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14805" windowHeight="8010"/>
  </bookViews>
  <sheets>
    <sheet name="2022 год" sheetId="1" r:id="rId1"/>
    <sheet name="2023 год" sheetId="2" r:id="rId2"/>
    <sheet name="2024 год" sheetId="3" r:id="rId3"/>
  </sheets>
  <definedNames>
    <definedName name="_xlnm.Print_Titles" localSheetId="0">'2022 год'!$3:$8</definedName>
    <definedName name="_xlnm.Print_Titles" localSheetId="1">'2023 год'!$1:$5</definedName>
    <definedName name="_xlnm.Print_Titles" localSheetId="2">'2024 год'!$1:$5</definedName>
    <definedName name="_xlnm.Print_Area" localSheetId="0">'2022 год'!$A$1:$O$256</definedName>
    <definedName name="_xlnm.Print_Area" localSheetId="1">'2023 год'!$A$1:$O$122</definedName>
    <definedName name="_xlnm.Print_Area" localSheetId="2">'2024 год'!$A$1:$O$77</definedName>
  </definedNames>
  <calcPr calcId="125725"/>
  <customWorkbookViews>
    <customWorkbookView name="minfin user - Личное представление" guid="{F293CA62-67BE-4FD2-B8B4-1920BA9CA214}" mergeInterval="0" personalView="1" maximized="1" xWindow="1" yWindow="1" windowWidth="1916" windowHeight="850" activeSheetId="1" showComments="commIndAndComment"/>
  </customWorkbookViews>
</workbook>
</file>

<file path=xl/calcChain.xml><?xml version="1.0" encoding="utf-8"?>
<calcChain xmlns="http://schemas.openxmlformats.org/spreadsheetml/2006/main">
  <c r="N77" i="3"/>
  <c r="K77"/>
  <c r="H77"/>
  <c r="N76"/>
  <c r="K76"/>
  <c r="H76"/>
  <c r="N75"/>
  <c r="K75"/>
  <c r="H75"/>
  <c r="N74"/>
  <c r="K74"/>
  <c r="H74"/>
  <c r="N73"/>
  <c r="K73"/>
  <c r="H73"/>
  <c r="N72"/>
  <c r="K72"/>
  <c r="H72"/>
  <c r="N71"/>
  <c r="K71"/>
  <c r="H71"/>
  <c r="N70"/>
  <c r="K70"/>
  <c r="I70"/>
  <c r="H70" s="1"/>
  <c r="N69"/>
  <c r="K69"/>
  <c r="I69"/>
  <c r="H69" s="1"/>
  <c r="N68"/>
  <c r="K68"/>
  <c r="I68"/>
  <c r="H68" s="1"/>
  <c r="N67"/>
  <c r="K67"/>
  <c r="I67"/>
  <c r="H67" s="1"/>
  <c r="O66"/>
  <c r="O65" s="1"/>
  <c r="L66"/>
  <c r="K66" s="1"/>
  <c r="L65"/>
  <c r="N64"/>
  <c r="K64"/>
  <c r="H64"/>
  <c r="N61"/>
  <c r="H61"/>
  <c r="N60"/>
  <c r="H60"/>
  <c r="N59"/>
  <c r="H59"/>
  <c r="N58"/>
  <c r="H58"/>
  <c r="N57"/>
  <c r="H57"/>
  <c r="N56"/>
  <c r="H56"/>
  <c r="N55"/>
  <c r="H55"/>
  <c r="N54"/>
  <c r="H54"/>
  <c r="N53"/>
  <c r="H53"/>
  <c r="N52"/>
  <c r="H52"/>
  <c r="N51"/>
  <c r="H51"/>
  <c r="N50"/>
  <c r="H50"/>
  <c r="N49"/>
  <c r="H49"/>
  <c r="N48"/>
  <c r="H48"/>
  <c r="N47"/>
  <c r="H47"/>
  <c r="N46"/>
  <c r="H46"/>
  <c r="N45"/>
  <c r="H45"/>
  <c r="N44"/>
  <c r="H44"/>
  <c r="N43"/>
  <c r="H43"/>
  <c r="N42"/>
  <c r="K42"/>
  <c r="H42"/>
  <c r="N41"/>
  <c r="K41"/>
  <c r="H41"/>
  <c r="N40"/>
  <c r="K40"/>
  <c r="H40"/>
  <c r="N39"/>
  <c r="K39"/>
  <c r="H39"/>
  <c r="N38"/>
  <c r="K38"/>
  <c r="H38"/>
  <c r="N37"/>
  <c r="K37"/>
  <c r="H37"/>
  <c r="N36"/>
  <c r="K36"/>
  <c r="H36"/>
  <c r="N35"/>
  <c r="K35"/>
  <c r="H35"/>
  <c r="N34"/>
  <c r="H34"/>
  <c r="N33"/>
  <c r="K33"/>
  <c r="H33"/>
  <c r="N32"/>
  <c r="K32"/>
  <c r="H32"/>
  <c r="N31"/>
  <c r="K31"/>
  <c r="H31"/>
  <c r="N30"/>
  <c r="K30"/>
  <c r="H30"/>
  <c r="N29"/>
  <c r="K29"/>
  <c r="H29"/>
  <c r="N27"/>
  <c r="K27"/>
  <c r="H27"/>
  <c r="N26"/>
  <c r="K26"/>
  <c r="H26"/>
  <c r="N24"/>
  <c r="K24"/>
  <c r="H24"/>
  <c r="N23"/>
  <c r="K23"/>
  <c r="H23"/>
  <c r="N21"/>
  <c r="K21"/>
  <c r="H21"/>
  <c r="N20"/>
  <c r="K20"/>
  <c r="H20"/>
  <c r="N18"/>
  <c r="K18"/>
  <c r="H18"/>
  <c r="N17"/>
  <c r="K17"/>
  <c r="H17"/>
  <c r="N16"/>
  <c r="K16"/>
  <c r="H16"/>
  <c r="N15"/>
  <c r="K15"/>
  <c r="H15"/>
  <c r="N14"/>
  <c r="K14"/>
  <c r="H14"/>
  <c r="N13"/>
  <c r="K13"/>
  <c r="H13"/>
  <c r="N12"/>
  <c r="K12"/>
  <c r="H12"/>
  <c r="N11"/>
  <c r="K11"/>
  <c r="H11"/>
  <c r="N10"/>
  <c r="K10"/>
  <c r="H10"/>
  <c r="N9"/>
  <c r="K9"/>
  <c r="H9"/>
  <c r="N122" i="2"/>
  <c r="K122"/>
  <c r="H122"/>
  <c r="N121"/>
  <c r="H121"/>
  <c r="N120"/>
  <c r="H120"/>
  <c r="N119"/>
  <c r="H119"/>
  <c r="N118"/>
  <c r="K118"/>
  <c r="H118"/>
  <c r="N117"/>
  <c r="K117"/>
  <c r="H117"/>
  <c r="N116"/>
  <c r="K116"/>
  <c r="H116"/>
  <c r="N115"/>
  <c r="I115"/>
  <c r="H115" s="1"/>
  <c r="O114"/>
  <c r="O113" s="1"/>
  <c r="H113"/>
  <c r="K112"/>
  <c r="N111"/>
  <c r="K111"/>
  <c r="H111"/>
  <c r="O110"/>
  <c r="I110" s="1"/>
  <c r="H110" s="1"/>
  <c r="K110"/>
  <c r="N109"/>
  <c r="K109"/>
  <c r="I109"/>
  <c r="N108"/>
  <c r="K108"/>
  <c r="I108"/>
  <c r="N107"/>
  <c r="K107"/>
  <c r="I107"/>
  <c r="K106"/>
  <c r="H106"/>
  <c r="N105"/>
  <c r="K105"/>
  <c r="I105"/>
  <c r="H105"/>
  <c r="N104"/>
  <c r="I104"/>
  <c r="H104" s="1"/>
  <c r="O103"/>
  <c r="O102" s="1"/>
  <c r="K103"/>
  <c r="K102"/>
  <c r="K101"/>
  <c r="N100"/>
  <c r="K100"/>
  <c r="H100"/>
  <c r="K99"/>
  <c r="N98"/>
  <c r="K98"/>
  <c r="I98"/>
  <c r="H98" s="1"/>
  <c r="N97"/>
  <c r="K97"/>
  <c r="I97"/>
  <c r="H97" s="1"/>
  <c r="N96"/>
  <c r="K96"/>
  <c r="I96"/>
  <c r="H96" s="1"/>
  <c r="N95"/>
  <c r="K95"/>
  <c r="I95"/>
  <c r="H95" s="1"/>
  <c r="N93"/>
  <c r="K93"/>
  <c r="I93"/>
  <c r="H93" s="1"/>
  <c r="N92"/>
  <c r="K92"/>
  <c r="I92"/>
  <c r="H92" s="1"/>
  <c r="N90"/>
  <c r="K90"/>
  <c r="I90"/>
  <c r="H90" s="1"/>
  <c r="N89"/>
  <c r="K89"/>
  <c r="I89"/>
  <c r="H89" s="1"/>
  <c r="N88"/>
  <c r="K88"/>
  <c r="I88"/>
  <c r="H88" s="1"/>
  <c r="N87"/>
  <c r="K87"/>
  <c r="I87"/>
  <c r="H87" s="1"/>
  <c r="N86"/>
  <c r="K86"/>
  <c r="I86"/>
  <c r="H86" s="1"/>
  <c r="N85"/>
  <c r="K85"/>
  <c r="I85"/>
  <c r="H85" s="1"/>
  <c r="N84"/>
  <c r="K84"/>
  <c r="I84"/>
  <c r="H84" s="1"/>
  <c r="N83"/>
  <c r="K83"/>
  <c r="I83"/>
  <c r="H83" s="1"/>
  <c r="O82"/>
  <c r="N82" s="1"/>
  <c r="L82"/>
  <c r="I82" s="1"/>
  <c r="K82"/>
  <c r="L81"/>
  <c r="K81" s="1"/>
  <c r="N80"/>
  <c r="K80"/>
  <c r="H80"/>
  <c r="N77"/>
  <c r="H77"/>
  <c r="N76"/>
  <c r="H76"/>
  <c r="N75"/>
  <c r="H75"/>
  <c r="N74"/>
  <c r="H74"/>
  <c r="N73"/>
  <c r="H73"/>
  <c r="N72"/>
  <c r="H72"/>
  <c r="N71"/>
  <c r="H71"/>
  <c r="N70"/>
  <c r="H70"/>
  <c r="N69"/>
  <c r="H69"/>
  <c r="N68"/>
  <c r="H68"/>
  <c r="N67"/>
  <c r="H67"/>
  <c r="N66"/>
  <c r="H66"/>
  <c r="N65"/>
  <c r="H65"/>
  <c r="N64"/>
  <c r="H64"/>
  <c r="N63"/>
  <c r="H63"/>
  <c r="N62"/>
  <c r="H62"/>
  <c r="N61"/>
  <c r="H61"/>
  <c r="N60"/>
  <c r="H60"/>
  <c r="N59"/>
  <c r="H59"/>
  <c r="N58"/>
  <c r="H58"/>
  <c r="N57"/>
  <c r="K57"/>
  <c r="H57"/>
  <c r="N56"/>
  <c r="K56"/>
  <c r="H56"/>
  <c r="N55"/>
  <c r="K55"/>
  <c r="H55"/>
  <c r="N54"/>
  <c r="K54"/>
  <c r="H54"/>
  <c r="N53"/>
  <c r="K53"/>
  <c r="H53"/>
  <c r="N52"/>
  <c r="K52"/>
  <c r="H52"/>
  <c r="N51"/>
  <c r="K51"/>
  <c r="H51"/>
  <c r="N50"/>
  <c r="K50"/>
  <c r="I50"/>
  <c r="H50" s="1"/>
  <c r="O49"/>
  <c r="L49"/>
  <c r="K49" s="1"/>
  <c r="N48"/>
  <c r="K48"/>
  <c r="H48"/>
  <c r="O47"/>
  <c r="L47"/>
  <c r="K47" s="1"/>
  <c r="N46"/>
  <c r="K46"/>
  <c r="H46"/>
  <c r="N44"/>
  <c r="K44"/>
  <c r="H44"/>
  <c r="N43"/>
  <c r="K43"/>
  <c r="H43"/>
  <c r="N42"/>
  <c r="K42"/>
  <c r="H42"/>
  <c r="N41"/>
  <c r="K41"/>
  <c r="H41"/>
  <c r="N40"/>
  <c r="K40"/>
  <c r="H40"/>
  <c r="N39"/>
  <c r="K39"/>
  <c r="H39"/>
  <c r="N38"/>
  <c r="K38"/>
  <c r="H38"/>
  <c r="N37"/>
  <c r="K37"/>
  <c r="H37"/>
  <c r="N36"/>
  <c r="K36"/>
  <c r="H36"/>
  <c r="N35"/>
  <c r="K35"/>
  <c r="H35"/>
  <c r="N34"/>
  <c r="K34"/>
  <c r="H34"/>
  <c r="N33"/>
  <c r="H33"/>
  <c r="N32"/>
  <c r="K32"/>
  <c r="H32"/>
  <c r="N31"/>
  <c r="K31"/>
  <c r="H31"/>
  <c r="N28"/>
  <c r="H28"/>
  <c r="N27"/>
  <c r="K27"/>
  <c r="H27"/>
  <c r="N26"/>
  <c r="K26"/>
  <c r="H26"/>
  <c r="N25"/>
  <c r="K25"/>
  <c r="H25"/>
  <c r="N24"/>
  <c r="K24"/>
  <c r="H24"/>
  <c r="N23"/>
  <c r="K23"/>
  <c r="H23"/>
  <c r="N21"/>
  <c r="K21"/>
  <c r="H21"/>
  <c r="N20"/>
  <c r="K20"/>
  <c r="H20"/>
  <c r="N18"/>
  <c r="K18"/>
  <c r="H18"/>
  <c r="N17"/>
  <c r="K17"/>
  <c r="H17"/>
  <c r="N16"/>
  <c r="H16"/>
  <c r="N15"/>
  <c r="K15"/>
  <c r="H15"/>
  <c r="N14"/>
  <c r="K14"/>
  <c r="H14"/>
  <c r="N13"/>
  <c r="K13"/>
  <c r="H13"/>
  <c r="N12"/>
  <c r="K12"/>
  <c r="H12"/>
  <c r="N11"/>
  <c r="K11"/>
  <c r="H11"/>
  <c r="N10"/>
  <c r="K10"/>
  <c r="H10"/>
  <c r="N9"/>
  <c r="K9"/>
  <c r="H9"/>
  <c r="K420" i="1"/>
  <c r="O446"/>
  <c r="O445" s="1"/>
  <c r="L446"/>
  <c r="L445" s="1"/>
  <c r="L443" s="1"/>
  <c r="I450"/>
  <c r="I449"/>
  <c r="I448"/>
  <c r="I447"/>
  <c r="I81" i="2" l="1"/>
  <c r="H81" s="1"/>
  <c r="H82"/>
  <c r="I47"/>
  <c r="I103"/>
  <c r="N110"/>
  <c r="N114"/>
  <c r="I49"/>
  <c r="H49" s="1"/>
  <c r="I114"/>
  <c r="H114" s="1"/>
  <c r="L45"/>
  <c r="K45" s="1"/>
  <c r="N49"/>
  <c r="N103"/>
  <c r="I65" i="3"/>
  <c r="H65" s="1"/>
  <c r="N65"/>
  <c r="O63"/>
  <c r="L63"/>
  <c r="K65"/>
  <c r="N66"/>
  <c r="I66"/>
  <c r="H66" s="1"/>
  <c r="O112" i="2"/>
  <c r="N113"/>
  <c r="H47"/>
  <c r="I45"/>
  <c r="O101"/>
  <c r="N102"/>
  <c r="O45"/>
  <c r="N47"/>
  <c r="O81"/>
  <c r="L79"/>
  <c r="I445" i="1"/>
  <c r="H445" s="1"/>
  <c r="O443"/>
  <c r="I443" s="1"/>
  <c r="L442"/>
  <c r="L387"/>
  <c r="I446"/>
  <c r="I372"/>
  <c r="O371"/>
  <c r="O370" s="1"/>
  <c r="O359"/>
  <c r="O358" s="1"/>
  <c r="O360"/>
  <c r="I360" s="1"/>
  <c r="I361"/>
  <c r="H361" s="1"/>
  <c r="N366"/>
  <c r="N365"/>
  <c r="N364"/>
  <c r="N362"/>
  <c r="N361"/>
  <c r="N360"/>
  <c r="K366"/>
  <c r="K365"/>
  <c r="K364"/>
  <c r="I366"/>
  <c r="I365"/>
  <c r="I364"/>
  <c r="I362"/>
  <c r="O339"/>
  <c r="O338" s="1"/>
  <c r="L339"/>
  <c r="L338" s="1"/>
  <c r="I355"/>
  <c r="I354"/>
  <c r="I353"/>
  <c r="I352"/>
  <c r="I350"/>
  <c r="I349"/>
  <c r="I347"/>
  <c r="H347" s="1"/>
  <c r="I346"/>
  <c r="I345"/>
  <c r="I344"/>
  <c r="I343"/>
  <c r="I342"/>
  <c r="I341"/>
  <c r="I340"/>
  <c r="H343"/>
  <c r="O304"/>
  <c r="O302" s="1"/>
  <c r="L304"/>
  <c r="L306"/>
  <c r="O306"/>
  <c r="N306" s="1"/>
  <c r="I307"/>
  <c r="N457"/>
  <c r="N456"/>
  <c r="N455"/>
  <c r="N454"/>
  <c r="N453"/>
  <c r="N452"/>
  <c r="N451"/>
  <c r="N450"/>
  <c r="N449"/>
  <c r="N448"/>
  <c r="N447"/>
  <c r="N446"/>
  <c r="N445"/>
  <c r="N444"/>
  <c r="N441"/>
  <c r="N440"/>
  <c r="N439"/>
  <c r="N438"/>
  <c r="N437"/>
  <c r="N436"/>
  <c r="N435"/>
  <c r="N434"/>
  <c r="N433"/>
  <c r="N432"/>
  <c r="N431"/>
  <c r="N430"/>
  <c r="N429"/>
  <c r="N428"/>
  <c r="N427"/>
  <c r="N426"/>
  <c r="N425"/>
  <c r="N424"/>
  <c r="N423"/>
  <c r="N422"/>
  <c r="N421"/>
  <c r="N420"/>
  <c r="N419"/>
  <c r="N418"/>
  <c r="N417"/>
  <c r="N416"/>
  <c r="N415"/>
  <c r="N414"/>
  <c r="N413"/>
  <c r="N412"/>
  <c r="N411"/>
  <c r="N410"/>
  <c r="N409"/>
  <c r="N407"/>
  <c r="N406"/>
  <c r="N404"/>
  <c r="N403"/>
  <c r="N401"/>
  <c r="N400"/>
  <c r="N398"/>
  <c r="N397"/>
  <c r="N396"/>
  <c r="N395"/>
  <c r="N394"/>
  <c r="N393"/>
  <c r="N392"/>
  <c r="N391"/>
  <c r="N390"/>
  <c r="N389"/>
  <c r="N379"/>
  <c r="N378"/>
  <c r="N377"/>
  <c r="N376"/>
  <c r="N375"/>
  <c r="N374"/>
  <c r="N373"/>
  <c r="N372"/>
  <c r="N368"/>
  <c r="N357"/>
  <c r="N355"/>
  <c r="N354"/>
  <c r="N353"/>
  <c r="N352"/>
  <c r="N350"/>
  <c r="N349"/>
  <c r="N347"/>
  <c r="N346"/>
  <c r="N345"/>
  <c r="N344"/>
  <c r="N343"/>
  <c r="N342"/>
  <c r="N341"/>
  <c r="N340"/>
  <c r="N337"/>
  <c r="N334"/>
  <c r="N333"/>
  <c r="N332"/>
  <c r="N331"/>
  <c r="N330"/>
  <c r="N329"/>
  <c r="N328"/>
  <c r="N327"/>
  <c r="N326"/>
  <c r="N325"/>
  <c r="N324"/>
  <c r="N323"/>
  <c r="N322"/>
  <c r="N321"/>
  <c r="N320"/>
  <c r="N319"/>
  <c r="N318"/>
  <c r="N317"/>
  <c r="N316"/>
  <c r="N315"/>
  <c r="N314"/>
  <c r="N313"/>
  <c r="N312"/>
  <c r="N311"/>
  <c r="N310"/>
  <c r="N309"/>
  <c r="N308"/>
  <c r="N307"/>
  <c r="N305"/>
  <c r="N303"/>
  <c r="N302"/>
  <c r="N301"/>
  <c r="N300"/>
  <c r="N299"/>
  <c r="N298"/>
  <c r="N297"/>
  <c r="N296"/>
  <c r="N295"/>
  <c r="N294"/>
  <c r="N293"/>
  <c r="N292"/>
  <c r="N291"/>
  <c r="N290"/>
  <c r="N289"/>
  <c r="N288"/>
  <c r="N285"/>
  <c r="N284"/>
  <c r="N283"/>
  <c r="N282"/>
  <c r="N281"/>
  <c r="N280"/>
  <c r="N278"/>
  <c r="N277"/>
  <c r="N275"/>
  <c r="N274"/>
  <c r="N273"/>
  <c r="N272"/>
  <c r="N271"/>
  <c r="N270"/>
  <c r="N269"/>
  <c r="N268"/>
  <c r="N267"/>
  <c r="N266"/>
  <c r="K457"/>
  <c r="K456"/>
  <c r="K455"/>
  <c r="K454"/>
  <c r="K453"/>
  <c r="K452"/>
  <c r="K451"/>
  <c r="K450"/>
  <c r="K449"/>
  <c r="K448"/>
  <c r="K447"/>
  <c r="K446"/>
  <c r="K445"/>
  <c r="K444"/>
  <c r="K443"/>
  <c r="K442"/>
  <c r="K422"/>
  <c r="K421"/>
  <c r="K419"/>
  <c r="K418"/>
  <c r="K417"/>
  <c r="K416"/>
  <c r="K415"/>
  <c r="K413"/>
  <c r="K412"/>
  <c r="K411"/>
  <c r="K410"/>
  <c r="K409"/>
  <c r="K407"/>
  <c r="K406"/>
  <c r="K404"/>
  <c r="K403"/>
  <c r="K401"/>
  <c r="K400"/>
  <c r="K398"/>
  <c r="K397"/>
  <c r="K396"/>
  <c r="K395"/>
  <c r="K394"/>
  <c r="K393"/>
  <c r="K392"/>
  <c r="K391"/>
  <c r="K390"/>
  <c r="K389"/>
  <c r="K387"/>
  <c r="K379"/>
  <c r="K375"/>
  <c r="K374"/>
  <c r="K373"/>
  <c r="K369"/>
  <c r="K368"/>
  <c r="K367"/>
  <c r="K363"/>
  <c r="K362"/>
  <c r="K360"/>
  <c r="K359"/>
  <c r="K358"/>
  <c r="K357"/>
  <c r="K356"/>
  <c r="K355"/>
  <c r="K354"/>
  <c r="K353"/>
  <c r="K352"/>
  <c r="K350"/>
  <c r="K349"/>
  <c r="K347"/>
  <c r="K346"/>
  <c r="K345"/>
  <c r="K344"/>
  <c r="K343"/>
  <c r="K342"/>
  <c r="K341"/>
  <c r="K340"/>
  <c r="K339"/>
  <c r="K337"/>
  <c r="K314"/>
  <c r="K313"/>
  <c r="K312"/>
  <c r="K311"/>
  <c r="K310"/>
  <c r="K309"/>
  <c r="K308"/>
  <c r="K307"/>
  <c r="K306"/>
  <c r="K305"/>
  <c r="K304"/>
  <c r="K303"/>
  <c r="K301"/>
  <c r="K300"/>
  <c r="K299"/>
  <c r="K298"/>
  <c r="K297"/>
  <c r="K296"/>
  <c r="K295"/>
  <c r="K294"/>
  <c r="K293"/>
  <c r="K292"/>
  <c r="K291"/>
  <c r="K289"/>
  <c r="K288"/>
  <c r="K284"/>
  <c r="K283"/>
  <c r="K282"/>
  <c r="K281"/>
  <c r="K280"/>
  <c r="K278"/>
  <c r="K277"/>
  <c r="K275"/>
  <c r="K274"/>
  <c r="K272"/>
  <c r="K271"/>
  <c r="K270"/>
  <c r="K269"/>
  <c r="K268"/>
  <c r="K267"/>
  <c r="K266"/>
  <c r="H457"/>
  <c r="H456"/>
  <c r="H455"/>
  <c r="H454"/>
  <c r="H453"/>
  <c r="H452"/>
  <c r="H451"/>
  <c r="H450"/>
  <c r="H449"/>
  <c r="H448"/>
  <c r="H447"/>
  <c r="H446"/>
  <c r="H444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7"/>
  <c r="H406"/>
  <c r="H404"/>
  <c r="H403"/>
  <c r="H401"/>
  <c r="H400"/>
  <c r="H398"/>
  <c r="H397"/>
  <c r="H396"/>
  <c r="H395"/>
  <c r="H394"/>
  <c r="H393"/>
  <c r="H392"/>
  <c r="H391"/>
  <c r="H390"/>
  <c r="H389"/>
  <c r="H379"/>
  <c r="H378"/>
  <c r="H377"/>
  <c r="H376"/>
  <c r="H375"/>
  <c r="H374"/>
  <c r="H373"/>
  <c r="H372"/>
  <c r="H370"/>
  <c r="H368"/>
  <c r="H363"/>
  <c r="H362"/>
  <c r="H357"/>
  <c r="H355"/>
  <c r="H354"/>
  <c r="H353"/>
  <c r="H352"/>
  <c r="H350"/>
  <c r="H349"/>
  <c r="H346"/>
  <c r="H345"/>
  <c r="H344"/>
  <c r="H342"/>
  <c r="H341"/>
  <c r="H340"/>
  <c r="H337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5"/>
  <c r="H303"/>
  <c r="H301"/>
  <c r="H300"/>
  <c r="H299"/>
  <c r="H298"/>
  <c r="H297"/>
  <c r="H296"/>
  <c r="H295"/>
  <c r="H294"/>
  <c r="H293"/>
  <c r="H292"/>
  <c r="H291"/>
  <c r="H290"/>
  <c r="H289"/>
  <c r="H288"/>
  <c r="H285"/>
  <c r="H284"/>
  <c r="H283"/>
  <c r="H282"/>
  <c r="H281"/>
  <c r="H280"/>
  <c r="H278"/>
  <c r="H277"/>
  <c r="H275"/>
  <c r="H274"/>
  <c r="H273"/>
  <c r="H272"/>
  <c r="H271"/>
  <c r="H270"/>
  <c r="H269"/>
  <c r="H268"/>
  <c r="H267"/>
  <c r="H266"/>
  <c r="O42"/>
  <c r="L42"/>
  <c r="K42" s="1"/>
  <c r="I206"/>
  <c r="I210"/>
  <c r="O207"/>
  <c r="O205" s="1"/>
  <c r="N205" s="1"/>
  <c r="O209"/>
  <c r="I209" s="1"/>
  <c r="I214"/>
  <c r="I213"/>
  <c r="H213" s="1"/>
  <c r="O197"/>
  <c r="I197" s="1"/>
  <c r="O203"/>
  <c r="O202" s="1"/>
  <c r="N202" s="1"/>
  <c r="I203"/>
  <c r="I202" s="1"/>
  <c r="H202" s="1"/>
  <c r="I199"/>
  <c r="I198"/>
  <c r="O10"/>
  <c r="I187"/>
  <c r="I183"/>
  <c r="H183" s="1"/>
  <c r="I182"/>
  <c r="I181"/>
  <c r="H181" s="1"/>
  <c r="I180"/>
  <c r="I176"/>
  <c r="H176" s="1"/>
  <c r="O175"/>
  <c r="L175"/>
  <c r="I168"/>
  <c r="I167"/>
  <c r="H167" s="1"/>
  <c r="H177"/>
  <c r="N13"/>
  <c r="N15"/>
  <c r="N16"/>
  <c r="N18"/>
  <c r="N19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3"/>
  <c r="N45"/>
  <c r="N46"/>
  <c r="N47"/>
  <c r="N48"/>
  <c r="N49"/>
  <c r="N50"/>
  <c r="N51"/>
  <c r="N52"/>
  <c r="N53"/>
  <c r="N54"/>
  <c r="N55"/>
  <c r="N57"/>
  <c r="N58"/>
  <c r="N59"/>
  <c r="N61"/>
  <c r="N62"/>
  <c r="N63"/>
  <c r="N64"/>
  <c r="N65"/>
  <c r="N66"/>
  <c r="N68"/>
  <c r="N69"/>
  <c r="N75"/>
  <c r="N76"/>
  <c r="N78"/>
  <c r="N79"/>
  <c r="N80"/>
  <c r="N81"/>
  <c r="N82"/>
  <c r="N83"/>
  <c r="N84"/>
  <c r="N85"/>
  <c r="N89"/>
  <c r="N90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2"/>
  <c r="N126"/>
  <c r="N127"/>
  <c r="N128"/>
  <c r="N129"/>
  <c r="N130"/>
  <c r="N132"/>
  <c r="N134"/>
  <c r="N135"/>
  <c r="N136"/>
  <c r="N139"/>
  <c r="N140"/>
  <c r="N141"/>
  <c r="N142"/>
  <c r="N143"/>
  <c r="N144"/>
  <c r="N145"/>
  <c r="N147"/>
  <c r="N148"/>
  <c r="N150"/>
  <c r="N151"/>
  <c r="N152"/>
  <c r="N153"/>
  <c r="N154"/>
  <c r="N155"/>
  <c r="N156"/>
  <c r="N157"/>
  <c r="N158"/>
  <c r="N159"/>
  <c r="N160"/>
  <c r="N161"/>
  <c r="N162"/>
  <c r="N163"/>
  <c r="N164"/>
  <c r="N165"/>
  <c r="N167"/>
  <c r="N168"/>
  <c r="N170"/>
  <c r="N171"/>
  <c r="N172"/>
  <c r="N173"/>
  <c r="N175"/>
  <c r="N176"/>
  <c r="N177"/>
  <c r="N178"/>
  <c r="N179"/>
  <c r="N181"/>
  <c r="N183"/>
  <c r="N185"/>
  <c r="N186"/>
  <c r="N187"/>
  <c r="N191"/>
  <c r="N192"/>
  <c r="N193"/>
  <c r="N194"/>
  <c r="N195"/>
  <c r="N196"/>
  <c r="N198"/>
  <c r="N200"/>
  <c r="N201"/>
  <c r="N203"/>
  <c r="N204"/>
  <c r="N206"/>
  <c r="N208"/>
  <c r="N210"/>
  <c r="N211"/>
  <c r="N212"/>
  <c r="N213"/>
  <c r="N214"/>
  <c r="N215"/>
  <c r="N216"/>
  <c r="N217"/>
  <c r="N218"/>
  <c r="N219"/>
  <c r="N220"/>
  <c r="N221"/>
  <c r="N222"/>
  <c r="N223"/>
  <c r="N224"/>
  <c r="N225"/>
  <c r="N226"/>
  <c r="N227"/>
  <c r="N228"/>
  <c r="N229"/>
  <c r="N230"/>
  <c r="N231"/>
  <c r="N232"/>
  <c r="N233"/>
  <c r="N234"/>
  <c r="N235"/>
  <c r="N236"/>
  <c r="N237"/>
  <c r="N238"/>
  <c r="N239"/>
  <c r="N240"/>
  <c r="N241"/>
  <c r="N242"/>
  <c r="N243"/>
  <c r="N244"/>
  <c r="N245"/>
  <c r="N246"/>
  <c r="N247"/>
  <c r="N248"/>
  <c r="N249"/>
  <c r="N250"/>
  <c r="N251"/>
  <c r="N252"/>
  <c r="N253"/>
  <c r="N254"/>
  <c r="N255"/>
  <c r="N256"/>
  <c r="K12"/>
  <c r="K13"/>
  <c r="K14"/>
  <c r="K15"/>
  <c r="K16"/>
  <c r="K17"/>
  <c r="K18"/>
  <c r="K19"/>
  <c r="K20"/>
  <c r="K21"/>
  <c r="K22"/>
  <c r="K25"/>
  <c r="K26"/>
  <c r="K28"/>
  <c r="K29"/>
  <c r="K30"/>
  <c r="K33"/>
  <c r="K34"/>
  <c r="K36"/>
  <c r="K37"/>
  <c r="K39"/>
  <c r="K40"/>
  <c r="K43"/>
  <c r="K44"/>
  <c r="K45"/>
  <c r="K46"/>
  <c r="K47"/>
  <c r="K48"/>
  <c r="K49"/>
  <c r="K50"/>
  <c r="K51"/>
  <c r="K52"/>
  <c r="K53"/>
  <c r="K58"/>
  <c r="K59"/>
  <c r="K60"/>
  <c r="K62"/>
  <c r="K64"/>
  <c r="K65"/>
  <c r="K68"/>
  <c r="K75"/>
  <c r="K76"/>
  <c r="K78"/>
  <c r="K79"/>
  <c r="K80"/>
  <c r="K81"/>
  <c r="K82"/>
  <c r="K83"/>
  <c r="K84"/>
  <c r="K85"/>
  <c r="K86"/>
  <c r="K87"/>
  <c r="K88"/>
  <c r="K91"/>
  <c r="K94"/>
  <c r="K95"/>
  <c r="K115"/>
  <c r="K116"/>
  <c r="K121"/>
  <c r="K122"/>
  <c r="K131"/>
  <c r="K132"/>
  <c r="K140"/>
  <c r="K141"/>
  <c r="K150"/>
  <c r="K151"/>
  <c r="K152"/>
  <c r="K153"/>
  <c r="K154"/>
  <c r="K155"/>
  <c r="K156"/>
  <c r="K157"/>
  <c r="K158"/>
  <c r="K160"/>
  <c r="K161"/>
  <c r="K162"/>
  <c r="K163"/>
  <c r="K164"/>
  <c r="K165"/>
  <c r="K167"/>
  <c r="K168"/>
  <c r="K170"/>
  <c r="K171"/>
  <c r="K172"/>
  <c r="K173"/>
  <c r="K175"/>
  <c r="K176"/>
  <c r="K177"/>
  <c r="K178"/>
  <c r="K180"/>
  <c r="K181"/>
  <c r="K182"/>
  <c r="K183"/>
  <c r="K184"/>
  <c r="K188"/>
  <c r="K189"/>
  <c r="K190"/>
  <c r="K191"/>
  <c r="K192"/>
  <c r="K193"/>
  <c r="K194"/>
  <c r="K195"/>
  <c r="K196"/>
  <c r="K197"/>
  <c r="K198"/>
  <c r="K200"/>
  <c r="K201"/>
  <c r="K202"/>
  <c r="K203"/>
  <c r="K204"/>
  <c r="K205"/>
  <c r="K206"/>
  <c r="K207"/>
  <c r="K208"/>
  <c r="K209"/>
  <c r="K210"/>
  <c r="K211"/>
  <c r="K216"/>
  <c r="K217"/>
  <c r="K218"/>
  <c r="K219"/>
  <c r="K220"/>
  <c r="K221"/>
  <c r="K222"/>
  <c r="K223"/>
  <c r="K224"/>
  <c r="K225"/>
  <c r="K226"/>
  <c r="K228"/>
  <c r="K229"/>
  <c r="K230"/>
  <c r="K231"/>
  <c r="K235"/>
  <c r="K236"/>
  <c r="K237"/>
  <c r="K238"/>
  <c r="K239"/>
  <c r="K241"/>
  <c r="K242"/>
  <c r="K245"/>
  <c r="K246"/>
  <c r="K251"/>
  <c r="K252"/>
  <c r="K253"/>
  <c r="H13"/>
  <c r="H15"/>
  <c r="H16"/>
  <c r="H18"/>
  <c r="H20"/>
  <c r="H22"/>
  <c r="H24"/>
  <c r="H25"/>
  <c r="H26"/>
  <c r="H27"/>
  <c r="H29"/>
  <c r="H30"/>
  <c r="H31"/>
  <c r="H32"/>
  <c r="H33"/>
  <c r="H34"/>
  <c r="H35"/>
  <c r="H36"/>
  <c r="H37"/>
  <c r="H38"/>
  <c r="H39"/>
  <c r="H40"/>
  <c r="H41"/>
  <c r="H47"/>
  <c r="H48"/>
  <c r="H49"/>
  <c r="H52"/>
  <c r="H53"/>
  <c r="H54"/>
  <c r="H58"/>
  <c r="H59"/>
  <c r="H60"/>
  <c r="H62"/>
  <c r="H63"/>
  <c r="H64"/>
  <c r="H65"/>
  <c r="H66"/>
  <c r="H76"/>
  <c r="H79"/>
  <c r="H80"/>
  <c r="H81"/>
  <c r="H82"/>
  <c r="H83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2"/>
  <c r="H126"/>
  <c r="H127"/>
  <c r="H128"/>
  <c r="H129"/>
  <c r="H130"/>
  <c r="H132"/>
  <c r="H134"/>
  <c r="H135"/>
  <c r="H136"/>
  <c r="H139"/>
  <c r="H140"/>
  <c r="H141"/>
  <c r="H142"/>
  <c r="H143"/>
  <c r="H144"/>
  <c r="H145"/>
  <c r="H151"/>
  <c r="H152"/>
  <c r="H155"/>
  <c r="H156"/>
  <c r="H157"/>
  <c r="H158"/>
  <c r="H159"/>
  <c r="H160"/>
  <c r="H161"/>
  <c r="H162"/>
  <c r="H163"/>
  <c r="H168"/>
  <c r="H170"/>
  <c r="H171"/>
  <c r="H172"/>
  <c r="H173"/>
  <c r="H178"/>
  <c r="H179"/>
  <c r="H185"/>
  <c r="H186"/>
  <c r="H187"/>
  <c r="H188"/>
  <c r="H189"/>
  <c r="H190"/>
  <c r="H191"/>
  <c r="H192"/>
  <c r="H193"/>
  <c r="H194"/>
  <c r="H195"/>
  <c r="H196"/>
  <c r="H198"/>
  <c r="H200"/>
  <c r="H201"/>
  <c r="H203"/>
  <c r="H204"/>
  <c r="H206"/>
  <c r="H208"/>
  <c r="H210"/>
  <c r="H211"/>
  <c r="H212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I165"/>
  <c r="H165" s="1"/>
  <c r="I164"/>
  <c r="H164" s="1"/>
  <c r="I154"/>
  <c r="H154" s="1"/>
  <c r="I153"/>
  <c r="H153" s="1"/>
  <c r="I150"/>
  <c r="H150" s="1"/>
  <c r="I148"/>
  <c r="H148" s="1"/>
  <c r="O146"/>
  <c r="N146" s="1"/>
  <c r="O149"/>
  <c r="N149" s="1"/>
  <c r="L149"/>
  <c r="I138"/>
  <c r="I137" s="1"/>
  <c r="I133" s="1"/>
  <c r="I131" s="1"/>
  <c r="H131" s="1"/>
  <c r="O138"/>
  <c r="O137" s="1"/>
  <c r="O133" s="1"/>
  <c r="O131" s="1"/>
  <c r="N131" s="1"/>
  <c r="O125"/>
  <c r="O124" s="1"/>
  <c r="I125"/>
  <c r="H125" s="1"/>
  <c r="G207"/>
  <c r="M209"/>
  <c r="N209" s="1"/>
  <c r="G209"/>
  <c r="I88"/>
  <c r="I87"/>
  <c r="I86"/>
  <c r="I85"/>
  <c r="H85" s="1"/>
  <c r="I84"/>
  <c r="H84" s="1"/>
  <c r="M184"/>
  <c r="N184" s="1"/>
  <c r="G184"/>
  <c r="G180" s="1"/>
  <c r="O77"/>
  <c r="N77" s="1"/>
  <c r="L77"/>
  <c r="I78"/>
  <c r="H78" s="1"/>
  <c r="I75"/>
  <c r="H75" s="1"/>
  <c r="I74"/>
  <c r="O73"/>
  <c r="L73"/>
  <c r="I73" s="1"/>
  <c r="O67"/>
  <c r="N67" s="1"/>
  <c r="I68"/>
  <c r="H68" s="1"/>
  <c r="I69"/>
  <c r="H69" s="1"/>
  <c r="L67"/>
  <c r="I61"/>
  <c r="H61" s="1"/>
  <c r="I57"/>
  <c r="H57" s="1"/>
  <c r="I55"/>
  <c r="H55" s="1"/>
  <c r="I46"/>
  <c r="H46" s="1"/>
  <c r="I45"/>
  <c r="H45" s="1"/>
  <c r="I44"/>
  <c r="I43"/>
  <c r="I28"/>
  <c r="H28" s="1"/>
  <c r="O21"/>
  <c r="N21" s="1"/>
  <c r="I23"/>
  <c r="H23" s="1"/>
  <c r="O17"/>
  <c r="N17" s="1"/>
  <c r="I19"/>
  <c r="H19" s="1"/>
  <c r="M88"/>
  <c r="N88" s="1"/>
  <c r="G88"/>
  <c r="G87" s="1"/>
  <c r="G86" s="1"/>
  <c r="M74"/>
  <c r="N74" s="1"/>
  <c r="J74"/>
  <c r="J10" s="1"/>
  <c r="G74"/>
  <c r="G44"/>
  <c r="M44" s="1"/>
  <c r="M42" s="1"/>
  <c r="I14"/>
  <c r="M14"/>
  <c r="N14" s="1"/>
  <c r="I175" l="1"/>
  <c r="H175" s="1"/>
  <c r="I102" i="2"/>
  <c r="H102" s="1"/>
  <c r="H103"/>
  <c r="I387" i="1"/>
  <c r="H387" s="1"/>
  <c r="H443"/>
  <c r="N443"/>
  <c r="N304"/>
  <c r="N339"/>
  <c r="N359"/>
  <c r="O7" i="3"/>
  <c r="N7" s="1"/>
  <c r="N63"/>
  <c r="O62"/>
  <c r="L62"/>
  <c r="I63"/>
  <c r="K63"/>
  <c r="L7"/>
  <c r="K7" s="1"/>
  <c r="N81" i="2"/>
  <c r="O79"/>
  <c r="I112"/>
  <c r="H112" s="1"/>
  <c r="N112"/>
  <c r="K79"/>
  <c r="L7"/>
  <c r="K7" s="1"/>
  <c r="L78"/>
  <c r="H45"/>
  <c r="N101"/>
  <c r="O99"/>
  <c r="I101"/>
  <c r="H101" s="1"/>
  <c r="N45"/>
  <c r="L336" i="1"/>
  <c r="L264" s="1"/>
  <c r="K264" s="1"/>
  <c r="K338"/>
  <c r="O336"/>
  <c r="O264" s="1"/>
  <c r="N264" s="1"/>
  <c r="N338"/>
  <c r="N207"/>
  <c r="O442"/>
  <c r="O387"/>
  <c r="N387" s="1"/>
  <c r="N42"/>
  <c r="I304"/>
  <c r="L302"/>
  <c r="L386"/>
  <c r="N371"/>
  <c r="H74"/>
  <c r="I306"/>
  <c r="H306" s="1"/>
  <c r="O356"/>
  <c r="I358"/>
  <c r="H358" s="1"/>
  <c r="N358"/>
  <c r="N336"/>
  <c r="O335"/>
  <c r="H360"/>
  <c r="I359"/>
  <c r="H359" s="1"/>
  <c r="O369"/>
  <c r="N370"/>
  <c r="I371"/>
  <c r="H371" s="1"/>
  <c r="O367"/>
  <c r="I339"/>
  <c r="I77"/>
  <c r="H77" s="1"/>
  <c r="I184"/>
  <c r="H184" s="1"/>
  <c r="I207"/>
  <c r="H207" s="1"/>
  <c r="G42"/>
  <c r="J73"/>
  <c r="J9" s="1"/>
  <c r="J11" s="1"/>
  <c r="M87"/>
  <c r="N87" s="1"/>
  <c r="I67"/>
  <c r="H67" s="1"/>
  <c r="H209"/>
  <c r="I42"/>
  <c r="N197"/>
  <c r="H86"/>
  <c r="I205"/>
  <c r="H205" s="1"/>
  <c r="I149"/>
  <c r="H149" s="1"/>
  <c r="H44"/>
  <c r="M180"/>
  <c r="H88"/>
  <c r="M10"/>
  <c r="N10" s="1"/>
  <c r="H138"/>
  <c r="K74"/>
  <c r="N138"/>
  <c r="I17"/>
  <c r="H17" s="1"/>
  <c r="N44"/>
  <c r="O123"/>
  <c r="N124"/>
  <c r="H87"/>
  <c r="G182"/>
  <c r="H182" s="1"/>
  <c r="H180"/>
  <c r="M86"/>
  <c r="N86" s="1"/>
  <c r="G14"/>
  <c r="G12" s="1"/>
  <c r="G73"/>
  <c r="H73" s="1"/>
  <c r="M73"/>
  <c r="N73" s="1"/>
  <c r="I21"/>
  <c r="H21" s="1"/>
  <c r="I124"/>
  <c r="L147"/>
  <c r="H137"/>
  <c r="H133"/>
  <c r="H43"/>
  <c r="K77"/>
  <c r="N137"/>
  <c r="N133"/>
  <c r="N125"/>
  <c r="G10"/>
  <c r="M12"/>
  <c r="K149"/>
  <c r="K67"/>
  <c r="H197"/>
  <c r="K336" l="1"/>
  <c r="N62" i="3"/>
  <c r="O6"/>
  <c r="K62"/>
  <c r="L6"/>
  <c r="I62"/>
  <c r="I7"/>
  <c r="H7" s="1"/>
  <c r="H63"/>
  <c r="I78" i="2"/>
  <c r="K78"/>
  <c r="L6"/>
  <c r="O78"/>
  <c r="N79"/>
  <c r="O7"/>
  <c r="N7" s="1"/>
  <c r="N99"/>
  <c r="I99"/>
  <c r="H99" s="1"/>
  <c r="I79"/>
  <c r="H304" i="1"/>
  <c r="I302"/>
  <c r="N335"/>
  <c r="O263"/>
  <c r="K302"/>
  <c r="O386"/>
  <c r="N442"/>
  <c r="I336"/>
  <c r="I442"/>
  <c r="L388"/>
  <c r="K388" s="1"/>
  <c r="K386"/>
  <c r="L335"/>
  <c r="K335" s="1"/>
  <c r="N356"/>
  <c r="I356"/>
  <c r="H356" s="1"/>
  <c r="N369"/>
  <c r="I369"/>
  <c r="H369" s="1"/>
  <c r="N367"/>
  <c r="I367"/>
  <c r="H367" s="1"/>
  <c r="H339"/>
  <c r="I338"/>
  <c r="H338" s="1"/>
  <c r="K73"/>
  <c r="H42"/>
  <c r="N180"/>
  <c r="M182"/>
  <c r="N182" s="1"/>
  <c r="M9"/>
  <c r="M11" s="1"/>
  <c r="N12"/>
  <c r="H124"/>
  <c r="I123"/>
  <c r="H12"/>
  <c r="G9"/>
  <c r="G11" s="1"/>
  <c r="O121"/>
  <c r="N123"/>
  <c r="H14"/>
  <c r="I147"/>
  <c r="L10"/>
  <c r="K10" s="1"/>
  <c r="K147"/>
  <c r="L146"/>
  <c r="O8" i="3" l="1"/>
  <c r="N8" s="1"/>
  <c r="N6"/>
  <c r="K6"/>
  <c r="L8"/>
  <c r="K8" s="1"/>
  <c r="H62"/>
  <c r="I6"/>
  <c r="H78" i="2"/>
  <c r="I6"/>
  <c r="H79"/>
  <c r="I7"/>
  <c r="H7" s="1"/>
  <c r="L8"/>
  <c r="K8" s="1"/>
  <c r="K6"/>
  <c r="N78"/>
  <c r="O6"/>
  <c r="I386" i="1"/>
  <c r="H442"/>
  <c r="H302"/>
  <c r="I335"/>
  <c r="H335" s="1"/>
  <c r="L263"/>
  <c r="H336"/>
  <c r="I264"/>
  <c r="H264" s="1"/>
  <c r="O388"/>
  <c r="N388" s="1"/>
  <c r="N386"/>
  <c r="N263"/>
  <c r="O265"/>
  <c r="N265" s="1"/>
  <c r="I121"/>
  <c r="H123"/>
  <c r="I146"/>
  <c r="H146" s="1"/>
  <c r="K146"/>
  <c r="L9"/>
  <c r="H147"/>
  <c r="I10"/>
  <c r="H10" s="1"/>
  <c r="N121"/>
  <c r="O9"/>
  <c r="I8" i="3" l="1"/>
  <c r="H8" s="1"/>
  <c r="H6"/>
  <c r="I8" i="2"/>
  <c r="H8" s="1"/>
  <c r="H6"/>
  <c r="O8"/>
  <c r="N8" s="1"/>
  <c r="N6"/>
  <c r="I388" i="1"/>
  <c r="H388" s="1"/>
  <c r="H386"/>
  <c r="L265"/>
  <c r="K265" s="1"/>
  <c r="K263"/>
  <c r="I263"/>
  <c r="N9"/>
  <c r="O11"/>
  <c r="N11" s="1"/>
  <c r="K9"/>
  <c r="L11"/>
  <c r="K11" s="1"/>
  <c r="H121"/>
  <c r="I9"/>
  <c r="I265" l="1"/>
  <c r="H265" s="1"/>
  <c r="H263"/>
  <c r="H9"/>
  <c r="I11"/>
  <c r="H11" s="1"/>
</calcChain>
</file>

<file path=xl/sharedStrings.xml><?xml version="1.0" encoding="utf-8"?>
<sst xmlns="http://schemas.openxmlformats.org/spreadsheetml/2006/main" count="3277" uniqueCount="366">
  <si>
    <t/>
  </si>
  <si>
    <t>Наименование объекта капитального строительства (объекта недвижимого имущества, мероприятия) с указанием направления инвестирования</t>
  </si>
  <si>
    <t>Код федераль-ного проекта</t>
  </si>
  <si>
    <t>в рамках
дорож-
ного фонда (ДФ)</t>
  </si>
  <si>
    <t>Прогнозная мощность (прогнозный прирост мощности)</t>
  </si>
  <si>
    <t>Наименование заказчика по объектам государственной (муниципальной) собственности</t>
  </si>
  <si>
    <t>Прогнозный срок (начало / окончание)</t>
  </si>
  <si>
    <t>2022 год</t>
  </si>
  <si>
    <t>Предлагаемые изменения</t>
  </si>
  <si>
    <t>в том числе</t>
  </si>
  <si>
    <t>средства федерального бюджета и прочие целевые средства</t>
  </si>
  <si>
    <t>средства областного бюджета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</si>
  <si>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</si>
  <si>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</si>
  <si>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</si>
  <si>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</si>
  <si>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</si>
  <si>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</si>
  <si>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</si>
  <si>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</si>
  <si>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</si>
  <si>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</si>
  <si>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</si>
  <si>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</si>
  <si>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</si>
  <si>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</si>
  <si>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</si>
  <si>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ВСЕГО по областной адресной инвестиционной программе, в том числе:</t>
  </si>
  <si>
    <t>по федеральным проектам</t>
  </si>
  <si>
    <t>вне рамок федеральных проектов</t>
  </si>
  <si>
    <t>Министерство транспорта Архангельской области</t>
  </si>
  <si>
    <t>Строительство автодорог в рамках комплексной застройки квартала № 152 в г. Архангельске</t>
  </si>
  <si>
    <t>-</t>
  </si>
  <si>
    <t>ДФ</t>
  </si>
  <si>
    <t>протяженность – 2,32 км</t>
  </si>
  <si>
    <t>администрация городского округа "Город Архангельск"</t>
  </si>
  <si>
    <t>2022/2024</t>
  </si>
  <si>
    <t>Строительство автодорог в рамках комплексной застройки квартала № 85 в г. Северодвинске</t>
  </si>
  <si>
    <t>протяженность – 2 км</t>
  </si>
  <si>
    <t>администрация городского округа Архангельской области "Северодвинск"</t>
  </si>
  <si>
    <t>2022/2023</t>
  </si>
  <si>
    <t>Строительство автодороги по ул. Ушинского на участке от ул. Маяковского до ул. Посадская (протяженность 1 900 м) в г. Котласе Архангельской области</t>
  </si>
  <si>
    <t>строительная длина – 1,8909 км</t>
  </si>
  <si>
    <t>администрация городского округа Архангельской области "Котлас"</t>
  </si>
  <si>
    <t>2021/2022</t>
  </si>
  <si>
    <t>Строительство автомобильной дороги по проспекту Мира на участке от ул. Ушинского до объездной автомобильной дороги "Котлас – Коряжма, км 0 – км 41"</t>
  </si>
  <si>
    <t>протяженность дороги – 1,38 км</t>
  </si>
  <si>
    <t>2019/2021</t>
  </si>
  <si>
    <t>Строительство моста (Пентус)</t>
  </si>
  <si>
    <t>администрация Устьянского муниципального района Архангельской области</t>
  </si>
  <si>
    <t>государственное казенное учреждение Архангельской области "Дорожное агентство "Архангельскавтодор"</t>
  </si>
  <si>
    <t>2020/2022</t>
  </si>
  <si>
    <t>Строительство окружной дороги (соединение ул. Окружной с ул. Юбилейной) в г. Северодвинске (1-й этап)</t>
  </si>
  <si>
    <t>Строительная длина: первый этап - 1077,15 м</t>
  </si>
  <si>
    <t>Строительство окружной дороги (соединение ул. Окружной с ул. Юбилейной) в г. Северодвинске (2 этап)</t>
  </si>
  <si>
    <t>Строительная длина: второй этап - 263,44 м</t>
  </si>
  <si>
    <t>2022</t>
  </si>
  <si>
    <t>Государственная программа Архангельской области "Развитие здравоохранения Архангельской области"</t>
  </si>
  <si>
    <t>Подпрограмма "Совершенствование системы территориального планирования Архангельской области"</t>
  </si>
  <si>
    <t>Министерство строительства и архитектуры Архангельской области</t>
  </si>
  <si>
    <t>Врачебная амбулатория в п. Подюга Коношского района на 50 посещений в смену. Проектирование и строительство</t>
  </si>
  <si>
    <t>50 посещений в смену</t>
  </si>
  <si>
    <t>государственное казенное учреждение Архангельской области "Главное управление капитального строительства"</t>
  </si>
  <si>
    <t>2021/2023</t>
  </si>
  <si>
    <t>Федеральный проект "Модернизация первичного звена здравоохранения Российской Федерации"</t>
  </si>
  <si>
    <t>N9</t>
  </si>
  <si>
    <t>вне рамок федерального проекта</t>
  </si>
  <si>
    <t>Корректировка проектной документации и строительство больницы на 16 стационарных коек и 7 коек дневного стационара в пос. Урдома Ленского района</t>
  </si>
  <si>
    <t>16 коек</t>
  </si>
  <si>
    <t>2020/2023</t>
  </si>
  <si>
    <t>Корректировка проектной документации и строительство объекта "Пристройка к зданию хирургического корпуса государственного бюджетного учреждения здравоохранения Архангельской области "Мезенская центральная районная больница"</t>
  </si>
  <si>
    <t>298 посещений в смену</t>
  </si>
  <si>
    <t>2015/2023</t>
  </si>
  <si>
    <t>Корректировка ПСД, реконструкция, строительство инженерных сетей и благоустройство территории ГБУЗ АО "АОКБ", г. Архангельск, пр. Ломоносова, 292</t>
  </si>
  <si>
    <t>1520 п.м.</t>
  </si>
  <si>
    <t>Поликлиника для детского населения в г. Котлас. Корректировка проектной документации и строительство</t>
  </si>
  <si>
    <t>400 посещений, 20 коек</t>
  </si>
  <si>
    <t>Проектирование и строительство больницы в пос. Березник Виноградовского муниципального округа Архангельской области</t>
  </si>
  <si>
    <t>45 коек</t>
  </si>
  <si>
    <t>2015/2022</t>
  </si>
  <si>
    <t>Проектирование и строительство врачебной амбулатории в с. Сура, Пинежского района Архангельской области (для ГБУЗ АО "Карпогорская центральная районная больница")</t>
  </si>
  <si>
    <t>Проектирование и строительство фельдшерско-акушерского пункта в дер. Гридино Няндомского района Архангельской области</t>
  </si>
  <si>
    <t>20 посещений в смену</t>
  </si>
  <si>
    <t>Проектирование и строительство фельдшерско-акушерского пункта в дер. Усачевская Каргопольского муниципального округа Архангельской области</t>
  </si>
  <si>
    <t>Проектирование и строительство фельдшерско-акушерского пункта в с. Койда Мезенского района Архангельской области*</t>
  </si>
  <si>
    <t>Строительство лечебно-диагностического корпуса ГБУЗ Архангельской области "Архангельская областная детская клиническая больница им. П.Г. Выжлецова"</t>
  </si>
  <si>
    <t>70 коек</t>
  </si>
  <si>
    <t>2011/2022</t>
  </si>
  <si>
    <t>Федеральный проект "Развитие детского здравоохранения, включая создание современной инфраструктуры оказания медицинской помощи детям"</t>
  </si>
  <si>
    <t>N4</t>
  </si>
  <si>
    <t>Государственная программа Архангельской области "Развитие образования и науки Архангельской области"</t>
  </si>
  <si>
    <t>Подпрограмма "Строительство и капитальный ремонт объектов инфраструктуры системы образования в Архангельской области"</t>
  </si>
  <si>
    <t>Корректировка проектной документации и строительство школы на 1600 мест в территориальном округе Майская горка г. Архангельска</t>
  </si>
  <si>
    <t>1 600 мест</t>
  </si>
  <si>
    <t>Федеральный проект "Современная школа"</t>
  </si>
  <si>
    <t>E1</t>
  </si>
  <si>
    <t>Проектирование и строительство средней общеобразовательной школы на 240 мест в поселке Оксовский Плесецкого муниципального округа Архангельской области*</t>
  </si>
  <si>
    <t>240 мест</t>
  </si>
  <si>
    <t>администрация Плесецкого муниципального района Архангельской области</t>
  </si>
  <si>
    <t>Строительство детского сада на 120 мест в пос. Малошуйка Онежского района*</t>
  </si>
  <si>
    <t>120 мест</t>
  </si>
  <si>
    <t>администрация Онежского муниципального района Архангельской области</t>
  </si>
  <si>
    <t>2019/2022</t>
  </si>
  <si>
    <t>Федеральный проект "Содействие занятости"</t>
  </si>
  <si>
    <t>P2</t>
  </si>
  <si>
    <t>Строительство детского сада на 220 мест в пос. Урдома Ленского района</t>
  </si>
  <si>
    <t>220 мест</t>
  </si>
  <si>
    <t>Строительство начальной общеобразовательной школы на 320 учащихся в с. Ильинско-Подомское Вилегодского муниципального округа Архангельской области*</t>
  </si>
  <si>
    <t>320 мест</t>
  </si>
  <si>
    <t>администрация Вилегодского муниципального округа Архангельской области</t>
  </si>
  <si>
    <t>Строительство пристройки на 200 учащихся к зданию школы в пос. Приводино Котласского района</t>
  </si>
  <si>
    <t>200 мест</t>
  </si>
  <si>
    <t>Строительство средней общеобразовательной школы на 250 учащихся с блоком временного проживания на 50 человек в с. Ровдино Шенкурского района*</t>
  </si>
  <si>
    <t>250 мест</t>
  </si>
  <si>
    <t>администрация Шенкурского муниципального района Архангельской области</t>
  </si>
  <si>
    <t>2013/2022</t>
  </si>
  <si>
    <t>Строительство школы на 860 мест в территориальном округе Варавино-Фактория г. Архангельска*</t>
  </si>
  <si>
    <t>860 мест</t>
  </si>
  <si>
    <t>Строительство школы на 90 учащихся в с. Долгощелье Мезенского района Архангельской области*</t>
  </si>
  <si>
    <t>90 мест</t>
  </si>
  <si>
    <t>администрация Мезенского муниципального района Архангельской области</t>
  </si>
  <si>
    <t>2018/2022</t>
  </si>
  <si>
    <t>Министерство труда, занятости и социального развития Архангельской области</t>
  </si>
  <si>
    <t>Государственная программа Архангельской области "Культура Русского Севера"</t>
  </si>
  <si>
    <t>Проектирование и реконструкция здания Новодвинского ГКЦ</t>
  </si>
  <si>
    <t>Общая площадь здания 4740,9 кв. м вместимость зрительного зала 269 человек</t>
  </si>
  <si>
    <t>Сельский дом культуры на 100 мест в д. Ватамановская. Строительство</t>
  </si>
  <si>
    <t>общая площадь - 554 кв. м зрительный зал - 100 мест</t>
  </si>
  <si>
    <t>администрация Каргопольского муниципального округа Архангельской области</t>
  </si>
  <si>
    <t>Федеральный проект "Культурная среда"</t>
  </si>
  <si>
    <t>A1</t>
  </si>
  <si>
    <t>Государственная программа Архангельской области "Обеспечение качественным, доступным жильем и объектами инженерной инфраструктуры населения Архангельской области"</t>
  </si>
  <si>
    <t>Подпрограмма "Создание условий для обеспечения доступным и комфортным жильем жителей Архангельской области"</t>
  </si>
  <si>
    <t>Обеспечение земельных участков, предоставляемых многодетным семьям для индивидуального жилищного строительства, объектами инженерной инфраструктуры (подъездные дороги в дер. Боброво, с. Емецке и с. Матигоры), 1 этап: Боброво-1, Боброво-2</t>
  </si>
  <si>
    <t>0,9098 км</t>
  </si>
  <si>
    <t>Обустройство объектами инженерной инфраструктуры площадки под комплексную жилищную застройку по адресу: Архангельская область, Вилегодский муниципальный округ Архангельской области, село Ильинско-Подомское, ул. Советская</t>
  </si>
  <si>
    <t>517,3 м автомобильной дороги местного значения, 1371,1 м водопроводных сетей, 791,7 м канализационных сетей</t>
  </si>
  <si>
    <t>Проектирование и строительство канализационных очистных сооружений мощностью до 2500 куб. м / сутки с трассами напорного коллектора в пос. Приводино Котласского района</t>
  </si>
  <si>
    <t>до 2 500 куб. м / сутки</t>
  </si>
  <si>
    <t>Создание инженерной и транспортной инфраструктуры (II очереди) 17 и 19 кварталов земельного участка "Зеленый -1" в г. Коряжме Архангельской области</t>
  </si>
  <si>
    <t>184 земельных участка</t>
  </si>
  <si>
    <t>администрация городского округа Архангельской области «Город Коряжма»</t>
  </si>
  <si>
    <t>Строительство канализационной насосной станции в Южном районе в г. Котласе (ул. Таежная)*</t>
  </si>
  <si>
    <t>1,29 км</t>
  </si>
  <si>
    <t>Строительство школы на 860 мест в г. Котласе*</t>
  </si>
  <si>
    <t>Федеральный проект "Жилье"</t>
  </si>
  <si>
    <t>F1</t>
  </si>
  <si>
    <t>Министерство топливно-энергетического комплекса и жилищно-коммунального хозяйства Архангельской области</t>
  </si>
  <si>
    <t>Приобретение жилых помещений  для переселения граждан из жилых домов, расположенных по адресам: с. Холмогоры, ул. Ломоносова, д. 64, корп. 1 и корп. 2</t>
  </si>
  <si>
    <t>8 жилых помещений</t>
  </si>
  <si>
    <t>администрация Холмогорского муниципального района Архангельской области</t>
  </si>
  <si>
    <t>Приобретение жилых помещений для переселения граждан из жилого дома, расположенного по адресу: г. Онега, ул. Привокзальная, д. 30, корп. А</t>
  </si>
  <si>
    <t>4 жилых помещения</t>
  </si>
  <si>
    <t>Министерство здравоохранения Архангельской области</t>
  </si>
  <si>
    <t>Приобретение жилых помещений для предоставления в качестве служебного жилья медицинским работникам</t>
  </si>
  <si>
    <t>Приобретение 1 квартиры</t>
  </si>
  <si>
    <t>государственное автономное учреждение здравоохранения Архангельской области "Коряжемская стоматологическая поликлиника"</t>
  </si>
  <si>
    <t>государственное бюджетное учреждение здравоохранения Архангельской области "Новодвинская центральная городская больница"</t>
  </si>
  <si>
    <t>Приобретение 2 квартир</t>
  </si>
  <si>
    <t>государственное бюджетное учреждение здравоохранения Архангельской области "Архангельская городская клиническая больница № 4"</t>
  </si>
  <si>
    <t>государственное бюджетное учреждение здравоохранения Архангельской области "Архангельская городская клиническая поликлиника № 1"</t>
  </si>
  <si>
    <t>государственное бюджетное учреждение здравоохранения Архангельской области "Каргопольская центральная районная больница имени Н.Д. Кировой"</t>
  </si>
  <si>
    <t>государственное бюджетное учреждение здравоохранения Архангельской области "Северодвинская городская больница № 2 скорой медицинской помощи"</t>
  </si>
  <si>
    <t>государственное бюджетное учреждение здравоохранения Архангельской области "Северодвинская станция скорой медицинской помощи"</t>
  </si>
  <si>
    <t>Приобретение 3 квартир</t>
  </si>
  <si>
    <t>государственное бюджетное учреждение здравоохранения Архангельской области "Плесецкая центральная районная больница"</t>
  </si>
  <si>
    <t>государственное бюджетное учреждение здравоохранения Архангельской области "Устьянская центральная районная больница"</t>
  </si>
  <si>
    <t>Приобретение 4 квартир</t>
  </si>
  <si>
    <t>государственное автономное учреждение здравоохранения Архангельской области "Котласская городская стоматологическая поликлиника"</t>
  </si>
  <si>
    <t>государственное бюджетное учреждение здравоохранения Архангельской области "Коношская центральная районная больница"</t>
  </si>
  <si>
    <t>государственное бюджетное учреждение здравоохранения Архангельской области "Красноборская центральная районная больница"</t>
  </si>
  <si>
    <t>государственное бюджетное учреждение здравоохранения Архангельской области "Няндомская центральная районная больница"</t>
  </si>
  <si>
    <t>Приобретение 6 квартир</t>
  </si>
  <si>
    <t>государственное бюджетное учреждение здравоохранения Архангельской области "Вельская центральная районная больница"</t>
  </si>
  <si>
    <t>Государственная программа Архангельской области "Обеспечение общественного порядка, профилактика преступности, коррупции, терроризма, экстремизма и незаконного потребления наркотических средств и психотропных веществ в Архангельской области"</t>
  </si>
  <si>
    <t>Подпрограмма "Профилактика преступлений и иных правонарушений в Архангельской области"</t>
  </si>
  <si>
    <t>Строительство здания специального учреждения УФМС в г. Архангельске</t>
  </si>
  <si>
    <t>40 задержанных</t>
  </si>
  <si>
    <t>2017/2022</t>
  </si>
  <si>
    <t>Государственная программа Архангельской области "Защита населения и территорий Архангельской области от чрезвычайных ситуаций, обеспечение пожарной безопасности и безопасности на водных объектах"</t>
  </si>
  <si>
    <t>Подпрограмма "Пожарная безопасность в Архангельской области"</t>
  </si>
  <si>
    <t>Корректировка проектной документации и строительство объекта «Комплекс базы ГБУ АО «Служба спасения им. И.А. Поливаного»</t>
  </si>
  <si>
    <t>2 автомобиля, 50 человек</t>
  </si>
  <si>
    <t>2023/2024</t>
  </si>
  <si>
    <t>Проектирование объекта «Пожарное депо ГКУ «ОГПС-21» на 4 автомашины в г. Сольвычегодске Котласского района</t>
  </si>
  <si>
    <t>4 автомобиля</t>
  </si>
  <si>
    <t>2013/2024</t>
  </si>
  <si>
    <t>Подпрограмма "Снижение рисков и смягчение последствий чрезвычайных ситуаций межмуниципального и регионального характера, а также обеспечение безопасности людей на водных объектах в Архангельской области"</t>
  </si>
  <si>
    <t>Агентство государственной противопожарной службы и гражданской защиты Архангельской области</t>
  </si>
  <si>
    <t>Приобретение маломерного судна, подлежащего государственной регистрации</t>
  </si>
  <si>
    <t>2 судна</t>
  </si>
  <si>
    <t>Государственная программа Архангельской области "Охрана окружающей среды, воспроизводство и использование природных ресурсов Архангельской области"</t>
  </si>
  <si>
    <t>Подпрограмма "Охрана окружающей среды и обеспечение экологической безопасности Архангельской области"</t>
  </si>
  <si>
    <t>Строительство кладбища в деревне Валдушки</t>
  </si>
  <si>
    <t>Площадь строительства - 1,9 га</t>
  </si>
  <si>
    <t>2000/2028</t>
  </si>
  <si>
    <t>Подпрограмма "Развитие водохозяйственного комплекса Архангельской области"</t>
  </si>
  <si>
    <t>Проектирование и строительство объекта "Укрепление правого берега реки Северная Двина в Соломбальском территориальном округе г. Архангельска на участке от ул. Маяковского до ул. Кедрова"</t>
  </si>
  <si>
    <t>0,85 км</t>
  </si>
  <si>
    <t>Государственная программа Архангельской области "Совершенствование государственного управления и местного самоуправления, развитие институтов гражданского общества в Архангельской области"</t>
  </si>
  <si>
    <t>Подпрограмма "Развитие отдельных направлений системы государственного управления Архангельской области"</t>
  </si>
  <si>
    <t>Администрация Губернатора Архангельской области и Правительства Архангельской области</t>
  </si>
  <si>
    <t>Строительство учебных корпусов № 5 и № 6 в Загородном комплексе “Бабанегово”, расположенном по адресу: Архангельская область, Приморский район, д. Бабанегово</t>
  </si>
  <si>
    <t>536 кв. м</t>
  </si>
  <si>
    <t>государственное казенное учреждение Архангельской области "Управление делами"</t>
  </si>
  <si>
    <t>Государственная программа Архангельской области "Развитие энергетики и жилищно-коммунального хозяйства Архангельской области"</t>
  </si>
  <si>
    <t>Подпрограмма "Энергосбережение и повышение энергетической эффективности в Архангельской области"</t>
  </si>
  <si>
    <t>Водоснабжение правобережной части города Каргополя Каргопольского муниципального округа Архангельской области. Строительство</t>
  </si>
  <si>
    <t>6,58 км</t>
  </si>
  <si>
    <t>Федеральный проект "Чистая вода"</t>
  </si>
  <si>
    <t>F5</t>
  </si>
  <si>
    <t>Проектирование и строительство водопровода от дер. Рикасиха до пос. Лайский Док МО Приморское Приморского района Архангельской области</t>
  </si>
  <si>
    <t>4,5665 км</t>
  </si>
  <si>
    <t>администрация Приморского муниципального района Архангельской области</t>
  </si>
  <si>
    <t>Проектирование и строительство водопровода от точки подключения к городскому водопроводу по адресу: г. Архангельск, ул. Дрейера 1 стр. 1  МО "Город Архангельск" до ВОС дер. Рикасово д. 27 МО "Заостровское" Приморского района Архангельской области (2 этап)</t>
  </si>
  <si>
    <t>Проектирование и строительство водопровода от точки подключения к городскому водопроводу по адресу: г. Архангельск, ул. Дрейера 1 стр. 1 МО Город Архангельск до ВОС дер. Рикасово д. 27 МО Заостровское Приморского района Архангельской области</t>
  </si>
  <si>
    <t>4,709 км</t>
  </si>
  <si>
    <t>Реконструкция водопровода с. Яренск Ленского района Архангельской области (Строительство ВОС. 1этап)</t>
  </si>
  <si>
    <t>500 куб м/сутки</t>
  </si>
  <si>
    <t>администрация Ленского муниципального района Архангельской области</t>
  </si>
  <si>
    <t>Реконструкция водопроводных очистных сооружений г. Вельск 
(1 этап)</t>
  </si>
  <si>
    <t>6 600 куб м / сутки</t>
  </si>
  <si>
    <t>администрация Вельского муниципального района Архангельской области</t>
  </si>
  <si>
    <t>Реконструкция системы водоснабжения г. Каргополя
 (левобережная часть) и пос. Пригородный</t>
  </si>
  <si>
    <t>17,231 км</t>
  </si>
  <si>
    <t>Реконструкция системы водоснабжения п. Плесецк Архангельской области ВЗУ-1 
(1 этап)</t>
  </si>
  <si>
    <t>2 520 куб м / сутки</t>
  </si>
  <si>
    <t>администрация Плесецкого муниципального округа Архангельской области</t>
  </si>
  <si>
    <t>Реконструкция системы водоснабжения пос. Двинской 
(1 этап)</t>
  </si>
  <si>
    <t>730,93 куб. м/сутки</t>
  </si>
  <si>
    <t>администрация Верхнетоемского муниципального округа Архангельской области</t>
  </si>
  <si>
    <t>Реконструкция системы водоснабжения с вводом в эксплуатацию новой скважины, строительство и подключение блочно-модульной станции очистки воды пос. Ерцево</t>
  </si>
  <si>
    <t>530 куб м/сутки</t>
  </si>
  <si>
    <t>администрация Коношского муниципального района Архангельской области</t>
  </si>
  <si>
    <t>Станция очистки холодной воды производительностью 490 м3/сут. и водопроводные сети для нужд хозяйственно-питьевого водоснабжения районного центра поселка Березник Архангельской области. Строительство</t>
  </si>
  <si>
    <t>490 куб. м / сутки</t>
  </si>
  <si>
    <t>администрация Виноградовского муниципального округа Архангельской области</t>
  </si>
  <si>
    <t>Строительство водоочистных сооружений и водонасосной станции, реконструкция сетей водоснабжения, пос. Шипицыно 
(1 этап)</t>
  </si>
  <si>
    <t>767,9  куб м / сутки</t>
  </si>
  <si>
    <t>администрация Котласского муниципального района Архангельской области</t>
  </si>
  <si>
    <t>Строительство станции очистки холодной воды по адресу: Архангельская область, Холмогорский район, МО "Емецкое", дер. Кузнецово</t>
  </si>
  <si>
    <t>408 куб. м / сутки</t>
  </si>
  <si>
    <t>2020/2021</t>
  </si>
  <si>
    <t>Установка и подключение блочно-модульной станции холодной воды в дер. Рембуево</t>
  </si>
  <si>
    <t>100 куб м/сутки</t>
  </si>
  <si>
    <t>Государственная программа Архангельской области "Развитие транспортной системы Архангельской области"</t>
  </si>
  <si>
    <t>Подпрограмма "Развитие общественного пассажирского транспорта и транспортной инфраструктуры Архангельской области"</t>
  </si>
  <si>
    <t>Приобретение речных судов (аэролодок) для осуществления грузопассажирских перевозок на территории Архангельской области</t>
  </si>
  <si>
    <t>государственное бюджетное учреждение Архангельской области "Региональная транспортная служба"</t>
  </si>
  <si>
    <t>Проектирование и строительство наплавного моста</t>
  </si>
  <si>
    <t>1 мост</t>
  </si>
  <si>
    <t>Разработка проектной документации и строительство причальных сооружений</t>
  </si>
  <si>
    <t>1 причал</t>
  </si>
  <si>
    <t>Реконструкция моста через Никольское устье Северной Двины в г. Северодвинске</t>
  </si>
  <si>
    <t>протяженность дороги – 2,916 км, в том числе моста – 185,8 пог. м</t>
  </si>
  <si>
    <t>2019/2023</t>
  </si>
  <si>
    <t>Федеральный проект "Региональная и местная дорожная сеть"</t>
  </si>
  <si>
    <t>R1</t>
  </si>
  <si>
    <t>Государственная программа Архангельской области "Развитие инфраструктуры Соловецкого архипелага"</t>
  </si>
  <si>
    <t>Реконструкция аэропортового комплекса "Соловки" о. Соловецкий, Архангельская область</t>
  </si>
  <si>
    <t>68 675 кв. м</t>
  </si>
  <si>
    <t>2018/2023</t>
  </si>
  <si>
    <t>Федеральный проект "Развитие региональных аэропортов и маршрутов"</t>
  </si>
  <si>
    <t>V7</t>
  </si>
  <si>
    <t>Строительство здания участковой больницы на 40 посещений и стационаром на 10 коек в поселке Соловецкий, корректировка проектно-сметной документации, экспертиза проекта, проведение оценки воздействия на объект всемирного наследия ЮНЕСКО</t>
  </si>
  <si>
    <t>10 коек</t>
  </si>
  <si>
    <t>Строительство и реконструкция системы водоснабжения поселка Соловецкий, корректировка проектно-сметной документации, экспертиза проекта</t>
  </si>
  <si>
    <t>протяженность – 14,4 км, производительность – 600 куб. м / сутки</t>
  </si>
  <si>
    <t>Строительство канализационных сетей и коллекторов, канализационных очистных сооружений поселка Соловецкий, корректировка проектно-сметной документации, экспертиза проекта</t>
  </si>
  <si>
    <t>протяженность – 10,97 км, производительность – до 1 000 куб. м / сутки</t>
  </si>
  <si>
    <t>Государственная программа Архангельской области "Комплексное развитие сельских территорий Архангельской области"</t>
  </si>
  <si>
    <t>Подпрограмма "Создание условий для обеспечения доступным и комфортным жильем сельского населения"</t>
  </si>
  <si>
    <t>Комплексное обустройство площадки под компактную жилищную застройку в дер. Бор Няндомского района Архангельской области. Строительство</t>
  </si>
  <si>
    <t>Автомобильные дороги - 1,05864 км, водопровод - 900 м, расчетная мощность освещения - 2,48 кВт</t>
  </si>
  <si>
    <t>администрация Няндомского муниципального района Архангельской области</t>
  </si>
  <si>
    <t>Комплексное обустройство площадки под компактную жилищную застройку в дер. Куимиха Котласского района Архангельской области. Строительство</t>
  </si>
  <si>
    <t>Проезжая часть протяженностью 3413,5 м, уличное освещение протяженностью 2450 м</t>
  </si>
  <si>
    <t>администрация городского поселения "Приводинское"</t>
  </si>
  <si>
    <t>Подпрограмма "Создание и развитие инфраструктуры на сельских территориях"</t>
  </si>
  <si>
    <t>Строительство детского сада "Золушка" в с. Черевково Красноборского района Архангельской области (90 мест)</t>
  </si>
  <si>
    <t>администрация Красноборского муниципального района Архангельской области</t>
  </si>
  <si>
    <t>Строительство детского сада на 60 мест в пос. Лайский Док Приморского района Архангельской области</t>
  </si>
  <si>
    <t>60 мест</t>
  </si>
  <si>
    <t>Строительство объекта "Средняя общеобразовательная школа на 352 учащихся с интернатом на 80 мест в п. Шалакуша"*</t>
  </si>
  <si>
    <t>352 учащихся</t>
  </si>
  <si>
    <t>Строительство социально-культурного центра в пос. Лайский Док МО "Приморское" Приморского района Архангельской области (на 75 мест)</t>
  </si>
  <si>
    <t>75 мест</t>
  </si>
  <si>
    <t>Государственная программа Архангельской области "Экономическое развитие и инвестиционная деятельность в Архангельской области"</t>
  </si>
  <si>
    <t>Подпрограмма «Развитие промышленности и инвестиционной деятельности в Архангельской области»</t>
  </si>
  <si>
    <t>Реконструкция участков автомобильной дороги общего пользования местного значения на территории поселка Строитель Плесецкого муниципального округа Архангельской области</t>
  </si>
  <si>
    <t>Протяженность - 586,16 м</t>
  </si>
  <si>
    <t>Государственная программа Архангельской области "Развитие физической культуры и спорта в Архангельской области"</t>
  </si>
  <si>
    <t>Здание крытой ледовой арены учебно-тренировочного комплекса на территории стадиона "Север" в г. Северодвинске Архангельской области. Строительство</t>
  </si>
  <si>
    <t>Размер хоккейного корта - 26 на 60 м</t>
  </si>
  <si>
    <t>Корректировка проектной документации и строительство многоцелевого физкультурно-оздоровительного объекта (хоккейная арена – "Ледовый дворец") по адресу: Российская Федерация, Архангельская область, г. Коряжма, ул. Архангельская, земельный участок 35</t>
  </si>
  <si>
    <t>100 человек в смену</t>
  </si>
  <si>
    <t>Федеральный проект "Спорт – норма жизни"</t>
  </si>
  <si>
    <t>P5</t>
  </si>
  <si>
    <t>Проектирование и строительство крытого катка с искусственным льдом в г. Архангельске</t>
  </si>
  <si>
    <t>2021/2024</t>
  </si>
  <si>
    <t>Строительство объекта "Спортивный зал "ГАПОУ АО "Каргопольский индустриальный техникум" по адресу: г. Каргополь, ул. Семенковская, д. 79"</t>
  </si>
  <si>
    <t>44 человека</t>
  </si>
  <si>
    <t>Строительство спортивного зала ГБНОУ АО "АГЛ имени М.В. Ломоносова" по адресу: г. Архангельск, набережная Северной Двины, д. 25</t>
  </si>
  <si>
    <t>483,9 кв. м</t>
  </si>
  <si>
    <t>Министерство спорта Архангельской области</t>
  </si>
  <si>
    <t>Лыжно-биатлонный комплекс "Малиновка". Проектирование и строительство</t>
  </si>
  <si>
    <t>500 посещений в смену</t>
  </si>
  <si>
    <t>ГОСУДАРСТВЕННОЕ АВТОНОМНОЕ УЧРЕЖДЕНИЕ АРХАНГЕЛЬСКОЙ ОБЛАСТИ "СПОРТИВНАЯ ШКОЛА ОЛИМПИЙСКОГО РЕЗЕРВА "УСТЬЯНСКИЙ ЛЫЖНЫЙ КЛУБ"</t>
  </si>
  <si>
    <t>Государственная программа Архангельской области "Молодежь Поморья"</t>
  </si>
  <si>
    <t>Подпрограмма "Кадровое, научно-методическое, информационное и инфраструктурное обеспечение молодежной политики и патриотического воспитания"</t>
  </si>
  <si>
    <t>Агентство по делам молодежи Архангельской области</t>
  </si>
  <si>
    <t>Приобретение помещений для муниципального учреждения "Молодежный Центр" по адресу: Архангельская область, г. Котлас, ул. Володарского, д. 21</t>
  </si>
  <si>
    <t>460,1 кв. м</t>
  </si>
  <si>
    <t>КОМИТЕТ ПО УПРАВЛЕНИЮ ИМУЩЕСТВОМ АДМИНИСТРАЦИИ МУНИЦИПАЛЬНОГО ОБРАЗОВАНИЯ "КОТЛАС"</t>
  </si>
  <si>
    <t>2023 год</t>
  </si>
  <si>
    <t>Строительство школы на 1600 мест в территориальном округе Варавино-Фактория г. Архангельска</t>
  </si>
  <si>
    <t>1600 мест</t>
  </si>
  <si>
    <t>Министерство образования Архангельской области</t>
  </si>
  <si>
    <t>Строительство средней общеобразовательной школы на 860 учащихся в территориальном округе Майская горка г. Архангельска</t>
  </si>
  <si>
    <t>МИНИСТЕРСТВО ОБРАЗОВАНИЯ АРХАНГЕЛЬСКОЙ ОБЛАСТИ</t>
  </si>
  <si>
    <t>2023/2025</t>
  </si>
  <si>
    <t>Государственная программа Архангельской области "Социальная поддержка граждан в Архангельской области"</t>
  </si>
  <si>
    <t>Подпрограмма "Организация работы по социальному обслуживанию граждан и социальной защите населения в Архангельской области"</t>
  </si>
  <si>
    <t>Реконструкция объектов социального обслуживания граждан с применением  концессионных соглашений</t>
  </si>
  <si>
    <t>1369 койко-мест</t>
  </si>
  <si>
    <t>МИНИСТЕРСТВО ТРУДА, ЗАНЯТОСТИ И СОЦИАЛЬНОГО РАЗВИТИЯ АРХАНГЕЛЬСКОЙ ОБЛАСТИ</t>
  </si>
  <si>
    <t>Строительство служебного жилья для молодых специалистов</t>
  </si>
  <si>
    <t>35 квартир</t>
  </si>
  <si>
    <t>2023</t>
  </si>
  <si>
    <t>государственное бюджетное учреждение здравоохранения Архангельской области "Архангельская областная детская клиническая больница имени П.Г. Выжлецова"</t>
  </si>
  <si>
    <t>государственное бюджетное учреждение здравоохранения Архангельской области "Архангельская областная клиническая станция скорой медицинской помощи"</t>
  </si>
  <si>
    <t>государственное бюджетное учреждение здравоохранения Архангельской области "Северодвинская городская детская клиническая больница"</t>
  </si>
  <si>
    <t>государственное бюджетное учреждение здравоохранения Архангельской области "Приморская центральная районная больница"</t>
  </si>
  <si>
    <t>Реконструкция очистных сооружений водопровода в г. Котласе Архангельской области</t>
  </si>
  <si>
    <t>30 000 куб. м / сутки</t>
  </si>
  <si>
    <t>2024 год</t>
  </si>
  <si>
    <t>Поликлиника ГБУЗ АО "Лешуконская центральная районная больница" по адресу: Архангельская область, Лешуконский район, с. Лешуконское, ул. Мелоспольская, д. 4, корп. 9. Проектирование и строительство</t>
  </si>
  <si>
    <t>200 посещений / смену</t>
  </si>
  <si>
    <t>Поликлиника на 250 посещений в смену, второй пусковой комплекс по адресу Архангельская область, Пинежский район, с. Карпогоры, ул. Ленина, д. 47 Б. Корректировка проектной документации и строительство</t>
  </si>
  <si>
    <t>250 посещений в смену</t>
  </si>
  <si>
    <t>Проектирование и строительство  фельдшерско-акушерского пункта в дер. Патровская Каргопольского муниципального округа Архангельской области</t>
  </si>
  <si>
    <t>Проектирование и строительство офиса врача общей практики в г. Архангельск, ул. Карская, 15</t>
  </si>
  <si>
    <t>Реконструкция главного корпуса  ГБУЗ АО "Вельская центральная районная больница" по адресу: Архангельская область, Вельский район, г. Вельск, ул. Конева, д. 28а</t>
  </si>
  <si>
    <t>780 посещений в смену</t>
  </si>
  <si>
    <t>Реконструкция зданий жилищного фонда (устройство вентилируемых фасадов многоквартирных домов) в г. Мирный Архангельской области</t>
  </si>
  <si>
    <t>62 жилых дома</t>
  </si>
  <si>
    <t>администрация городского округа Архангельской области "Мирный"</t>
  </si>
  <si>
    <t>2014/2024</t>
  </si>
  <si>
    <t>государственное автономное учреждение здравоохранения Архангельской области "Вельская стоматологическая поликлиника"</t>
  </si>
  <si>
    <t>государственное бюджетное учреждение здравоохранения Архангельской области "Котласский психоневрологический диспансер"</t>
  </si>
  <si>
    <t>государственное бюджетное учреждение здравоохранения Архангельской области "Мирнинская центральная городская больница"</t>
  </si>
  <si>
    <t>Федеральный проект "Развитие туристической инфраструктуры"</t>
  </si>
  <si>
    <t>J1</t>
  </si>
  <si>
    <t>протяженность -130 м</t>
  </si>
  <si>
    <t>Строительство автодорог в рамках комплексной застройки квартала №152 в г. Архангельске</t>
  </si>
  <si>
    <t>протяженность дороги – 2,32 км</t>
  </si>
  <si>
    <t>протяженность дороги – 2 км</t>
  </si>
  <si>
    <t>Строительство автодорог в рамках комплексной застройки квартала №85 в г. Северодвинске</t>
  </si>
  <si>
    <t>Подпрограмма "Развитие и совершенствование сети автомобильных дорог общего пользования регионального значения</t>
  </si>
  <si>
    <t>Строительство мостового перехода через реку Устья на км 139+309 автомобильной дороги Шангалы-Квазеньга-Кизема</t>
  </si>
  <si>
    <t>протяженность дороги – 5,6 км, в том числе моста-113,6 п.м</t>
  </si>
  <si>
    <t xml:space="preserve">Утверждено Постановлением Правительства АО              от 29.03.2022                   № 180-пп </t>
  </si>
  <si>
    <t xml:space="preserve">Утверждено постановлением Правительства АО             от 22.09.2022                          № 724-пп </t>
  </si>
  <si>
    <t>Проектирование и строительство автомобильной дороги по ул. Карпогорской от ул. Октябрят до просп. Мояковского в городе Архангельске</t>
  </si>
  <si>
    <t xml:space="preserve">Утверждено Постановлением Правительства АО  от 29.03.2022  № 180-пп </t>
  </si>
  <si>
    <t xml:space="preserve">РАСШИФРОВКА
сведений о внесенных Правительством Архангельской области изменениях объемов бюджетных инвестиций в форме капитальных вложений в разрезе объектов капитального строительства, объектов недвижимого имущества за период, предшествующий внесению изменений в областной закон об областном бюджете
</t>
  </si>
</sst>
</file>

<file path=xl/styles.xml><?xml version="1.0" encoding="utf-8"?>
<styleSheet xmlns="http://schemas.openxmlformats.org/spreadsheetml/2006/main">
  <fonts count="10">
    <font>
      <sz val="10"/>
      <color rgb="FF000000"/>
      <name val="Times New Roman"/>
    </font>
    <font>
      <sz val="6"/>
      <color rgb="FF000000"/>
      <name val="Times New Roman"/>
    </font>
    <font>
      <b/>
      <sz val="8"/>
      <color rgb="FF000000"/>
      <name val="Times New Roman"/>
    </font>
    <font>
      <sz val="5"/>
      <color rgb="FF000000"/>
      <name val="Times New Roman"/>
    </font>
    <font>
      <b/>
      <sz val="6"/>
      <color rgb="FF000000"/>
      <name val="Times New Roman"/>
    </font>
    <font>
      <sz val="8"/>
      <color rgb="FF000000"/>
      <name val="Times New Roman"/>
    </font>
    <font>
      <b/>
      <sz val="6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 wrapText="1"/>
    </xf>
  </cellStyleXfs>
  <cellXfs count="59">
    <xf numFmtId="0" fontId="0" fillId="0" borderId="0" xfId="0" applyFont="1" applyFill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top" wrapText="1" indent="1"/>
    </xf>
    <xf numFmtId="0" fontId="1" fillId="0" borderId="1" xfId="0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horizontal="right" vertical="top" wrapText="1" indent="1"/>
    </xf>
    <xf numFmtId="0" fontId="1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4" fontId="4" fillId="3" borderId="1" xfId="0" applyNumberFormat="1" applyFont="1" applyFill="1" applyBorder="1" applyAlignment="1">
      <alignment horizontal="right" vertical="top" wrapText="1" indent="1"/>
    </xf>
    <xf numFmtId="4" fontId="1" fillId="3" borderId="1" xfId="0" applyNumberFormat="1" applyFont="1" applyFill="1" applyBorder="1" applyAlignment="1">
      <alignment horizontal="right" vertical="top" wrapText="1" indent="1"/>
    </xf>
    <xf numFmtId="0" fontId="7" fillId="0" borderId="1" xfId="0" applyFont="1" applyFill="1" applyBorder="1" applyAlignment="1">
      <alignment horizontal="center" vertical="top" wrapText="1"/>
    </xf>
    <xf numFmtId="4" fontId="6" fillId="3" borderId="1" xfId="0" applyNumberFormat="1" applyFont="1" applyFill="1" applyBorder="1" applyAlignment="1">
      <alignment horizontal="right" vertical="top" wrapText="1" indent="1"/>
    </xf>
    <xf numFmtId="4" fontId="6" fillId="0" borderId="1" xfId="0" applyNumberFormat="1" applyFont="1" applyFill="1" applyBorder="1" applyAlignment="1">
      <alignment horizontal="right" vertical="top" wrapText="1" inden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4" fontId="7" fillId="0" borderId="1" xfId="0" applyNumberFormat="1" applyFont="1" applyFill="1" applyBorder="1" applyAlignment="1">
      <alignment horizontal="right" vertical="top" wrapText="1" indent="1"/>
    </xf>
    <xf numFmtId="4" fontId="7" fillId="3" borderId="1" xfId="0" applyNumberFormat="1" applyFont="1" applyFill="1" applyBorder="1" applyAlignment="1">
      <alignment horizontal="right" vertical="top" wrapText="1" inden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right" vertical="top" wrapText="1" indent="1"/>
    </xf>
    <xf numFmtId="4" fontId="7" fillId="3" borderId="7" xfId="0" applyNumberFormat="1" applyFont="1" applyFill="1" applyBorder="1" applyAlignment="1">
      <alignment horizontal="right" vertical="top" wrapText="1" inden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8" xfId="0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right" vertical="top" wrapText="1" indent="1"/>
    </xf>
    <xf numFmtId="4" fontId="8" fillId="0" borderId="9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top" wrapText="1"/>
    </xf>
    <xf numFmtId="0" fontId="1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wrapText="1"/>
    </xf>
    <xf numFmtId="0" fontId="0" fillId="0" borderId="0" xfId="0" applyFont="1" applyFill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vertical="top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right" vertical="top" wrapText="1" indent="1"/>
    </xf>
    <xf numFmtId="0" fontId="1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top" wrapText="1" inden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top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9" fillId="0" borderId="1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14"/>
  <sheetViews>
    <sheetView tabSelected="1" zoomScale="154" zoomScaleNormal="154" zoomScaleSheetLayoutView="130" workbookViewId="0">
      <selection activeCell="B2" sqref="B2"/>
    </sheetView>
  </sheetViews>
  <sheetFormatPr defaultRowHeight="12.75"/>
  <cols>
    <col min="1" max="1" width="26.6640625" customWidth="1"/>
    <col min="2" max="2" width="5" customWidth="1"/>
    <col min="3" max="3" width="5.1640625" customWidth="1"/>
    <col min="4" max="4" width="7.83203125" customWidth="1"/>
    <col min="5" max="5" width="13" customWidth="1"/>
    <col min="6" max="6" width="3.83203125" customWidth="1"/>
    <col min="7" max="7" width="14.5" style="9" customWidth="1"/>
    <col min="8" max="8" width="12.33203125" customWidth="1"/>
    <col min="9" max="9" width="12.83203125" customWidth="1"/>
    <col min="10" max="10" width="14" style="9" customWidth="1"/>
    <col min="11" max="11" width="12.33203125" customWidth="1"/>
    <col min="12" max="12" width="13.1640625" customWidth="1"/>
    <col min="13" max="13" width="13.83203125" style="9" customWidth="1"/>
    <col min="14" max="14" width="11.33203125" customWidth="1"/>
    <col min="15" max="15" width="14.6640625" customWidth="1"/>
  </cols>
  <sheetData>
    <row r="1" spans="1:15" ht="42" customHeight="1">
      <c r="A1" s="54" t="s">
        <v>365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>
      <c r="G2"/>
      <c r="J2"/>
      <c r="M2"/>
    </row>
    <row r="3" spans="1:15">
      <c r="A3" s="56" t="s">
        <v>7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8"/>
    </row>
    <row r="4" spans="1:15" ht="12.75" hidden="1" customHeight="1">
      <c r="A4" s="46" t="s">
        <v>1</v>
      </c>
      <c r="B4" s="46" t="s">
        <v>2</v>
      </c>
      <c r="C4" s="46" t="s">
        <v>3</v>
      </c>
      <c r="D4" s="46" t="s">
        <v>4</v>
      </c>
      <c r="E4" s="46" t="s">
        <v>5</v>
      </c>
      <c r="F4" s="46" t="s">
        <v>6</v>
      </c>
      <c r="G4" s="47"/>
      <c r="H4" s="48"/>
      <c r="I4" s="48"/>
      <c r="J4" s="48"/>
      <c r="K4" s="48"/>
      <c r="L4" s="48"/>
      <c r="M4" s="48"/>
      <c r="N4" s="48"/>
      <c r="O4" s="48"/>
    </row>
    <row r="5" spans="1:15" ht="12.95" customHeight="1">
      <c r="A5" s="34" t="s">
        <v>0</v>
      </c>
      <c r="B5" s="34" t="s">
        <v>0</v>
      </c>
      <c r="C5" s="34" t="s">
        <v>0</v>
      </c>
      <c r="D5" s="34" t="s">
        <v>0</v>
      </c>
      <c r="E5" s="34" t="s">
        <v>0</v>
      </c>
      <c r="F5" s="34" t="s">
        <v>0</v>
      </c>
      <c r="G5" s="49" t="s">
        <v>361</v>
      </c>
      <c r="H5" s="51" t="s">
        <v>8</v>
      </c>
      <c r="I5" s="51" t="s">
        <v>362</v>
      </c>
      <c r="J5" s="51" t="s">
        <v>9</v>
      </c>
      <c r="K5" s="51"/>
      <c r="L5" s="51"/>
      <c r="M5" s="51"/>
      <c r="N5" s="51"/>
      <c r="O5" s="51"/>
    </row>
    <row r="6" spans="1:15" ht="30" customHeight="1">
      <c r="A6" s="34" t="s">
        <v>0</v>
      </c>
      <c r="B6" s="34" t="s">
        <v>0</v>
      </c>
      <c r="C6" s="34" t="s">
        <v>0</v>
      </c>
      <c r="D6" s="34" t="s">
        <v>0</v>
      </c>
      <c r="E6" s="34" t="s">
        <v>0</v>
      </c>
      <c r="F6" s="34" t="s">
        <v>0</v>
      </c>
      <c r="G6" s="50" t="s">
        <v>0</v>
      </c>
      <c r="H6" s="52" t="s">
        <v>0</v>
      </c>
      <c r="I6" s="52" t="s">
        <v>0</v>
      </c>
      <c r="J6" s="51" t="s">
        <v>10</v>
      </c>
      <c r="K6" s="51" t="s">
        <v>8</v>
      </c>
      <c r="L6" s="53" t="s">
        <v>10</v>
      </c>
      <c r="M6" s="51" t="s">
        <v>11</v>
      </c>
      <c r="N6" s="51" t="s">
        <v>8</v>
      </c>
      <c r="O6" s="53" t="s">
        <v>11</v>
      </c>
    </row>
    <row r="7" spans="1:15" ht="25.15" customHeight="1">
      <c r="A7" s="34" t="s">
        <v>0</v>
      </c>
      <c r="B7" s="34" t="s">
        <v>0</v>
      </c>
      <c r="C7" s="34" t="s">
        <v>0</v>
      </c>
      <c r="D7" s="34" t="s">
        <v>0</v>
      </c>
      <c r="E7" s="34" t="s">
        <v>0</v>
      </c>
      <c r="F7" s="34" t="s">
        <v>0</v>
      </c>
      <c r="G7" s="50" t="s">
        <v>0</v>
      </c>
      <c r="H7" s="52" t="s">
        <v>0</v>
      </c>
      <c r="I7" s="52" t="s">
        <v>0</v>
      </c>
      <c r="J7" s="52" t="s">
        <v>0</v>
      </c>
      <c r="K7" s="52" t="s">
        <v>0</v>
      </c>
      <c r="L7" s="48"/>
      <c r="M7" s="52" t="s">
        <v>0</v>
      </c>
      <c r="N7" s="52" t="s">
        <v>0</v>
      </c>
      <c r="O7" s="48"/>
    </row>
    <row r="8" spans="1:15" ht="12.95" customHeight="1">
      <c r="A8" s="26" t="s">
        <v>12</v>
      </c>
      <c r="B8" s="26" t="s">
        <v>13</v>
      </c>
      <c r="C8" s="26" t="s">
        <v>14</v>
      </c>
      <c r="D8" s="26" t="s">
        <v>15</v>
      </c>
      <c r="E8" s="26" t="s">
        <v>16</v>
      </c>
      <c r="F8" s="26" t="s">
        <v>17</v>
      </c>
      <c r="G8" s="2" t="s">
        <v>18</v>
      </c>
      <c r="H8" s="2" t="s">
        <v>19</v>
      </c>
      <c r="I8" s="2" t="s">
        <v>20</v>
      </c>
      <c r="J8" s="2" t="s">
        <v>21</v>
      </c>
      <c r="K8" s="2" t="s">
        <v>22</v>
      </c>
      <c r="L8" s="2" t="s">
        <v>23</v>
      </c>
      <c r="M8" s="2" t="s">
        <v>24</v>
      </c>
      <c r="N8" s="2" t="s">
        <v>25</v>
      </c>
      <c r="O8" s="2" t="s">
        <v>26</v>
      </c>
    </row>
    <row r="9" spans="1:15" ht="14.45" customHeight="1">
      <c r="A9" s="36" t="s">
        <v>27</v>
      </c>
      <c r="B9" s="36"/>
      <c r="C9" s="36"/>
      <c r="D9" s="36"/>
      <c r="E9" s="36"/>
      <c r="F9" s="36"/>
      <c r="G9" s="3">
        <f>G12+G42+G73+G84+G115+G121+G131+G140+G146+G180+G205+G216+G235+G229+G251</f>
        <v>9801866847.0599995</v>
      </c>
      <c r="H9" s="3">
        <f>I9-G9</f>
        <v>1199683541.7000008</v>
      </c>
      <c r="I9" s="3">
        <f>I12+I42+I73+I84+I115+I121+I131+I140+I146+I180+I205+I216+I235+I229+I251</f>
        <v>11001550388.76</v>
      </c>
      <c r="J9" s="3">
        <f>J12+J42+J73+J84+J115+J121+J131+J140+J146+J180+J205+J216+J235+J229+J251</f>
        <v>7185480844.2700005</v>
      </c>
      <c r="K9" s="3">
        <f>L9-J9</f>
        <v>714299500</v>
      </c>
      <c r="L9" s="3">
        <f>L12+L42+L73+L84+L115+L121+L131+L140+L146+L180+L205+L216+L235+L229+L251</f>
        <v>7899780344.2700005</v>
      </c>
      <c r="M9" s="3">
        <f>M12+M42+M73+M84+M115+M121+M131+M140+M146+M180+M205+M216+M235+M229+M251</f>
        <v>2616386002.79</v>
      </c>
      <c r="N9" s="3">
        <f>O9-M9</f>
        <v>485384041.70000029</v>
      </c>
      <c r="O9" s="3">
        <f>O12+O42+O73+O84+O115+O121+O131+O140+O146+O180+O205+O216+O235+O229+O251</f>
        <v>3101770044.4900002</v>
      </c>
    </row>
    <row r="10" spans="1:15" ht="14.45" customHeight="1">
      <c r="A10" s="39" t="s">
        <v>28</v>
      </c>
      <c r="B10" s="39"/>
      <c r="C10" s="39"/>
      <c r="D10" s="39"/>
      <c r="E10" s="39"/>
      <c r="F10" s="39"/>
      <c r="G10" s="5">
        <f>G13+G43+G74+G85+G116+G122+G132+G141+G147+G181+G206+G217+G230+G236+G252</f>
        <v>6197296823.5299997</v>
      </c>
      <c r="H10" s="19">
        <f t="shared" ref="H10:H73" si="0">I10-G10</f>
        <v>1085448426.7599993</v>
      </c>
      <c r="I10" s="5">
        <f>I13+I43+I74+I85+I116+I122+I132+I141+I147+I181+I206+I217+I230+I236+I252</f>
        <v>7282745250.289999</v>
      </c>
      <c r="J10" s="5">
        <f>J13+J43+J74+J85+J116+J122+J132+J141+J147+J181+J206+J217+J230+J236+J252</f>
        <v>5776062139.0900002</v>
      </c>
      <c r="K10" s="19">
        <f t="shared" ref="K10:K73" si="1">L10-J10</f>
        <v>690822100</v>
      </c>
      <c r="L10" s="5">
        <f>L13+L43+L74+L85+L116+L122+L132+L141+L147+L181+L206+L217+L230+L236+L252</f>
        <v>6466884239.0900002</v>
      </c>
      <c r="M10" s="5">
        <f>M13+M43+M74+M85+M116+M122+M132+M141+M147+M181+M206+M217+M230+M236+M252</f>
        <v>421234684.44</v>
      </c>
      <c r="N10" s="19">
        <f t="shared" ref="N10:N73" si="2">O10-M10</f>
        <v>394626326.75999993</v>
      </c>
      <c r="O10" s="5">
        <f>O13+O43+O74+O85+O116+O122+O132+O141+O147+O181+O206+O217+O230+O236+O252</f>
        <v>815861011.19999993</v>
      </c>
    </row>
    <row r="11" spans="1:15" ht="14.45" customHeight="1">
      <c r="A11" s="39" t="s">
        <v>29</v>
      </c>
      <c r="B11" s="39"/>
      <c r="C11" s="39"/>
      <c r="D11" s="39"/>
      <c r="E11" s="39"/>
      <c r="F11" s="39"/>
      <c r="G11" s="5">
        <f>G9-G10</f>
        <v>3604570023.5299997</v>
      </c>
      <c r="H11" s="19">
        <f t="shared" si="0"/>
        <v>114235114.94000149</v>
      </c>
      <c r="I11" s="5">
        <f>I9-I10</f>
        <v>3718805138.4700012</v>
      </c>
      <c r="J11" s="5">
        <f>J9-J10</f>
        <v>1409418705.1800003</v>
      </c>
      <c r="K11" s="19">
        <f t="shared" si="1"/>
        <v>23477400</v>
      </c>
      <c r="L11" s="5">
        <f>L9-L10</f>
        <v>1432896105.1800003</v>
      </c>
      <c r="M11" s="5">
        <f>M9-M10</f>
        <v>2195151318.3499999</v>
      </c>
      <c r="N11" s="19">
        <f t="shared" si="2"/>
        <v>90757714.940000534</v>
      </c>
      <c r="O11" s="5">
        <f>O9-O10</f>
        <v>2285909033.2900004</v>
      </c>
    </row>
    <row r="12" spans="1:15" ht="23.25" customHeight="1">
      <c r="A12" s="37" t="s">
        <v>57</v>
      </c>
      <c r="B12" s="37"/>
      <c r="C12" s="37"/>
      <c r="D12" s="37"/>
      <c r="E12" s="37"/>
      <c r="F12" s="37"/>
      <c r="G12" s="16">
        <f>G13+G14</f>
        <v>2714155187.9099998</v>
      </c>
      <c r="H12" s="16">
        <f t="shared" si="0"/>
        <v>526606804.37000036</v>
      </c>
      <c r="I12" s="16">
        <v>3240761992.2800002</v>
      </c>
      <c r="J12" s="16">
        <v>2394473647.0900002</v>
      </c>
      <c r="K12" s="16">
        <f t="shared" si="1"/>
        <v>406622000</v>
      </c>
      <c r="L12" s="16">
        <v>2801095647.0900002</v>
      </c>
      <c r="M12" s="16">
        <f>M13+M14</f>
        <v>319681540.81999999</v>
      </c>
      <c r="N12" s="16">
        <f t="shared" si="2"/>
        <v>119984804.37</v>
      </c>
      <c r="O12" s="16">
        <v>439666345.19</v>
      </c>
    </row>
    <row r="13" spans="1:15" ht="12.95" customHeight="1">
      <c r="A13" s="35" t="s">
        <v>28</v>
      </c>
      <c r="B13" s="35"/>
      <c r="C13" s="35"/>
      <c r="D13" s="35"/>
      <c r="E13" s="35"/>
      <c r="F13" s="35"/>
      <c r="G13" s="5">
        <v>2402353470.29</v>
      </c>
      <c r="H13" s="19">
        <f t="shared" si="0"/>
        <v>448456540</v>
      </c>
      <c r="I13" s="5">
        <v>2850810010.29</v>
      </c>
      <c r="J13" s="5">
        <v>2195853647.0900002</v>
      </c>
      <c r="K13" s="19">
        <f t="shared" si="1"/>
        <v>406622000</v>
      </c>
      <c r="L13" s="5">
        <v>2602475647.0900002</v>
      </c>
      <c r="M13" s="5">
        <v>206499823.19999999</v>
      </c>
      <c r="N13" s="19">
        <f t="shared" si="2"/>
        <v>41834540</v>
      </c>
      <c r="O13" s="5">
        <v>248334363.19999999</v>
      </c>
    </row>
    <row r="14" spans="1:15" ht="12.95" customHeight="1">
      <c r="A14" s="35" t="s">
        <v>29</v>
      </c>
      <c r="B14" s="35"/>
      <c r="C14" s="35"/>
      <c r="D14" s="35"/>
      <c r="E14" s="35"/>
      <c r="F14" s="35"/>
      <c r="G14" s="5">
        <f>J14+M14</f>
        <v>311801717.62</v>
      </c>
      <c r="H14" s="19">
        <f t="shared" si="0"/>
        <v>78150264.370000005</v>
      </c>
      <c r="I14" s="5">
        <f>L14+O14</f>
        <v>389951981.99000001</v>
      </c>
      <c r="J14" s="5">
        <v>198620000</v>
      </c>
      <c r="K14" s="19">
        <f t="shared" si="1"/>
        <v>0</v>
      </c>
      <c r="L14" s="5">
        <v>198620000</v>
      </c>
      <c r="M14" s="5">
        <f>M19+M23+M27+M31+M35+M38+M41+M28+M24</f>
        <v>113181717.62</v>
      </c>
      <c r="N14" s="19">
        <f t="shared" si="2"/>
        <v>78150264.370000005</v>
      </c>
      <c r="O14" s="5">
        <v>191331981.99000001</v>
      </c>
    </row>
    <row r="15" spans="1:15" ht="12.95" customHeight="1">
      <c r="A15" s="35" t="s">
        <v>58</v>
      </c>
      <c r="B15" s="35"/>
      <c r="C15" s="35"/>
      <c r="D15" s="35"/>
      <c r="E15" s="35"/>
      <c r="F15" s="35"/>
      <c r="G15" s="5">
        <v>2714155187.9099998</v>
      </c>
      <c r="H15" s="19">
        <f t="shared" si="0"/>
        <v>526606804.37000036</v>
      </c>
      <c r="I15" s="5">
        <v>3240761992.2800002</v>
      </c>
      <c r="J15" s="5">
        <v>2394473647.0900002</v>
      </c>
      <c r="K15" s="19">
        <f t="shared" si="1"/>
        <v>406622000</v>
      </c>
      <c r="L15" s="5">
        <v>2801095647.0900002</v>
      </c>
      <c r="M15" s="5">
        <v>319681540.81999999</v>
      </c>
      <c r="N15" s="19">
        <f t="shared" si="2"/>
        <v>119984804.37</v>
      </c>
      <c r="O15" s="5">
        <v>439666345.19</v>
      </c>
    </row>
    <row r="16" spans="1:15" ht="12.95" customHeight="1">
      <c r="A16" s="36" t="s">
        <v>59</v>
      </c>
      <c r="B16" s="36"/>
      <c r="C16" s="36"/>
      <c r="D16" s="36"/>
      <c r="E16" s="36"/>
      <c r="F16" s="36"/>
      <c r="G16" s="3">
        <v>2714155187.9099998</v>
      </c>
      <c r="H16" s="3">
        <f t="shared" si="0"/>
        <v>526606804.37000036</v>
      </c>
      <c r="I16" s="16">
        <v>3240761992.2800002</v>
      </c>
      <c r="J16" s="3">
        <v>2394473647.0900002</v>
      </c>
      <c r="K16" s="3">
        <f t="shared" si="1"/>
        <v>406622000</v>
      </c>
      <c r="L16" s="16">
        <v>2801095647.0900002</v>
      </c>
      <c r="M16" s="3">
        <v>319681540.81999999</v>
      </c>
      <c r="N16" s="3">
        <f t="shared" si="2"/>
        <v>119984804.37</v>
      </c>
      <c r="O16" s="16">
        <v>439666345.19</v>
      </c>
    </row>
    <row r="17" spans="1:15" ht="56.65" customHeight="1">
      <c r="A17" s="4" t="s">
        <v>60</v>
      </c>
      <c r="B17" s="1" t="s">
        <v>32</v>
      </c>
      <c r="C17" s="1" t="s">
        <v>32</v>
      </c>
      <c r="D17" s="6" t="s">
        <v>61</v>
      </c>
      <c r="E17" s="6" t="s">
        <v>62</v>
      </c>
      <c r="F17" s="6" t="s">
        <v>63</v>
      </c>
      <c r="G17" s="5">
        <v>50200000</v>
      </c>
      <c r="H17" s="19">
        <f t="shared" si="0"/>
        <v>-800000</v>
      </c>
      <c r="I17" s="19">
        <f>L17+O17</f>
        <v>49400000</v>
      </c>
      <c r="J17" s="19">
        <v>45477215.32</v>
      </c>
      <c r="K17" s="19">
        <f t="shared" si="1"/>
        <v>0</v>
      </c>
      <c r="L17" s="19">
        <v>45477215.32</v>
      </c>
      <c r="M17" s="19">
        <v>4722784.68</v>
      </c>
      <c r="N17" s="19">
        <f t="shared" si="2"/>
        <v>-800000</v>
      </c>
      <c r="O17" s="5">
        <f>O18+O19</f>
        <v>3922784.6799999997</v>
      </c>
    </row>
    <row r="18" spans="1:15" ht="24.4" customHeight="1">
      <c r="A18" s="4" t="s">
        <v>64</v>
      </c>
      <c r="B18" s="4" t="s">
        <v>65</v>
      </c>
      <c r="C18" s="4" t="s">
        <v>0</v>
      </c>
      <c r="D18" s="7" t="s">
        <v>0</v>
      </c>
      <c r="E18" s="7" t="s">
        <v>0</v>
      </c>
      <c r="F18" s="7" t="s">
        <v>0</v>
      </c>
      <c r="G18" s="5">
        <v>47000000</v>
      </c>
      <c r="H18" s="19">
        <f t="shared" si="0"/>
        <v>0</v>
      </c>
      <c r="I18" s="19">
        <v>47000000</v>
      </c>
      <c r="J18" s="19">
        <v>45477215.32</v>
      </c>
      <c r="K18" s="19">
        <f t="shared" si="1"/>
        <v>0</v>
      </c>
      <c r="L18" s="19">
        <v>45477215.32</v>
      </c>
      <c r="M18" s="19">
        <v>1522784.68</v>
      </c>
      <c r="N18" s="19">
        <f t="shared" si="2"/>
        <v>0</v>
      </c>
      <c r="O18" s="5">
        <v>1522784.68</v>
      </c>
    </row>
    <row r="19" spans="1:15" ht="12.95" customHeight="1">
      <c r="A19" s="4" t="s">
        <v>66</v>
      </c>
      <c r="B19" s="4" t="s">
        <v>32</v>
      </c>
      <c r="C19" s="4" t="s">
        <v>0</v>
      </c>
      <c r="D19" s="7" t="s">
        <v>0</v>
      </c>
      <c r="E19" s="7" t="s">
        <v>0</v>
      </c>
      <c r="F19" s="7" t="s">
        <v>0</v>
      </c>
      <c r="G19" s="5">
        <v>3200000</v>
      </c>
      <c r="H19" s="19">
        <f t="shared" si="0"/>
        <v>-800000</v>
      </c>
      <c r="I19" s="19">
        <f>L19+O19</f>
        <v>2400000</v>
      </c>
      <c r="J19" s="19">
        <v>0</v>
      </c>
      <c r="K19" s="19">
        <f t="shared" si="1"/>
        <v>0</v>
      </c>
      <c r="L19" s="19">
        <v>0</v>
      </c>
      <c r="M19" s="19">
        <v>3200000</v>
      </c>
      <c r="N19" s="19">
        <f t="shared" si="2"/>
        <v>-800000</v>
      </c>
      <c r="O19" s="5">
        <v>2400000</v>
      </c>
    </row>
    <row r="20" spans="1:15" ht="56.65" customHeight="1">
      <c r="A20" s="4" t="s">
        <v>67</v>
      </c>
      <c r="B20" s="1" t="s">
        <v>32</v>
      </c>
      <c r="C20" s="1" t="s">
        <v>32</v>
      </c>
      <c r="D20" s="6" t="s">
        <v>68</v>
      </c>
      <c r="E20" s="6" t="s">
        <v>62</v>
      </c>
      <c r="F20" s="6" t="s">
        <v>69</v>
      </c>
      <c r="G20" s="5">
        <v>198620000</v>
      </c>
      <c r="H20" s="19">
        <f t="shared" si="0"/>
        <v>0</v>
      </c>
      <c r="I20" s="19">
        <v>198620000</v>
      </c>
      <c r="J20" s="19">
        <v>198620000</v>
      </c>
      <c r="K20" s="19">
        <f t="shared" si="1"/>
        <v>0</v>
      </c>
      <c r="L20" s="19">
        <v>198620000</v>
      </c>
      <c r="M20" s="19" t="s">
        <v>0</v>
      </c>
      <c r="N20" s="19"/>
      <c r="O20" s="5" t="s">
        <v>0</v>
      </c>
    </row>
    <row r="21" spans="1:15" ht="56.65" customHeight="1">
      <c r="A21" s="4" t="s">
        <v>70</v>
      </c>
      <c r="B21" s="1" t="s">
        <v>32</v>
      </c>
      <c r="C21" s="1" t="s">
        <v>32</v>
      </c>
      <c r="D21" s="6" t="s">
        <v>71</v>
      </c>
      <c r="E21" s="6" t="s">
        <v>62</v>
      </c>
      <c r="F21" s="6" t="s">
        <v>72</v>
      </c>
      <c r="G21" s="5">
        <v>203812373.53</v>
      </c>
      <c r="H21" s="19">
        <f t="shared" si="0"/>
        <v>25830880.24999997</v>
      </c>
      <c r="I21" s="19">
        <f>L21+O21</f>
        <v>229643253.77999997</v>
      </c>
      <c r="J21" s="19">
        <v>92224283.700000003</v>
      </c>
      <c r="K21" s="19">
        <f t="shared" si="1"/>
        <v>43100299.999999985</v>
      </c>
      <c r="L21" s="19">
        <v>135324583.69999999</v>
      </c>
      <c r="M21" s="19">
        <v>111588089.83</v>
      </c>
      <c r="N21" s="19">
        <f t="shared" si="2"/>
        <v>-17269419.75</v>
      </c>
      <c r="O21" s="5">
        <f>O22+O23</f>
        <v>94318670.079999998</v>
      </c>
    </row>
    <row r="22" spans="1:15" ht="24.4" customHeight="1">
      <c r="A22" s="4" t="s">
        <v>64</v>
      </c>
      <c r="B22" s="4" t="s">
        <v>65</v>
      </c>
      <c r="C22" s="4" t="s">
        <v>0</v>
      </c>
      <c r="D22" s="7" t="s">
        <v>0</v>
      </c>
      <c r="E22" s="7" t="s">
        <v>0</v>
      </c>
      <c r="F22" s="7" t="s">
        <v>0</v>
      </c>
      <c r="G22" s="5">
        <v>95312373.530000001</v>
      </c>
      <c r="H22" s="19">
        <f t="shared" si="0"/>
        <v>44543540</v>
      </c>
      <c r="I22" s="19">
        <v>139855913.53</v>
      </c>
      <c r="J22" s="19">
        <v>92224283.700000003</v>
      </c>
      <c r="K22" s="19">
        <f t="shared" si="1"/>
        <v>43100299.999999985</v>
      </c>
      <c r="L22" s="19">
        <v>135324583.69999999</v>
      </c>
      <c r="M22" s="19">
        <v>3088089.83</v>
      </c>
      <c r="N22" s="19">
        <f t="shared" si="2"/>
        <v>1443240</v>
      </c>
      <c r="O22" s="5">
        <v>4531329.83</v>
      </c>
    </row>
    <row r="23" spans="1:15" ht="12.95" customHeight="1">
      <c r="A23" s="4" t="s">
        <v>66</v>
      </c>
      <c r="B23" s="4" t="s">
        <v>32</v>
      </c>
      <c r="C23" s="4" t="s">
        <v>0</v>
      </c>
      <c r="D23" s="7" t="s">
        <v>0</v>
      </c>
      <c r="E23" s="7" t="s">
        <v>0</v>
      </c>
      <c r="F23" s="7" t="s">
        <v>0</v>
      </c>
      <c r="G23" s="5">
        <v>8500000</v>
      </c>
      <c r="H23" s="19">
        <f t="shared" si="0"/>
        <v>81287340.25</v>
      </c>
      <c r="I23" s="19">
        <f>O23</f>
        <v>89787340.25</v>
      </c>
      <c r="J23" s="19" t="s">
        <v>0</v>
      </c>
      <c r="K23" s="19"/>
      <c r="L23" s="19" t="s">
        <v>0</v>
      </c>
      <c r="M23" s="19">
        <v>8500000</v>
      </c>
      <c r="N23" s="19">
        <f t="shared" si="2"/>
        <v>81287340.25</v>
      </c>
      <c r="O23" s="5">
        <v>89787340.25</v>
      </c>
    </row>
    <row r="24" spans="1:15" ht="56.65" customHeight="1">
      <c r="A24" s="4" t="s">
        <v>73</v>
      </c>
      <c r="B24" s="1" t="s">
        <v>32</v>
      </c>
      <c r="C24" s="1" t="s">
        <v>32</v>
      </c>
      <c r="D24" s="6" t="s">
        <v>74</v>
      </c>
      <c r="E24" s="6" t="s">
        <v>62</v>
      </c>
      <c r="F24" s="6" t="s">
        <v>36</v>
      </c>
      <c r="G24" s="5">
        <v>1000000</v>
      </c>
      <c r="H24" s="19">
        <f t="shared" si="0"/>
        <v>-1000000</v>
      </c>
      <c r="I24" s="19"/>
      <c r="J24" s="19" t="s">
        <v>0</v>
      </c>
      <c r="K24" s="19"/>
      <c r="L24" s="19" t="s">
        <v>0</v>
      </c>
      <c r="M24" s="19">
        <v>1000000</v>
      </c>
      <c r="N24" s="19">
        <f t="shared" si="2"/>
        <v>-1000000</v>
      </c>
      <c r="O24" s="5"/>
    </row>
    <row r="25" spans="1:15" ht="56.65" customHeight="1">
      <c r="A25" s="4" t="s">
        <v>75</v>
      </c>
      <c r="B25" s="1" t="s">
        <v>32</v>
      </c>
      <c r="C25" s="1" t="s">
        <v>32</v>
      </c>
      <c r="D25" s="6" t="s">
        <v>76</v>
      </c>
      <c r="E25" s="6" t="s">
        <v>62</v>
      </c>
      <c r="F25" s="6" t="s">
        <v>63</v>
      </c>
      <c r="G25" s="5">
        <v>285305219.80000001</v>
      </c>
      <c r="H25" s="19">
        <f t="shared" si="0"/>
        <v>0</v>
      </c>
      <c r="I25" s="19">
        <v>285305219.80000001</v>
      </c>
      <c r="J25" s="19">
        <v>271416942.13999999</v>
      </c>
      <c r="K25" s="19">
        <f t="shared" si="1"/>
        <v>0</v>
      </c>
      <c r="L25" s="19">
        <v>271416942.13999999</v>
      </c>
      <c r="M25" s="19">
        <v>13888277.66</v>
      </c>
      <c r="N25" s="19">
        <f t="shared" si="2"/>
        <v>0</v>
      </c>
      <c r="O25" s="5">
        <v>13888277.66</v>
      </c>
    </row>
    <row r="26" spans="1:15" ht="24.4" customHeight="1">
      <c r="A26" s="4" t="s">
        <v>64</v>
      </c>
      <c r="B26" s="4" t="s">
        <v>65</v>
      </c>
      <c r="C26" s="4" t="s">
        <v>0</v>
      </c>
      <c r="D26" s="7" t="s">
        <v>0</v>
      </c>
      <c r="E26" s="7" t="s">
        <v>0</v>
      </c>
      <c r="F26" s="7" t="s">
        <v>0</v>
      </c>
      <c r="G26" s="5">
        <v>280505219.80000001</v>
      </c>
      <c r="H26" s="19">
        <f t="shared" si="0"/>
        <v>0</v>
      </c>
      <c r="I26" s="19">
        <v>280505219.80000001</v>
      </c>
      <c r="J26" s="19">
        <v>271416942.13999999</v>
      </c>
      <c r="K26" s="19">
        <f t="shared" si="1"/>
        <v>0</v>
      </c>
      <c r="L26" s="19">
        <v>271416942.13999999</v>
      </c>
      <c r="M26" s="19">
        <v>9088277.6600000001</v>
      </c>
      <c r="N26" s="19">
        <f t="shared" si="2"/>
        <v>0</v>
      </c>
      <c r="O26" s="5">
        <v>9088277.6600000001</v>
      </c>
    </row>
    <row r="27" spans="1:15" ht="12.95" customHeight="1">
      <c r="A27" s="4" t="s">
        <v>66</v>
      </c>
      <c r="B27" s="4" t="s">
        <v>32</v>
      </c>
      <c r="C27" s="4" t="s">
        <v>0</v>
      </c>
      <c r="D27" s="7" t="s">
        <v>0</v>
      </c>
      <c r="E27" s="7" t="s">
        <v>0</v>
      </c>
      <c r="F27" s="7" t="s">
        <v>0</v>
      </c>
      <c r="G27" s="5">
        <v>4800000</v>
      </c>
      <c r="H27" s="19">
        <f t="shared" si="0"/>
        <v>0</v>
      </c>
      <c r="I27" s="19">
        <v>4800000</v>
      </c>
      <c r="J27" s="19" t="s">
        <v>0</v>
      </c>
      <c r="K27" s="19"/>
      <c r="L27" s="19" t="s">
        <v>0</v>
      </c>
      <c r="M27" s="19">
        <v>4800000</v>
      </c>
      <c r="N27" s="19">
        <f t="shared" si="2"/>
        <v>0</v>
      </c>
      <c r="O27" s="5">
        <v>4800000</v>
      </c>
    </row>
    <row r="28" spans="1:15" ht="56.65" customHeight="1">
      <c r="A28" s="4" t="s">
        <v>77</v>
      </c>
      <c r="B28" s="1" t="s">
        <v>32</v>
      </c>
      <c r="C28" s="1" t="s">
        <v>32</v>
      </c>
      <c r="D28" s="6" t="s">
        <v>78</v>
      </c>
      <c r="E28" s="6" t="s">
        <v>62</v>
      </c>
      <c r="F28" s="6" t="s">
        <v>79</v>
      </c>
      <c r="G28" s="5">
        <v>90193003.290000007</v>
      </c>
      <c r="H28" s="19">
        <f t="shared" si="0"/>
        <v>-5067075.8800000101</v>
      </c>
      <c r="I28" s="19">
        <f>L28+O28</f>
        <v>85125927.409999996</v>
      </c>
      <c r="J28" s="19">
        <v>0</v>
      </c>
      <c r="K28" s="19">
        <f t="shared" si="1"/>
        <v>0</v>
      </c>
      <c r="L28" s="19">
        <v>0</v>
      </c>
      <c r="M28" s="19">
        <v>90193003.290000007</v>
      </c>
      <c r="N28" s="19">
        <f t="shared" si="2"/>
        <v>-5067075.8800000101</v>
      </c>
      <c r="O28" s="5">
        <v>85125927.409999996</v>
      </c>
    </row>
    <row r="29" spans="1:15" ht="56.65" customHeight="1">
      <c r="A29" s="4" t="s">
        <v>80</v>
      </c>
      <c r="B29" s="1" t="s">
        <v>32</v>
      </c>
      <c r="C29" s="1" t="s">
        <v>32</v>
      </c>
      <c r="D29" s="6" t="s">
        <v>61</v>
      </c>
      <c r="E29" s="6" t="s">
        <v>62</v>
      </c>
      <c r="F29" s="6" t="s">
        <v>63</v>
      </c>
      <c r="G29" s="5">
        <v>22682435.289999999</v>
      </c>
      <c r="H29" s="19">
        <f t="shared" si="0"/>
        <v>0</v>
      </c>
      <c r="I29" s="19">
        <v>22682435.289999999</v>
      </c>
      <c r="J29" s="19">
        <v>19352210</v>
      </c>
      <c r="K29" s="19">
        <f t="shared" si="1"/>
        <v>0</v>
      </c>
      <c r="L29" s="19">
        <v>19352210</v>
      </c>
      <c r="M29" s="19">
        <v>3330225.29</v>
      </c>
      <c r="N29" s="19">
        <f t="shared" si="2"/>
        <v>0</v>
      </c>
      <c r="O29" s="5">
        <v>3330225.29</v>
      </c>
    </row>
    <row r="30" spans="1:15" ht="24.4" customHeight="1">
      <c r="A30" s="4" t="s">
        <v>64</v>
      </c>
      <c r="B30" s="4" t="s">
        <v>65</v>
      </c>
      <c r="C30" s="4" t="s">
        <v>0</v>
      </c>
      <c r="D30" s="7" t="s">
        <v>0</v>
      </c>
      <c r="E30" s="7" t="s">
        <v>0</v>
      </c>
      <c r="F30" s="7" t="s">
        <v>0</v>
      </c>
      <c r="G30" s="5">
        <v>20000210.289999999</v>
      </c>
      <c r="H30" s="19">
        <f t="shared" si="0"/>
        <v>0</v>
      </c>
      <c r="I30" s="19">
        <v>20000210.289999999</v>
      </c>
      <c r="J30" s="19">
        <v>19352210</v>
      </c>
      <c r="K30" s="19">
        <f t="shared" si="1"/>
        <v>0</v>
      </c>
      <c r="L30" s="19">
        <v>19352210</v>
      </c>
      <c r="M30" s="19">
        <v>648000.29</v>
      </c>
      <c r="N30" s="19">
        <f t="shared" si="2"/>
        <v>0</v>
      </c>
      <c r="O30" s="5">
        <v>648000.29</v>
      </c>
    </row>
    <row r="31" spans="1:15" ht="12.95" customHeight="1">
      <c r="A31" s="4" t="s">
        <v>66</v>
      </c>
      <c r="B31" s="4" t="s">
        <v>32</v>
      </c>
      <c r="C31" s="4" t="s">
        <v>0</v>
      </c>
      <c r="D31" s="7" t="s">
        <v>0</v>
      </c>
      <c r="E31" s="7" t="s">
        <v>0</v>
      </c>
      <c r="F31" s="7" t="s">
        <v>0</v>
      </c>
      <c r="G31" s="5">
        <v>2682225</v>
      </c>
      <c r="H31" s="19">
        <f t="shared" si="0"/>
        <v>0</v>
      </c>
      <c r="I31" s="19">
        <v>2682225</v>
      </c>
      <c r="J31" s="19" t="s">
        <v>0</v>
      </c>
      <c r="K31" s="19"/>
      <c r="L31" s="19" t="s">
        <v>0</v>
      </c>
      <c r="M31" s="19">
        <v>2682225</v>
      </c>
      <c r="N31" s="19">
        <f t="shared" si="2"/>
        <v>0</v>
      </c>
      <c r="O31" s="5">
        <v>2682225</v>
      </c>
    </row>
    <row r="32" spans="1:15" ht="56.65" customHeight="1">
      <c r="A32" s="4" t="s">
        <v>81</v>
      </c>
      <c r="B32" s="1" t="s">
        <v>32</v>
      </c>
      <c r="C32" s="1" t="s">
        <v>32</v>
      </c>
      <c r="D32" s="6" t="s">
        <v>82</v>
      </c>
      <c r="E32" s="6" t="s">
        <v>62</v>
      </c>
      <c r="F32" s="6" t="s">
        <v>51</v>
      </c>
      <c r="G32" s="5">
        <v>0</v>
      </c>
      <c r="H32" s="19">
        <f t="shared" si="0"/>
        <v>1730000</v>
      </c>
      <c r="I32" s="19">
        <v>1730000</v>
      </c>
      <c r="J32" s="19" t="s">
        <v>0</v>
      </c>
      <c r="K32" s="19"/>
      <c r="L32" s="19" t="s">
        <v>0</v>
      </c>
      <c r="M32" s="19">
        <v>0</v>
      </c>
      <c r="N32" s="19">
        <f t="shared" si="2"/>
        <v>1730000</v>
      </c>
      <c r="O32" s="5">
        <v>1730000</v>
      </c>
    </row>
    <row r="33" spans="1:15" ht="56.65" customHeight="1">
      <c r="A33" s="4" t="s">
        <v>83</v>
      </c>
      <c r="B33" s="1" t="s">
        <v>32</v>
      </c>
      <c r="C33" s="1" t="s">
        <v>32</v>
      </c>
      <c r="D33" s="6" t="s">
        <v>82</v>
      </c>
      <c r="E33" s="6" t="s">
        <v>62</v>
      </c>
      <c r="F33" s="6" t="s">
        <v>44</v>
      </c>
      <c r="G33" s="5">
        <v>25041000</v>
      </c>
      <c r="H33" s="19">
        <f t="shared" si="0"/>
        <v>0</v>
      </c>
      <c r="I33" s="19">
        <v>25041000</v>
      </c>
      <c r="J33" s="19">
        <v>24190008.149999999</v>
      </c>
      <c r="K33" s="19">
        <f t="shared" si="1"/>
        <v>0</v>
      </c>
      <c r="L33" s="19">
        <v>24190008.149999999</v>
      </c>
      <c r="M33" s="19">
        <v>850991.85</v>
      </c>
      <c r="N33" s="19">
        <f t="shared" si="2"/>
        <v>0</v>
      </c>
      <c r="O33" s="5">
        <v>850991.85</v>
      </c>
    </row>
    <row r="34" spans="1:15" ht="24.4" customHeight="1">
      <c r="A34" s="4" t="s">
        <v>64</v>
      </c>
      <c r="B34" s="4" t="s">
        <v>65</v>
      </c>
      <c r="C34" s="4" t="s">
        <v>0</v>
      </c>
      <c r="D34" s="7" t="s">
        <v>0</v>
      </c>
      <c r="E34" s="7" t="s">
        <v>0</v>
      </c>
      <c r="F34" s="7" t="s">
        <v>0</v>
      </c>
      <c r="G34" s="5">
        <v>25000000</v>
      </c>
      <c r="H34" s="19">
        <f t="shared" si="0"/>
        <v>0</v>
      </c>
      <c r="I34" s="19">
        <v>25000000</v>
      </c>
      <c r="J34" s="19">
        <v>24190008.149999999</v>
      </c>
      <c r="K34" s="19">
        <f t="shared" si="1"/>
        <v>0</v>
      </c>
      <c r="L34" s="19">
        <v>24190008.149999999</v>
      </c>
      <c r="M34" s="19">
        <v>809991.85</v>
      </c>
      <c r="N34" s="19">
        <f t="shared" si="2"/>
        <v>0</v>
      </c>
      <c r="O34" s="5">
        <v>809991.85</v>
      </c>
    </row>
    <row r="35" spans="1:15" ht="12.95" customHeight="1">
      <c r="A35" s="4" t="s">
        <v>66</v>
      </c>
      <c r="B35" s="4" t="s">
        <v>32</v>
      </c>
      <c r="C35" s="4" t="s">
        <v>0</v>
      </c>
      <c r="D35" s="7" t="s">
        <v>0</v>
      </c>
      <c r="E35" s="7" t="s">
        <v>0</v>
      </c>
      <c r="F35" s="7" t="s">
        <v>0</v>
      </c>
      <c r="G35" s="5">
        <v>41000</v>
      </c>
      <c r="H35" s="19">
        <f t="shared" si="0"/>
        <v>0</v>
      </c>
      <c r="I35" s="19">
        <v>41000</v>
      </c>
      <c r="J35" s="19" t="s">
        <v>0</v>
      </c>
      <c r="K35" s="19"/>
      <c r="L35" s="19" t="s">
        <v>0</v>
      </c>
      <c r="M35" s="19">
        <v>41000</v>
      </c>
      <c r="N35" s="19">
        <f t="shared" si="2"/>
        <v>0</v>
      </c>
      <c r="O35" s="5">
        <v>41000</v>
      </c>
    </row>
    <row r="36" spans="1:15" ht="56.65" customHeight="1">
      <c r="A36" s="4" t="s">
        <v>84</v>
      </c>
      <c r="B36" s="1" t="s">
        <v>32</v>
      </c>
      <c r="C36" s="1" t="s">
        <v>32</v>
      </c>
      <c r="D36" s="6" t="s">
        <v>82</v>
      </c>
      <c r="E36" s="6" t="s">
        <v>62</v>
      </c>
      <c r="F36" s="6" t="s">
        <v>51</v>
      </c>
      <c r="G36" s="5">
        <v>31321000</v>
      </c>
      <c r="H36" s="19">
        <f t="shared" si="0"/>
        <v>0</v>
      </c>
      <c r="I36" s="19">
        <v>31321000</v>
      </c>
      <c r="J36" s="19">
        <v>30214287.780000001</v>
      </c>
      <c r="K36" s="19">
        <f t="shared" si="1"/>
        <v>0</v>
      </c>
      <c r="L36" s="19">
        <v>30214287.780000001</v>
      </c>
      <c r="M36" s="19">
        <v>1106712.22</v>
      </c>
      <c r="N36" s="19">
        <f t="shared" si="2"/>
        <v>0</v>
      </c>
      <c r="O36" s="5">
        <v>1106712.22</v>
      </c>
    </row>
    <row r="37" spans="1:15" ht="24.4" customHeight="1">
      <c r="A37" s="4" t="s">
        <v>64</v>
      </c>
      <c r="B37" s="4" t="s">
        <v>65</v>
      </c>
      <c r="C37" s="4" t="s">
        <v>0</v>
      </c>
      <c r="D37" s="7" t="s">
        <v>0</v>
      </c>
      <c r="E37" s="7" t="s">
        <v>0</v>
      </c>
      <c r="F37" s="7" t="s">
        <v>0</v>
      </c>
      <c r="G37" s="5">
        <v>31226000</v>
      </c>
      <c r="H37" s="19">
        <f t="shared" si="0"/>
        <v>0</v>
      </c>
      <c r="I37" s="19">
        <v>31226000</v>
      </c>
      <c r="J37" s="19">
        <v>30214287.780000001</v>
      </c>
      <c r="K37" s="19">
        <f t="shared" si="1"/>
        <v>0</v>
      </c>
      <c r="L37" s="19">
        <v>30214287.780000001</v>
      </c>
      <c r="M37" s="19">
        <v>1011712.22</v>
      </c>
      <c r="N37" s="19">
        <f t="shared" si="2"/>
        <v>0</v>
      </c>
      <c r="O37" s="5">
        <v>1011712.22</v>
      </c>
    </row>
    <row r="38" spans="1:15" ht="12.95" customHeight="1">
      <c r="A38" s="4" t="s">
        <v>66</v>
      </c>
      <c r="B38" s="4" t="s">
        <v>32</v>
      </c>
      <c r="C38" s="4" t="s">
        <v>0</v>
      </c>
      <c r="D38" s="7" t="s">
        <v>0</v>
      </c>
      <c r="E38" s="7" t="s">
        <v>0</v>
      </c>
      <c r="F38" s="7" t="s">
        <v>0</v>
      </c>
      <c r="G38" s="5">
        <v>95000</v>
      </c>
      <c r="H38" s="19">
        <f t="shared" si="0"/>
        <v>0</v>
      </c>
      <c r="I38" s="19">
        <v>95000</v>
      </c>
      <c r="J38" s="19" t="s">
        <v>0</v>
      </c>
      <c r="K38" s="19"/>
      <c r="L38" s="19" t="s">
        <v>0</v>
      </c>
      <c r="M38" s="19">
        <v>95000</v>
      </c>
      <c r="N38" s="19">
        <f t="shared" si="2"/>
        <v>0</v>
      </c>
      <c r="O38" s="5">
        <v>95000</v>
      </c>
    </row>
    <row r="39" spans="1:15" ht="56.65" customHeight="1">
      <c r="A39" s="4" t="s">
        <v>85</v>
      </c>
      <c r="B39" s="1" t="s">
        <v>32</v>
      </c>
      <c r="C39" s="1" t="s">
        <v>32</v>
      </c>
      <c r="D39" s="6" t="s">
        <v>86</v>
      </c>
      <c r="E39" s="6" t="s">
        <v>62</v>
      </c>
      <c r="F39" s="6" t="s">
        <v>87</v>
      </c>
      <c r="G39" s="5">
        <v>1905980156</v>
      </c>
      <c r="H39" s="19">
        <f t="shared" si="0"/>
        <v>405913000</v>
      </c>
      <c r="I39" s="19">
        <v>2311893156</v>
      </c>
      <c r="J39" s="19">
        <v>1712978700</v>
      </c>
      <c r="K39" s="19">
        <f t="shared" si="1"/>
        <v>363521700</v>
      </c>
      <c r="L39" s="19">
        <v>2076500400</v>
      </c>
      <c r="M39" s="19">
        <v>193001456</v>
      </c>
      <c r="N39" s="19">
        <f t="shared" si="2"/>
        <v>42391300</v>
      </c>
      <c r="O39" s="5">
        <v>235392756</v>
      </c>
    </row>
    <row r="40" spans="1:15" ht="36.75" customHeight="1">
      <c r="A40" s="4" t="s">
        <v>88</v>
      </c>
      <c r="B40" s="4" t="s">
        <v>89</v>
      </c>
      <c r="C40" s="4" t="s">
        <v>0</v>
      </c>
      <c r="D40" s="7" t="s">
        <v>0</v>
      </c>
      <c r="E40" s="7" t="s">
        <v>0</v>
      </c>
      <c r="F40" s="7" t="s">
        <v>0</v>
      </c>
      <c r="G40" s="5">
        <v>1903309666.6700001</v>
      </c>
      <c r="H40" s="19">
        <f t="shared" si="0"/>
        <v>403913000</v>
      </c>
      <c r="I40" s="19">
        <v>2307222666.6700001</v>
      </c>
      <c r="J40" s="19">
        <v>1712978700</v>
      </c>
      <c r="K40" s="19">
        <f t="shared" si="1"/>
        <v>363521700</v>
      </c>
      <c r="L40" s="19">
        <v>2076500400</v>
      </c>
      <c r="M40" s="19">
        <v>190330966.66999999</v>
      </c>
      <c r="N40" s="19">
        <f t="shared" si="2"/>
        <v>40391300</v>
      </c>
      <c r="O40" s="5">
        <v>230722266.66999999</v>
      </c>
    </row>
    <row r="41" spans="1:15" ht="12.95" customHeight="1">
      <c r="A41" s="4" t="s">
        <v>66</v>
      </c>
      <c r="B41" s="4" t="s">
        <v>32</v>
      </c>
      <c r="C41" s="4" t="s">
        <v>0</v>
      </c>
      <c r="D41" s="7" t="s">
        <v>0</v>
      </c>
      <c r="E41" s="7" t="s">
        <v>0</v>
      </c>
      <c r="F41" s="7" t="s">
        <v>0</v>
      </c>
      <c r="G41" s="5">
        <v>2670489.33</v>
      </c>
      <c r="H41" s="19">
        <f t="shared" si="0"/>
        <v>2000000</v>
      </c>
      <c r="I41" s="19">
        <v>4670489.33</v>
      </c>
      <c r="J41" s="19" t="s">
        <v>0</v>
      </c>
      <c r="K41" s="19"/>
      <c r="L41" s="19" t="s">
        <v>0</v>
      </c>
      <c r="M41" s="19">
        <v>2670489.33</v>
      </c>
      <c r="N41" s="19">
        <f t="shared" si="2"/>
        <v>2000000</v>
      </c>
      <c r="O41" s="5">
        <v>4670489.33</v>
      </c>
    </row>
    <row r="42" spans="1:15" ht="21" customHeight="1">
      <c r="A42" s="37" t="s">
        <v>90</v>
      </c>
      <c r="B42" s="37"/>
      <c r="C42" s="37"/>
      <c r="D42" s="37"/>
      <c r="E42" s="37"/>
      <c r="F42" s="37"/>
      <c r="G42" s="16">
        <f>G43+G44</f>
        <v>1676581997.6600003</v>
      </c>
      <c r="H42" s="16">
        <f t="shared" si="0"/>
        <v>580319964.92999983</v>
      </c>
      <c r="I42" s="16">
        <f>L42+O42</f>
        <v>2256901962.5900002</v>
      </c>
      <c r="J42" s="16">
        <v>871503486.61000001</v>
      </c>
      <c r="K42" s="16">
        <f t="shared" si="1"/>
        <v>271254200.00000012</v>
      </c>
      <c r="L42" s="16">
        <f>L43+L44</f>
        <v>1142757686.6100001</v>
      </c>
      <c r="M42" s="16">
        <f>M43+M44</f>
        <v>805078511.05000019</v>
      </c>
      <c r="N42" s="16">
        <f t="shared" si="2"/>
        <v>309065764.92999983</v>
      </c>
      <c r="O42" s="16">
        <f>O43+O44</f>
        <v>1114144275.98</v>
      </c>
    </row>
    <row r="43" spans="1:15" ht="12.95" customHeight="1">
      <c r="A43" s="35" t="s">
        <v>28</v>
      </c>
      <c r="B43" s="35"/>
      <c r="C43" s="35"/>
      <c r="D43" s="35"/>
      <c r="E43" s="35"/>
      <c r="F43" s="35"/>
      <c r="G43" s="5">
        <v>795624384</v>
      </c>
      <c r="H43" s="19">
        <f t="shared" si="0"/>
        <v>374657418.04999995</v>
      </c>
      <c r="I43" s="19">
        <f>L43+O43</f>
        <v>1170281802.05</v>
      </c>
      <c r="J43" s="19">
        <v>725180900</v>
      </c>
      <c r="K43" s="19">
        <f t="shared" si="1"/>
        <v>271254200</v>
      </c>
      <c r="L43" s="19">
        <v>996435100</v>
      </c>
      <c r="M43" s="19">
        <v>70443484</v>
      </c>
      <c r="N43" s="19">
        <f t="shared" si="2"/>
        <v>103403218.05000001</v>
      </c>
      <c r="O43" s="19">
        <v>173846702.05000001</v>
      </c>
    </row>
    <row r="44" spans="1:15" ht="12.95" customHeight="1">
      <c r="A44" s="35" t="s">
        <v>29</v>
      </c>
      <c r="B44" s="35"/>
      <c r="C44" s="35"/>
      <c r="D44" s="35"/>
      <c r="E44" s="35"/>
      <c r="F44" s="35"/>
      <c r="G44" s="5">
        <f>G49+G54+G57+G60+G61+G62+G63+G66+G69</f>
        <v>880957613.66000021</v>
      </c>
      <c r="H44" s="19">
        <f t="shared" si="0"/>
        <v>205662546.87999976</v>
      </c>
      <c r="I44" s="19">
        <f>L44+O44</f>
        <v>1086620160.54</v>
      </c>
      <c r="J44" s="19">
        <v>146322586.61000001</v>
      </c>
      <c r="K44" s="19">
        <f t="shared" si="1"/>
        <v>0</v>
      </c>
      <c r="L44" s="19">
        <v>146322586.61000001</v>
      </c>
      <c r="M44" s="19">
        <f>G44-J44</f>
        <v>734635027.05000019</v>
      </c>
      <c r="N44" s="19">
        <f t="shared" si="2"/>
        <v>205662546.87999976</v>
      </c>
      <c r="O44" s="19">
        <v>940297573.92999995</v>
      </c>
    </row>
    <row r="45" spans="1:15" ht="16.5" customHeight="1">
      <c r="A45" s="35" t="s">
        <v>91</v>
      </c>
      <c r="B45" s="35"/>
      <c r="C45" s="35"/>
      <c r="D45" s="35"/>
      <c r="E45" s="35"/>
      <c r="F45" s="35"/>
      <c r="G45" s="5">
        <v>1676581997.6600003</v>
      </c>
      <c r="H45" s="19">
        <f t="shared" si="0"/>
        <v>580319964.92999983</v>
      </c>
      <c r="I45" s="19">
        <f>L45+O45</f>
        <v>2256901962.5900002</v>
      </c>
      <c r="J45" s="19">
        <v>871503486.61000001</v>
      </c>
      <c r="K45" s="19">
        <f t="shared" si="1"/>
        <v>271254199.99999988</v>
      </c>
      <c r="L45" s="19">
        <v>1142757686.6099999</v>
      </c>
      <c r="M45" s="19">
        <v>805078511.05000019</v>
      </c>
      <c r="N45" s="19">
        <f t="shared" si="2"/>
        <v>309065764.92999983</v>
      </c>
      <c r="O45" s="19">
        <v>1114144275.98</v>
      </c>
    </row>
    <row r="46" spans="1:15" ht="12.95" customHeight="1">
      <c r="A46" s="36" t="s">
        <v>59</v>
      </c>
      <c r="B46" s="36"/>
      <c r="C46" s="36"/>
      <c r="D46" s="36"/>
      <c r="E46" s="36"/>
      <c r="F46" s="36"/>
      <c r="G46" s="3">
        <v>1676581997.6600003</v>
      </c>
      <c r="H46" s="3">
        <f t="shared" si="0"/>
        <v>580319964.92999983</v>
      </c>
      <c r="I46" s="3">
        <f>L46+O46</f>
        <v>2256901962.5900002</v>
      </c>
      <c r="J46" s="3">
        <v>871503486.61000001</v>
      </c>
      <c r="K46" s="3">
        <f t="shared" si="1"/>
        <v>271254199.99999988</v>
      </c>
      <c r="L46" s="16">
        <v>1142757686.6099999</v>
      </c>
      <c r="M46" s="16">
        <v>805078511.05000019</v>
      </c>
      <c r="N46" s="3">
        <f t="shared" si="2"/>
        <v>309065764.92999983</v>
      </c>
      <c r="O46" s="16">
        <v>1114144275.98</v>
      </c>
    </row>
    <row r="47" spans="1:15" ht="56.65" customHeight="1">
      <c r="A47" s="4" t="s">
        <v>92</v>
      </c>
      <c r="B47" s="1" t="s">
        <v>32</v>
      </c>
      <c r="C47" s="1" t="s">
        <v>32</v>
      </c>
      <c r="D47" s="6" t="s">
        <v>93</v>
      </c>
      <c r="E47" s="6" t="s">
        <v>62</v>
      </c>
      <c r="F47" s="6" t="s">
        <v>69</v>
      </c>
      <c r="G47" s="5">
        <v>1050726840.36</v>
      </c>
      <c r="H47" s="19">
        <f t="shared" si="0"/>
        <v>333560506.99999988</v>
      </c>
      <c r="I47" s="19">
        <v>1384287347.3599999</v>
      </c>
      <c r="J47" s="19">
        <v>613473700</v>
      </c>
      <c r="K47" s="19">
        <f t="shared" si="1"/>
        <v>164360507</v>
      </c>
      <c r="L47" s="19">
        <v>777834207</v>
      </c>
      <c r="M47" s="19">
        <v>437253140.36000001</v>
      </c>
      <c r="N47" s="19">
        <f t="shared" si="2"/>
        <v>169200000</v>
      </c>
      <c r="O47" s="5">
        <v>606453140.36000001</v>
      </c>
    </row>
    <row r="48" spans="1:15" ht="12.95" customHeight="1">
      <c r="A48" s="4" t="s">
        <v>94</v>
      </c>
      <c r="B48" s="4" t="s">
        <v>95</v>
      </c>
      <c r="C48" s="4" t="s">
        <v>0</v>
      </c>
      <c r="D48" s="7" t="s">
        <v>0</v>
      </c>
      <c r="E48" s="7" t="s">
        <v>0</v>
      </c>
      <c r="F48" s="7" t="s">
        <v>0</v>
      </c>
      <c r="G48" s="5">
        <v>681637445</v>
      </c>
      <c r="H48" s="19">
        <f t="shared" si="0"/>
        <v>182622785</v>
      </c>
      <c r="I48" s="19">
        <v>864260230</v>
      </c>
      <c r="J48" s="19">
        <v>613473700</v>
      </c>
      <c r="K48" s="19">
        <f t="shared" si="1"/>
        <v>164360507</v>
      </c>
      <c r="L48" s="19">
        <v>777834207</v>
      </c>
      <c r="M48" s="19">
        <v>68163745</v>
      </c>
      <c r="N48" s="19">
        <f t="shared" si="2"/>
        <v>18262278</v>
      </c>
      <c r="O48" s="5">
        <v>86426023</v>
      </c>
    </row>
    <row r="49" spans="1:15" ht="12.95" customHeight="1">
      <c r="A49" s="4" t="s">
        <v>66</v>
      </c>
      <c r="B49" s="4" t="s">
        <v>32</v>
      </c>
      <c r="C49" s="4" t="s">
        <v>0</v>
      </c>
      <c r="D49" s="7" t="s">
        <v>0</v>
      </c>
      <c r="E49" s="7" t="s">
        <v>0</v>
      </c>
      <c r="F49" s="7" t="s">
        <v>0</v>
      </c>
      <c r="G49" s="5">
        <v>369089395.36000001</v>
      </c>
      <c r="H49" s="19">
        <f t="shared" si="0"/>
        <v>150937722</v>
      </c>
      <c r="I49" s="19">
        <v>520027117.36000001</v>
      </c>
      <c r="J49" s="19">
        <v>0</v>
      </c>
      <c r="K49" s="19">
        <f t="shared" si="1"/>
        <v>0</v>
      </c>
      <c r="L49" s="19">
        <v>0</v>
      </c>
      <c r="M49" s="19">
        <v>369089395.36000001</v>
      </c>
      <c r="N49" s="19">
        <f t="shared" si="2"/>
        <v>150937722</v>
      </c>
      <c r="O49" s="5">
        <v>520027117.36000001</v>
      </c>
    </row>
    <row r="50" spans="1:15" ht="12.95" customHeight="1">
      <c r="A50" s="4" t="s">
        <v>94</v>
      </c>
      <c r="B50" s="4" t="s">
        <v>95</v>
      </c>
      <c r="C50" s="4" t="s">
        <v>0</v>
      </c>
      <c r="D50" s="7" t="s">
        <v>0</v>
      </c>
      <c r="E50" s="7" t="s">
        <v>0</v>
      </c>
      <c r="F50" s="7" t="s">
        <v>0</v>
      </c>
      <c r="G50" s="5" t="s">
        <v>0</v>
      </c>
      <c r="H50" s="19"/>
      <c r="I50" s="19" t="s">
        <v>0</v>
      </c>
      <c r="J50" s="19">
        <v>0</v>
      </c>
      <c r="K50" s="19">
        <f t="shared" si="1"/>
        <v>0</v>
      </c>
      <c r="L50" s="19">
        <v>0</v>
      </c>
      <c r="M50" s="19">
        <v>0</v>
      </c>
      <c r="N50" s="19">
        <f t="shared" si="2"/>
        <v>0</v>
      </c>
      <c r="O50" s="5">
        <v>0</v>
      </c>
    </row>
    <row r="51" spans="1:15" ht="12.95" customHeight="1">
      <c r="A51" s="4" t="s">
        <v>66</v>
      </c>
      <c r="B51" s="4" t="s">
        <v>32</v>
      </c>
      <c r="C51" s="4" t="s">
        <v>0</v>
      </c>
      <c r="D51" s="7" t="s">
        <v>0</v>
      </c>
      <c r="E51" s="7" t="s">
        <v>0</v>
      </c>
      <c r="F51" s="7" t="s">
        <v>0</v>
      </c>
      <c r="G51" s="5" t="s">
        <v>0</v>
      </c>
      <c r="H51" s="19"/>
      <c r="I51" s="19" t="s">
        <v>0</v>
      </c>
      <c r="J51" s="19">
        <v>0</v>
      </c>
      <c r="K51" s="19">
        <f t="shared" si="1"/>
        <v>0</v>
      </c>
      <c r="L51" s="19">
        <v>0</v>
      </c>
      <c r="M51" s="19">
        <v>0</v>
      </c>
      <c r="N51" s="19">
        <f t="shared" si="2"/>
        <v>0</v>
      </c>
      <c r="O51" s="5">
        <v>0</v>
      </c>
    </row>
    <row r="52" spans="1:15" ht="47.85" customHeight="1">
      <c r="A52" s="4" t="s">
        <v>96</v>
      </c>
      <c r="B52" s="1" t="s">
        <v>32</v>
      </c>
      <c r="C52" s="1" t="s">
        <v>32</v>
      </c>
      <c r="D52" s="6" t="s">
        <v>97</v>
      </c>
      <c r="E52" s="6" t="s">
        <v>98</v>
      </c>
      <c r="F52" s="6" t="s">
        <v>40</v>
      </c>
      <c r="G52" s="5">
        <v>114013322.45</v>
      </c>
      <c r="H52" s="19">
        <f t="shared" si="0"/>
        <v>0</v>
      </c>
      <c r="I52" s="19">
        <v>114013322.45</v>
      </c>
      <c r="J52" s="19">
        <v>111707200</v>
      </c>
      <c r="K52" s="19">
        <f t="shared" si="1"/>
        <v>0</v>
      </c>
      <c r="L52" s="19">
        <v>111707200</v>
      </c>
      <c r="M52" s="19">
        <v>2306122.4500000002</v>
      </c>
      <c r="N52" s="19">
        <f t="shared" si="2"/>
        <v>0</v>
      </c>
      <c r="O52" s="5">
        <v>2306122.4500000002</v>
      </c>
    </row>
    <row r="53" spans="1:15" ht="12.95" customHeight="1">
      <c r="A53" s="4" t="s">
        <v>94</v>
      </c>
      <c r="B53" s="4" t="s">
        <v>95</v>
      </c>
      <c r="C53" s="4" t="s">
        <v>0</v>
      </c>
      <c r="D53" s="7" t="s">
        <v>0</v>
      </c>
      <c r="E53" s="7" t="s">
        <v>0</v>
      </c>
      <c r="F53" s="7" t="s">
        <v>0</v>
      </c>
      <c r="G53" s="5">
        <v>113986939</v>
      </c>
      <c r="H53" s="19">
        <f t="shared" si="0"/>
        <v>0</v>
      </c>
      <c r="I53" s="19">
        <v>113986939</v>
      </c>
      <c r="J53" s="19">
        <v>111707200</v>
      </c>
      <c r="K53" s="19">
        <f t="shared" si="1"/>
        <v>0</v>
      </c>
      <c r="L53" s="19">
        <v>111707200</v>
      </c>
      <c r="M53" s="19">
        <v>2279739</v>
      </c>
      <c r="N53" s="19">
        <f t="shared" si="2"/>
        <v>0</v>
      </c>
      <c r="O53" s="5">
        <v>2279739</v>
      </c>
    </row>
    <row r="54" spans="1:15" ht="12.95" customHeight="1">
      <c r="A54" s="4" t="s">
        <v>66</v>
      </c>
      <c r="B54" s="4" t="s">
        <v>32</v>
      </c>
      <c r="C54" s="4" t="s">
        <v>0</v>
      </c>
      <c r="D54" s="7" t="s">
        <v>0</v>
      </c>
      <c r="E54" s="7" t="s">
        <v>0</v>
      </c>
      <c r="F54" s="7" t="s">
        <v>0</v>
      </c>
      <c r="G54" s="5">
        <v>26383.45</v>
      </c>
      <c r="H54" s="19">
        <f t="shared" si="0"/>
        <v>0</v>
      </c>
      <c r="I54" s="19">
        <v>26383.45</v>
      </c>
      <c r="J54" s="19" t="s">
        <v>0</v>
      </c>
      <c r="K54" s="19"/>
      <c r="L54" s="19" t="s">
        <v>0</v>
      </c>
      <c r="M54" s="19">
        <v>26383.45</v>
      </c>
      <c r="N54" s="19">
        <f t="shared" si="2"/>
        <v>0</v>
      </c>
      <c r="O54" s="5">
        <v>26383.45</v>
      </c>
    </row>
    <row r="55" spans="1:15" ht="47.85" customHeight="1">
      <c r="A55" s="4" t="s">
        <v>99</v>
      </c>
      <c r="B55" s="1" t="s">
        <v>32</v>
      </c>
      <c r="C55" s="1" t="s">
        <v>32</v>
      </c>
      <c r="D55" s="6" t="s">
        <v>100</v>
      </c>
      <c r="E55" s="6" t="s">
        <v>101</v>
      </c>
      <c r="F55" s="6" t="s">
        <v>102</v>
      </c>
      <c r="G55" s="5">
        <v>77611630.890000001</v>
      </c>
      <c r="H55" s="19">
        <f t="shared" si="0"/>
        <v>-76719743.170000002</v>
      </c>
      <c r="I55" s="19">
        <f>O55</f>
        <v>891887.72</v>
      </c>
      <c r="J55" s="19" t="s">
        <v>0</v>
      </c>
      <c r="K55" s="19"/>
      <c r="L55" s="19" t="s">
        <v>0</v>
      </c>
      <c r="M55" s="19">
        <v>77611630.890000001</v>
      </c>
      <c r="N55" s="19">
        <f t="shared" si="2"/>
        <v>-76719743.170000002</v>
      </c>
      <c r="O55" s="5">
        <v>891887.72</v>
      </c>
    </row>
    <row r="56" spans="1:15" ht="12.95" customHeight="1">
      <c r="A56" s="4" t="s">
        <v>103</v>
      </c>
      <c r="B56" s="4" t="s">
        <v>104</v>
      </c>
      <c r="C56" s="4" t="s">
        <v>0</v>
      </c>
      <c r="D56" s="7" t="s">
        <v>0</v>
      </c>
      <c r="E56" s="7" t="s">
        <v>0</v>
      </c>
      <c r="F56" s="7" t="s">
        <v>0</v>
      </c>
      <c r="G56" s="5" t="s">
        <v>0</v>
      </c>
      <c r="H56" s="19"/>
      <c r="I56" s="19" t="s">
        <v>0</v>
      </c>
      <c r="J56" s="19" t="s">
        <v>0</v>
      </c>
      <c r="K56" s="19"/>
      <c r="L56" s="19" t="s">
        <v>0</v>
      </c>
      <c r="M56" s="19" t="s">
        <v>0</v>
      </c>
      <c r="N56" s="19"/>
      <c r="O56" s="5" t="s">
        <v>0</v>
      </c>
    </row>
    <row r="57" spans="1:15" ht="12.95" customHeight="1">
      <c r="A57" s="4" t="s">
        <v>66</v>
      </c>
      <c r="B57" s="4" t="s">
        <v>32</v>
      </c>
      <c r="C57" s="4" t="s">
        <v>0</v>
      </c>
      <c r="D57" s="7" t="s">
        <v>0</v>
      </c>
      <c r="E57" s="7" t="s">
        <v>0</v>
      </c>
      <c r="F57" s="7" t="s">
        <v>0</v>
      </c>
      <c r="G57" s="5">
        <v>77611630.890000001</v>
      </c>
      <c r="H57" s="19">
        <f t="shared" si="0"/>
        <v>-76719743.170000002</v>
      </c>
      <c r="I57" s="19">
        <f>O57</f>
        <v>891887.72</v>
      </c>
      <c r="J57" s="19" t="s">
        <v>0</v>
      </c>
      <c r="K57" s="19"/>
      <c r="L57" s="19" t="s">
        <v>0</v>
      </c>
      <c r="M57" s="19">
        <v>77611630.890000001</v>
      </c>
      <c r="N57" s="19">
        <f t="shared" si="2"/>
        <v>-76719743.170000002</v>
      </c>
      <c r="O57" s="5">
        <v>891887.72</v>
      </c>
    </row>
    <row r="58" spans="1:15" ht="56.65" customHeight="1">
      <c r="A58" s="4" t="s">
        <v>99</v>
      </c>
      <c r="B58" s="1" t="s">
        <v>32</v>
      </c>
      <c r="C58" s="1" t="s">
        <v>32</v>
      </c>
      <c r="D58" s="6" t="s">
        <v>100</v>
      </c>
      <c r="E58" s="6" t="s">
        <v>62</v>
      </c>
      <c r="F58" s="6" t="s">
        <v>102</v>
      </c>
      <c r="G58" s="5">
        <v>0</v>
      </c>
      <c r="H58" s="19">
        <f t="shared" si="0"/>
        <v>105495529.72</v>
      </c>
      <c r="I58" s="19">
        <v>105495529.72</v>
      </c>
      <c r="J58" s="19">
        <v>0</v>
      </c>
      <c r="K58" s="19">
        <f t="shared" si="1"/>
        <v>29008500</v>
      </c>
      <c r="L58" s="19">
        <v>29008500</v>
      </c>
      <c r="M58" s="19">
        <v>0</v>
      </c>
      <c r="N58" s="19">
        <f t="shared" si="2"/>
        <v>76487029.719999999</v>
      </c>
      <c r="O58" s="5">
        <v>76487029.719999999</v>
      </c>
    </row>
    <row r="59" spans="1:15" ht="12.95" customHeight="1">
      <c r="A59" s="4" t="s">
        <v>103</v>
      </c>
      <c r="B59" s="4" t="s">
        <v>104</v>
      </c>
      <c r="C59" s="4" t="s">
        <v>0</v>
      </c>
      <c r="D59" s="7" t="s">
        <v>0</v>
      </c>
      <c r="E59" s="7" t="s">
        <v>0</v>
      </c>
      <c r="F59" s="7" t="s">
        <v>0</v>
      </c>
      <c r="G59" s="5">
        <v>0</v>
      </c>
      <c r="H59" s="19">
        <f t="shared" si="0"/>
        <v>105495529.72</v>
      </c>
      <c r="I59" s="19">
        <v>105495529.72</v>
      </c>
      <c r="J59" s="19">
        <v>0</v>
      </c>
      <c r="K59" s="19">
        <f t="shared" si="1"/>
        <v>29008500</v>
      </c>
      <c r="L59" s="19">
        <v>29008500</v>
      </c>
      <c r="M59" s="19">
        <v>0</v>
      </c>
      <c r="N59" s="19">
        <f t="shared" si="2"/>
        <v>76487029.719999999</v>
      </c>
      <c r="O59" s="5">
        <v>76487029.719999999</v>
      </c>
    </row>
    <row r="60" spans="1:15" ht="56.65" customHeight="1">
      <c r="A60" s="4" t="s">
        <v>105</v>
      </c>
      <c r="B60" s="1" t="s">
        <v>32</v>
      </c>
      <c r="C60" s="1" t="s">
        <v>32</v>
      </c>
      <c r="D60" s="6" t="s">
        <v>106</v>
      </c>
      <c r="E60" s="6" t="s">
        <v>62</v>
      </c>
      <c r="F60" s="6" t="s">
        <v>51</v>
      </c>
      <c r="G60" s="5">
        <v>74158463.480000004</v>
      </c>
      <c r="H60" s="19">
        <f t="shared" si="0"/>
        <v>0</v>
      </c>
      <c r="I60" s="19">
        <v>74158463.480000004</v>
      </c>
      <c r="J60" s="19">
        <v>74158463.480000004</v>
      </c>
      <c r="K60" s="19">
        <f t="shared" si="1"/>
        <v>0</v>
      </c>
      <c r="L60" s="19">
        <v>74158463.480000004</v>
      </c>
      <c r="M60" s="19"/>
      <c r="N60" s="19"/>
      <c r="O60" s="5" t="s">
        <v>0</v>
      </c>
    </row>
    <row r="61" spans="1:15" ht="47.85" customHeight="1">
      <c r="A61" s="4" t="s">
        <v>107</v>
      </c>
      <c r="B61" s="1" t="s">
        <v>32</v>
      </c>
      <c r="C61" s="1" t="s">
        <v>32</v>
      </c>
      <c r="D61" s="6" t="s">
        <v>108</v>
      </c>
      <c r="E61" s="6" t="s">
        <v>109</v>
      </c>
      <c r="F61" s="6" t="s">
        <v>102</v>
      </c>
      <c r="G61" s="5">
        <v>90496500</v>
      </c>
      <c r="H61" s="19">
        <f t="shared" si="0"/>
        <v>102986072.81999999</v>
      </c>
      <c r="I61" s="19">
        <f>O61</f>
        <v>193482572.81999999</v>
      </c>
      <c r="J61" s="19" t="s">
        <v>0</v>
      </c>
      <c r="K61" s="19"/>
      <c r="L61" s="19" t="s">
        <v>0</v>
      </c>
      <c r="M61" s="19">
        <v>90496500</v>
      </c>
      <c r="N61" s="19">
        <f t="shared" si="2"/>
        <v>102986072.81999999</v>
      </c>
      <c r="O61" s="5">
        <v>193482572.81999999</v>
      </c>
    </row>
    <row r="62" spans="1:15" ht="56.65" customHeight="1">
      <c r="A62" s="4" t="s">
        <v>110</v>
      </c>
      <c r="B62" s="1" t="s">
        <v>32</v>
      </c>
      <c r="C62" s="1" t="s">
        <v>32</v>
      </c>
      <c r="D62" s="6" t="s">
        <v>111</v>
      </c>
      <c r="E62" s="6" t="s">
        <v>62</v>
      </c>
      <c r="F62" s="6" t="s">
        <v>51</v>
      </c>
      <c r="G62" s="5">
        <v>93835500.189999998</v>
      </c>
      <c r="H62" s="19">
        <f t="shared" si="0"/>
        <v>20000000</v>
      </c>
      <c r="I62" s="19">
        <v>113835500.19</v>
      </c>
      <c r="J62" s="19">
        <v>72164123.129999995</v>
      </c>
      <c r="K62" s="19">
        <f t="shared" si="1"/>
        <v>0</v>
      </c>
      <c r="L62" s="19">
        <v>72164123.129999995</v>
      </c>
      <c r="M62" s="19">
        <v>21671377.059999999</v>
      </c>
      <c r="N62" s="19">
        <f t="shared" si="2"/>
        <v>20000000.000000004</v>
      </c>
      <c r="O62" s="5">
        <v>41671377.060000002</v>
      </c>
    </row>
    <row r="63" spans="1:15" ht="47.85" customHeight="1">
      <c r="A63" s="4" t="s">
        <v>112</v>
      </c>
      <c r="B63" s="1" t="s">
        <v>32</v>
      </c>
      <c r="C63" s="1" t="s">
        <v>32</v>
      </c>
      <c r="D63" s="6" t="s">
        <v>113</v>
      </c>
      <c r="E63" s="6" t="s">
        <v>114</v>
      </c>
      <c r="F63" s="6" t="s">
        <v>115</v>
      </c>
      <c r="G63" s="5">
        <v>50868496.340000004</v>
      </c>
      <c r="H63" s="19">
        <f t="shared" si="0"/>
        <v>17112405.560000002</v>
      </c>
      <c r="I63" s="19">
        <v>67980901.900000006</v>
      </c>
      <c r="J63" s="19" t="s">
        <v>0</v>
      </c>
      <c r="K63" s="19"/>
      <c r="L63" s="19" t="s">
        <v>0</v>
      </c>
      <c r="M63" s="19">
        <v>50868496.340000004</v>
      </c>
      <c r="N63" s="19">
        <f t="shared" si="2"/>
        <v>17112405.560000002</v>
      </c>
      <c r="O63" s="5">
        <v>67980901.900000006</v>
      </c>
    </row>
    <row r="64" spans="1:15" ht="24.4" customHeight="1">
      <c r="A64" s="4" t="s">
        <v>116</v>
      </c>
      <c r="B64" s="1" t="s">
        <v>32</v>
      </c>
      <c r="C64" s="1" t="s">
        <v>32</v>
      </c>
      <c r="D64" s="6" t="s">
        <v>117</v>
      </c>
      <c r="E64" s="6" t="s">
        <v>35</v>
      </c>
      <c r="F64" s="6" t="s">
        <v>102</v>
      </c>
      <c r="G64" s="5">
        <v>38020210</v>
      </c>
      <c r="H64" s="19">
        <f t="shared" si="0"/>
        <v>38020222.219999999</v>
      </c>
      <c r="I64" s="19">
        <v>76040432.219999999</v>
      </c>
      <c r="J64" s="19">
        <v>0</v>
      </c>
      <c r="K64" s="19">
        <f t="shared" si="1"/>
        <v>34218200</v>
      </c>
      <c r="L64" s="19">
        <v>34218200</v>
      </c>
      <c r="M64" s="19">
        <v>38020210</v>
      </c>
      <c r="N64" s="19">
        <f t="shared" si="2"/>
        <v>3802022.2199999988</v>
      </c>
      <c r="O64" s="5">
        <v>41822232.219999999</v>
      </c>
    </row>
    <row r="65" spans="1:15" ht="12.95" customHeight="1">
      <c r="A65" s="4" t="s">
        <v>94</v>
      </c>
      <c r="B65" s="4" t="s">
        <v>95</v>
      </c>
      <c r="C65" s="4" t="s">
        <v>0</v>
      </c>
      <c r="D65" s="7" t="s">
        <v>0</v>
      </c>
      <c r="E65" s="7" t="s">
        <v>0</v>
      </c>
      <c r="F65" s="7" t="s">
        <v>0</v>
      </c>
      <c r="G65" s="5">
        <v>0</v>
      </c>
      <c r="H65" s="19">
        <f t="shared" si="0"/>
        <v>38020222.219999999</v>
      </c>
      <c r="I65" s="19">
        <v>38020222.219999999</v>
      </c>
      <c r="J65" s="19">
        <v>0</v>
      </c>
      <c r="K65" s="19">
        <f t="shared" si="1"/>
        <v>34218200</v>
      </c>
      <c r="L65" s="19">
        <v>34218200</v>
      </c>
      <c r="M65" s="19">
        <v>0</v>
      </c>
      <c r="N65" s="19">
        <f t="shared" si="2"/>
        <v>3802022.22</v>
      </c>
      <c r="O65" s="5">
        <v>3802022.22</v>
      </c>
    </row>
    <row r="66" spans="1:15" ht="12.95" customHeight="1">
      <c r="A66" s="4" t="s">
        <v>66</v>
      </c>
      <c r="B66" s="4" t="s">
        <v>32</v>
      </c>
      <c r="C66" s="4" t="s">
        <v>0</v>
      </c>
      <c r="D66" s="7" t="s">
        <v>0</v>
      </c>
      <c r="E66" s="7" t="s">
        <v>0</v>
      </c>
      <c r="F66" s="7" t="s">
        <v>0</v>
      </c>
      <c r="G66" s="5">
        <v>38020210</v>
      </c>
      <c r="H66" s="19">
        <f t="shared" si="0"/>
        <v>0</v>
      </c>
      <c r="I66" s="19">
        <v>38020210</v>
      </c>
      <c r="J66" s="19">
        <v>0</v>
      </c>
      <c r="K66" s="19">
        <v>0</v>
      </c>
      <c r="L66" s="19" t="s">
        <v>0</v>
      </c>
      <c r="M66" s="19">
        <v>38020210</v>
      </c>
      <c r="N66" s="19">
        <f t="shared" si="2"/>
        <v>0</v>
      </c>
      <c r="O66" s="5">
        <v>38020210</v>
      </c>
    </row>
    <row r="67" spans="1:15" ht="47.85" customHeight="1">
      <c r="A67" s="4" t="s">
        <v>118</v>
      </c>
      <c r="B67" s="1" t="s">
        <v>32</v>
      </c>
      <c r="C67" s="1" t="s">
        <v>32</v>
      </c>
      <c r="D67" s="6" t="s">
        <v>119</v>
      </c>
      <c r="E67" s="6" t="s">
        <v>120</v>
      </c>
      <c r="F67" s="6" t="s">
        <v>121</v>
      </c>
      <c r="G67" s="5">
        <v>86851033.950000003</v>
      </c>
      <c r="H67" s="19">
        <f t="shared" si="0"/>
        <v>39864970.780000001</v>
      </c>
      <c r="I67" s="19">
        <f>L67+O67</f>
        <v>126716004.73</v>
      </c>
      <c r="J67" s="19">
        <v>0</v>
      </c>
      <c r="K67" s="19">
        <f t="shared" si="1"/>
        <v>43666993</v>
      </c>
      <c r="L67" s="19">
        <f>L68</f>
        <v>43666993</v>
      </c>
      <c r="M67" s="19">
        <v>86851033.950000003</v>
      </c>
      <c r="N67" s="19">
        <f t="shared" si="2"/>
        <v>-3802022.2199999988</v>
      </c>
      <c r="O67" s="5">
        <f>O68+O69</f>
        <v>83049011.730000004</v>
      </c>
    </row>
    <row r="68" spans="1:15" ht="12.95" customHeight="1">
      <c r="A68" s="4" t="s">
        <v>94</v>
      </c>
      <c r="B68" s="4" t="s">
        <v>95</v>
      </c>
      <c r="C68" s="4" t="s">
        <v>0</v>
      </c>
      <c r="D68" s="7" t="s">
        <v>0</v>
      </c>
      <c r="E68" s="7" t="s">
        <v>0</v>
      </c>
      <c r="F68" s="7" t="s">
        <v>0</v>
      </c>
      <c r="G68" s="5">
        <v>0</v>
      </c>
      <c r="H68" s="19">
        <f t="shared" si="0"/>
        <v>48518881.109999999</v>
      </c>
      <c r="I68" s="19">
        <f>L68+O68</f>
        <v>48518881.109999999</v>
      </c>
      <c r="J68" s="19">
        <v>0</v>
      </c>
      <c r="K68" s="19">
        <f t="shared" si="1"/>
        <v>43666993</v>
      </c>
      <c r="L68" s="19">
        <v>43666993</v>
      </c>
      <c r="M68" s="19">
        <v>0</v>
      </c>
      <c r="N68" s="19">
        <f t="shared" si="2"/>
        <v>4851888.1100000003</v>
      </c>
      <c r="O68" s="5">
        <v>4851888.1100000003</v>
      </c>
    </row>
    <row r="69" spans="1:15" ht="12.95" customHeight="1">
      <c r="A69" s="4" t="s">
        <v>66</v>
      </c>
      <c r="B69" s="4" t="s">
        <v>32</v>
      </c>
      <c r="C69" s="4" t="s">
        <v>0</v>
      </c>
      <c r="D69" s="7" t="s">
        <v>0</v>
      </c>
      <c r="E69" s="7" t="s">
        <v>0</v>
      </c>
      <c r="F69" s="7" t="s">
        <v>0</v>
      </c>
      <c r="G69" s="5">
        <v>86851033.950000003</v>
      </c>
      <c r="H69" s="19">
        <f t="shared" si="0"/>
        <v>-8653910.3299999982</v>
      </c>
      <c r="I69" s="19">
        <f>O69</f>
        <v>78197123.620000005</v>
      </c>
      <c r="J69" s="19" t="s">
        <v>0</v>
      </c>
      <c r="K69" s="19"/>
      <c r="L69" s="19" t="s">
        <v>0</v>
      </c>
      <c r="M69" s="19">
        <v>86851033.950000003</v>
      </c>
      <c r="N69" s="19">
        <f t="shared" si="2"/>
        <v>-8653910.3299999982</v>
      </c>
      <c r="O69" s="5">
        <v>78197123.620000005</v>
      </c>
    </row>
    <row r="70" spans="1:15" ht="12.95" hidden="1" customHeight="1">
      <c r="A70" s="35" t="s">
        <v>28</v>
      </c>
      <c r="B70" s="35"/>
      <c r="C70" s="35"/>
      <c r="D70" s="35"/>
      <c r="E70" s="35"/>
      <c r="F70" s="35"/>
      <c r="G70" s="5" t="s">
        <v>0</v>
      </c>
      <c r="H70" s="19"/>
      <c r="I70" s="19" t="s">
        <v>0</v>
      </c>
      <c r="J70" s="19" t="s">
        <v>0</v>
      </c>
      <c r="K70" s="19"/>
      <c r="L70" s="19" t="s">
        <v>0</v>
      </c>
      <c r="M70" s="19" t="s">
        <v>0</v>
      </c>
      <c r="N70" s="19"/>
      <c r="O70" s="5" t="s">
        <v>0</v>
      </c>
    </row>
    <row r="71" spans="1:15" ht="12.95" hidden="1" customHeight="1">
      <c r="A71" s="35" t="s">
        <v>29</v>
      </c>
      <c r="B71" s="35"/>
      <c r="C71" s="35"/>
      <c r="D71" s="35"/>
      <c r="E71" s="35"/>
      <c r="F71" s="35"/>
      <c r="G71" s="5" t="s">
        <v>0</v>
      </c>
      <c r="H71" s="19"/>
      <c r="I71" s="19" t="s">
        <v>0</v>
      </c>
      <c r="J71" s="19" t="s">
        <v>0</v>
      </c>
      <c r="K71" s="19"/>
      <c r="L71" s="19" t="s">
        <v>0</v>
      </c>
      <c r="M71" s="19" t="s">
        <v>0</v>
      </c>
      <c r="N71" s="19"/>
      <c r="O71" s="5" t="s">
        <v>0</v>
      </c>
    </row>
    <row r="72" spans="1:15" ht="12.95" hidden="1" customHeight="1">
      <c r="A72" s="45" t="s">
        <v>122</v>
      </c>
      <c r="B72" s="45"/>
      <c r="C72" s="45"/>
      <c r="D72" s="45"/>
      <c r="E72" s="45"/>
      <c r="F72" s="45"/>
      <c r="G72" s="3" t="s">
        <v>0</v>
      </c>
      <c r="H72" s="19">
        <v>0</v>
      </c>
      <c r="I72" s="19" t="s">
        <v>0</v>
      </c>
      <c r="J72" s="19" t="s">
        <v>0</v>
      </c>
      <c r="K72" s="19"/>
      <c r="L72" s="19" t="s">
        <v>0</v>
      </c>
      <c r="M72" s="19" t="s">
        <v>0</v>
      </c>
      <c r="N72" s="19"/>
      <c r="O72" s="3" t="s">
        <v>0</v>
      </c>
    </row>
    <row r="73" spans="1:15" ht="19.5" customHeight="1">
      <c r="A73" s="37" t="s">
        <v>123</v>
      </c>
      <c r="B73" s="37"/>
      <c r="C73" s="37"/>
      <c r="D73" s="37"/>
      <c r="E73" s="37"/>
      <c r="F73" s="37"/>
      <c r="G73" s="16">
        <f>G74+G75</f>
        <v>354934657.56</v>
      </c>
      <c r="H73" s="16">
        <f t="shared" si="0"/>
        <v>-222222222</v>
      </c>
      <c r="I73" s="16">
        <f>L73+O73</f>
        <v>132712435.56</v>
      </c>
      <c r="J73" s="16">
        <f>J74+J75</f>
        <v>305061192</v>
      </c>
      <c r="K73" s="16">
        <f t="shared" si="1"/>
        <v>-200000000</v>
      </c>
      <c r="L73" s="16">
        <f>L74+L75</f>
        <v>105061192</v>
      </c>
      <c r="M73" s="16">
        <f>M74+M75</f>
        <v>49873465.560000002</v>
      </c>
      <c r="N73" s="16">
        <f t="shared" si="2"/>
        <v>-22222222.000000004</v>
      </c>
      <c r="O73" s="16">
        <f>O74+O75</f>
        <v>27651243.559999999</v>
      </c>
    </row>
    <row r="74" spans="1:15" ht="12.95" customHeight="1">
      <c r="A74" s="35" t="s">
        <v>28</v>
      </c>
      <c r="B74" s="35"/>
      <c r="C74" s="35"/>
      <c r="D74" s="35"/>
      <c r="E74" s="35"/>
      <c r="F74" s="35"/>
      <c r="G74" s="5">
        <f>G80+G83</f>
        <v>254734657.56</v>
      </c>
      <c r="H74" s="19">
        <f t="shared" ref="H74:H137" si="3">I74-G74</f>
        <v>-222222222</v>
      </c>
      <c r="I74" s="19">
        <f>L74+O74</f>
        <v>32512435.559999999</v>
      </c>
      <c r="J74" s="19">
        <f>J80+J83</f>
        <v>229261192</v>
      </c>
      <c r="K74" s="19">
        <f t="shared" ref="K74:K132" si="4">L74-J74</f>
        <v>-200000000</v>
      </c>
      <c r="L74" s="19">
        <v>29261192</v>
      </c>
      <c r="M74" s="19">
        <f>M80+M83</f>
        <v>25473465.559999999</v>
      </c>
      <c r="N74" s="19">
        <f t="shared" ref="N74:N137" si="5">O74-M74</f>
        <v>-22222222</v>
      </c>
      <c r="O74" s="5">
        <v>3251243.56</v>
      </c>
    </row>
    <row r="75" spans="1:15" ht="12.95" customHeight="1">
      <c r="A75" s="35" t="s">
        <v>29</v>
      </c>
      <c r="B75" s="35"/>
      <c r="C75" s="35"/>
      <c r="D75" s="35"/>
      <c r="E75" s="35"/>
      <c r="F75" s="35"/>
      <c r="G75" s="5">
        <v>100200000</v>
      </c>
      <c r="H75" s="19">
        <f t="shared" si="3"/>
        <v>0</v>
      </c>
      <c r="I75" s="19">
        <f>L75+O75</f>
        <v>100200000</v>
      </c>
      <c r="J75" s="19">
        <v>75800000</v>
      </c>
      <c r="K75" s="19">
        <f t="shared" si="4"/>
        <v>0</v>
      </c>
      <c r="L75" s="19">
        <v>75800000</v>
      </c>
      <c r="M75" s="19">
        <v>24400000</v>
      </c>
      <c r="N75" s="19">
        <f t="shared" si="5"/>
        <v>0</v>
      </c>
      <c r="O75" s="5">
        <v>24400000</v>
      </c>
    </row>
    <row r="76" spans="1:15" ht="12.95" hidden="1" customHeight="1">
      <c r="A76" s="35" t="s">
        <v>0</v>
      </c>
      <c r="B76" s="35"/>
      <c r="C76" s="35"/>
      <c r="D76" s="35"/>
      <c r="E76" s="35"/>
      <c r="F76" s="35"/>
      <c r="G76" s="5"/>
      <c r="H76" s="19">
        <f t="shared" si="3"/>
        <v>0</v>
      </c>
      <c r="I76" s="19"/>
      <c r="J76" s="19"/>
      <c r="K76" s="19">
        <f t="shared" si="4"/>
        <v>0</v>
      </c>
      <c r="L76" s="19"/>
      <c r="M76" s="19"/>
      <c r="N76" s="19">
        <f t="shared" si="5"/>
        <v>0</v>
      </c>
      <c r="O76" s="5"/>
    </row>
    <row r="77" spans="1:15" ht="12.95" customHeight="1">
      <c r="A77" s="36" t="s">
        <v>59</v>
      </c>
      <c r="B77" s="36"/>
      <c r="C77" s="36"/>
      <c r="D77" s="36"/>
      <c r="E77" s="36"/>
      <c r="F77" s="36"/>
      <c r="G77" s="16">
        <v>132712435.56</v>
      </c>
      <c r="H77" s="16">
        <f t="shared" si="3"/>
        <v>0</v>
      </c>
      <c r="I77" s="16">
        <f>L77+O77</f>
        <v>132712435.56</v>
      </c>
      <c r="J77" s="16">
        <v>105061192</v>
      </c>
      <c r="K77" s="16">
        <f t="shared" si="4"/>
        <v>0</v>
      </c>
      <c r="L77" s="16">
        <f>L78+L79</f>
        <v>105061192</v>
      </c>
      <c r="M77" s="16">
        <v>27651243.559999999</v>
      </c>
      <c r="N77" s="16">
        <f t="shared" si="5"/>
        <v>0</v>
      </c>
      <c r="O77" s="16">
        <f>O78+O79</f>
        <v>27651243.559999999</v>
      </c>
    </row>
    <row r="78" spans="1:15" ht="72.2" customHeight="1">
      <c r="A78" s="4" t="s">
        <v>124</v>
      </c>
      <c r="B78" s="1" t="s">
        <v>32</v>
      </c>
      <c r="C78" s="1" t="s">
        <v>32</v>
      </c>
      <c r="D78" s="6" t="s">
        <v>125</v>
      </c>
      <c r="E78" s="6" t="s">
        <v>62</v>
      </c>
      <c r="F78" s="6" t="s">
        <v>40</v>
      </c>
      <c r="G78" s="5">
        <v>100200000</v>
      </c>
      <c r="H78" s="19">
        <f t="shared" si="3"/>
        <v>0</v>
      </c>
      <c r="I78" s="19">
        <f>L78+O78</f>
        <v>100200000</v>
      </c>
      <c r="J78" s="19">
        <v>75800000</v>
      </c>
      <c r="K78" s="19">
        <f t="shared" si="4"/>
        <v>0</v>
      </c>
      <c r="L78" s="19">
        <v>75800000</v>
      </c>
      <c r="M78" s="19">
        <v>24400000</v>
      </c>
      <c r="N78" s="19">
        <f t="shared" si="5"/>
        <v>0</v>
      </c>
      <c r="O78" s="5">
        <v>24400000</v>
      </c>
    </row>
    <row r="79" spans="1:15" ht="47.85" customHeight="1">
      <c r="A79" s="4" t="s">
        <v>126</v>
      </c>
      <c r="B79" s="1" t="s">
        <v>32</v>
      </c>
      <c r="C79" s="1" t="s">
        <v>32</v>
      </c>
      <c r="D79" s="6" t="s">
        <v>127</v>
      </c>
      <c r="E79" s="6" t="s">
        <v>128</v>
      </c>
      <c r="F79" s="6" t="s">
        <v>40</v>
      </c>
      <c r="G79" s="5">
        <v>32512435.559999999</v>
      </c>
      <c r="H79" s="19">
        <f t="shared" si="3"/>
        <v>0</v>
      </c>
      <c r="I79" s="19">
        <v>32512435.559999999</v>
      </c>
      <c r="J79" s="19">
        <v>29261192</v>
      </c>
      <c r="K79" s="19">
        <f t="shared" si="4"/>
        <v>0</v>
      </c>
      <c r="L79" s="19">
        <v>29261192</v>
      </c>
      <c r="M79" s="19">
        <v>3251243.56</v>
      </c>
      <c r="N79" s="19">
        <f t="shared" si="5"/>
        <v>0</v>
      </c>
      <c r="O79" s="5">
        <v>3251243.56</v>
      </c>
    </row>
    <row r="80" spans="1:15" ht="21.75" customHeight="1">
      <c r="A80" s="4" t="s">
        <v>129</v>
      </c>
      <c r="B80" s="4" t="s">
        <v>130</v>
      </c>
      <c r="C80" s="4" t="s">
        <v>0</v>
      </c>
      <c r="D80" s="7" t="s">
        <v>0</v>
      </c>
      <c r="E80" s="7" t="s">
        <v>0</v>
      </c>
      <c r="F80" s="7" t="s">
        <v>0</v>
      </c>
      <c r="G80" s="5">
        <v>32512435.559999999</v>
      </c>
      <c r="H80" s="19">
        <f t="shared" si="3"/>
        <v>0</v>
      </c>
      <c r="I80" s="19">
        <v>32512435.559999999</v>
      </c>
      <c r="J80" s="19">
        <v>29261192</v>
      </c>
      <c r="K80" s="19">
        <f t="shared" si="4"/>
        <v>0</v>
      </c>
      <c r="L80" s="19">
        <v>29261192</v>
      </c>
      <c r="M80" s="19">
        <v>3251243.56</v>
      </c>
      <c r="N80" s="19">
        <f t="shared" si="5"/>
        <v>0</v>
      </c>
      <c r="O80" s="5">
        <v>3251243.56</v>
      </c>
    </row>
    <row r="81" spans="1:15" ht="21.75" customHeight="1">
      <c r="A81" s="42" t="s">
        <v>30</v>
      </c>
      <c r="B81" s="43"/>
      <c r="C81" s="43"/>
      <c r="D81" s="43"/>
      <c r="E81" s="43"/>
      <c r="F81" s="44"/>
      <c r="G81" s="16">
        <v>222222222</v>
      </c>
      <c r="H81" s="16">
        <f t="shared" si="3"/>
        <v>-222222222</v>
      </c>
      <c r="I81" s="16"/>
      <c r="J81" s="16">
        <v>200000000</v>
      </c>
      <c r="K81" s="16">
        <f t="shared" si="4"/>
        <v>-200000000</v>
      </c>
      <c r="L81" s="16"/>
      <c r="M81" s="16">
        <v>22222222</v>
      </c>
      <c r="N81" s="16">
        <f t="shared" si="5"/>
        <v>-22222222</v>
      </c>
      <c r="O81" s="16"/>
    </row>
    <row r="82" spans="1:15" ht="45.75" customHeight="1">
      <c r="A82" s="11" t="s">
        <v>48</v>
      </c>
      <c r="B82" s="8"/>
      <c r="C82" s="11" t="s">
        <v>33</v>
      </c>
      <c r="D82" s="11" t="s">
        <v>353</v>
      </c>
      <c r="E82" s="14" t="s">
        <v>49</v>
      </c>
      <c r="F82" s="6" t="s">
        <v>40</v>
      </c>
      <c r="G82" s="5">
        <v>222222222</v>
      </c>
      <c r="H82" s="19">
        <f t="shared" si="3"/>
        <v>-222222222</v>
      </c>
      <c r="I82" s="19"/>
      <c r="J82" s="19">
        <v>200000000</v>
      </c>
      <c r="K82" s="19">
        <f t="shared" si="4"/>
        <v>-200000000</v>
      </c>
      <c r="L82" s="19"/>
      <c r="M82" s="19">
        <v>22222222</v>
      </c>
      <c r="N82" s="19">
        <f t="shared" si="5"/>
        <v>-22222222</v>
      </c>
      <c r="O82" s="5"/>
    </row>
    <row r="83" spans="1:15" ht="21.75" customHeight="1">
      <c r="A83" s="11" t="s">
        <v>351</v>
      </c>
      <c r="B83" s="11" t="s">
        <v>352</v>
      </c>
      <c r="C83" s="8"/>
      <c r="D83" s="7"/>
      <c r="E83" s="7"/>
      <c r="F83" s="7"/>
      <c r="G83" s="5">
        <v>222222222</v>
      </c>
      <c r="H83" s="19">
        <f t="shared" si="3"/>
        <v>-222222222</v>
      </c>
      <c r="I83" s="19"/>
      <c r="J83" s="19">
        <v>200000000</v>
      </c>
      <c r="K83" s="19">
        <f t="shared" si="4"/>
        <v>-200000000</v>
      </c>
      <c r="L83" s="19"/>
      <c r="M83" s="19">
        <v>22222222</v>
      </c>
      <c r="N83" s="19">
        <f t="shared" si="5"/>
        <v>-22222222</v>
      </c>
      <c r="O83" s="5"/>
    </row>
    <row r="84" spans="1:15" ht="27" customHeight="1">
      <c r="A84" s="37" t="s">
        <v>131</v>
      </c>
      <c r="B84" s="37"/>
      <c r="C84" s="37"/>
      <c r="D84" s="37"/>
      <c r="E84" s="37"/>
      <c r="F84" s="37"/>
      <c r="G84" s="16">
        <v>1142199518.8999999</v>
      </c>
      <c r="H84" s="3">
        <f t="shared" si="3"/>
        <v>-33057064.619999886</v>
      </c>
      <c r="I84" s="16">
        <f>L84+O84</f>
        <v>1109142454.28</v>
      </c>
      <c r="J84" s="16">
        <v>970686718.57000005</v>
      </c>
      <c r="K84" s="3">
        <f t="shared" si="4"/>
        <v>-593000</v>
      </c>
      <c r="L84" s="16">
        <v>970093718.57000005</v>
      </c>
      <c r="M84" s="16">
        <v>171512800.32999998</v>
      </c>
      <c r="N84" s="3">
        <f t="shared" si="5"/>
        <v>-32464064.619999975</v>
      </c>
      <c r="O84" s="16">
        <v>139048735.71000001</v>
      </c>
    </row>
    <row r="85" spans="1:15" ht="12.95" customHeight="1">
      <c r="A85" s="35" t="s">
        <v>28</v>
      </c>
      <c r="B85" s="35"/>
      <c r="C85" s="35"/>
      <c r="D85" s="35"/>
      <c r="E85" s="35"/>
      <c r="F85" s="35"/>
      <c r="G85" s="5">
        <v>431666080</v>
      </c>
      <c r="H85" s="19">
        <f t="shared" si="3"/>
        <v>0</v>
      </c>
      <c r="I85" s="19">
        <f>L85+O85</f>
        <v>431666080</v>
      </c>
      <c r="J85" s="19">
        <v>388456200</v>
      </c>
      <c r="K85" s="19">
        <f t="shared" si="4"/>
        <v>0</v>
      </c>
      <c r="L85" s="19">
        <v>388456200</v>
      </c>
      <c r="M85" s="19">
        <v>43209880</v>
      </c>
      <c r="N85" s="19">
        <f t="shared" si="5"/>
        <v>0</v>
      </c>
      <c r="O85" s="19">
        <v>43209880</v>
      </c>
    </row>
    <row r="86" spans="1:15" ht="12.95" customHeight="1">
      <c r="A86" s="35" t="s">
        <v>29</v>
      </c>
      <c r="B86" s="35"/>
      <c r="C86" s="35"/>
      <c r="D86" s="35"/>
      <c r="E86" s="35"/>
      <c r="F86" s="35"/>
      <c r="G86" s="5">
        <f>G87-G85</f>
        <v>710533438.89999986</v>
      </c>
      <c r="H86" s="19">
        <f t="shared" si="3"/>
        <v>-33057064.619999766</v>
      </c>
      <c r="I86" s="19">
        <f>L86+O86</f>
        <v>677476374.28000009</v>
      </c>
      <c r="J86" s="19">
        <v>582230518.57000005</v>
      </c>
      <c r="K86" s="19">
        <f t="shared" si="4"/>
        <v>-593000</v>
      </c>
      <c r="L86" s="19">
        <v>581637518.57000005</v>
      </c>
      <c r="M86" s="19">
        <f>M87-M85</f>
        <v>128302920.32999998</v>
      </c>
      <c r="N86" s="19">
        <f t="shared" si="5"/>
        <v>-32464064.61999999</v>
      </c>
      <c r="O86" s="19">
        <v>95838855.709999993</v>
      </c>
    </row>
    <row r="87" spans="1:15" ht="16.5" customHeight="1">
      <c r="A87" s="35" t="s">
        <v>132</v>
      </c>
      <c r="B87" s="35"/>
      <c r="C87" s="35"/>
      <c r="D87" s="35"/>
      <c r="E87" s="35"/>
      <c r="F87" s="35"/>
      <c r="G87" s="5">
        <f>G88+G97+G100</f>
        <v>1142199518.8999999</v>
      </c>
      <c r="H87" s="19">
        <f t="shared" si="3"/>
        <v>-33057064.619999886</v>
      </c>
      <c r="I87" s="19">
        <f>L87+O87</f>
        <v>1109142454.28</v>
      </c>
      <c r="J87" s="19">
        <v>970686718.57000005</v>
      </c>
      <c r="K87" s="19">
        <f t="shared" si="4"/>
        <v>-593000</v>
      </c>
      <c r="L87" s="19">
        <v>970093718.57000005</v>
      </c>
      <c r="M87" s="19">
        <f>M88+M97+M100</f>
        <v>171512800.32999998</v>
      </c>
      <c r="N87" s="19">
        <f t="shared" si="5"/>
        <v>-32464064.619999975</v>
      </c>
      <c r="O87" s="19">
        <v>139048735.71000001</v>
      </c>
    </row>
    <row r="88" spans="1:15" ht="12.95" customHeight="1">
      <c r="A88" s="36" t="s">
        <v>59</v>
      </c>
      <c r="B88" s="36"/>
      <c r="C88" s="36"/>
      <c r="D88" s="36"/>
      <c r="E88" s="36"/>
      <c r="F88" s="36"/>
      <c r="G88" s="3">
        <f>G89+G90+G91+G93+G94</f>
        <v>1089552711.5799999</v>
      </c>
      <c r="H88" s="3">
        <f t="shared" si="3"/>
        <v>-33057064.619999886</v>
      </c>
      <c r="I88" s="16">
        <f>L88+O88</f>
        <v>1056495646.96</v>
      </c>
      <c r="J88" s="3">
        <v>970686718.57000005</v>
      </c>
      <c r="K88" s="3">
        <f t="shared" si="4"/>
        <v>-593000</v>
      </c>
      <c r="L88" s="3">
        <v>970093718.57000005</v>
      </c>
      <c r="M88" s="3">
        <f>M89+M90+M93+M94</f>
        <v>118865993.00999999</v>
      </c>
      <c r="N88" s="3">
        <f t="shared" si="5"/>
        <v>-32464064.61999999</v>
      </c>
      <c r="O88" s="3">
        <v>86401928.390000001</v>
      </c>
    </row>
    <row r="89" spans="1:15" ht="56.65" customHeight="1">
      <c r="A89" s="4" t="s">
        <v>133</v>
      </c>
      <c r="B89" s="1" t="s">
        <v>32</v>
      </c>
      <c r="C89" s="1" t="s">
        <v>32</v>
      </c>
      <c r="D89" s="6" t="s">
        <v>134</v>
      </c>
      <c r="E89" s="6" t="s">
        <v>62</v>
      </c>
      <c r="F89" s="6" t="s">
        <v>56</v>
      </c>
      <c r="G89" s="19">
        <v>32498150</v>
      </c>
      <c r="H89" s="19">
        <f t="shared" si="3"/>
        <v>-32464064.620000001</v>
      </c>
      <c r="I89" s="19">
        <v>34085.379999999997</v>
      </c>
      <c r="J89" s="19" t="s">
        <v>0</v>
      </c>
      <c r="K89" s="19"/>
      <c r="L89" s="19" t="s">
        <v>0</v>
      </c>
      <c r="M89" s="19">
        <v>32498150</v>
      </c>
      <c r="N89" s="19">
        <f t="shared" si="5"/>
        <v>-32464064.620000001</v>
      </c>
      <c r="O89" s="19">
        <v>34085.379999999997</v>
      </c>
    </row>
    <row r="90" spans="1:15" ht="95.65" customHeight="1">
      <c r="A90" s="4" t="s">
        <v>135</v>
      </c>
      <c r="B90" s="1" t="s">
        <v>32</v>
      </c>
      <c r="C90" s="1" t="s">
        <v>32</v>
      </c>
      <c r="D90" s="6" t="s">
        <v>136</v>
      </c>
      <c r="E90" s="6" t="s">
        <v>109</v>
      </c>
      <c r="F90" s="6" t="s">
        <v>40</v>
      </c>
      <c r="G90" s="19">
        <v>20000000</v>
      </c>
      <c r="H90" s="19">
        <f t="shared" si="3"/>
        <v>0</v>
      </c>
      <c r="I90" s="19">
        <v>20000000</v>
      </c>
      <c r="J90" s="19" t="s">
        <v>0</v>
      </c>
      <c r="K90" s="19"/>
      <c r="L90" s="19" t="s">
        <v>0</v>
      </c>
      <c r="M90" s="19">
        <v>20000000</v>
      </c>
      <c r="N90" s="19">
        <f t="shared" si="5"/>
        <v>0</v>
      </c>
      <c r="O90" s="19">
        <v>20000000</v>
      </c>
    </row>
    <row r="91" spans="1:15" ht="56.65" customHeight="1">
      <c r="A91" s="4" t="s">
        <v>137</v>
      </c>
      <c r="B91" s="1" t="s">
        <v>32</v>
      </c>
      <c r="C91" s="1" t="s">
        <v>32</v>
      </c>
      <c r="D91" s="6" t="s">
        <v>138</v>
      </c>
      <c r="E91" s="6" t="s">
        <v>62</v>
      </c>
      <c r="F91" s="6" t="s">
        <v>36</v>
      </c>
      <c r="G91" s="19">
        <v>582230518.57000005</v>
      </c>
      <c r="H91" s="19">
        <f t="shared" si="3"/>
        <v>-593000</v>
      </c>
      <c r="I91" s="19">
        <v>581637518.57000005</v>
      </c>
      <c r="J91" s="19">
        <v>582230518.57000005</v>
      </c>
      <c r="K91" s="19">
        <f t="shared" si="4"/>
        <v>-593000</v>
      </c>
      <c r="L91" s="19">
        <v>581637518.57000005</v>
      </c>
      <c r="M91" s="19" t="s">
        <v>0</v>
      </c>
      <c r="N91" s="19"/>
      <c r="O91" s="19" t="s">
        <v>0</v>
      </c>
    </row>
    <row r="92" spans="1:15" ht="40.15" hidden="1" customHeight="1">
      <c r="A92" s="4" t="s">
        <v>139</v>
      </c>
      <c r="B92" s="1" t="s">
        <v>32</v>
      </c>
      <c r="C92" s="1" t="s">
        <v>32</v>
      </c>
      <c r="D92" s="6" t="s">
        <v>140</v>
      </c>
      <c r="E92" s="6" t="s">
        <v>141</v>
      </c>
      <c r="F92" s="6" t="s">
        <v>36</v>
      </c>
      <c r="G92" s="19"/>
      <c r="H92" s="19">
        <f t="shared" si="3"/>
        <v>0</v>
      </c>
      <c r="I92" s="19"/>
      <c r="J92" s="19" t="s">
        <v>0</v>
      </c>
      <c r="K92" s="19"/>
      <c r="L92" s="19" t="s">
        <v>0</v>
      </c>
      <c r="M92" s="19"/>
      <c r="N92" s="19">
        <f t="shared" si="5"/>
        <v>0</v>
      </c>
      <c r="O92" s="19"/>
    </row>
    <row r="93" spans="1:15" ht="32.25" customHeight="1">
      <c r="A93" s="4" t="s">
        <v>142</v>
      </c>
      <c r="B93" s="1" t="s">
        <v>32</v>
      </c>
      <c r="C93" s="1" t="s">
        <v>32</v>
      </c>
      <c r="D93" s="6" t="s">
        <v>143</v>
      </c>
      <c r="E93" s="6" t="s">
        <v>43</v>
      </c>
      <c r="F93" s="6" t="s">
        <v>40</v>
      </c>
      <c r="G93" s="19">
        <v>18050895</v>
      </c>
      <c r="H93" s="19">
        <f t="shared" si="3"/>
        <v>0</v>
      </c>
      <c r="I93" s="19">
        <v>18050895</v>
      </c>
      <c r="J93" s="19" t="s">
        <v>0</v>
      </c>
      <c r="K93" s="19"/>
      <c r="L93" s="19" t="s">
        <v>0</v>
      </c>
      <c r="M93" s="19">
        <v>18050895</v>
      </c>
      <c r="N93" s="19">
        <f t="shared" si="5"/>
        <v>0</v>
      </c>
      <c r="O93" s="19">
        <v>18050895</v>
      </c>
    </row>
    <row r="94" spans="1:15" ht="32.25" customHeight="1">
      <c r="A94" s="4" t="s">
        <v>144</v>
      </c>
      <c r="B94" s="1" t="s">
        <v>32</v>
      </c>
      <c r="C94" s="1" t="s">
        <v>32</v>
      </c>
      <c r="D94" s="6" t="s">
        <v>117</v>
      </c>
      <c r="E94" s="6" t="s">
        <v>43</v>
      </c>
      <c r="F94" s="6" t="s">
        <v>102</v>
      </c>
      <c r="G94" s="19">
        <v>436773148.00999999</v>
      </c>
      <c r="H94" s="19">
        <f t="shared" si="3"/>
        <v>0</v>
      </c>
      <c r="I94" s="19">
        <v>436773148.00999999</v>
      </c>
      <c r="J94" s="19">
        <v>388456200</v>
      </c>
      <c r="K94" s="19">
        <f t="shared" si="4"/>
        <v>0</v>
      </c>
      <c r="L94" s="19">
        <v>388456200</v>
      </c>
      <c r="M94" s="19">
        <v>48316948.009999998</v>
      </c>
      <c r="N94" s="19">
        <f t="shared" si="5"/>
        <v>0</v>
      </c>
      <c r="O94" s="19">
        <v>48316948.009999998</v>
      </c>
    </row>
    <row r="95" spans="1:15" ht="12.95" customHeight="1">
      <c r="A95" s="4" t="s">
        <v>145</v>
      </c>
      <c r="B95" s="4" t="s">
        <v>146</v>
      </c>
      <c r="C95" s="4" t="s">
        <v>0</v>
      </c>
      <c r="D95" s="7" t="s">
        <v>0</v>
      </c>
      <c r="E95" s="7" t="s">
        <v>0</v>
      </c>
      <c r="F95" s="7" t="s">
        <v>0</v>
      </c>
      <c r="G95" s="19">
        <v>431666080</v>
      </c>
      <c r="H95" s="19">
        <f t="shared" si="3"/>
        <v>0</v>
      </c>
      <c r="I95" s="19">
        <v>431666080</v>
      </c>
      <c r="J95" s="19">
        <v>388456200</v>
      </c>
      <c r="K95" s="19">
        <f t="shared" si="4"/>
        <v>0</v>
      </c>
      <c r="L95" s="19">
        <v>388456200</v>
      </c>
      <c r="M95" s="19">
        <v>43209880</v>
      </c>
      <c r="N95" s="19">
        <f t="shared" si="5"/>
        <v>0</v>
      </c>
      <c r="O95" s="19">
        <v>43209880</v>
      </c>
    </row>
    <row r="96" spans="1:15" ht="12.95" customHeight="1">
      <c r="A96" s="4" t="s">
        <v>66</v>
      </c>
      <c r="B96" s="4" t="s">
        <v>32</v>
      </c>
      <c r="C96" s="4" t="s">
        <v>0</v>
      </c>
      <c r="D96" s="7" t="s">
        <v>0</v>
      </c>
      <c r="E96" s="7" t="s">
        <v>0</v>
      </c>
      <c r="F96" s="7" t="s">
        <v>0</v>
      </c>
      <c r="G96" s="19">
        <v>5107068.01</v>
      </c>
      <c r="H96" s="19">
        <f t="shared" si="3"/>
        <v>0</v>
      </c>
      <c r="I96" s="19">
        <v>5107068.01</v>
      </c>
      <c r="J96" s="19" t="s">
        <v>0</v>
      </c>
      <c r="K96" s="19"/>
      <c r="L96" s="19" t="s">
        <v>0</v>
      </c>
      <c r="M96" s="19">
        <v>5107068.01</v>
      </c>
      <c r="N96" s="19">
        <f t="shared" si="5"/>
        <v>0</v>
      </c>
      <c r="O96" s="19">
        <v>5107068.01</v>
      </c>
    </row>
    <row r="97" spans="1:15" ht="16.5" customHeight="1">
      <c r="A97" s="36" t="s">
        <v>147</v>
      </c>
      <c r="B97" s="36"/>
      <c r="C97" s="36"/>
      <c r="D97" s="36"/>
      <c r="E97" s="36"/>
      <c r="F97" s="36"/>
      <c r="G97" s="19">
        <v>22382307.32</v>
      </c>
      <c r="H97" s="19">
        <f t="shared" si="3"/>
        <v>0</v>
      </c>
      <c r="I97" s="19">
        <v>22382307.32</v>
      </c>
      <c r="J97" s="19" t="s">
        <v>0</v>
      </c>
      <c r="K97" s="19"/>
      <c r="L97" s="19" t="s">
        <v>0</v>
      </c>
      <c r="M97" s="19">
        <v>22382307.32</v>
      </c>
      <c r="N97" s="19">
        <f t="shared" si="5"/>
        <v>0</v>
      </c>
      <c r="O97" s="19">
        <v>22382307.32</v>
      </c>
    </row>
    <row r="98" spans="1:15" ht="47.85" customHeight="1">
      <c r="A98" s="4" t="s">
        <v>148</v>
      </c>
      <c r="B98" s="1" t="s">
        <v>32</v>
      </c>
      <c r="C98" s="1" t="s">
        <v>32</v>
      </c>
      <c r="D98" s="6" t="s">
        <v>149</v>
      </c>
      <c r="E98" s="6" t="s">
        <v>150</v>
      </c>
      <c r="F98" s="6" t="s">
        <v>56</v>
      </c>
      <c r="G98" s="19">
        <v>13591080</v>
      </c>
      <c r="H98" s="19">
        <f t="shared" si="3"/>
        <v>0</v>
      </c>
      <c r="I98" s="19">
        <v>13591080</v>
      </c>
      <c r="J98" s="19" t="s">
        <v>0</v>
      </c>
      <c r="K98" s="19"/>
      <c r="L98" s="19" t="s">
        <v>0</v>
      </c>
      <c r="M98" s="19">
        <v>13591080</v>
      </c>
      <c r="N98" s="19">
        <f t="shared" si="5"/>
        <v>0</v>
      </c>
      <c r="O98" s="19">
        <v>13591080</v>
      </c>
    </row>
    <row r="99" spans="1:15" ht="47.85" customHeight="1">
      <c r="A99" s="4" t="s">
        <v>151</v>
      </c>
      <c r="B99" s="1" t="s">
        <v>32</v>
      </c>
      <c r="C99" s="1" t="s">
        <v>32</v>
      </c>
      <c r="D99" s="6" t="s">
        <v>152</v>
      </c>
      <c r="E99" s="6" t="s">
        <v>101</v>
      </c>
      <c r="F99" s="6" t="s">
        <v>56</v>
      </c>
      <c r="G99" s="19">
        <v>8791227.3200000003</v>
      </c>
      <c r="H99" s="19">
        <f t="shared" si="3"/>
        <v>0</v>
      </c>
      <c r="I99" s="19">
        <v>8791227.3200000003</v>
      </c>
      <c r="J99" s="19" t="s">
        <v>0</v>
      </c>
      <c r="K99" s="19"/>
      <c r="L99" s="19" t="s">
        <v>0</v>
      </c>
      <c r="M99" s="19">
        <v>8791227.3200000003</v>
      </c>
      <c r="N99" s="19">
        <f t="shared" si="5"/>
        <v>0</v>
      </c>
      <c r="O99" s="19">
        <v>8791227.3200000003</v>
      </c>
    </row>
    <row r="100" spans="1:15" ht="12.95" customHeight="1">
      <c r="A100" s="36" t="s">
        <v>153</v>
      </c>
      <c r="B100" s="36"/>
      <c r="C100" s="36"/>
      <c r="D100" s="36"/>
      <c r="E100" s="36"/>
      <c r="F100" s="36"/>
      <c r="G100" s="19">
        <v>30264500</v>
      </c>
      <c r="H100" s="19">
        <f t="shared" si="3"/>
        <v>0</v>
      </c>
      <c r="I100" s="19">
        <v>30264500</v>
      </c>
      <c r="J100" s="19" t="s">
        <v>0</v>
      </c>
      <c r="K100" s="19"/>
      <c r="L100" s="19" t="s">
        <v>0</v>
      </c>
      <c r="M100" s="19">
        <v>30264500</v>
      </c>
      <c r="N100" s="19">
        <f t="shared" si="5"/>
        <v>0</v>
      </c>
      <c r="O100" s="19">
        <v>30264500</v>
      </c>
    </row>
    <row r="101" spans="1:15" ht="72.2" customHeight="1">
      <c r="A101" s="4" t="s">
        <v>154</v>
      </c>
      <c r="B101" s="1" t="s">
        <v>32</v>
      </c>
      <c r="C101" s="1" t="s">
        <v>32</v>
      </c>
      <c r="D101" s="6" t="s">
        <v>155</v>
      </c>
      <c r="E101" s="6" t="s">
        <v>156</v>
      </c>
      <c r="F101" s="6" t="s">
        <v>36</v>
      </c>
      <c r="G101" s="19">
        <v>1517250</v>
      </c>
      <c r="H101" s="19">
        <f t="shared" si="3"/>
        <v>0</v>
      </c>
      <c r="I101" s="19">
        <v>1517250</v>
      </c>
      <c r="J101" s="19" t="s">
        <v>0</v>
      </c>
      <c r="K101" s="19"/>
      <c r="L101" s="19" t="s">
        <v>0</v>
      </c>
      <c r="M101" s="19">
        <v>1517250</v>
      </c>
      <c r="N101" s="19">
        <f t="shared" si="5"/>
        <v>0</v>
      </c>
      <c r="O101" s="19">
        <v>1517250</v>
      </c>
    </row>
    <row r="102" spans="1:15" ht="72.2" customHeight="1">
      <c r="A102" s="4" t="s">
        <v>154</v>
      </c>
      <c r="B102" s="1" t="s">
        <v>32</v>
      </c>
      <c r="C102" s="1" t="s">
        <v>32</v>
      </c>
      <c r="D102" s="6" t="s">
        <v>155</v>
      </c>
      <c r="E102" s="6" t="s">
        <v>157</v>
      </c>
      <c r="F102" s="6" t="s">
        <v>36</v>
      </c>
      <c r="G102" s="19">
        <v>1312000</v>
      </c>
      <c r="H102" s="19">
        <f t="shared" si="3"/>
        <v>500000</v>
      </c>
      <c r="I102" s="19">
        <v>1812000</v>
      </c>
      <c r="J102" s="19" t="s">
        <v>0</v>
      </c>
      <c r="K102" s="19"/>
      <c r="L102" s="19" t="s">
        <v>0</v>
      </c>
      <c r="M102" s="19">
        <v>1312000</v>
      </c>
      <c r="N102" s="19">
        <f t="shared" si="5"/>
        <v>500000</v>
      </c>
      <c r="O102" s="19">
        <v>1812000</v>
      </c>
    </row>
    <row r="103" spans="1:15" ht="79.900000000000006" customHeight="1">
      <c r="A103" s="4" t="s">
        <v>154</v>
      </c>
      <c r="B103" s="1" t="s">
        <v>32</v>
      </c>
      <c r="C103" s="1" t="s">
        <v>32</v>
      </c>
      <c r="D103" s="6" t="s">
        <v>158</v>
      </c>
      <c r="E103" s="6" t="s">
        <v>159</v>
      </c>
      <c r="F103" s="6" t="s">
        <v>36</v>
      </c>
      <c r="G103" s="19">
        <v>1924500</v>
      </c>
      <c r="H103" s="19">
        <f t="shared" si="3"/>
        <v>567500</v>
      </c>
      <c r="I103" s="19">
        <v>2492000</v>
      </c>
      <c r="J103" s="19" t="s">
        <v>0</v>
      </c>
      <c r="K103" s="19"/>
      <c r="L103" s="19" t="s">
        <v>0</v>
      </c>
      <c r="M103" s="19">
        <v>1924500</v>
      </c>
      <c r="N103" s="19">
        <f t="shared" si="5"/>
        <v>567500</v>
      </c>
      <c r="O103" s="19">
        <v>2492000</v>
      </c>
    </row>
    <row r="104" spans="1:15" ht="79.900000000000006" customHeight="1">
      <c r="A104" s="4" t="s">
        <v>154</v>
      </c>
      <c r="B104" s="1" t="s">
        <v>32</v>
      </c>
      <c r="C104" s="1" t="s">
        <v>32</v>
      </c>
      <c r="D104" s="6" t="s">
        <v>158</v>
      </c>
      <c r="E104" s="6" t="s">
        <v>160</v>
      </c>
      <c r="F104" s="6" t="s">
        <v>36</v>
      </c>
      <c r="G104" s="19">
        <v>1924500</v>
      </c>
      <c r="H104" s="19">
        <f t="shared" si="3"/>
        <v>1000000</v>
      </c>
      <c r="I104" s="19">
        <v>2924500</v>
      </c>
      <c r="J104" s="19" t="s">
        <v>0</v>
      </c>
      <c r="K104" s="19"/>
      <c r="L104" s="19" t="s">
        <v>0</v>
      </c>
      <c r="M104" s="19">
        <v>1924500</v>
      </c>
      <c r="N104" s="19">
        <f t="shared" si="5"/>
        <v>1000000</v>
      </c>
      <c r="O104" s="19">
        <v>2924500</v>
      </c>
    </row>
    <row r="105" spans="1:15" ht="87.75" customHeight="1">
      <c r="A105" s="4" t="s">
        <v>154</v>
      </c>
      <c r="B105" s="1" t="s">
        <v>32</v>
      </c>
      <c r="C105" s="1" t="s">
        <v>32</v>
      </c>
      <c r="D105" s="6" t="s">
        <v>158</v>
      </c>
      <c r="E105" s="6" t="s">
        <v>161</v>
      </c>
      <c r="F105" s="6" t="s">
        <v>36</v>
      </c>
      <c r="G105" s="19">
        <v>2045000</v>
      </c>
      <c r="H105" s="19">
        <f t="shared" si="3"/>
        <v>-417500</v>
      </c>
      <c r="I105" s="19">
        <v>1627500</v>
      </c>
      <c r="J105" s="19" t="s">
        <v>0</v>
      </c>
      <c r="K105" s="19"/>
      <c r="L105" s="19" t="s">
        <v>0</v>
      </c>
      <c r="M105" s="19">
        <v>2045000</v>
      </c>
      <c r="N105" s="19">
        <f t="shared" si="5"/>
        <v>-417500</v>
      </c>
      <c r="O105" s="19">
        <v>1627500</v>
      </c>
    </row>
    <row r="106" spans="1:15" ht="87.75" customHeight="1">
      <c r="A106" s="4" t="s">
        <v>154</v>
      </c>
      <c r="B106" s="1" t="s">
        <v>32</v>
      </c>
      <c r="C106" s="1" t="s">
        <v>32</v>
      </c>
      <c r="D106" s="6" t="s">
        <v>158</v>
      </c>
      <c r="E106" s="6" t="s">
        <v>162</v>
      </c>
      <c r="F106" s="6" t="s">
        <v>36</v>
      </c>
      <c r="G106" s="19">
        <v>2450000</v>
      </c>
      <c r="H106" s="19">
        <f t="shared" si="3"/>
        <v>400000</v>
      </c>
      <c r="I106" s="19">
        <v>2850000</v>
      </c>
      <c r="J106" s="19" t="s">
        <v>0</v>
      </c>
      <c r="K106" s="19"/>
      <c r="L106" s="19" t="s">
        <v>0</v>
      </c>
      <c r="M106" s="19">
        <v>2450000</v>
      </c>
      <c r="N106" s="19">
        <f t="shared" si="5"/>
        <v>400000</v>
      </c>
      <c r="O106" s="19">
        <v>2850000</v>
      </c>
    </row>
    <row r="107" spans="1:15" ht="79.900000000000006" customHeight="1">
      <c r="A107" s="4" t="s">
        <v>154</v>
      </c>
      <c r="B107" s="1" t="s">
        <v>32</v>
      </c>
      <c r="C107" s="1" t="s">
        <v>32</v>
      </c>
      <c r="D107" s="6" t="s">
        <v>158</v>
      </c>
      <c r="E107" s="6" t="s">
        <v>163</v>
      </c>
      <c r="F107" s="6" t="s">
        <v>36</v>
      </c>
      <c r="G107" s="19">
        <v>2450000</v>
      </c>
      <c r="H107" s="19">
        <f t="shared" si="3"/>
        <v>150000</v>
      </c>
      <c r="I107" s="19">
        <v>2600000</v>
      </c>
      <c r="J107" s="19" t="s">
        <v>0</v>
      </c>
      <c r="K107" s="19"/>
      <c r="L107" s="19" t="s">
        <v>0</v>
      </c>
      <c r="M107" s="19">
        <v>2450000</v>
      </c>
      <c r="N107" s="19">
        <f t="shared" si="5"/>
        <v>150000</v>
      </c>
      <c r="O107" s="19">
        <v>2600000</v>
      </c>
    </row>
    <row r="108" spans="1:15" ht="64.349999999999994" customHeight="1">
      <c r="A108" s="4" t="s">
        <v>154</v>
      </c>
      <c r="B108" s="1" t="s">
        <v>32</v>
      </c>
      <c r="C108" s="1" t="s">
        <v>32</v>
      </c>
      <c r="D108" s="6" t="s">
        <v>164</v>
      </c>
      <c r="E108" s="6" t="s">
        <v>165</v>
      </c>
      <c r="F108" s="6" t="s">
        <v>36</v>
      </c>
      <c r="G108" s="19">
        <v>1700000</v>
      </c>
      <c r="H108" s="19">
        <f t="shared" si="3"/>
        <v>0</v>
      </c>
      <c r="I108" s="19">
        <v>1700000</v>
      </c>
      <c r="J108" s="19" t="s">
        <v>0</v>
      </c>
      <c r="K108" s="19"/>
      <c r="L108" s="19" t="s">
        <v>0</v>
      </c>
      <c r="M108" s="19">
        <v>1700000</v>
      </c>
      <c r="N108" s="19">
        <f t="shared" si="5"/>
        <v>0</v>
      </c>
      <c r="O108" s="19">
        <v>1700000</v>
      </c>
    </row>
    <row r="109" spans="1:15" ht="64.349999999999994" customHeight="1">
      <c r="A109" s="4" t="s">
        <v>154</v>
      </c>
      <c r="B109" s="1" t="s">
        <v>32</v>
      </c>
      <c r="C109" s="1" t="s">
        <v>32</v>
      </c>
      <c r="D109" s="6" t="s">
        <v>164</v>
      </c>
      <c r="E109" s="6" t="s">
        <v>166</v>
      </c>
      <c r="F109" s="6" t="s">
        <v>36</v>
      </c>
      <c r="G109" s="19">
        <v>1700000</v>
      </c>
      <c r="H109" s="19">
        <f t="shared" si="3"/>
        <v>-1700000</v>
      </c>
      <c r="I109" s="19"/>
      <c r="J109" s="19" t="s">
        <v>0</v>
      </c>
      <c r="K109" s="19"/>
      <c r="L109" s="19" t="s">
        <v>0</v>
      </c>
      <c r="M109" s="19">
        <v>1700000</v>
      </c>
      <c r="N109" s="19">
        <f t="shared" si="5"/>
        <v>-1700000</v>
      </c>
      <c r="O109" s="19"/>
    </row>
    <row r="110" spans="1:15" ht="72.2" customHeight="1">
      <c r="A110" s="4" t="s">
        <v>154</v>
      </c>
      <c r="B110" s="1" t="s">
        <v>32</v>
      </c>
      <c r="C110" s="1" t="s">
        <v>32</v>
      </c>
      <c r="D110" s="6" t="s">
        <v>167</v>
      </c>
      <c r="E110" s="6" t="s">
        <v>168</v>
      </c>
      <c r="F110" s="6" t="s">
        <v>36</v>
      </c>
      <c r="G110" s="19">
        <v>1517250</v>
      </c>
      <c r="H110" s="19">
        <f t="shared" si="3"/>
        <v>650000</v>
      </c>
      <c r="I110" s="19">
        <v>2167250</v>
      </c>
      <c r="J110" s="19" t="s">
        <v>0</v>
      </c>
      <c r="K110" s="19"/>
      <c r="L110" s="19" t="s">
        <v>0</v>
      </c>
      <c r="M110" s="19">
        <v>1517250</v>
      </c>
      <c r="N110" s="19">
        <f t="shared" si="5"/>
        <v>650000</v>
      </c>
      <c r="O110" s="19">
        <v>2167250</v>
      </c>
    </row>
    <row r="111" spans="1:15" ht="64.349999999999994" customHeight="1">
      <c r="A111" s="4" t="s">
        <v>154</v>
      </c>
      <c r="B111" s="1" t="s">
        <v>32</v>
      </c>
      <c r="C111" s="1" t="s">
        <v>32</v>
      </c>
      <c r="D111" s="6" t="s">
        <v>167</v>
      </c>
      <c r="E111" s="6" t="s">
        <v>169</v>
      </c>
      <c r="F111" s="6" t="s">
        <v>36</v>
      </c>
      <c r="G111" s="19">
        <v>1100000</v>
      </c>
      <c r="H111" s="19">
        <f t="shared" si="3"/>
        <v>400000</v>
      </c>
      <c r="I111" s="19">
        <v>1500000</v>
      </c>
      <c r="J111" s="19" t="s">
        <v>0</v>
      </c>
      <c r="K111" s="19"/>
      <c r="L111" s="19" t="s">
        <v>0</v>
      </c>
      <c r="M111" s="19">
        <v>1100000</v>
      </c>
      <c r="N111" s="19">
        <f t="shared" si="5"/>
        <v>400000</v>
      </c>
      <c r="O111" s="19">
        <v>1500000</v>
      </c>
    </row>
    <row r="112" spans="1:15" ht="72.2" customHeight="1">
      <c r="A112" s="4" t="s">
        <v>154</v>
      </c>
      <c r="B112" s="1" t="s">
        <v>32</v>
      </c>
      <c r="C112" s="1" t="s">
        <v>32</v>
      </c>
      <c r="D112" s="6" t="s">
        <v>167</v>
      </c>
      <c r="E112" s="6" t="s">
        <v>170</v>
      </c>
      <c r="F112" s="6" t="s">
        <v>36</v>
      </c>
      <c r="G112" s="19">
        <v>3000000</v>
      </c>
      <c r="H112" s="19">
        <f t="shared" si="3"/>
        <v>-3000000</v>
      </c>
      <c r="I112" s="19"/>
      <c r="J112" s="19" t="s">
        <v>0</v>
      </c>
      <c r="K112" s="19"/>
      <c r="L112" s="19" t="s">
        <v>0</v>
      </c>
      <c r="M112" s="19">
        <v>3000000</v>
      </c>
      <c r="N112" s="19">
        <f t="shared" si="5"/>
        <v>-3000000</v>
      </c>
      <c r="O112" s="19"/>
    </row>
    <row r="113" spans="1:15" ht="64.349999999999994" customHeight="1">
      <c r="A113" s="4" t="s">
        <v>154</v>
      </c>
      <c r="B113" s="1" t="s">
        <v>32</v>
      </c>
      <c r="C113" s="1" t="s">
        <v>32</v>
      </c>
      <c r="D113" s="6" t="s">
        <v>167</v>
      </c>
      <c r="E113" s="6" t="s">
        <v>171</v>
      </c>
      <c r="F113" s="6" t="s">
        <v>36</v>
      </c>
      <c r="G113" s="19">
        <v>2854000</v>
      </c>
      <c r="H113" s="19">
        <f t="shared" si="3"/>
        <v>1450000</v>
      </c>
      <c r="I113" s="19">
        <v>4304000</v>
      </c>
      <c r="J113" s="19" t="s">
        <v>0</v>
      </c>
      <c r="K113" s="19"/>
      <c r="L113" s="19" t="s">
        <v>0</v>
      </c>
      <c r="M113" s="19">
        <v>2854000</v>
      </c>
      <c r="N113" s="19">
        <f t="shared" si="5"/>
        <v>1450000</v>
      </c>
      <c r="O113" s="19">
        <v>4304000</v>
      </c>
    </row>
    <row r="114" spans="1:15" ht="64.349999999999994" customHeight="1">
      <c r="A114" s="4" t="s">
        <v>154</v>
      </c>
      <c r="B114" s="1" t="s">
        <v>32</v>
      </c>
      <c r="C114" s="1" t="s">
        <v>32</v>
      </c>
      <c r="D114" s="6" t="s">
        <v>172</v>
      </c>
      <c r="E114" s="6" t="s">
        <v>173</v>
      </c>
      <c r="F114" s="6" t="s">
        <v>36</v>
      </c>
      <c r="G114" s="19">
        <v>4770000</v>
      </c>
      <c r="H114" s="19">
        <f t="shared" si="3"/>
        <v>0</v>
      </c>
      <c r="I114" s="19">
        <v>4770000</v>
      </c>
      <c r="J114" s="19" t="s">
        <v>0</v>
      </c>
      <c r="K114" s="19"/>
      <c r="L114" s="19" t="s">
        <v>0</v>
      </c>
      <c r="M114" s="19">
        <v>4770000</v>
      </c>
      <c r="N114" s="19">
        <f t="shared" si="5"/>
        <v>0</v>
      </c>
      <c r="O114" s="19">
        <v>4770000</v>
      </c>
    </row>
    <row r="115" spans="1:15" ht="35.25" customHeight="1">
      <c r="A115" s="37" t="s">
        <v>174</v>
      </c>
      <c r="B115" s="37"/>
      <c r="C115" s="37"/>
      <c r="D115" s="37"/>
      <c r="E115" s="37"/>
      <c r="F115" s="37"/>
      <c r="G115" s="16">
        <v>40115000</v>
      </c>
      <c r="H115" s="3">
        <f t="shared" si="3"/>
        <v>41654874.219999999</v>
      </c>
      <c r="I115" s="16">
        <v>81769874.219999999</v>
      </c>
      <c r="J115" s="16">
        <v>0</v>
      </c>
      <c r="K115" s="16">
        <f t="shared" si="4"/>
        <v>0</v>
      </c>
      <c r="L115" s="16">
        <v>0</v>
      </c>
      <c r="M115" s="16">
        <v>40115000</v>
      </c>
      <c r="N115" s="16">
        <f t="shared" si="5"/>
        <v>41654874.219999999</v>
      </c>
      <c r="O115" s="16">
        <v>81769874.219999999</v>
      </c>
    </row>
    <row r="116" spans="1:15" ht="12.95" customHeight="1">
      <c r="A116" s="35" t="s">
        <v>28</v>
      </c>
      <c r="B116" s="35"/>
      <c r="C116" s="35"/>
      <c r="D116" s="35"/>
      <c r="E116" s="35"/>
      <c r="F116" s="35"/>
      <c r="G116" s="5">
        <v>0</v>
      </c>
      <c r="H116" s="19">
        <f t="shared" si="3"/>
        <v>0</v>
      </c>
      <c r="I116" s="19">
        <v>0</v>
      </c>
      <c r="J116" s="19">
        <v>0</v>
      </c>
      <c r="K116" s="19">
        <f t="shared" si="4"/>
        <v>0</v>
      </c>
      <c r="L116" s="19">
        <v>0</v>
      </c>
      <c r="M116" s="19">
        <v>0</v>
      </c>
      <c r="N116" s="19">
        <f t="shared" si="5"/>
        <v>0</v>
      </c>
      <c r="O116" s="19">
        <v>0</v>
      </c>
    </row>
    <row r="117" spans="1:15" ht="12.95" customHeight="1">
      <c r="A117" s="35" t="s">
        <v>29</v>
      </c>
      <c r="B117" s="35"/>
      <c r="C117" s="35"/>
      <c r="D117" s="35"/>
      <c r="E117" s="35"/>
      <c r="F117" s="35"/>
      <c r="G117" s="5">
        <v>40115000</v>
      </c>
      <c r="H117" s="19">
        <f t="shared" si="3"/>
        <v>41654874.219999999</v>
      </c>
      <c r="I117" s="19">
        <v>81769874.219999999</v>
      </c>
      <c r="J117" s="19" t="s">
        <v>0</v>
      </c>
      <c r="K117" s="19"/>
      <c r="L117" s="19" t="s">
        <v>0</v>
      </c>
      <c r="M117" s="19">
        <v>40115000</v>
      </c>
      <c r="N117" s="19">
        <f t="shared" si="5"/>
        <v>41654874.219999999</v>
      </c>
      <c r="O117" s="19">
        <v>81769874.219999999</v>
      </c>
    </row>
    <row r="118" spans="1:15" ht="12.95" customHeight="1">
      <c r="A118" s="35" t="s">
        <v>175</v>
      </c>
      <c r="B118" s="35"/>
      <c r="C118" s="35"/>
      <c r="D118" s="35"/>
      <c r="E118" s="35"/>
      <c r="F118" s="35"/>
      <c r="G118" s="5">
        <v>40115000</v>
      </c>
      <c r="H118" s="19">
        <f t="shared" si="3"/>
        <v>41654874.219999999</v>
      </c>
      <c r="I118" s="19">
        <v>81769874.219999999</v>
      </c>
      <c r="J118" s="19" t="s">
        <v>0</v>
      </c>
      <c r="K118" s="19"/>
      <c r="L118" s="19" t="s">
        <v>0</v>
      </c>
      <c r="M118" s="19">
        <v>40115000</v>
      </c>
      <c r="N118" s="19">
        <f t="shared" si="5"/>
        <v>41654874.219999999</v>
      </c>
      <c r="O118" s="19">
        <v>81769874.219999999</v>
      </c>
    </row>
    <row r="119" spans="1:15" ht="12.95" customHeight="1">
      <c r="A119" s="36" t="s">
        <v>59</v>
      </c>
      <c r="B119" s="36"/>
      <c r="C119" s="36"/>
      <c r="D119" s="36"/>
      <c r="E119" s="36"/>
      <c r="F119" s="36"/>
      <c r="G119" s="16">
        <v>40115000</v>
      </c>
      <c r="H119" s="3">
        <f t="shared" si="3"/>
        <v>41654874.219999999</v>
      </c>
      <c r="I119" s="3">
        <v>81769874.219999999</v>
      </c>
      <c r="J119" s="3" t="s">
        <v>0</v>
      </c>
      <c r="K119" s="3"/>
      <c r="L119" s="3" t="s">
        <v>0</v>
      </c>
      <c r="M119" s="16">
        <v>40115000</v>
      </c>
      <c r="N119" s="3">
        <f t="shared" si="5"/>
        <v>41654874.219999999</v>
      </c>
      <c r="O119" s="3">
        <v>81769874.219999999</v>
      </c>
    </row>
    <row r="120" spans="1:15" ht="56.65" customHeight="1">
      <c r="A120" s="4" t="s">
        <v>176</v>
      </c>
      <c r="B120" s="1" t="s">
        <v>32</v>
      </c>
      <c r="C120" s="1" t="s">
        <v>32</v>
      </c>
      <c r="D120" s="6" t="s">
        <v>177</v>
      </c>
      <c r="E120" s="6" t="s">
        <v>62</v>
      </c>
      <c r="F120" s="6" t="s">
        <v>178</v>
      </c>
      <c r="G120" s="5">
        <v>40115000</v>
      </c>
      <c r="H120" s="19">
        <f t="shared" si="3"/>
        <v>41654874.219999999</v>
      </c>
      <c r="I120" s="19">
        <v>81769874.219999999</v>
      </c>
      <c r="J120" s="19" t="s">
        <v>0</v>
      </c>
      <c r="K120" s="19"/>
      <c r="L120" s="19" t="s">
        <v>0</v>
      </c>
      <c r="M120" s="19">
        <v>40115000</v>
      </c>
      <c r="N120" s="19">
        <f t="shared" si="5"/>
        <v>41654874.219999999</v>
      </c>
      <c r="O120" s="19">
        <v>81769874.219999999</v>
      </c>
    </row>
    <row r="121" spans="1:15" ht="39.75" customHeight="1">
      <c r="A121" s="37" t="s">
        <v>179</v>
      </c>
      <c r="B121" s="37"/>
      <c r="C121" s="37"/>
      <c r="D121" s="37"/>
      <c r="E121" s="37"/>
      <c r="F121" s="37"/>
      <c r="G121" s="16">
        <v>3100000</v>
      </c>
      <c r="H121" s="3">
        <f t="shared" si="3"/>
        <v>8977900</v>
      </c>
      <c r="I121" s="16">
        <f>I123</f>
        <v>12077900</v>
      </c>
      <c r="J121" s="16">
        <v>0</v>
      </c>
      <c r="K121" s="16">
        <f t="shared" si="4"/>
        <v>0</v>
      </c>
      <c r="L121" s="16">
        <v>0</v>
      </c>
      <c r="M121" s="16">
        <v>3100000</v>
      </c>
      <c r="N121" s="16">
        <f t="shared" si="5"/>
        <v>8977900</v>
      </c>
      <c r="O121" s="16">
        <f>O123</f>
        <v>12077900</v>
      </c>
    </row>
    <row r="122" spans="1:15" ht="12.95" customHeight="1">
      <c r="A122" s="35" t="s">
        <v>28</v>
      </c>
      <c r="B122" s="35"/>
      <c r="C122" s="35"/>
      <c r="D122" s="35"/>
      <c r="E122" s="35"/>
      <c r="F122" s="35"/>
      <c r="G122" s="19">
        <v>0</v>
      </c>
      <c r="H122" s="19">
        <f t="shared" si="3"/>
        <v>0</v>
      </c>
      <c r="I122" s="19">
        <v>0</v>
      </c>
      <c r="J122" s="19">
        <v>0</v>
      </c>
      <c r="K122" s="19">
        <f t="shared" si="4"/>
        <v>0</v>
      </c>
      <c r="L122" s="19">
        <v>0</v>
      </c>
      <c r="M122" s="19">
        <v>0</v>
      </c>
      <c r="N122" s="19">
        <f t="shared" si="5"/>
        <v>0</v>
      </c>
      <c r="O122" s="19">
        <v>0</v>
      </c>
    </row>
    <row r="123" spans="1:15" ht="12.95" customHeight="1">
      <c r="A123" s="35" t="s">
        <v>29</v>
      </c>
      <c r="B123" s="35"/>
      <c r="C123" s="35"/>
      <c r="D123" s="35"/>
      <c r="E123" s="35"/>
      <c r="F123" s="35"/>
      <c r="G123" s="19">
        <v>3100000</v>
      </c>
      <c r="H123" s="19">
        <f t="shared" si="3"/>
        <v>8977900</v>
      </c>
      <c r="I123" s="19">
        <f>I124+I128</f>
        <v>12077900</v>
      </c>
      <c r="J123" s="19" t="s">
        <v>0</v>
      </c>
      <c r="K123" s="19"/>
      <c r="L123" s="19" t="s">
        <v>0</v>
      </c>
      <c r="M123" s="19">
        <v>3100000</v>
      </c>
      <c r="N123" s="19">
        <f t="shared" si="5"/>
        <v>8977900</v>
      </c>
      <c r="O123" s="19">
        <f>O124+O128</f>
        <v>12077900</v>
      </c>
    </row>
    <row r="124" spans="1:15" ht="12.95" customHeight="1">
      <c r="A124" s="35" t="s">
        <v>180</v>
      </c>
      <c r="B124" s="35"/>
      <c r="C124" s="35"/>
      <c r="D124" s="35"/>
      <c r="E124" s="35"/>
      <c r="F124" s="35"/>
      <c r="G124" s="19">
        <v>3100000</v>
      </c>
      <c r="H124" s="19">
        <f t="shared" si="3"/>
        <v>0</v>
      </c>
      <c r="I124" s="19">
        <f>I125</f>
        <v>3100000</v>
      </c>
      <c r="J124" s="19" t="s">
        <v>0</v>
      </c>
      <c r="K124" s="19"/>
      <c r="L124" s="19" t="s">
        <v>0</v>
      </c>
      <c r="M124" s="19">
        <v>3100000</v>
      </c>
      <c r="N124" s="19">
        <f t="shared" si="5"/>
        <v>0</v>
      </c>
      <c r="O124" s="19">
        <f>O125</f>
        <v>3100000</v>
      </c>
    </row>
    <row r="125" spans="1:15" ht="12.95" customHeight="1">
      <c r="A125" s="36" t="s">
        <v>59</v>
      </c>
      <c r="B125" s="36"/>
      <c r="C125" s="36"/>
      <c r="D125" s="36"/>
      <c r="E125" s="36"/>
      <c r="F125" s="36"/>
      <c r="G125" s="16">
        <v>3100000</v>
      </c>
      <c r="H125" s="3">
        <f t="shared" si="3"/>
        <v>0</v>
      </c>
      <c r="I125" s="3">
        <f>I127</f>
        <v>3100000</v>
      </c>
      <c r="J125" s="3" t="s">
        <v>0</v>
      </c>
      <c r="K125" s="3"/>
      <c r="L125" s="3" t="s">
        <v>0</v>
      </c>
      <c r="M125" s="16">
        <v>3100000</v>
      </c>
      <c r="N125" s="3">
        <f t="shared" si="5"/>
        <v>0</v>
      </c>
      <c r="O125" s="3">
        <f>O127</f>
        <v>3100000</v>
      </c>
    </row>
    <row r="126" spans="1:15" ht="56.65" customHeight="1">
      <c r="A126" s="4" t="s">
        <v>181</v>
      </c>
      <c r="B126" s="1" t="s">
        <v>32</v>
      </c>
      <c r="C126" s="1" t="s">
        <v>32</v>
      </c>
      <c r="D126" s="6" t="s">
        <v>182</v>
      </c>
      <c r="E126" s="6" t="s">
        <v>62</v>
      </c>
      <c r="F126" s="6" t="s">
        <v>183</v>
      </c>
      <c r="G126" s="19"/>
      <c r="H126" s="19">
        <f t="shared" si="3"/>
        <v>0</v>
      </c>
      <c r="I126" s="19"/>
      <c r="J126" s="19" t="s">
        <v>0</v>
      </c>
      <c r="K126" s="19"/>
      <c r="L126" s="19" t="s">
        <v>0</v>
      </c>
      <c r="M126" s="19"/>
      <c r="N126" s="19">
        <f t="shared" si="5"/>
        <v>0</v>
      </c>
      <c r="O126" s="19"/>
    </row>
    <row r="127" spans="1:15" ht="56.65" customHeight="1">
      <c r="A127" s="4" t="s">
        <v>184</v>
      </c>
      <c r="B127" s="1" t="s">
        <v>32</v>
      </c>
      <c r="C127" s="1" t="s">
        <v>32</v>
      </c>
      <c r="D127" s="6" t="s">
        <v>185</v>
      </c>
      <c r="E127" s="6" t="s">
        <v>62</v>
      </c>
      <c r="F127" s="6" t="s">
        <v>186</v>
      </c>
      <c r="G127" s="19">
        <v>3100000</v>
      </c>
      <c r="H127" s="19">
        <f t="shared" si="3"/>
        <v>0</v>
      </c>
      <c r="I127" s="19">
        <v>3100000</v>
      </c>
      <c r="J127" s="19" t="s">
        <v>0</v>
      </c>
      <c r="K127" s="19"/>
      <c r="L127" s="19" t="s">
        <v>0</v>
      </c>
      <c r="M127" s="19">
        <v>3100000</v>
      </c>
      <c r="N127" s="19">
        <f t="shared" si="5"/>
        <v>0</v>
      </c>
      <c r="O127" s="19">
        <v>3100000</v>
      </c>
    </row>
    <row r="128" spans="1:15" ht="24.4" customHeight="1">
      <c r="A128" s="35" t="s">
        <v>187</v>
      </c>
      <c r="B128" s="35"/>
      <c r="C128" s="35"/>
      <c r="D128" s="35"/>
      <c r="E128" s="35"/>
      <c r="F128" s="35"/>
      <c r="G128" s="19">
        <v>0</v>
      </c>
      <c r="H128" s="19">
        <f t="shared" si="3"/>
        <v>8977900</v>
      </c>
      <c r="I128" s="19">
        <v>8977900</v>
      </c>
      <c r="J128" s="19" t="s">
        <v>0</v>
      </c>
      <c r="K128" s="19"/>
      <c r="L128" s="19" t="s">
        <v>0</v>
      </c>
      <c r="M128" s="19">
        <v>0</v>
      </c>
      <c r="N128" s="19">
        <f t="shared" si="5"/>
        <v>8977900</v>
      </c>
      <c r="O128" s="19">
        <v>8977900</v>
      </c>
    </row>
    <row r="129" spans="1:15" ht="16.5" customHeight="1">
      <c r="A129" s="36" t="s">
        <v>188</v>
      </c>
      <c r="B129" s="36"/>
      <c r="C129" s="36"/>
      <c r="D129" s="36"/>
      <c r="E129" s="36"/>
      <c r="F129" s="36"/>
      <c r="G129" s="3">
        <v>0</v>
      </c>
      <c r="H129" s="3">
        <f t="shared" si="3"/>
        <v>8977900</v>
      </c>
      <c r="I129" s="3">
        <v>8977900</v>
      </c>
      <c r="J129" s="3" t="s">
        <v>0</v>
      </c>
      <c r="K129" s="3"/>
      <c r="L129" s="3" t="s">
        <v>0</v>
      </c>
      <c r="M129" s="3">
        <v>0</v>
      </c>
      <c r="N129" s="3">
        <f t="shared" si="5"/>
        <v>8977900</v>
      </c>
      <c r="O129" s="3">
        <v>8977900</v>
      </c>
    </row>
    <row r="130" spans="1:15" ht="16.5" customHeight="1">
      <c r="A130" s="4" t="s">
        <v>189</v>
      </c>
      <c r="B130" s="1" t="s">
        <v>32</v>
      </c>
      <c r="C130" s="1" t="s">
        <v>32</v>
      </c>
      <c r="D130" s="6" t="s">
        <v>190</v>
      </c>
      <c r="E130" s="6" t="s">
        <v>0</v>
      </c>
      <c r="F130" s="6" t="s">
        <v>56</v>
      </c>
      <c r="G130" s="19">
        <v>0</v>
      </c>
      <c r="H130" s="19">
        <f t="shared" si="3"/>
        <v>8977900</v>
      </c>
      <c r="I130" s="19">
        <v>8977900</v>
      </c>
      <c r="J130" s="19" t="s">
        <v>0</v>
      </c>
      <c r="K130" s="19"/>
      <c r="L130" s="19" t="s">
        <v>0</v>
      </c>
      <c r="M130" s="19">
        <v>0</v>
      </c>
      <c r="N130" s="19">
        <f t="shared" si="5"/>
        <v>8977900</v>
      </c>
      <c r="O130" s="19">
        <v>8977900</v>
      </c>
    </row>
    <row r="131" spans="1:15" ht="27" customHeight="1">
      <c r="A131" s="37" t="s">
        <v>191</v>
      </c>
      <c r="B131" s="37"/>
      <c r="C131" s="37"/>
      <c r="D131" s="37"/>
      <c r="E131" s="37"/>
      <c r="F131" s="37"/>
      <c r="G131" s="16">
        <v>73749500</v>
      </c>
      <c r="H131" s="3">
        <f t="shared" si="3"/>
        <v>309000</v>
      </c>
      <c r="I131" s="16">
        <f>I133</f>
        <v>74058500</v>
      </c>
      <c r="J131" s="5">
        <v>0</v>
      </c>
      <c r="K131" s="3">
        <f t="shared" si="4"/>
        <v>0</v>
      </c>
      <c r="L131" s="5">
        <v>0</v>
      </c>
      <c r="M131" s="16">
        <v>73749500</v>
      </c>
      <c r="N131" s="3">
        <f t="shared" si="5"/>
        <v>309000</v>
      </c>
      <c r="O131" s="16">
        <f>O133</f>
        <v>74058500</v>
      </c>
    </row>
    <row r="132" spans="1:15" ht="12.95" customHeight="1">
      <c r="A132" s="35" t="s">
        <v>28</v>
      </c>
      <c r="B132" s="35"/>
      <c r="C132" s="35"/>
      <c r="D132" s="35"/>
      <c r="E132" s="35"/>
      <c r="F132" s="35"/>
      <c r="G132" s="19">
        <v>0</v>
      </c>
      <c r="H132" s="19">
        <f t="shared" si="3"/>
        <v>0</v>
      </c>
      <c r="I132" s="19">
        <v>0</v>
      </c>
      <c r="J132" s="19">
        <v>0</v>
      </c>
      <c r="K132" s="19">
        <f t="shared" si="4"/>
        <v>0</v>
      </c>
      <c r="L132" s="19">
        <v>0</v>
      </c>
      <c r="M132" s="19">
        <v>0</v>
      </c>
      <c r="N132" s="19">
        <f t="shared" si="5"/>
        <v>0</v>
      </c>
      <c r="O132" s="19">
        <v>0</v>
      </c>
    </row>
    <row r="133" spans="1:15" ht="12.95" customHeight="1">
      <c r="A133" s="35" t="s">
        <v>29</v>
      </c>
      <c r="B133" s="35"/>
      <c r="C133" s="35"/>
      <c r="D133" s="35"/>
      <c r="E133" s="35"/>
      <c r="F133" s="35"/>
      <c r="G133" s="19">
        <v>73749500</v>
      </c>
      <c r="H133" s="19">
        <f t="shared" si="3"/>
        <v>309000</v>
      </c>
      <c r="I133" s="19">
        <f>I134+I137</f>
        <v>74058500</v>
      </c>
      <c r="J133" s="19" t="s">
        <v>0</v>
      </c>
      <c r="K133" s="19"/>
      <c r="L133" s="19" t="s">
        <v>0</v>
      </c>
      <c r="M133" s="19">
        <v>73749500</v>
      </c>
      <c r="N133" s="19">
        <f t="shared" si="5"/>
        <v>309000</v>
      </c>
      <c r="O133" s="19">
        <f>O134+O137</f>
        <v>74058500</v>
      </c>
    </row>
    <row r="134" spans="1:15" ht="16.5" customHeight="1">
      <c r="A134" s="35" t="s">
        <v>192</v>
      </c>
      <c r="B134" s="35"/>
      <c r="C134" s="35"/>
      <c r="D134" s="35"/>
      <c r="E134" s="35"/>
      <c r="F134" s="35"/>
      <c r="G134" s="19">
        <v>73749500</v>
      </c>
      <c r="H134" s="19">
        <f t="shared" si="3"/>
        <v>0</v>
      </c>
      <c r="I134" s="19">
        <v>73749500</v>
      </c>
      <c r="J134" s="19" t="s">
        <v>0</v>
      </c>
      <c r="K134" s="19"/>
      <c r="L134" s="19" t="s">
        <v>0</v>
      </c>
      <c r="M134" s="19">
        <v>73749500</v>
      </c>
      <c r="N134" s="19">
        <f t="shared" si="5"/>
        <v>0</v>
      </c>
      <c r="O134" s="19">
        <v>73749500</v>
      </c>
    </row>
    <row r="135" spans="1:15" ht="20.25" customHeight="1">
      <c r="A135" s="36" t="s">
        <v>147</v>
      </c>
      <c r="B135" s="36"/>
      <c r="C135" s="36"/>
      <c r="D135" s="36"/>
      <c r="E135" s="36"/>
      <c r="F135" s="36"/>
      <c r="G135" s="3">
        <v>73749500</v>
      </c>
      <c r="H135" s="3">
        <f t="shared" si="3"/>
        <v>0</v>
      </c>
      <c r="I135" s="3">
        <v>73749500</v>
      </c>
      <c r="J135" s="3" t="s">
        <v>0</v>
      </c>
      <c r="K135" s="3"/>
      <c r="L135" s="3" t="s">
        <v>0</v>
      </c>
      <c r="M135" s="3">
        <v>73749500</v>
      </c>
      <c r="N135" s="3">
        <f t="shared" si="5"/>
        <v>0</v>
      </c>
      <c r="O135" s="3">
        <v>73749500</v>
      </c>
    </row>
    <row r="136" spans="1:15" ht="27.75" customHeight="1">
      <c r="A136" s="4" t="s">
        <v>193</v>
      </c>
      <c r="B136" s="1" t="s">
        <v>32</v>
      </c>
      <c r="C136" s="1" t="s">
        <v>32</v>
      </c>
      <c r="D136" s="6" t="s">
        <v>194</v>
      </c>
      <c r="E136" s="6" t="s">
        <v>35</v>
      </c>
      <c r="F136" s="6" t="s">
        <v>195</v>
      </c>
      <c r="G136" s="19">
        <v>73749500</v>
      </c>
      <c r="H136" s="19">
        <f t="shared" si="3"/>
        <v>0</v>
      </c>
      <c r="I136" s="19">
        <v>73749500</v>
      </c>
      <c r="J136" s="19" t="s">
        <v>0</v>
      </c>
      <c r="K136" s="19"/>
      <c r="L136" s="19" t="s">
        <v>0</v>
      </c>
      <c r="M136" s="19">
        <v>73749500</v>
      </c>
      <c r="N136" s="19">
        <f t="shared" si="5"/>
        <v>0</v>
      </c>
      <c r="O136" s="19">
        <v>73749500</v>
      </c>
    </row>
    <row r="137" spans="1:15" ht="12.95" customHeight="1">
      <c r="A137" s="35" t="s">
        <v>196</v>
      </c>
      <c r="B137" s="35"/>
      <c r="C137" s="35"/>
      <c r="D137" s="35"/>
      <c r="E137" s="35"/>
      <c r="F137" s="35"/>
      <c r="G137" s="19">
        <v>0</v>
      </c>
      <c r="H137" s="19">
        <f t="shared" si="3"/>
        <v>309000</v>
      </c>
      <c r="I137" s="19">
        <f>I138</f>
        <v>309000</v>
      </c>
      <c r="J137" s="19" t="s">
        <v>0</v>
      </c>
      <c r="K137" s="19"/>
      <c r="L137" s="19" t="s">
        <v>0</v>
      </c>
      <c r="M137" s="19">
        <v>0</v>
      </c>
      <c r="N137" s="19">
        <f t="shared" si="5"/>
        <v>309000</v>
      </c>
      <c r="O137" s="19">
        <f>O138</f>
        <v>309000</v>
      </c>
    </row>
    <row r="138" spans="1:15" ht="12.95" customHeight="1">
      <c r="A138" s="36" t="s">
        <v>59</v>
      </c>
      <c r="B138" s="36"/>
      <c r="C138" s="36"/>
      <c r="D138" s="36"/>
      <c r="E138" s="36"/>
      <c r="F138" s="36"/>
      <c r="G138" s="3">
        <v>0</v>
      </c>
      <c r="H138" s="3">
        <f t="shared" ref="H138:H202" si="6">I138-G138</f>
        <v>309000</v>
      </c>
      <c r="I138" s="3">
        <f>I139</f>
        <v>309000</v>
      </c>
      <c r="J138" s="3" t="s">
        <v>0</v>
      </c>
      <c r="K138" s="3"/>
      <c r="L138" s="3" t="s">
        <v>0</v>
      </c>
      <c r="M138" s="3">
        <v>0</v>
      </c>
      <c r="N138" s="3">
        <f t="shared" ref="N138:N202" si="7">O138-M138</f>
        <v>309000</v>
      </c>
      <c r="O138" s="3">
        <f>O139</f>
        <v>309000</v>
      </c>
    </row>
    <row r="139" spans="1:15" ht="56.65" customHeight="1">
      <c r="A139" s="4" t="s">
        <v>197</v>
      </c>
      <c r="B139" s="1" t="s">
        <v>32</v>
      </c>
      <c r="C139" s="1" t="s">
        <v>32</v>
      </c>
      <c r="D139" s="6" t="s">
        <v>198</v>
      </c>
      <c r="E139" s="6" t="s">
        <v>62</v>
      </c>
      <c r="F139" s="6" t="s">
        <v>36</v>
      </c>
      <c r="G139" s="19">
        <v>0</v>
      </c>
      <c r="H139" s="19">
        <f t="shared" si="6"/>
        <v>309000</v>
      </c>
      <c r="I139" s="19">
        <v>309000</v>
      </c>
      <c r="J139" s="19" t="s">
        <v>0</v>
      </c>
      <c r="K139" s="19"/>
      <c r="L139" s="19" t="s">
        <v>0</v>
      </c>
      <c r="M139" s="19">
        <v>0</v>
      </c>
      <c r="N139" s="19">
        <f t="shared" si="7"/>
        <v>309000</v>
      </c>
      <c r="O139" s="19">
        <v>309000</v>
      </c>
    </row>
    <row r="140" spans="1:15" ht="27" customHeight="1">
      <c r="A140" s="37" t="s">
        <v>199</v>
      </c>
      <c r="B140" s="37"/>
      <c r="C140" s="37"/>
      <c r="D140" s="37"/>
      <c r="E140" s="37"/>
      <c r="F140" s="37"/>
      <c r="G140" s="16">
        <v>53943727.280000001</v>
      </c>
      <c r="H140" s="3">
        <f t="shared" si="6"/>
        <v>0</v>
      </c>
      <c r="I140" s="16">
        <v>53943727.280000001</v>
      </c>
      <c r="J140" s="16">
        <v>0</v>
      </c>
      <c r="K140" s="16">
        <f t="shared" ref="K140:K202" si="8">L140-J140</f>
        <v>0</v>
      </c>
      <c r="L140" s="16">
        <v>0</v>
      </c>
      <c r="M140" s="16">
        <v>53943727.280000001</v>
      </c>
      <c r="N140" s="16">
        <f t="shared" si="7"/>
        <v>0</v>
      </c>
      <c r="O140" s="16">
        <v>53943727.280000001</v>
      </c>
    </row>
    <row r="141" spans="1:15" ht="12.95" customHeight="1">
      <c r="A141" s="35" t="s">
        <v>28</v>
      </c>
      <c r="B141" s="35"/>
      <c r="C141" s="35"/>
      <c r="D141" s="35"/>
      <c r="E141" s="35"/>
      <c r="F141" s="35"/>
      <c r="G141" s="19">
        <v>0</v>
      </c>
      <c r="H141" s="19">
        <f t="shared" si="6"/>
        <v>0</v>
      </c>
      <c r="I141" s="19">
        <v>0</v>
      </c>
      <c r="J141" s="19">
        <v>0</v>
      </c>
      <c r="K141" s="19">
        <f t="shared" si="8"/>
        <v>0</v>
      </c>
      <c r="L141" s="19">
        <v>0</v>
      </c>
      <c r="M141" s="19">
        <v>0</v>
      </c>
      <c r="N141" s="19">
        <f t="shared" si="7"/>
        <v>0</v>
      </c>
      <c r="O141" s="19">
        <v>0</v>
      </c>
    </row>
    <row r="142" spans="1:15" ht="12.95" customHeight="1">
      <c r="A142" s="35" t="s">
        <v>29</v>
      </c>
      <c r="B142" s="35"/>
      <c r="C142" s="35"/>
      <c r="D142" s="35"/>
      <c r="E142" s="35"/>
      <c r="F142" s="35"/>
      <c r="G142" s="19">
        <v>53943727.280000001</v>
      </c>
      <c r="H142" s="19">
        <f t="shared" si="6"/>
        <v>0</v>
      </c>
      <c r="I142" s="19">
        <v>53943727.280000001</v>
      </c>
      <c r="J142" s="19" t="s">
        <v>0</v>
      </c>
      <c r="K142" s="19"/>
      <c r="L142" s="19" t="s">
        <v>0</v>
      </c>
      <c r="M142" s="19">
        <v>53943727.280000001</v>
      </c>
      <c r="N142" s="19">
        <f t="shared" si="7"/>
        <v>0</v>
      </c>
      <c r="O142" s="19">
        <v>53943727.280000001</v>
      </c>
    </row>
    <row r="143" spans="1:15" ht="16.5" customHeight="1">
      <c r="A143" s="35" t="s">
        <v>200</v>
      </c>
      <c r="B143" s="35"/>
      <c r="C143" s="35"/>
      <c r="D143" s="35"/>
      <c r="E143" s="35"/>
      <c r="F143" s="35"/>
      <c r="G143" s="19">
        <v>53943727.280000001</v>
      </c>
      <c r="H143" s="19">
        <f t="shared" si="6"/>
        <v>0</v>
      </c>
      <c r="I143" s="19">
        <v>53943727.280000001</v>
      </c>
      <c r="J143" s="19" t="s">
        <v>0</v>
      </c>
      <c r="K143" s="19"/>
      <c r="L143" s="19" t="s">
        <v>0</v>
      </c>
      <c r="M143" s="19">
        <v>53943727.280000001</v>
      </c>
      <c r="N143" s="19">
        <f t="shared" si="7"/>
        <v>0</v>
      </c>
      <c r="O143" s="19">
        <v>53943727.280000001</v>
      </c>
    </row>
    <row r="144" spans="1:15" ht="12.95" customHeight="1">
      <c r="A144" s="36" t="s">
        <v>201</v>
      </c>
      <c r="B144" s="36"/>
      <c r="C144" s="36"/>
      <c r="D144" s="36"/>
      <c r="E144" s="36"/>
      <c r="F144" s="36"/>
      <c r="G144" s="3">
        <v>53943727.280000001</v>
      </c>
      <c r="H144" s="3">
        <f t="shared" si="6"/>
        <v>0</v>
      </c>
      <c r="I144" s="3">
        <v>53943727.280000001</v>
      </c>
      <c r="J144" s="3" t="s">
        <v>0</v>
      </c>
      <c r="K144" s="3"/>
      <c r="L144" s="3" t="s">
        <v>0</v>
      </c>
      <c r="M144" s="3">
        <v>53943727.280000001</v>
      </c>
      <c r="N144" s="3">
        <f t="shared" si="7"/>
        <v>0</v>
      </c>
      <c r="O144" s="3">
        <v>53943727.280000001</v>
      </c>
    </row>
    <row r="145" spans="1:15" ht="40.15" customHeight="1">
      <c r="A145" s="4" t="s">
        <v>202</v>
      </c>
      <c r="B145" s="1" t="s">
        <v>32</v>
      </c>
      <c r="C145" s="1" t="s">
        <v>32</v>
      </c>
      <c r="D145" s="6" t="s">
        <v>203</v>
      </c>
      <c r="E145" s="6" t="s">
        <v>204</v>
      </c>
      <c r="F145" s="6" t="s">
        <v>56</v>
      </c>
      <c r="G145" s="19">
        <v>53943727.280000001</v>
      </c>
      <c r="H145" s="19">
        <f t="shared" si="6"/>
        <v>0</v>
      </c>
      <c r="I145" s="19">
        <v>53943727.280000001</v>
      </c>
      <c r="J145" s="19" t="s">
        <v>0</v>
      </c>
      <c r="K145" s="19"/>
      <c r="L145" s="19" t="s">
        <v>0</v>
      </c>
      <c r="M145" s="19">
        <v>53943727.280000001</v>
      </c>
      <c r="N145" s="19">
        <f t="shared" si="7"/>
        <v>0</v>
      </c>
      <c r="O145" s="19">
        <v>53943727.280000001</v>
      </c>
    </row>
    <row r="146" spans="1:15" ht="22.5" customHeight="1">
      <c r="A146" s="37" t="s">
        <v>205</v>
      </c>
      <c r="B146" s="37"/>
      <c r="C146" s="37"/>
      <c r="D146" s="37"/>
      <c r="E146" s="37"/>
      <c r="F146" s="37"/>
      <c r="G146" s="16">
        <v>783584304.30999994</v>
      </c>
      <c r="H146" s="3">
        <f t="shared" si="6"/>
        <v>-2245894.2599999905</v>
      </c>
      <c r="I146" s="16">
        <f>L146+O146</f>
        <v>781338410.04999995</v>
      </c>
      <c r="J146" s="16">
        <v>704777500</v>
      </c>
      <c r="K146" s="3">
        <f t="shared" si="8"/>
        <v>0</v>
      </c>
      <c r="L146" s="16">
        <f>L147</f>
        <v>704777500</v>
      </c>
      <c r="M146" s="16">
        <v>78806804.310000002</v>
      </c>
      <c r="N146" s="3">
        <f t="shared" si="7"/>
        <v>-2245894.2600000054</v>
      </c>
      <c r="O146" s="16">
        <f>O147+O148</f>
        <v>76560910.049999997</v>
      </c>
    </row>
    <row r="147" spans="1:15" ht="12.95" customHeight="1">
      <c r="A147" s="35" t="s">
        <v>28</v>
      </c>
      <c r="B147" s="35"/>
      <c r="C147" s="35"/>
      <c r="D147" s="35"/>
      <c r="E147" s="35"/>
      <c r="F147" s="35"/>
      <c r="G147" s="19">
        <v>719160714.30999994</v>
      </c>
      <c r="H147" s="19">
        <f t="shared" si="6"/>
        <v>0</v>
      </c>
      <c r="I147" s="19">
        <f>L147+O147</f>
        <v>719160714.30999994</v>
      </c>
      <c r="J147" s="19">
        <v>704777500</v>
      </c>
      <c r="K147" s="19">
        <f t="shared" si="8"/>
        <v>0</v>
      </c>
      <c r="L147" s="19">
        <f>L149</f>
        <v>704777500</v>
      </c>
      <c r="M147" s="19">
        <v>14383214.310000001</v>
      </c>
      <c r="N147" s="19">
        <f t="shared" si="7"/>
        <v>0</v>
      </c>
      <c r="O147" s="19">
        <v>14383214.310000001</v>
      </c>
    </row>
    <row r="148" spans="1:15" ht="12.95" customHeight="1">
      <c r="A148" s="35" t="s">
        <v>29</v>
      </c>
      <c r="B148" s="35"/>
      <c r="C148" s="35"/>
      <c r="D148" s="35"/>
      <c r="E148" s="35"/>
      <c r="F148" s="35"/>
      <c r="G148" s="19">
        <v>64423590</v>
      </c>
      <c r="H148" s="19">
        <f t="shared" si="6"/>
        <v>-2245894.2599999979</v>
      </c>
      <c r="I148" s="19">
        <f>O148</f>
        <v>62177695.740000002</v>
      </c>
      <c r="J148" s="19" t="s">
        <v>0</v>
      </c>
      <c r="K148" s="19"/>
      <c r="L148" s="19" t="s">
        <v>0</v>
      </c>
      <c r="M148" s="19">
        <v>64423590</v>
      </c>
      <c r="N148" s="19">
        <f t="shared" si="7"/>
        <v>-2245894.2599999979</v>
      </c>
      <c r="O148" s="19">
        <v>62177695.740000002</v>
      </c>
    </row>
    <row r="149" spans="1:15" ht="16.5" customHeight="1">
      <c r="A149" s="35" t="s">
        <v>206</v>
      </c>
      <c r="B149" s="35"/>
      <c r="C149" s="35"/>
      <c r="D149" s="35"/>
      <c r="E149" s="35"/>
      <c r="F149" s="35"/>
      <c r="G149" s="19">
        <v>783584304.30999994</v>
      </c>
      <c r="H149" s="19">
        <f t="shared" si="6"/>
        <v>-2245894.2599999905</v>
      </c>
      <c r="I149" s="19">
        <f>L149+O149</f>
        <v>781338410.04999995</v>
      </c>
      <c r="J149" s="19">
        <v>704777500</v>
      </c>
      <c r="K149" s="19">
        <f t="shared" si="8"/>
        <v>0</v>
      </c>
      <c r="L149" s="19">
        <f>L150</f>
        <v>704777500</v>
      </c>
      <c r="M149" s="19">
        <v>78806804.310000002</v>
      </c>
      <c r="N149" s="19">
        <f t="shared" si="7"/>
        <v>-2245894.2600000054</v>
      </c>
      <c r="O149" s="19">
        <f>O150</f>
        <v>76560910.049999997</v>
      </c>
    </row>
    <row r="150" spans="1:15" ht="19.5" customHeight="1">
      <c r="A150" s="36" t="s">
        <v>147</v>
      </c>
      <c r="B150" s="36"/>
      <c r="C150" s="36"/>
      <c r="D150" s="36"/>
      <c r="E150" s="36"/>
      <c r="F150" s="36"/>
      <c r="G150" s="3">
        <v>783584304.30999994</v>
      </c>
      <c r="H150" s="3">
        <f t="shared" si="6"/>
        <v>-2245894.2599999905</v>
      </c>
      <c r="I150" s="16">
        <f>L150+O150</f>
        <v>781338410.04999995</v>
      </c>
      <c r="J150" s="3">
        <v>704777500</v>
      </c>
      <c r="K150" s="3">
        <f t="shared" si="8"/>
        <v>0</v>
      </c>
      <c r="L150" s="3">
        <v>704777500</v>
      </c>
      <c r="M150" s="3">
        <v>78806804.310000002</v>
      </c>
      <c r="N150" s="3">
        <f t="shared" si="7"/>
        <v>-2245894.2600000054</v>
      </c>
      <c r="O150" s="3">
        <v>76560910.049999997</v>
      </c>
    </row>
    <row r="151" spans="1:15" ht="47.85" customHeight="1">
      <c r="A151" s="4" t="s">
        <v>207</v>
      </c>
      <c r="B151" s="1" t="s">
        <v>32</v>
      </c>
      <c r="C151" s="1" t="s">
        <v>32</v>
      </c>
      <c r="D151" s="6" t="s">
        <v>208</v>
      </c>
      <c r="E151" s="6" t="s">
        <v>128</v>
      </c>
      <c r="F151" s="6" t="s">
        <v>44</v>
      </c>
      <c r="G151" s="19">
        <v>56228061.229999997</v>
      </c>
      <c r="H151" s="19">
        <f t="shared" si="6"/>
        <v>0</v>
      </c>
      <c r="I151" s="19">
        <v>56228061.229999997</v>
      </c>
      <c r="J151" s="19">
        <v>55103500</v>
      </c>
      <c r="K151" s="19">
        <f t="shared" si="8"/>
        <v>0</v>
      </c>
      <c r="L151" s="19">
        <v>55103500</v>
      </c>
      <c r="M151" s="19">
        <v>1124561.23</v>
      </c>
      <c r="N151" s="19">
        <f t="shared" si="7"/>
        <v>0</v>
      </c>
      <c r="O151" s="19">
        <v>1124561.23</v>
      </c>
    </row>
    <row r="152" spans="1:15" ht="12.95" customHeight="1">
      <c r="A152" s="4" t="s">
        <v>209</v>
      </c>
      <c r="B152" s="4" t="s">
        <v>210</v>
      </c>
      <c r="C152" s="4" t="s">
        <v>0</v>
      </c>
      <c r="D152" s="7" t="s">
        <v>0</v>
      </c>
      <c r="E152" s="7" t="s">
        <v>0</v>
      </c>
      <c r="F152" s="7" t="s">
        <v>0</v>
      </c>
      <c r="G152" s="19">
        <v>56228061.229999997</v>
      </c>
      <c r="H152" s="19">
        <f t="shared" si="6"/>
        <v>0</v>
      </c>
      <c r="I152" s="19">
        <v>56228061.229999997</v>
      </c>
      <c r="J152" s="19">
        <v>55103500</v>
      </c>
      <c r="K152" s="19">
        <f t="shared" si="8"/>
        <v>0</v>
      </c>
      <c r="L152" s="19">
        <v>55103500</v>
      </c>
      <c r="M152" s="19">
        <v>1124561.23</v>
      </c>
      <c r="N152" s="19">
        <f t="shared" si="7"/>
        <v>0</v>
      </c>
      <c r="O152" s="19">
        <v>1124561.23</v>
      </c>
    </row>
    <row r="153" spans="1:15" ht="47.85" customHeight="1">
      <c r="A153" s="4" t="s">
        <v>211</v>
      </c>
      <c r="B153" s="1" t="s">
        <v>32</v>
      </c>
      <c r="C153" s="1" t="s">
        <v>32</v>
      </c>
      <c r="D153" s="6" t="s">
        <v>212</v>
      </c>
      <c r="E153" s="6" t="s">
        <v>213</v>
      </c>
      <c r="F153" s="6" t="s">
        <v>44</v>
      </c>
      <c r="G153" s="19">
        <v>23506020.41</v>
      </c>
      <c r="H153" s="19">
        <f t="shared" si="6"/>
        <v>8770408.1600000001</v>
      </c>
      <c r="I153" s="19">
        <f>L153+O153</f>
        <v>32276428.57</v>
      </c>
      <c r="J153" s="19">
        <v>23035900</v>
      </c>
      <c r="K153" s="19">
        <f t="shared" si="8"/>
        <v>8595000</v>
      </c>
      <c r="L153" s="19">
        <v>31630900</v>
      </c>
      <c r="M153" s="19">
        <v>470120.41</v>
      </c>
      <c r="N153" s="19">
        <f t="shared" si="7"/>
        <v>175408.15999999997</v>
      </c>
      <c r="O153" s="19">
        <v>645528.56999999995</v>
      </c>
    </row>
    <row r="154" spans="1:15" ht="12.95" customHeight="1">
      <c r="A154" s="4" t="s">
        <v>209</v>
      </c>
      <c r="B154" s="4" t="s">
        <v>210</v>
      </c>
      <c r="C154" s="4" t="s">
        <v>0</v>
      </c>
      <c r="D154" s="7" t="s">
        <v>0</v>
      </c>
      <c r="E154" s="7" t="s">
        <v>0</v>
      </c>
      <c r="F154" s="7" t="s">
        <v>0</v>
      </c>
      <c r="G154" s="19">
        <v>23506020.41</v>
      </c>
      <c r="H154" s="19">
        <f t="shared" si="6"/>
        <v>8770408.1600000001</v>
      </c>
      <c r="I154" s="19">
        <f>L154+O154</f>
        <v>32276428.57</v>
      </c>
      <c r="J154" s="19">
        <v>23035900</v>
      </c>
      <c r="K154" s="19">
        <f t="shared" si="8"/>
        <v>8595000</v>
      </c>
      <c r="L154" s="19">
        <v>31630900</v>
      </c>
      <c r="M154" s="19">
        <v>470120.41</v>
      </c>
      <c r="N154" s="19">
        <f t="shared" si="7"/>
        <v>175408.15999999997</v>
      </c>
      <c r="O154" s="19">
        <v>645528.56999999995</v>
      </c>
    </row>
    <row r="155" spans="1:15" ht="56.65" customHeight="1">
      <c r="A155" s="4" t="s">
        <v>214</v>
      </c>
      <c r="B155" s="1" t="s">
        <v>32</v>
      </c>
      <c r="C155" s="1" t="s">
        <v>32</v>
      </c>
      <c r="D155" s="6" t="s">
        <v>134</v>
      </c>
      <c r="E155" s="6" t="s">
        <v>213</v>
      </c>
      <c r="F155" s="6" t="s">
        <v>56</v>
      </c>
      <c r="G155" s="19">
        <v>22634183.68</v>
      </c>
      <c r="H155" s="19">
        <f t="shared" si="6"/>
        <v>0</v>
      </c>
      <c r="I155" s="19">
        <v>22634183.68</v>
      </c>
      <c r="J155" s="19">
        <v>22181500</v>
      </c>
      <c r="K155" s="19">
        <f t="shared" si="8"/>
        <v>0</v>
      </c>
      <c r="L155" s="19">
        <v>22181500</v>
      </c>
      <c r="M155" s="19">
        <v>452683.68</v>
      </c>
      <c r="N155" s="19">
        <f t="shared" si="7"/>
        <v>0</v>
      </c>
      <c r="O155" s="19">
        <v>452683.68</v>
      </c>
    </row>
    <row r="156" spans="1:15" ht="12.95" customHeight="1">
      <c r="A156" s="4" t="s">
        <v>209</v>
      </c>
      <c r="B156" s="4" t="s">
        <v>210</v>
      </c>
      <c r="C156" s="4" t="s">
        <v>0</v>
      </c>
      <c r="D156" s="7" t="s">
        <v>0</v>
      </c>
      <c r="E156" s="7" t="s">
        <v>0</v>
      </c>
      <c r="F156" s="7" t="s">
        <v>0</v>
      </c>
      <c r="G156" s="19">
        <v>22634183.68</v>
      </c>
      <c r="H156" s="19">
        <f t="shared" si="6"/>
        <v>0</v>
      </c>
      <c r="I156" s="19">
        <v>22634183.68</v>
      </c>
      <c r="J156" s="19">
        <v>22181500</v>
      </c>
      <c r="K156" s="19">
        <f t="shared" si="8"/>
        <v>0</v>
      </c>
      <c r="L156" s="19">
        <v>22181500</v>
      </c>
      <c r="M156" s="19">
        <v>452683.68</v>
      </c>
      <c r="N156" s="19">
        <f t="shared" si="7"/>
        <v>0</v>
      </c>
      <c r="O156" s="19">
        <v>452683.68</v>
      </c>
    </row>
    <row r="157" spans="1:15" ht="56.65" customHeight="1">
      <c r="A157" s="4" t="s">
        <v>215</v>
      </c>
      <c r="B157" s="1" t="s">
        <v>32</v>
      </c>
      <c r="C157" s="1" t="s">
        <v>32</v>
      </c>
      <c r="D157" s="6" t="s">
        <v>216</v>
      </c>
      <c r="E157" s="6" t="s">
        <v>213</v>
      </c>
      <c r="F157" s="6" t="s">
        <v>44</v>
      </c>
      <c r="G157" s="19">
        <v>25667551.02</v>
      </c>
      <c r="H157" s="19">
        <f t="shared" si="6"/>
        <v>4301224.4900000021</v>
      </c>
      <c r="I157" s="19">
        <v>29968775.510000002</v>
      </c>
      <c r="J157" s="19">
        <v>25154200</v>
      </c>
      <c r="K157" s="19">
        <f t="shared" si="8"/>
        <v>4215200</v>
      </c>
      <c r="L157" s="19">
        <v>29369400</v>
      </c>
      <c r="M157" s="19">
        <v>513351.02</v>
      </c>
      <c r="N157" s="19">
        <f t="shared" si="7"/>
        <v>86024.489999999991</v>
      </c>
      <c r="O157" s="19">
        <v>599375.51</v>
      </c>
    </row>
    <row r="158" spans="1:15" ht="12.95" customHeight="1">
      <c r="A158" s="4" t="s">
        <v>209</v>
      </c>
      <c r="B158" s="4" t="s">
        <v>210</v>
      </c>
      <c r="C158" s="4" t="s">
        <v>0</v>
      </c>
      <c r="D158" s="7" t="s">
        <v>0</v>
      </c>
      <c r="E158" s="7" t="s">
        <v>0</v>
      </c>
      <c r="F158" s="7" t="s">
        <v>0</v>
      </c>
      <c r="G158" s="19">
        <v>25667551.02</v>
      </c>
      <c r="H158" s="19">
        <f t="shared" si="6"/>
        <v>4301224.4900000021</v>
      </c>
      <c r="I158" s="19">
        <v>29968775.510000002</v>
      </c>
      <c r="J158" s="19">
        <v>25154200</v>
      </c>
      <c r="K158" s="19">
        <f t="shared" si="8"/>
        <v>4215200</v>
      </c>
      <c r="L158" s="19">
        <v>29369400</v>
      </c>
      <c r="M158" s="19">
        <v>513351.02</v>
      </c>
      <c r="N158" s="19">
        <f t="shared" si="7"/>
        <v>86024.489999999991</v>
      </c>
      <c r="O158" s="19">
        <v>599375.51</v>
      </c>
    </row>
    <row r="159" spans="1:15" ht="47.85" customHeight="1">
      <c r="A159" s="4" t="s">
        <v>217</v>
      </c>
      <c r="B159" s="1" t="s">
        <v>32</v>
      </c>
      <c r="C159" s="1" t="s">
        <v>32</v>
      </c>
      <c r="D159" s="6" t="s">
        <v>218</v>
      </c>
      <c r="E159" s="6" t="s">
        <v>219</v>
      </c>
      <c r="F159" s="6" t="s">
        <v>56</v>
      </c>
      <c r="G159" s="19">
        <v>29585490</v>
      </c>
      <c r="H159" s="19">
        <f t="shared" si="6"/>
        <v>-2972063.16</v>
      </c>
      <c r="I159" s="19">
        <v>26613426.84</v>
      </c>
      <c r="J159" s="19" t="s">
        <v>0</v>
      </c>
      <c r="K159" s="19">
        <v>0</v>
      </c>
      <c r="L159" s="19" t="s">
        <v>0</v>
      </c>
      <c r="M159" s="19">
        <v>29585490</v>
      </c>
      <c r="N159" s="19">
        <f t="shared" si="7"/>
        <v>-2972063.16</v>
      </c>
      <c r="O159" s="19">
        <v>26613426.84</v>
      </c>
    </row>
    <row r="160" spans="1:15" ht="47.85" customHeight="1">
      <c r="A160" s="4" t="s">
        <v>220</v>
      </c>
      <c r="B160" s="1" t="s">
        <v>32</v>
      </c>
      <c r="C160" s="1" t="s">
        <v>32</v>
      </c>
      <c r="D160" s="6" t="s">
        <v>221</v>
      </c>
      <c r="E160" s="6" t="s">
        <v>222</v>
      </c>
      <c r="F160" s="6" t="s">
        <v>36</v>
      </c>
      <c r="G160" s="19">
        <v>181795918.36000001</v>
      </c>
      <c r="H160" s="19">
        <f t="shared" si="6"/>
        <v>-22091224.49000001</v>
      </c>
      <c r="I160" s="19">
        <v>159704693.87</v>
      </c>
      <c r="J160" s="19">
        <v>178160000</v>
      </c>
      <c r="K160" s="19">
        <f t="shared" si="8"/>
        <v>-21649400</v>
      </c>
      <c r="L160" s="19">
        <v>156510600</v>
      </c>
      <c r="M160" s="19">
        <v>3635918.36</v>
      </c>
      <c r="N160" s="19">
        <f t="shared" si="7"/>
        <v>-441824.48999999976</v>
      </c>
      <c r="O160" s="19">
        <v>3194093.87</v>
      </c>
    </row>
    <row r="161" spans="1:15" ht="12.95" customHeight="1">
      <c r="A161" s="4" t="s">
        <v>209</v>
      </c>
      <c r="B161" s="4" t="s">
        <v>210</v>
      </c>
      <c r="C161" s="4" t="s">
        <v>0</v>
      </c>
      <c r="D161" s="7" t="s">
        <v>0</v>
      </c>
      <c r="E161" s="7" t="s">
        <v>0</v>
      </c>
      <c r="F161" s="7" t="s">
        <v>0</v>
      </c>
      <c r="G161" s="19">
        <v>181795918.36000001</v>
      </c>
      <c r="H161" s="19">
        <f t="shared" si="6"/>
        <v>-22091224.49000001</v>
      </c>
      <c r="I161" s="19">
        <v>159704693.87</v>
      </c>
      <c r="J161" s="19">
        <v>178160000</v>
      </c>
      <c r="K161" s="19">
        <f t="shared" si="8"/>
        <v>-21649400</v>
      </c>
      <c r="L161" s="19">
        <v>156510600</v>
      </c>
      <c r="M161" s="19">
        <v>3635918.36</v>
      </c>
      <c r="N161" s="19">
        <f t="shared" si="7"/>
        <v>-441824.48999999976</v>
      </c>
      <c r="O161" s="19">
        <v>3194093.87</v>
      </c>
    </row>
    <row r="162" spans="1:15" ht="47.85" customHeight="1">
      <c r="A162" s="4" t="s">
        <v>223</v>
      </c>
      <c r="B162" s="1" t="s">
        <v>32</v>
      </c>
      <c r="C162" s="1" t="s">
        <v>32</v>
      </c>
      <c r="D162" s="6" t="s">
        <v>224</v>
      </c>
      <c r="E162" s="6" t="s">
        <v>128</v>
      </c>
      <c r="F162" s="6" t="s">
        <v>40</v>
      </c>
      <c r="G162" s="19">
        <v>49836530.619999997</v>
      </c>
      <c r="H162" s="19">
        <f t="shared" si="6"/>
        <v>0</v>
      </c>
      <c r="I162" s="19">
        <v>49836530.619999997</v>
      </c>
      <c r="J162" s="19">
        <v>48839800</v>
      </c>
      <c r="K162" s="19">
        <f t="shared" si="8"/>
        <v>0</v>
      </c>
      <c r="L162" s="19">
        <v>48839800</v>
      </c>
      <c r="M162" s="19">
        <v>996730.62</v>
      </c>
      <c r="N162" s="19">
        <f t="shared" si="7"/>
        <v>0</v>
      </c>
      <c r="O162" s="19">
        <v>996730.62</v>
      </c>
    </row>
    <row r="163" spans="1:15" ht="12.95" customHeight="1">
      <c r="A163" s="4" t="s">
        <v>209</v>
      </c>
      <c r="B163" s="4" t="s">
        <v>210</v>
      </c>
      <c r="C163" s="4" t="s">
        <v>0</v>
      </c>
      <c r="D163" s="7" t="s">
        <v>0</v>
      </c>
      <c r="E163" s="7" t="s">
        <v>0</v>
      </c>
      <c r="F163" s="7" t="s">
        <v>0</v>
      </c>
      <c r="G163" s="19">
        <v>49836530.619999997</v>
      </c>
      <c r="H163" s="19">
        <f t="shared" si="6"/>
        <v>0</v>
      </c>
      <c r="I163" s="19">
        <v>49836530.619999997</v>
      </c>
      <c r="J163" s="19">
        <v>48839800</v>
      </c>
      <c r="K163" s="19">
        <f t="shared" si="8"/>
        <v>0</v>
      </c>
      <c r="L163" s="19">
        <v>48839800</v>
      </c>
      <c r="M163" s="19">
        <v>996730.62</v>
      </c>
      <c r="N163" s="19">
        <f t="shared" si="7"/>
        <v>0</v>
      </c>
      <c r="O163" s="19">
        <v>996730.62</v>
      </c>
    </row>
    <row r="164" spans="1:15" ht="47.85" customHeight="1">
      <c r="A164" s="4" t="s">
        <v>225</v>
      </c>
      <c r="B164" s="1" t="s">
        <v>32</v>
      </c>
      <c r="C164" s="1" t="s">
        <v>32</v>
      </c>
      <c r="D164" s="6" t="s">
        <v>226</v>
      </c>
      <c r="E164" s="6" t="s">
        <v>227</v>
      </c>
      <c r="F164" s="6" t="s">
        <v>40</v>
      </c>
      <c r="G164" s="19">
        <v>106938775.51000001</v>
      </c>
      <c r="H164" s="19">
        <f t="shared" si="6"/>
        <v>-11346836.730000004</v>
      </c>
      <c r="I164" s="19">
        <f>L164+O164</f>
        <v>95591938.780000001</v>
      </c>
      <c r="J164" s="19">
        <v>104800000</v>
      </c>
      <c r="K164" s="19">
        <f t="shared" si="8"/>
        <v>-11119900</v>
      </c>
      <c r="L164" s="19">
        <v>93680100</v>
      </c>
      <c r="M164" s="19">
        <v>2138775.5099999998</v>
      </c>
      <c r="N164" s="19">
        <f t="shared" si="7"/>
        <v>-226936.72999999975</v>
      </c>
      <c r="O164" s="19">
        <v>1911838.78</v>
      </c>
    </row>
    <row r="165" spans="1:15" ht="12.95" customHeight="1">
      <c r="A165" s="4" t="s">
        <v>209</v>
      </c>
      <c r="B165" s="4" t="s">
        <v>210</v>
      </c>
      <c r="C165" s="4" t="s">
        <v>0</v>
      </c>
      <c r="D165" s="7" t="s">
        <v>0</v>
      </c>
      <c r="E165" s="7" t="s">
        <v>0</v>
      </c>
      <c r="F165" s="7" t="s">
        <v>0</v>
      </c>
      <c r="G165" s="19">
        <v>106938775.51000001</v>
      </c>
      <c r="H165" s="19">
        <f t="shared" si="6"/>
        <v>-11346836.730000004</v>
      </c>
      <c r="I165" s="19">
        <f>L165+O165</f>
        <v>95591938.780000001</v>
      </c>
      <c r="J165" s="19">
        <v>104800000</v>
      </c>
      <c r="K165" s="19">
        <f t="shared" si="8"/>
        <v>-11119900</v>
      </c>
      <c r="L165" s="19">
        <v>93680100</v>
      </c>
      <c r="M165" s="19">
        <v>2138775.5099999998</v>
      </c>
      <c r="N165" s="19">
        <f t="shared" si="7"/>
        <v>-226936.72999999975</v>
      </c>
      <c r="O165" s="19">
        <v>1911838.78</v>
      </c>
    </row>
    <row r="166" spans="1:15" ht="12.95" customHeight="1">
      <c r="A166" s="4" t="s">
        <v>209</v>
      </c>
      <c r="B166" s="4" t="s">
        <v>210</v>
      </c>
      <c r="C166" s="4" t="s">
        <v>0</v>
      </c>
      <c r="D166" s="7" t="s">
        <v>0</v>
      </c>
      <c r="E166" s="7" t="s">
        <v>0</v>
      </c>
      <c r="F166" s="7" t="s">
        <v>0</v>
      </c>
      <c r="G166" s="19" t="s">
        <v>0</v>
      </c>
      <c r="H166" s="19"/>
      <c r="I166" s="19" t="s">
        <v>0</v>
      </c>
      <c r="J166" s="19" t="s">
        <v>0</v>
      </c>
      <c r="K166" s="19"/>
      <c r="L166" s="19" t="s">
        <v>0</v>
      </c>
      <c r="M166" s="19" t="s">
        <v>0</v>
      </c>
      <c r="N166" s="19"/>
      <c r="O166" s="19" t="s">
        <v>0</v>
      </c>
    </row>
    <row r="167" spans="1:15" ht="47.85" customHeight="1">
      <c r="A167" s="4" t="s">
        <v>228</v>
      </c>
      <c r="B167" s="1" t="s">
        <v>32</v>
      </c>
      <c r="C167" s="1" t="s">
        <v>32</v>
      </c>
      <c r="D167" s="6" t="s">
        <v>229</v>
      </c>
      <c r="E167" s="6" t="s">
        <v>230</v>
      </c>
      <c r="F167" s="6" t="s">
        <v>40</v>
      </c>
      <c r="G167" s="19">
        <v>75693673.469999999</v>
      </c>
      <c r="H167" s="19">
        <f t="shared" si="6"/>
        <v>-8770408.1599999964</v>
      </c>
      <c r="I167" s="19">
        <f>L167+O167</f>
        <v>66923265.310000002</v>
      </c>
      <c r="J167" s="19">
        <v>74179800</v>
      </c>
      <c r="K167" s="19">
        <f t="shared" si="8"/>
        <v>-8595000</v>
      </c>
      <c r="L167" s="19">
        <v>65584800</v>
      </c>
      <c r="M167" s="19">
        <v>1513873.47</v>
      </c>
      <c r="N167" s="19">
        <f t="shared" si="7"/>
        <v>-175408.15999999992</v>
      </c>
      <c r="O167" s="19">
        <v>1338465.31</v>
      </c>
    </row>
    <row r="168" spans="1:15" ht="12.95" customHeight="1">
      <c r="A168" s="4" t="s">
        <v>209</v>
      </c>
      <c r="B168" s="4" t="s">
        <v>210</v>
      </c>
      <c r="C168" s="4" t="s">
        <v>0</v>
      </c>
      <c r="D168" s="7" t="s">
        <v>0</v>
      </c>
      <c r="E168" s="7" t="s">
        <v>0</v>
      </c>
      <c r="F168" s="7" t="s">
        <v>0</v>
      </c>
      <c r="G168" s="19">
        <v>75693673.469999999</v>
      </c>
      <c r="H168" s="19">
        <f t="shared" si="6"/>
        <v>-8770408.1599999964</v>
      </c>
      <c r="I168" s="19">
        <f>L168+O168</f>
        <v>66923265.310000002</v>
      </c>
      <c r="J168" s="19">
        <v>74179800</v>
      </c>
      <c r="K168" s="19">
        <f t="shared" si="8"/>
        <v>-8595000</v>
      </c>
      <c r="L168" s="19">
        <v>65584800</v>
      </c>
      <c r="M168" s="19">
        <v>1513873.47</v>
      </c>
      <c r="N168" s="19">
        <f t="shared" si="7"/>
        <v>-175408.15999999992</v>
      </c>
      <c r="O168" s="19">
        <v>1338465.31</v>
      </c>
    </row>
    <row r="169" spans="1:15" ht="12.95" customHeight="1">
      <c r="A169" s="4" t="s">
        <v>209</v>
      </c>
      <c r="B169" s="4" t="s">
        <v>210</v>
      </c>
      <c r="C169" s="4" t="s">
        <v>0</v>
      </c>
      <c r="D169" s="7" t="s">
        <v>0</v>
      </c>
      <c r="E169" s="7" t="s">
        <v>0</v>
      </c>
      <c r="F169" s="7" t="s">
        <v>0</v>
      </c>
      <c r="G169" s="19" t="s">
        <v>0</v>
      </c>
      <c r="H169" s="19"/>
      <c r="I169" s="19" t="s">
        <v>0</v>
      </c>
      <c r="J169" s="19" t="s">
        <v>0</v>
      </c>
      <c r="K169" s="19"/>
      <c r="L169" s="19" t="s">
        <v>0</v>
      </c>
      <c r="M169" s="19" t="s">
        <v>0</v>
      </c>
      <c r="N169" s="19"/>
      <c r="O169" s="19" t="s">
        <v>0</v>
      </c>
    </row>
    <row r="170" spans="1:15" ht="47.85" customHeight="1">
      <c r="A170" s="4" t="s">
        <v>231</v>
      </c>
      <c r="B170" s="1" t="s">
        <v>32</v>
      </c>
      <c r="C170" s="1" t="s">
        <v>32</v>
      </c>
      <c r="D170" s="6" t="s">
        <v>232</v>
      </c>
      <c r="E170" s="6" t="s">
        <v>233</v>
      </c>
      <c r="F170" s="6" t="s">
        <v>40</v>
      </c>
      <c r="G170" s="19">
        <v>37428571.43</v>
      </c>
      <c r="H170" s="19">
        <f t="shared" si="6"/>
        <v>0</v>
      </c>
      <c r="I170" s="19">
        <v>37428571.43</v>
      </c>
      <c r="J170" s="19">
        <v>36680000</v>
      </c>
      <c r="K170" s="19">
        <f t="shared" si="8"/>
        <v>0</v>
      </c>
      <c r="L170" s="19">
        <v>36680000</v>
      </c>
      <c r="M170" s="19">
        <v>748571.43</v>
      </c>
      <c r="N170" s="19">
        <f t="shared" si="7"/>
        <v>0</v>
      </c>
      <c r="O170" s="19">
        <v>748571.43</v>
      </c>
    </row>
    <row r="171" spans="1:15" ht="12.95" customHeight="1">
      <c r="A171" s="4" t="s">
        <v>209</v>
      </c>
      <c r="B171" s="4" t="s">
        <v>210</v>
      </c>
      <c r="C171" s="4" t="s">
        <v>0</v>
      </c>
      <c r="D171" s="7" t="s">
        <v>0</v>
      </c>
      <c r="E171" s="7" t="s">
        <v>0</v>
      </c>
      <c r="F171" s="7" t="s">
        <v>0</v>
      </c>
      <c r="G171" s="19">
        <v>37428571.43</v>
      </c>
      <c r="H171" s="19">
        <f t="shared" si="6"/>
        <v>0</v>
      </c>
      <c r="I171" s="19">
        <v>37428571.43</v>
      </c>
      <c r="J171" s="19">
        <v>36680000</v>
      </c>
      <c r="K171" s="19">
        <f t="shared" si="8"/>
        <v>0</v>
      </c>
      <c r="L171" s="19">
        <v>36680000</v>
      </c>
      <c r="M171" s="19">
        <v>748571.43</v>
      </c>
      <c r="N171" s="19">
        <f t="shared" si="7"/>
        <v>0</v>
      </c>
      <c r="O171" s="19">
        <v>748571.43</v>
      </c>
    </row>
    <row r="172" spans="1:15" ht="47.85" customHeight="1">
      <c r="A172" s="4" t="s">
        <v>234</v>
      </c>
      <c r="B172" s="1" t="s">
        <v>32</v>
      </c>
      <c r="C172" s="1" t="s">
        <v>32</v>
      </c>
      <c r="D172" s="6" t="s">
        <v>235</v>
      </c>
      <c r="E172" s="6" t="s">
        <v>236</v>
      </c>
      <c r="F172" s="6" t="s">
        <v>44</v>
      </c>
      <c r="G172" s="19">
        <v>85962040.819999993</v>
      </c>
      <c r="H172" s="19">
        <f t="shared" si="6"/>
        <v>22091224.49000001</v>
      </c>
      <c r="I172" s="19">
        <v>108053265.31</v>
      </c>
      <c r="J172" s="19">
        <v>84242800</v>
      </c>
      <c r="K172" s="19">
        <f t="shared" si="8"/>
        <v>21649400</v>
      </c>
      <c r="L172" s="19">
        <v>105892200</v>
      </c>
      <c r="M172" s="19">
        <v>1719240.82</v>
      </c>
      <c r="N172" s="19">
        <f t="shared" si="7"/>
        <v>441824.49</v>
      </c>
      <c r="O172" s="19">
        <v>2161065.31</v>
      </c>
    </row>
    <row r="173" spans="1:15" ht="12.95" customHeight="1">
      <c r="A173" s="4" t="s">
        <v>209</v>
      </c>
      <c r="B173" s="4" t="s">
        <v>210</v>
      </c>
      <c r="C173" s="4" t="s">
        <v>0</v>
      </c>
      <c r="D173" s="7" t="s">
        <v>0</v>
      </c>
      <c r="E173" s="7" t="s">
        <v>0</v>
      </c>
      <c r="F173" s="7" t="s">
        <v>0</v>
      </c>
      <c r="G173" s="19">
        <v>85962040.819999993</v>
      </c>
      <c r="H173" s="19">
        <f t="shared" si="6"/>
        <v>22091224.49000001</v>
      </c>
      <c r="I173" s="19">
        <v>108053265.31</v>
      </c>
      <c r="J173" s="19">
        <v>84242800</v>
      </c>
      <c r="K173" s="19">
        <f t="shared" si="8"/>
        <v>21649400</v>
      </c>
      <c r="L173" s="19">
        <v>105892200</v>
      </c>
      <c r="M173" s="19">
        <v>1719240.82</v>
      </c>
      <c r="N173" s="19">
        <f t="shared" si="7"/>
        <v>441824.49</v>
      </c>
      <c r="O173" s="19">
        <v>2161065.31</v>
      </c>
    </row>
    <row r="174" spans="1:15" ht="12.95" customHeight="1">
      <c r="A174" s="4" t="s">
        <v>209</v>
      </c>
      <c r="B174" s="4" t="s">
        <v>210</v>
      </c>
      <c r="C174" s="4" t="s">
        <v>0</v>
      </c>
      <c r="D174" s="7" t="s">
        <v>0</v>
      </c>
      <c r="E174" s="7" t="s">
        <v>0</v>
      </c>
      <c r="F174" s="7" t="s">
        <v>0</v>
      </c>
      <c r="G174" s="19" t="s">
        <v>0</v>
      </c>
      <c r="H174" s="19"/>
      <c r="I174" s="19" t="s">
        <v>0</v>
      </c>
      <c r="J174" s="19" t="s">
        <v>0</v>
      </c>
      <c r="K174" s="19"/>
      <c r="L174" s="19" t="s">
        <v>0</v>
      </c>
      <c r="M174" s="19" t="s">
        <v>0</v>
      </c>
      <c r="N174" s="19"/>
      <c r="O174" s="19" t="s">
        <v>0</v>
      </c>
    </row>
    <row r="175" spans="1:15" ht="47.85" customHeight="1">
      <c r="A175" s="4" t="s">
        <v>237</v>
      </c>
      <c r="B175" s="1" t="s">
        <v>32</v>
      </c>
      <c r="C175" s="1" t="s">
        <v>32</v>
      </c>
      <c r="D175" s="6" t="s">
        <v>238</v>
      </c>
      <c r="E175" s="6" t="s">
        <v>239</v>
      </c>
      <c r="F175" s="6" t="s">
        <v>40</v>
      </c>
      <c r="G175" s="19">
        <v>53469387.759999998</v>
      </c>
      <c r="H175" s="19">
        <f t="shared" si="6"/>
        <v>-25295510.209999997</v>
      </c>
      <c r="I175" s="19">
        <f>L175+O175</f>
        <v>28173877.550000001</v>
      </c>
      <c r="J175" s="19">
        <v>52400000</v>
      </c>
      <c r="K175" s="19">
        <f t="shared" si="8"/>
        <v>-24789600</v>
      </c>
      <c r="L175" s="19">
        <f>L176</f>
        <v>27610400</v>
      </c>
      <c r="M175" s="19">
        <v>1069387.76</v>
      </c>
      <c r="N175" s="19">
        <f t="shared" si="7"/>
        <v>-505910.20999999996</v>
      </c>
      <c r="O175" s="19">
        <f>O176</f>
        <v>563477.55000000005</v>
      </c>
    </row>
    <row r="176" spans="1:15" ht="12.95" customHeight="1">
      <c r="A176" s="4" t="s">
        <v>209</v>
      </c>
      <c r="B176" s="4" t="s">
        <v>210</v>
      </c>
      <c r="C176" s="4" t="s">
        <v>0</v>
      </c>
      <c r="D176" s="7" t="s">
        <v>0</v>
      </c>
      <c r="E176" s="7" t="s">
        <v>0</v>
      </c>
      <c r="F176" s="7" t="s">
        <v>0</v>
      </c>
      <c r="G176" s="19">
        <v>53469387.759999998</v>
      </c>
      <c r="H176" s="19">
        <f t="shared" si="6"/>
        <v>-25295510.209999997</v>
      </c>
      <c r="I176" s="19">
        <f>L176+O176</f>
        <v>28173877.550000001</v>
      </c>
      <c r="J176" s="19">
        <v>52400000</v>
      </c>
      <c r="K176" s="19">
        <f t="shared" si="8"/>
        <v>-24789600</v>
      </c>
      <c r="L176" s="19">
        <v>27610400</v>
      </c>
      <c r="M176" s="19">
        <v>1069387.76</v>
      </c>
      <c r="N176" s="19">
        <f t="shared" si="7"/>
        <v>-505910.20999999996</v>
      </c>
      <c r="O176" s="19">
        <v>563477.55000000005</v>
      </c>
    </row>
    <row r="177" spans="1:15" ht="47.85" customHeight="1">
      <c r="A177" s="4" t="s">
        <v>240</v>
      </c>
      <c r="B177" s="1" t="s">
        <v>32</v>
      </c>
      <c r="C177" s="1" t="s">
        <v>32</v>
      </c>
      <c r="D177" s="6" t="s">
        <v>241</v>
      </c>
      <c r="E177" s="6" t="s">
        <v>150</v>
      </c>
      <c r="F177" s="6" t="s">
        <v>242</v>
      </c>
      <c r="G177" s="19">
        <v>0</v>
      </c>
      <c r="H177" s="19">
        <f t="shared" si="6"/>
        <v>32341122.449999999</v>
      </c>
      <c r="I177" s="19">
        <v>32341122.449999999</v>
      </c>
      <c r="J177" s="19">
        <v>0</v>
      </c>
      <c r="K177" s="19">
        <f t="shared" si="8"/>
        <v>31694300</v>
      </c>
      <c r="L177" s="19">
        <v>31694300</v>
      </c>
      <c r="M177" s="19">
        <v>0</v>
      </c>
      <c r="N177" s="19">
        <f t="shared" si="7"/>
        <v>646822.44999999995</v>
      </c>
      <c r="O177" s="19">
        <v>646822.44999999995</v>
      </c>
    </row>
    <row r="178" spans="1:15" ht="12.95" customHeight="1">
      <c r="A178" s="4" t="s">
        <v>209</v>
      </c>
      <c r="B178" s="4" t="s">
        <v>210</v>
      </c>
      <c r="C178" s="4" t="s">
        <v>0</v>
      </c>
      <c r="D178" s="7" t="s">
        <v>0</v>
      </c>
      <c r="E178" s="7" t="s">
        <v>0</v>
      </c>
      <c r="F178" s="7" t="s">
        <v>0</v>
      </c>
      <c r="G178" s="19">
        <v>0</v>
      </c>
      <c r="H178" s="19">
        <f t="shared" si="6"/>
        <v>32341122.449999999</v>
      </c>
      <c r="I178" s="19">
        <v>32341122.449999999</v>
      </c>
      <c r="J178" s="19">
        <v>0</v>
      </c>
      <c r="K178" s="19">
        <f t="shared" si="8"/>
        <v>31694300</v>
      </c>
      <c r="L178" s="19">
        <v>31694300</v>
      </c>
      <c r="M178" s="19">
        <v>0</v>
      </c>
      <c r="N178" s="19">
        <f t="shared" si="7"/>
        <v>646822.44999999995</v>
      </c>
      <c r="O178" s="19">
        <v>646822.44999999995</v>
      </c>
    </row>
    <row r="179" spans="1:15" ht="47.85" customHeight="1">
      <c r="A179" s="4" t="s">
        <v>243</v>
      </c>
      <c r="B179" s="1" t="s">
        <v>32</v>
      </c>
      <c r="C179" s="1" t="s">
        <v>32</v>
      </c>
      <c r="D179" s="6" t="s">
        <v>244</v>
      </c>
      <c r="E179" s="6" t="s">
        <v>150</v>
      </c>
      <c r="F179" s="6" t="s">
        <v>56</v>
      </c>
      <c r="G179" s="19">
        <v>34838100</v>
      </c>
      <c r="H179" s="19">
        <f t="shared" si="6"/>
        <v>726168.89999999851</v>
      </c>
      <c r="I179" s="19">
        <v>35564268.899999999</v>
      </c>
      <c r="J179" s="19" t="s">
        <v>0</v>
      </c>
      <c r="K179" s="19"/>
      <c r="L179" s="19" t="s">
        <v>0</v>
      </c>
      <c r="M179" s="19">
        <v>34838100</v>
      </c>
      <c r="N179" s="19">
        <f t="shared" si="7"/>
        <v>726168.89999999851</v>
      </c>
      <c r="O179" s="19">
        <v>35564268.899999999</v>
      </c>
    </row>
    <row r="180" spans="1:15" ht="21" customHeight="1">
      <c r="A180" s="37" t="s">
        <v>245</v>
      </c>
      <c r="B180" s="37"/>
      <c r="C180" s="37"/>
      <c r="D180" s="37"/>
      <c r="E180" s="37"/>
      <c r="F180" s="37"/>
      <c r="G180" s="16">
        <f>G184+G203</f>
        <v>1986596382.0999999</v>
      </c>
      <c r="H180" s="3">
        <f t="shared" si="6"/>
        <v>-120736795.82999992</v>
      </c>
      <c r="I180" s="16">
        <f>L180+O180</f>
        <v>1865859586.27</v>
      </c>
      <c r="J180" s="16">
        <v>1322696600</v>
      </c>
      <c r="K180" s="3">
        <f t="shared" si="8"/>
        <v>0</v>
      </c>
      <c r="L180" s="16">
        <v>1322696600</v>
      </c>
      <c r="M180" s="16">
        <f>M184+M203</f>
        <v>663899782.10000002</v>
      </c>
      <c r="N180" s="3">
        <f t="shared" si="7"/>
        <v>-120736795.83000004</v>
      </c>
      <c r="O180" s="16">
        <v>543162986.26999998</v>
      </c>
    </row>
    <row r="181" spans="1:15" ht="12.95" customHeight="1">
      <c r="A181" s="35" t="s">
        <v>28</v>
      </c>
      <c r="B181" s="35"/>
      <c r="C181" s="35"/>
      <c r="D181" s="35"/>
      <c r="E181" s="35"/>
      <c r="F181" s="35"/>
      <c r="G181" s="19">
        <v>1152717760</v>
      </c>
      <c r="H181" s="19">
        <f t="shared" si="6"/>
        <v>267264956</v>
      </c>
      <c r="I181" s="19">
        <f>L181+O181</f>
        <v>1419982716</v>
      </c>
      <c r="J181" s="19">
        <v>1126898600</v>
      </c>
      <c r="K181" s="19">
        <f t="shared" si="8"/>
        <v>0</v>
      </c>
      <c r="L181" s="19">
        <v>1126898600</v>
      </c>
      <c r="M181" s="19">
        <v>25819160</v>
      </c>
      <c r="N181" s="19">
        <f t="shared" si="7"/>
        <v>267264956</v>
      </c>
      <c r="O181" s="19">
        <v>293084116</v>
      </c>
    </row>
    <row r="182" spans="1:15" ht="12.95" customHeight="1">
      <c r="A182" s="35" t="s">
        <v>29</v>
      </c>
      <c r="B182" s="35"/>
      <c r="C182" s="35"/>
      <c r="D182" s="35"/>
      <c r="E182" s="35"/>
      <c r="F182" s="35"/>
      <c r="G182" s="19">
        <f>G180-G181</f>
        <v>833878622.0999999</v>
      </c>
      <c r="H182" s="19">
        <f t="shared" si="6"/>
        <v>-388001752.0999999</v>
      </c>
      <c r="I182" s="19">
        <f>L182+O182</f>
        <v>445876870</v>
      </c>
      <c r="J182" s="19">
        <v>195798000</v>
      </c>
      <c r="K182" s="19">
        <f t="shared" si="8"/>
        <v>0</v>
      </c>
      <c r="L182" s="19">
        <v>195798000</v>
      </c>
      <c r="M182" s="19">
        <f>M180-M181</f>
        <v>638080622.10000002</v>
      </c>
      <c r="N182" s="19">
        <f t="shared" si="7"/>
        <v>-388001752.10000002</v>
      </c>
      <c r="O182" s="19">
        <v>250078870</v>
      </c>
    </row>
    <row r="183" spans="1:15" ht="16.5" customHeight="1">
      <c r="A183" s="35" t="s">
        <v>246</v>
      </c>
      <c r="B183" s="35"/>
      <c r="C183" s="35"/>
      <c r="D183" s="35"/>
      <c r="E183" s="35"/>
      <c r="F183" s="35"/>
      <c r="G183" s="19">
        <v>1661401760</v>
      </c>
      <c r="H183" s="19">
        <f t="shared" si="6"/>
        <v>-62807229.730000019</v>
      </c>
      <c r="I183" s="19">
        <f>L183+O183</f>
        <v>1598594530.27</v>
      </c>
      <c r="J183" s="19">
        <v>1322696600</v>
      </c>
      <c r="K183" s="19">
        <f t="shared" si="8"/>
        <v>0</v>
      </c>
      <c r="L183" s="19">
        <v>1322696600</v>
      </c>
      <c r="M183" s="19">
        <v>338705160</v>
      </c>
      <c r="N183" s="19">
        <f t="shared" si="7"/>
        <v>-62807229.730000019</v>
      </c>
      <c r="O183" s="19">
        <v>275897930.26999998</v>
      </c>
    </row>
    <row r="184" spans="1:15" ht="12.95" customHeight="1">
      <c r="A184" s="36" t="s">
        <v>30</v>
      </c>
      <c r="B184" s="36"/>
      <c r="C184" s="36"/>
      <c r="D184" s="36"/>
      <c r="E184" s="36"/>
      <c r="F184" s="36"/>
      <c r="G184" s="3">
        <f>G185+G186+G187+G188+G191+G192+G193+G195+G197+G200</f>
        <v>1661401760</v>
      </c>
      <c r="H184" s="3">
        <f t="shared" si="6"/>
        <v>-62807229.730000019</v>
      </c>
      <c r="I184" s="16">
        <f>I185+I187+I188+I191+I192+I193+I195+I197+I200</f>
        <v>1598594530.27</v>
      </c>
      <c r="J184" s="3">
        <v>1322696600</v>
      </c>
      <c r="K184" s="3">
        <f t="shared" si="8"/>
        <v>0</v>
      </c>
      <c r="L184" s="3">
        <v>1322696600</v>
      </c>
      <c r="M184" s="3">
        <f>M185+M186+M187+M191+M192+M193+M195+M197+M200</f>
        <v>338705160</v>
      </c>
      <c r="N184" s="3">
        <f t="shared" si="7"/>
        <v>-62807229.730000019</v>
      </c>
      <c r="O184" s="16">
        <v>275897930.26999998</v>
      </c>
    </row>
    <row r="185" spans="1:15" ht="64.349999999999994" customHeight="1">
      <c r="A185" s="4" t="s">
        <v>247</v>
      </c>
      <c r="B185" s="1" t="s">
        <v>32</v>
      </c>
      <c r="C185" s="1" t="s">
        <v>32</v>
      </c>
      <c r="D185" s="6" t="s">
        <v>190</v>
      </c>
      <c r="E185" s="6" t="s">
        <v>248</v>
      </c>
      <c r="F185" s="6" t="s">
        <v>56</v>
      </c>
      <c r="G185" s="19">
        <v>26000000</v>
      </c>
      <c r="H185" s="19">
        <f t="shared" si="6"/>
        <v>0</v>
      </c>
      <c r="I185" s="19">
        <v>26000000</v>
      </c>
      <c r="J185" s="19" t="s">
        <v>0</v>
      </c>
      <c r="K185" s="19"/>
      <c r="L185" s="19" t="s">
        <v>0</v>
      </c>
      <c r="M185" s="19">
        <v>26000000</v>
      </c>
      <c r="N185" s="19">
        <f t="shared" si="7"/>
        <v>0</v>
      </c>
      <c r="O185" s="19">
        <v>26000000</v>
      </c>
    </row>
    <row r="186" spans="1:15" ht="24.4" customHeight="1">
      <c r="A186" s="4" t="s">
        <v>249</v>
      </c>
      <c r="B186" s="1" t="s">
        <v>32</v>
      </c>
      <c r="C186" s="1" t="s">
        <v>32</v>
      </c>
      <c r="D186" s="6" t="s">
        <v>250</v>
      </c>
      <c r="E186" s="6" t="s">
        <v>35</v>
      </c>
      <c r="F186" s="6" t="s">
        <v>56</v>
      </c>
      <c r="G186" s="19">
        <v>74050000</v>
      </c>
      <c r="H186" s="19">
        <f t="shared" si="6"/>
        <v>-74050000</v>
      </c>
      <c r="I186" s="19"/>
      <c r="J186" s="19" t="s">
        <v>0</v>
      </c>
      <c r="K186" s="19"/>
      <c r="L186" s="19">
        <v>0</v>
      </c>
      <c r="M186" s="19">
        <v>74050000</v>
      </c>
      <c r="N186" s="19">
        <f t="shared" si="7"/>
        <v>-74050000</v>
      </c>
      <c r="O186" s="19">
        <v>0</v>
      </c>
    </row>
    <row r="187" spans="1:15" ht="47.85" customHeight="1">
      <c r="A187" s="4" t="s">
        <v>251</v>
      </c>
      <c r="B187" s="1" t="s">
        <v>32</v>
      </c>
      <c r="C187" s="1" t="s">
        <v>32</v>
      </c>
      <c r="D187" s="6" t="s">
        <v>252</v>
      </c>
      <c r="E187" s="6" t="s">
        <v>213</v>
      </c>
      <c r="F187" s="6" t="s">
        <v>56</v>
      </c>
      <c r="G187" s="19">
        <v>10836000</v>
      </c>
      <c r="H187" s="19">
        <f t="shared" si="6"/>
        <v>0</v>
      </c>
      <c r="I187" s="19">
        <f>O187</f>
        <v>10836000</v>
      </c>
      <c r="J187" s="19" t="s">
        <v>0</v>
      </c>
      <c r="K187" s="19"/>
      <c r="L187" s="19">
        <v>0</v>
      </c>
      <c r="M187" s="19">
        <v>10836000</v>
      </c>
      <c r="N187" s="19">
        <f t="shared" si="7"/>
        <v>0</v>
      </c>
      <c r="O187" s="19">
        <v>10836000</v>
      </c>
    </row>
    <row r="188" spans="1:15" ht="47.85" customHeight="1">
      <c r="A188" s="4" t="s">
        <v>253</v>
      </c>
      <c r="B188" s="1" t="s">
        <v>32</v>
      </c>
      <c r="C188" s="1" t="s">
        <v>33</v>
      </c>
      <c r="D188" s="6" t="s">
        <v>254</v>
      </c>
      <c r="E188" s="6" t="s">
        <v>39</v>
      </c>
      <c r="F188" s="6" t="s">
        <v>255</v>
      </c>
      <c r="G188" s="19">
        <v>799999500</v>
      </c>
      <c r="H188" s="19">
        <f t="shared" si="6"/>
        <v>0</v>
      </c>
      <c r="I188" s="19">
        <v>799999500</v>
      </c>
      <c r="J188" s="19">
        <v>799999500</v>
      </c>
      <c r="K188" s="19">
        <f t="shared" si="8"/>
        <v>0</v>
      </c>
      <c r="L188" s="19">
        <v>799999500</v>
      </c>
      <c r="M188" s="19" t="s">
        <v>0</v>
      </c>
      <c r="N188" s="19"/>
      <c r="O188" s="19" t="s">
        <v>0</v>
      </c>
    </row>
    <row r="189" spans="1:15" ht="16.5" customHeight="1">
      <c r="A189" s="4" t="s">
        <v>256</v>
      </c>
      <c r="B189" s="4" t="s">
        <v>257</v>
      </c>
      <c r="C189" s="4" t="s">
        <v>0</v>
      </c>
      <c r="D189" s="7" t="s">
        <v>0</v>
      </c>
      <c r="E189" s="7" t="s">
        <v>0</v>
      </c>
      <c r="F189" s="7" t="s">
        <v>0</v>
      </c>
      <c r="G189" s="19">
        <v>604201500</v>
      </c>
      <c r="H189" s="19">
        <f t="shared" si="6"/>
        <v>0</v>
      </c>
      <c r="I189" s="19">
        <v>604201500</v>
      </c>
      <c r="J189" s="19">
        <v>604201500</v>
      </c>
      <c r="K189" s="19">
        <f t="shared" si="8"/>
        <v>0</v>
      </c>
      <c r="L189" s="19">
        <v>604201500</v>
      </c>
      <c r="M189" s="19" t="s">
        <v>0</v>
      </c>
      <c r="N189" s="19"/>
      <c r="O189" s="19" t="s">
        <v>0</v>
      </c>
    </row>
    <row r="190" spans="1:15" ht="12.95" customHeight="1">
      <c r="A190" s="4" t="s">
        <v>66</v>
      </c>
      <c r="B190" s="4" t="s">
        <v>32</v>
      </c>
      <c r="C190" s="4" t="s">
        <v>0</v>
      </c>
      <c r="D190" s="7" t="s">
        <v>0</v>
      </c>
      <c r="E190" s="7" t="s">
        <v>0</v>
      </c>
      <c r="F190" s="7" t="s">
        <v>0</v>
      </c>
      <c r="G190" s="19">
        <v>195798000</v>
      </c>
      <c r="H190" s="19">
        <f t="shared" si="6"/>
        <v>0</v>
      </c>
      <c r="I190" s="19">
        <v>195798000</v>
      </c>
      <c r="J190" s="19">
        <v>195798000</v>
      </c>
      <c r="K190" s="19">
        <f t="shared" si="8"/>
        <v>0</v>
      </c>
      <c r="L190" s="19">
        <v>195798000</v>
      </c>
      <c r="M190" s="19" t="s">
        <v>0</v>
      </c>
      <c r="N190" s="19"/>
      <c r="O190" s="19" t="s">
        <v>0</v>
      </c>
    </row>
    <row r="191" spans="1:15" ht="29.25" customHeight="1">
      <c r="A191" s="11" t="s">
        <v>354</v>
      </c>
      <c r="B191" s="8"/>
      <c r="C191" s="8"/>
      <c r="D191" s="14" t="s">
        <v>355</v>
      </c>
      <c r="E191" s="6" t="s">
        <v>35</v>
      </c>
      <c r="F191" s="6" t="s">
        <v>40</v>
      </c>
      <c r="G191" s="19">
        <v>175000000</v>
      </c>
      <c r="H191" s="19">
        <f t="shared" si="6"/>
        <v>0</v>
      </c>
      <c r="I191" s="19">
        <v>175000000</v>
      </c>
      <c r="J191" s="19"/>
      <c r="K191" s="19">
        <f t="shared" si="8"/>
        <v>0</v>
      </c>
      <c r="L191" s="19"/>
      <c r="M191" s="19">
        <v>175000000</v>
      </c>
      <c r="N191" s="19">
        <f t="shared" si="7"/>
        <v>0</v>
      </c>
      <c r="O191" s="19">
        <v>175000000</v>
      </c>
    </row>
    <row r="192" spans="1:15" ht="31.5" customHeight="1">
      <c r="A192" s="11" t="s">
        <v>357</v>
      </c>
      <c r="B192" s="8"/>
      <c r="C192" s="8"/>
      <c r="D192" s="14" t="s">
        <v>356</v>
      </c>
      <c r="E192" s="6" t="s">
        <v>39</v>
      </c>
      <c r="F192" s="6" t="s">
        <v>40</v>
      </c>
      <c r="G192" s="19">
        <v>27000000</v>
      </c>
      <c r="H192" s="19">
        <f t="shared" si="6"/>
        <v>0</v>
      </c>
      <c r="I192" s="19">
        <v>27000000</v>
      </c>
      <c r="J192" s="19"/>
      <c r="K192" s="19">
        <f t="shared" si="8"/>
        <v>0</v>
      </c>
      <c r="L192" s="19"/>
      <c r="M192" s="19">
        <v>27000000</v>
      </c>
      <c r="N192" s="19">
        <f t="shared" si="7"/>
        <v>0</v>
      </c>
      <c r="O192" s="19">
        <v>27000000</v>
      </c>
    </row>
    <row r="193" spans="1:15" ht="32.25" customHeight="1">
      <c r="A193" s="4" t="s">
        <v>41</v>
      </c>
      <c r="B193" s="1" t="s">
        <v>32</v>
      </c>
      <c r="C193" s="1" t="s">
        <v>32</v>
      </c>
      <c r="D193" s="6" t="s">
        <v>42</v>
      </c>
      <c r="E193" s="6" t="s">
        <v>43</v>
      </c>
      <c r="F193" s="6" t="s">
        <v>44</v>
      </c>
      <c r="G193" s="19">
        <v>110773320</v>
      </c>
      <c r="H193" s="19">
        <f t="shared" si="6"/>
        <v>0</v>
      </c>
      <c r="I193" s="19">
        <v>110773320</v>
      </c>
      <c r="J193" s="19">
        <v>99684900</v>
      </c>
      <c r="K193" s="19">
        <f t="shared" si="8"/>
        <v>0</v>
      </c>
      <c r="L193" s="19">
        <v>99684900</v>
      </c>
      <c r="M193" s="19">
        <v>11088420</v>
      </c>
      <c r="N193" s="19">
        <f t="shared" si="7"/>
        <v>0</v>
      </c>
      <c r="O193" s="19">
        <v>11088420</v>
      </c>
    </row>
    <row r="194" spans="1:15" ht="12.95" customHeight="1">
      <c r="A194" s="4" t="s">
        <v>145</v>
      </c>
      <c r="B194" s="4" t="s">
        <v>146</v>
      </c>
      <c r="C194" s="4" t="s">
        <v>0</v>
      </c>
      <c r="D194" s="7" t="s">
        <v>0</v>
      </c>
      <c r="E194" s="7" t="s">
        <v>0</v>
      </c>
      <c r="F194" s="7" t="s">
        <v>0</v>
      </c>
      <c r="G194" s="19">
        <v>110773320</v>
      </c>
      <c r="H194" s="19">
        <f t="shared" si="6"/>
        <v>0</v>
      </c>
      <c r="I194" s="19">
        <v>110773320</v>
      </c>
      <c r="J194" s="19">
        <v>99684900</v>
      </c>
      <c r="K194" s="19">
        <f t="shared" si="8"/>
        <v>0</v>
      </c>
      <c r="L194" s="19">
        <v>99684900</v>
      </c>
      <c r="M194" s="19">
        <v>11088420</v>
      </c>
      <c r="N194" s="19">
        <f t="shared" si="7"/>
        <v>0</v>
      </c>
      <c r="O194" s="19">
        <v>11088420</v>
      </c>
    </row>
    <row r="195" spans="1:15" ht="32.25" customHeight="1">
      <c r="A195" s="4" t="s">
        <v>45</v>
      </c>
      <c r="B195" s="1" t="s">
        <v>32</v>
      </c>
      <c r="C195" s="1" t="s">
        <v>32</v>
      </c>
      <c r="D195" s="6" t="s">
        <v>46</v>
      </c>
      <c r="E195" s="6" t="s">
        <v>43</v>
      </c>
      <c r="F195" s="6" t="s">
        <v>47</v>
      </c>
      <c r="G195" s="19">
        <v>74514840</v>
      </c>
      <c r="H195" s="19">
        <f t="shared" si="6"/>
        <v>0</v>
      </c>
      <c r="I195" s="19">
        <v>74514840</v>
      </c>
      <c r="J195" s="19">
        <v>67055900</v>
      </c>
      <c r="K195" s="19">
        <f t="shared" si="8"/>
        <v>0</v>
      </c>
      <c r="L195" s="19">
        <v>67055900</v>
      </c>
      <c r="M195" s="19">
        <v>7458940</v>
      </c>
      <c r="N195" s="19">
        <f t="shared" si="7"/>
        <v>0</v>
      </c>
      <c r="O195" s="19">
        <v>7458940</v>
      </c>
    </row>
    <row r="196" spans="1:15" ht="12.95" customHeight="1">
      <c r="A196" s="4" t="s">
        <v>145</v>
      </c>
      <c r="B196" s="4" t="s">
        <v>146</v>
      </c>
      <c r="C196" s="4" t="s">
        <v>0</v>
      </c>
      <c r="D196" s="7" t="s">
        <v>0</v>
      </c>
      <c r="E196" s="7" t="s">
        <v>0</v>
      </c>
      <c r="F196" s="7" t="s">
        <v>0</v>
      </c>
      <c r="G196" s="19">
        <v>74514840</v>
      </c>
      <c r="H196" s="19">
        <f t="shared" si="6"/>
        <v>0</v>
      </c>
      <c r="I196" s="19">
        <v>74514840</v>
      </c>
      <c r="J196" s="19">
        <v>67055900</v>
      </c>
      <c r="K196" s="19">
        <f t="shared" si="8"/>
        <v>0</v>
      </c>
      <c r="L196" s="19">
        <v>67055900</v>
      </c>
      <c r="M196" s="19">
        <v>7458940</v>
      </c>
      <c r="N196" s="19">
        <f t="shared" si="7"/>
        <v>0</v>
      </c>
      <c r="O196" s="19">
        <v>7458940</v>
      </c>
    </row>
    <row r="197" spans="1:15" ht="40.15" customHeight="1">
      <c r="A197" s="4" t="s">
        <v>52</v>
      </c>
      <c r="B197" s="1" t="s">
        <v>32</v>
      </c>
      <c r="C197" s="1" t="s">
        <v>32</v>
      </c>
      <c r="D197" s="6" t="s">
        <v>53</v>
      </c>
      <c r="E197" s="6" t="s">
        <v>39</v>
      </c>
      <c r="F197" s="6" t="s">
        <v>51</v>
      </c>
      <c r="G197" s="19">
        <v>234404700</v>
      </c>
      <c r="H197" s="19">
        <f t="shared" si="6"/>
        <v>11242770.270000011</v>
      </c>
      <c r="I197" s="19">
        <f>L197+O197</f>
        <v>245647470.27000001</v>
      </c>
      <c r="J197" s="19">
        <v>229711900</v>
      </c>
      <c r="K197" s="19">
        <f t="shared" si="8"/>
        <v>0</v>
      </c>
      <c r="L197" s="19">
        <v>229711900</v>
      </c>
      <c r="M197" s="19">
        <v>4692800</v>
      </c>
      <c r="N197" s="19">
        <f t="shared" si="7"/>
        <v>11242770.27</v>
      </c>
      <c r="O197" s="19">
        <f>O198+O199</f>
        <v>15935570.27</v>
      </c>
    </row>
    <row r="198" spans="1:15" ht="12.95" customHeight="1">
      <c r="A198" s="4" t="s">
        <v>145</v>
      </c>
      <c r="B198" s="4" t="s">
        <v>146</v>
      </c>
      <c r="C198" s="4" t="s">
        <v>0</v>
      </c>
      <c r="D198" s="7" t="s">
        <v>0</v>
      </c>
      <c r="E198" s="7" t="s">
        <v>0</v>
      </c>
      <c r="F198" s="7" t="s">
        <v>0</v>
      </c>
      <c r="G198" s="19">
        <v>234404700</v>
      </c>
      <c r="H198" s="19">
        <f t="shared" si="6"/>
        <v>-100</v>
      </c>
      <c r="I198" s="19">
        <f>L198+O198</f>
        <v>234404600</v>
      </c>
      <c r="J198" s="19">
        <v>229711900</v>
      </c>
      <c r="K198" s="19">
        <f t="shared" si="8"/>
        <v>0</v>
      </c>
      <c r="L198" s="19">
        <v>229711900</v>
      </c>
      <c r="M198" s="19">
        <v>4692800</v>
      </c>
      <c r="N198" s="19">
        <f t="shared" si="7"/>
        <v>-100</v>
      </c>
      <c r="O198" s="19">
        <v>4692700</v>
      </c>
    </row>
    <row r="199" spans="1:15" ht="12.95" customHeight="1">
      <c r="A199" s="11" t="s">
        <v>66</v>
      </c>
      <c r="B199" s="8"/>
      <c r="C199" s="8"/>
      <c r="D199" s="7"/>
      <c r="E199" s="7"/>
      <c r="F199" s="7"/>
      <c r="G199" s="19"/>
      <c r="H199" s="19"/>
      <c r="I199" s="19">
        <f>L199+O199</f>
        <v>11242870.27</v>
      </c>
      <c r="J199" s="19"/>
      <c r="K199" s="19"/>
      <c r="L199" s="19"/>
      <c r="M199" s="19"/>
      <c r="N199" s="19"/>
      <c r="O199" s="19">
        <v>11242870.27</v>
      </c>
    </row>
    <row r="200" spans="1:15" ht="40.15" customHeight="1">
      <c r="A200" s="4" t="s">
        <v>54</v>
      </c>
      <c r="B200" s="1" t="s">
        <v>32</v>
      </c>
      <c r="C200" s="1" t="s">
        <v>32</v>
      </c>
      <c r="D200" s="6" t="s">
        <v>55</v>
      </c>
      <c r="E200" s="6" t="s">
        <v>39</v>
      </c>
      <c r="F200" s="6" t="s">
        <v>56</v>
      </c>
      <c r="G200" s="19">
        <v>128823400</v>
      </c>
      <c r="H200" s="19">
        <f t="shared" si="6"/>
        <v>0</v>
      </c>
      <c r="I200" s="19">
        <v>128823400</v>
      </c>
      <c r="J200" s="19">
        <v>126244400</v>
      </c>
      <c r="K200" s="19">
        <f t="shared" si="8"/>
        <v>0</v>
      </c>
      <c r="L200" s="19">
        <v>126244400</v>
      </c>
      <c r="M200" s="19">
        <v>2579000</v>
      </c>
      <c r="N200" s="19">
        <f t="shared" si="7"/>
        <v>0</v>
      </c>
      <c r="O200" s="19">
        <v>2579000</v>
      </c>
    </row>
    <row r="201" spans="1:15" ht="12.95" customHeight="1">
      <c r="A201" s="4" t="s">
        <v>145</v>
      </c>
      <c r="B201" s="4" t="s">
        <v>146</v>
      </c>
      <c r="C201" s="4" t="s">
        <v>0</v>
      </c>
      <c r="D201" s="7" t="s">
        <v>0</v>
      </c>
      <c r="E201" s="7" t="s">
        <v>0</v>
      </c>
      <c r="F201" s="7" t="s">
        <v>0</v>
      </c>
      <c r="G201" s="19">
        <v>128823400</v>
      </c>
      <c r="H201" s="19">
        <f t="shared" si="6"/>
        <v>0</v>
      </c>
      <c r="I201" s="19">
        <v>128823400</v>
      </c>
      <c r="J201" s="19">
        <v>126244400</v>
      </c>
      <c r="K201" s="19">
        <f t="shared" si="8"/>
        <v>0</v>
      </c>
      <c r="L201" s="19">
        <v>126244400</v>
      </c>
      <c r="M201" s="19">
        <v>2579000</v>
      </c>
      <c r="N201" s="19">
        <f t="shared" si="7"/>
        <v>0</v>
      </c>
      <c r="O201" s="19">
        <v>2579000</v>
      </c>
    </row>
    <row r="202" spans="1:15" ht="29.25" customHeight="1">
      <c r="A202" s="11" t="s">
        <v>358</v>
      </c>
      <c r="B202" s="8"/>
      <c r="C202" s="8"/>
      <c r="D202" s="7"/>
      <c r="E202" s="7"/>
      <c r="F202" s="7"/>
      <c r="G202" s="19">
        <v>325194622.10000002</v>
      </c>
      <c r="H202" s="19">
        <f t="shared" si="6"/>
        <v>-57929566.100000024</v>
      </c>
      <c r="I202" s="19">
        <f>I203</f>
        <v>267265056</v>
      </c>
      <c r="J202" s="19"/>
      <c r="K202" s="19">
        <f t="shared" si="8"/>
        <v>0</v>
      </c>
      <c r="L202" s="19"/>
      <c r="M202" s="19">
        <v>325194622.10000002</v>
      </c>
      <c r="N202" s="19">
        <f t="shared" si="7"/>
        <v>-57929566.100000024</v>
      </c>
      <c r="O202" s="19">
        <f>O203</f>
        <v>267265056</v>
      </c>
    </row>
    <row r="203" spans="1:15" ht="21" customHeight="1">
      <c r="A203" s="10" t="s">
        <v>30</v>
      </c>
      <c r="B203" s="8"/>
      <c r="C203" s="8"/>
      <c r="D203" s="7"/>
      <c r="E203" s="7"/>
      <c r="F203" s="7"/>
      <c r="G203" s="16">
        <v>325194622.10000002</v>
      </c>
      <c r="H203" s="16">
        <f t="shared" ref="H203:H256" si="9">I203-G203</f>
        <v>-57929566.100000024</v>
      </c>
      <c r="I203" s="16">
        <f>I204</f>
        <v>267265056</v>
      </c>
      <c r="J203" s="16"/>
      <c r="K203" s="16">
        <f t="shared" ref="K203:K253" si="10">L203-J203</f>
        <v>0</v>
      </c>
      <c r="L203" s="16"/>
      <c r="M203" s="16">
        <v>325194622.10000002</v>
      </c>
      <c r="N203" s="16">
        <f t="shared" ref="N203:N256" si="11">O203-M203</f>
        <v>-57929566.100000024</v>
      </c>
      <c r="O203" s="16">
        <f>O204</f>
        <v>267265056</v>
      </c>
    </row>
    <row r="204" spans="1:15" ht="25.5" customHeight="1">
      <c r="A204" s="11" t="s">
        <v>359</v>
      </c>
      <c r="B204" s="8"/>
      <c r="C204" s="11" t="s">
        <v>33</v>
      </c>
      <c r="D204" s="14" t="s">
        <v>360</v>
      </c>
      <c r="E204" s="11" t="s">
        <v>50</v>
      </c>
      <c r="F204" s="6" t="s">
        <v>51</v>
      </c>
      <c r="G204" s="19">
        <v>325194622.10000002</v>
      </c>
      <c r="H204" s="19">
        <f t="shared" si="9"/>
        <v>-57929566.100000024</v>
      </c>
      <c r="I204" s="19">
        <v>267265056</v>
      </c>
      <c r="J204" s="19"/>
      <c r="K204" s="19">
        <f t="shared" si="10"/>
        <v>0</v>
      </c>
      <c r="L204" s="19"/>
      <c r="M204" s="19">
        <v>325194622.10000002</v>
      </c>
      <c r="N204" s="19">
        <f t="shared" si="11"/>
        <v>-57929566.100000024</v>
      </c>
      <c r="O204" s="19">
        <v>267265056</v>
      </c>
    </row>
    <row r="205" spans="1:15" ht="19.5" customHeight="1">
      <c r="A205" s="37" t="s">
        <v>258</v>
      </c>
      <c r="B205" s="37"/>
      <c r="C205" s="37"/>
      <c r="D205" s="37"/>
      <c r="E205" s="37"/>
      <c r="F205" s="37"/>
      <c r="G205" s="16">
        <v>398721873.11000001</v>
      </c>
      <c r="H205" s="3">
        <f t="shared" si="9"/>
        <v>34304980.389999986</v>
      </c>
      <c r="I205" s="3">
        <f>L205+O205</f>
        <v>433026853.5</v>
      </c>
      <c r="J205" s="16">
        <v>299079700</v>
      </c>
      <c r="K205" s="3">
        <f t="shared" si="10"/>
        <v>0</v>
      </c>
      <c r="L205" s="16">
        <v>299079700</v>
      </c>
      <c r="M205" s="16">
        <v>99642173.109999999</v>
      </c>
      <c r="N205" s="16">
        <f t="shared" si="11"/>
        <v>34304980.390000001</v>
      </c>
      <c r="O205" s="16">
        <f>O206+O207</f>
        <v>133947153.5</v>
      </c>
    </row>
    <row r="206" spans="1:15" ht="12.95" customHeight="1">
      <c r="A206" s="35" t="s">
        <v>28</v>
      </c>
      <c r="B206" s="35"/>
      <c r="C206" s="35"/>
      <c r="D206" s="35"/>
      <c r="E206" s="35"/>
      <c r="F206" s="35"/>
      <c r="G206" s="19">
        <v>332310777.77999997</v>
      </c>
      <c r="H206" s="19">
        <f t="shared" si="9"/>
        <v>0</v>
      </c>
      <c r="I206" s="19">
        <f t="shared" ref="I206:I207" si="12">L206+O206</f>
        <v>332310777.77999997</v>
      </c>
      <c r="J206" s="19">
        <v>299079700</v>
      </c>
      <c r="K206" s="19">
        <f t="shared" si="10"/>
        <v>0</v>
      </c>
      <c r="L206" s="19">
        <v>299079700</v>
      </c>
      <c r="M206" s="19">
        <v>33231077.780000001</v>
      </c>
      <c r="N206" s="19">
        <f t="shared" si="11"/>
        <v>0</v>
      </c>
      <c r="O206" s="19">
        <v>33231077.780000001</v>
      </c>
    </row>
    <row r="207" spans="1:15" ht="12.95" customHeight="1">
      <c r="A207" s="35" t="s">
        <v>29</v>
      </c>
      <c r="B207" s="35"/>
      <c r="C207" s="35"/>
      <c r="D207" s="35"/>
      <c r="E207" s="35"/>
      <c r="F207" s="35"/>
      <c r="G207" s="19">
        <f>G205-G206</f>
        <v>66411095.330000043</v>
      </c>
      <c r="H207" s="19">
        <f t="shared" si="9"/>
        <v>34304980.389999956</v>
      </c>
      <c r="I207" s="19">
        <f t="shared" si="12"/>
        <v>100716075.72</v>
      </c>
      <c r="J207" s="19">
        <v>0</v>
      </c>
      <c r="K207" s="19">
        <f t="shared" si="10"/>
        <v>0</v>
      </c>
      <c r="L207" s="19">
        <v>0</v>
      </c>
      <c r="M207" s="19">
        <v>66411095.330000043</v>
      </c>
      <c r="N207" s="19">
        <f t="shared" si="11"/>
        <v>34304980.389999956</v>
      </c>
      <c r="O207" s="19">
        <f>O212+O213+O214</f>
        <v>100716075.72</v>
      </c>
    </row>
    <row r="208" spans="1:15" ht="12.95" hidden="1" customHeight="1">
      <c r="A208" s="35" t="s">
        <v>0</v>
      </c>
      <c r="B208" s="35"/>
      <c r="C208" s="35"/>
      <c r="D208" s="35"/>
      <c r="E208" s="35"/>
      <c r="F208" s="35"/>
      <c r="G208" s="5"/>
      <c r="H208" s="3">
        <f t="shared" si="9"/>
        <v>681832945.09000003</v>
      </c>
      <c r="I208" s="5">
        <v>681832945.09000003</v>
      </c>
      <c r="J208" s="5"/>
      <c r="K208" s="3">
        <f t="shared" si="10"/>
        <v>299079700</v>
      </c>
      <c r="L208" s="5">
        <v>299079700</v>
      </c>
      <c r="M208" s="5"/>
      <c r="N208" s="3">
        <f t="shared" si="11"/>
        <v>382753245.08999997</v>
      </c>
      <c r="O208" s="5">
        <v>382753245.08999997</v>
      </c>
    </row>
    <row r="209" spans="1:15" ht="12.95" customHeight="1">
      <c r="A209" s="36" t="s">
        <v>59</v>
      </c>
      <c r="B209" s="36"/>
      <c r="C209" s="36"/>
      <c r="D209" s="36"/>
      <c r="E209" s="36"/>
      <c r="F209" s="36"/>
      <c r="G209" s="3">
        <f>G210+G213+G214</f>
        <v>398721873.11000001</v>
      </c>
      <c r="H209" s="3">
        <f t="shared" si="9"/>
        <v>34304980.389999986</v>
      </c>
      <c r="I209" s="3">
        <f>L209+O209</f>
        <v>433026853.5</v>
      </c>
      <c r="J209" s="3">
        <v>299079700</v>
      </c>
      <c r="K209" s="3">
        <f t="shared" si="10"/>
        <v>0</v>
      </c>
      <c r="L209" s="3">
        <v>299079700</v>
      </c>
      <c r="M209" s="3">
        <f>M210+M213+M214</f>
        <v>99642173.109999999</v>
      </c>
      <c r="N209" s="3">
        <f t="shared" si="11"/>
        <v>34304980.390000001</v>
      </c>
      <c r="O209" s="3">
        <f>O210+O213+O214</f>
        <v>133947153.5</v>
      </c>
    </row>
    <row r="210" spans="1:15" ht="56.65" customHeight="1">
      <c r="A210" s="4" t="s">
        <v>259</v>
      </c>
      <c r="B210" s="1" t="s">
        <v>32</v>
      </c>
      <c r="C210" s="1" t="s">
        <v>32</v>
      </c>
      <c r="D210" s="6" t="s">
        <v>260</v>
      </c>
      <c r="E210" s="6" t="s">
        <v>62</v>
      </c>
      <c r="F210" s="6" t="s">
        <v>261</v>
      </c>
      <c r="G210" s="19">
        <v>332975521.80000001</v>
      </c>
      <c r="H210" s="19">
        <f t="shared" si="9"/>
        <v>0</v>
      </c>
      <c r="I210" s="19">
        <f>L210+O210</f>
        <v>332975521.80000001</v>
      </c>
      <c r="J210" s="19">
        <v>299079700</v>
      </c>
      <c r="K210" s="19">
        <f t="shared" si="10"/>
        <v>0</v>
      </c>
      <c r="L210" s="19">
        <v>299079700</v>
      </c>
      <c r="M210" s="19">
        <v>33895821.799999997</v>
      </c>
      <c r="N210" s="19">
        <f t="shared" si="11"/>
        <v>0</v>
      </c>
      <c r="O210" s="19">
        <v>33895821.799999997</v>
      </c>
    </row>
    <row r="211" spans="1:15" ht="16.5" customHeight="1">
      <c r="A211" s="4" t="s">
        <v>262</v>
      </c>
      <c r="B211" s="4" t="s">
        <v>263</v>
      </c>
      <c r="C211" s="4" t="s">
        <v>0</v>
      </c>
      <c r="D211" s="7" t="s">
        <v>0</v>
      </c>
      <c r="E211" s="7" t="s">
        <v>0</v>
      </c>
      <c r="F211" s="7" t="s">
        <v>0</v>
      </c>
      <c r="G211" s="19">
        <v>332310777.77999997</v>
      </c>
      <c r="H211" s="19">
        <f t="shared" si="9"/>
        <v>0</v>
      </c>
      <c r="I211" s="19">
        <v>332310777.77999997</v>
      </c>
      <c r="J211" s="19">
        <v>299079700</v>
      </c>
      <c r="K211" s="19">
        <f t="shared" si="10"/>
        <v>0</v>
      </c>
      <c r="L211" s="19">
        <v>299079700</v>
      </c>
      <c r="M211" s="19">
        <v>33231077.780000001</v>
      </c>
      <c r="N211" s="19">
        <f t="shared" si="11"/>
        <v>0</v>
      </c>
      <c r="O211" s="19">
        <v>33231077.780000001</v>
      </c>
    </row>
    <row r="212" spans="1:15" ht="12.95" customHeight="1">
      <c r="A212" s="4" t="s">
        <v>66</v>
      </c>
      <c r="B212" s="4" t="s">
        <v>32</v>
      </c>
      <c r="C212" s="4" t="s">
        <v>0</v>
      </c>
      <c r="D212" s="7" t="s">
        <v>0</v>
      </c>
      <c r="E212" s="7" t="s">
        <v>0</v>
      </c>
      <c r="F212" s="7" t="s">
        <v>0</v>
      </c>
      <c r="G212" s="19">
        <v>664744.02</v>
      </c>
      <c r="H212" s="19">
        <f t="shared" si="9"/>
        <v>0</v>
      </c>
      <c r="I212" s="19">
        <v>664744.02</v>
      </c>
      <c r="J212" s="19" t="s">
        <v>0</v>
      </c>
      <c r="K212" s="19"/>
      <c r="L212" s="19" t="s">
        <v>0</v>
      </c>
      <c r="M212" s="19">
        <v>664744.02</v>
      </c>
      <c r="N212" s="19">
        <f t="shared" si="11"/>
        <v>0</v>
      </c>
      <c r="O212" s="19">
        <v>664744.02</v>
      </c>
    </row>
    <row r="213" spans="1:15" ht="60.75" customHeight="1">
      <c r="A213" s="4" t="s">
        <v>264</v>
      </c>
      <c r="B213" s="1" t="s">
        <v>32</v>
      </c>
      <c r="C213" s="1" t="s">
        <v>32</v>
      </c>
      <c r="D213" s="6" t="s">
        <v>265</v>
      </c>
      <c r="E213" s="6" t="s">
        <v>62</v>
      </c>
      <c r="F213" s="6" t="s">
        <v>255</v>
      </c>
      <c r="G213" s="19">
        <v>64746351.310000002</v>
      </c>
      <c r="H213" s="19">
        <f t="shared" si="9"/>
        <v>30804980.390000001</v>
      </c>
      <c r="I213" s="19">
        <f>O213</f>
        <v>95551331.700000003</v>
      </c>
      <c r="J213" s="19" t="s">
        <v>0</v>
      </c>
      <c r="K213" s="19"/>
      <c r="L213" s="19" t="s">
        <v>0</v>
      </c>
      <c r="M213" s="19">
        <v>64746351.310000002</v>
      </c>
      <c r="N213" s="19">
        <f t="shared" si="11"/>
        <v>30804980.390000001</v>
      </c>
      <c r="O213" s="19">
        <v>95551331.700000003</v>
      </c>
    </row>
    <row r="214" spans="1:15" ht="62.25" customHeight="1">
      <c r="A214" s="4" t="s">
        <v>266</v>
      </c>
      <c r="B214" s="1" t="s">
        <v>32</v>
      </c>
      <c r="C214" s="1" t="s">
        <v>32</v>
      </c>
      <c r="D214" s="6" t="s">
        <v>267</v>
      </c>
      <c r="E214" s="6" t="s">
        <v>62</v>
      </c>
      <c r="F214" s="6" t="s">
        <v>72</v>
      </c>
      <c r="G214" s="19">
        <v>1000000</v>
      </c>
      <c r="H214" s="19">
        <f t="shared" si="9"/>
        <v>3500000</v>
      </c>
      <c r="I214" s="19">
        <f>O214</f>
        <v>4500000</v>
      </c>
      <c r="J214" s="19" t="s">
        <v>0</v>
      </c>
      <c r="K214" s="19"/>
      <c r="L214" s="19" t="s">
        <v>0</v>
      </c>
      <c r="M214" s="19">
        <v>1000000</v>
      </c>
      <c r="N214" s="19">
        <f t="shared" si="11"/>
        <v>3500000</v>
      </c>
      <c r="O214" s="19">
        <v>4500000</v>
      </c>
    </row>
    <row r="215" spans="1:15" ht="64.349999999999994" hidden="1" customHeight="1">
      <c r="A215" s="4" t="s">
        <v>268</v>
      </c>
      <c r="B215" s="1" t="s">
        <v>32</v>
      </c>
      <c r="C215" s="1" t="s">
        <v>32</v>
      </c>
      <c r="D215" s="6" t="s">
        <v>269</v>
      </c>
      <c r="E215" s="6" t="s">
        <v>62</v>
      </c>
      <c r="F215" s="6" t="s">
        <v>72</v>
      </c>
      <c r="G215" s="5"/>
      <c r="H215" s="3">
        <f t="shared" si="9"/>
        <v>0</v>
      </c>
      <c r="I215" s="5"/>
      <c r="J215" s="5" t="s">
        <v>0</v>
      </c>
      <c r="K215" s="3"/>
      <c r="L215" s="16" t="s">
        <v>0</v>
      </c>
      <c r="M215" s="16"/>
      <c r="N215" s="16">
        <f t="shared" si="11"/>
        <v>0</v>
      </c>
      <c r="O215" s="16"/>
    </row>
    <row r="216" spans="1:15" ht="24" customHeight="1">
      <c r="A216" s="37" t="s">
        <v>270</v>
      </c>
      <c r="B216" s="37"/>
      <c r="C216" s="37"/>
      <c r="D216" s="37"/>
      <c r="E216" s="37"/>
      <c r="F216" s="37"/>
      <c r="G216" s="16">
        <v>378751496.07999998</v>
      </c>
      <c r="H216" s="3">
        <f t="shared" si="9"/>
        <v>55766788.550000012</v>
      </c>
      <c r="I216" s="16">
        <v>434518284.63</v>
      </c>
      <c r="J216" s="16">
        <v>210647600</v>
      </c>
      <c r="K216" s="3">
        <f t="shared" si="10"/>
        <v>24070400</v>
      </c>
      <c r="L216" s="16">
        <v>234718000</v>
      </c>
      <c r="M216" s="16">
        <v>168103896.08000001</v>
      </c>
      <c r="N216" s="16">
        <f t="shared" si="11"/>
        <v>31696388.549999982</v>
      </c>
      <c r="O216" s="16">
        <v>199800284.63</v>
      </c>
    </row>
    <row r="217" spans="1:15" ht="12.95" customHeight="1">
      <c r="A217" s="35" t="s">
        <v>28</v>
      </c>
      <c r="B217" s="35"/>
      <c r="C217" s="35"/>
      <c r="D217" s="35"/>
      <c r="E217" s="35"/>
      <c r="F217" s="35"/>
      <c r="G217" s="19">
        <v>0</v>
      </c>
      <c r="H217" s="19">
        <f t="shared" si="9"/>
        <v>0</v>
      </c>
      <c r="I217" s="19">
        <v>0</v>
      </c>
      <c r="J217" s="19">
        <v>0</v>
      </c>
      <c r="K217" s="19">
        <f t="shared" si="10"/>
        <v>0</v>
      </c>
      <c r="L217" s="19">
        <v>0</v>
      </c>
      <c r="M217" s="19">
        <v>0</v>
      </c>
      <c r="N217" s="19">
        <f t="shared" si="11"/>
        <v>0</v>
      </c>
      <c r="O217" s="19">
        <v>0</v>
      </c>
    </row>
    <row r="218" spans="1:15" ht="12.95" customHeight="1">
      <c r="A218" s="35" t="s">
        <v>29</v>
      </c>
      <c r="B218" s="35"/>
      <c r="C218" s="35"/>
      <c r="D218" s="35"/>
      <c r="E218" s="35"/>
      <c r="F218" s="35"/>
      <c r="G218" s="19">
        <v>378751496.07999998</v>
      </c>
      <c r="H218" s="19">
        <f t="shared" si="9"/>
        <v>55766788.550000012</v>
      </c>
      <c r="I218" s="19">
        <v>434518284.63</v>
      </c>
      <c r="J218" s="19">
        <v>210647600</v>
      </c>
      <c r="K218" s="19">
        <f t="shared" si="10"/>
        <v>24070400</v>
      </c>
      <c r="L218" s="19">
        <v>234718000</v>
      </c>
      <c r="M218" s="19">
        <v>168103896.08000001</v>
      </c>
      <c r="N218" s="19">
        <f t="shared" si="11"/>
        <v>31696388.549999982</v>
      </c>
      <c r="O218" s="19">
        <v>199800284.63</v>
      </c>
    </row>
    <row r="219" spans="1:15" ht="16.5" customHeight="1">
      <c r="A219" s="35" t="s">
        <v>271</v>
      </c>
      <c r="B219" s="35"/>
      <c r="C219" s="35"/>
      <c r="D219" s="35"/>
      <c r="E219" s="35"/>
      <c r="F219" s="35"/>
      <c r="G219" s="19">
        <v>64310011.109999999</v>
      </c>
      <c r="H219" s="19">
        <f t="shared" si="9"/>
        <v>7199993.900000006</v>
      </c>
      <c r="I219" s="19">
        <v>71510005.010000005</v>
      </c>
      <c r="J219" s="19">
        <v>23450000</v>
      </c>
      <c r="K219" s="19">
        <f t="shared" si="10"/>
        <v>0</v>
      </c>
      <c r="L219" s="19">
        <v>23450000</v>
      </c>
      <c r="M219" s="19">
        <v>40860011.109999999</v>
      </c>
      <c r="N219" s="19">
        <f t="shared" si="11"/>
        <v>7199993.8999999985</v>
      </c>
      <c r="O219" s="19">
        <v>48060005.009999998</v>
      </c>
    </row>
    <row r="220" spans="1:15" ht="12.95" customHeight="1">
      <c r="A220" s="36" t="s">
        <v>59</v>
      </c>
      <c r="B220" s="36"/>
      <c r="C220" s="36"/>
      <c r="D220" s="36"/>
      <c r="E220" s="36"/>
      <c r="F220" s="36"/>
      <c r="G220" s="3">
        <v>64310011.109999999</v>
      </c>
      <c r="H220" s="3">
        <f t="shared" si="9"/>
        <v>7199993.900000006</v>
      </c>
      <c r="I220" s="3">
        <v>71510005.010000005</v>
      </c>
      <c r="J220" s="3">
        <v>23450000</v>
      </c>
      <c r="K220" s="3">
        <f t="shared" si="10"/>
        <v>0</v>
      </c>
      <c r="L220" s="3">
        <v>23450000</v>
      </c>
      <c r="M220" s="3">
        <v>40860011.109999999</v>
      </c>
      <c r="N220" s="3">
        <f t="shared" si="11"/>
        <v>7199993.8999999985</v>
      </c>
      <c r="O220" s="3">
        <v>48060005.009999998</v>
      </c>
    </row>
    <row r="221" spans="1:15" ht="79.900000000000006" customHeight="1">
      <c r="A221" s="4" t="s">
        <v>272</v>
      </c>
      <c r="B221" s="1" t="s">
        <v>32</v>
      </c>
      <c r="C221" s="1" t="s">
        <v>32</v>
      </c>
      <c r="D221" s="6" t="s">
        <v>273</v>
      </c>
      <c r="E221" s="6" t="s">
        <v>274</v>
      </c>
      <c r="F221" s="6" t="s">
        <v>44</v>
      </c>
      <c r="G221" s="19">
        <v>16614100</v>
      </c>
      <c r="H221" s="19">
        <f t="shared" si="9"/>
        <v>0</v>
      </c>
      <c r="I221" s="19">
        <v>16614100</v>
      </c>
      <c r="J221" s="19">
        <v>11725000</v>
      </c>
      <c r="K221" s="19">
        <f t="shared" si="10"/>
        <v>0</v>
      </c>
      <c r="L221" s="19">
        <v>11725000</v>
      </c>
      <c r="M221" s="19">
        <v>4889100</v>
      </c>
      <c r="N221" s="19">
        <f t="shared" si="11"/>
        <v>0</v>
      </c>
      <c r="O221" s="19">
        <v>4889100</v>
      </c>
    </row>
    <row r="222" spans="1:15" ht="64.349999999999994" customHeight="1">
      <c r="A222" s="4" t="s">
        <v>275</v>
      </c>
      <c r="B222" s="1" t="s">
        <v>32</v>
      </c>
      <c r="C222" s="1" t="s">
        <v>32</v>
      </c>
      <c r="D222" s="6" t="s">
        <v>276</v>
      </c>
      <c r="E222" s="6" t="s">
        <v>277</v>
      </c>
      <c r="F222" s="6" t="s">
        <v>44</v>
      </c>
      <c r="G222" s="19">
        <v>47695911.109999999</v>
      </c>
      <c r="H222" s="19">
        <f t="shared" si="9"/>
        <v>7199993.8999999985</v>
      </c>
      <c r="I222" s="19">
        <v>54895905.009999998</v>
      </c>
      <c r="J222" s="19">
        <v>11725000</v>
      </c>
      <c r="K222" s="19">
        <f t="shared" si="10"/>
        <v>0</v>
      </c>
      <c r="L222" s="19">
        <v>11725000</v>
      </c>
      <c r="M222" s="19">
        <v>35970911.109999999</v>
      </c>
      <c r="N222" s="19">
        <f t="shared" si="11"/>
        <v>7199993.8999999985</v>
      </c>
      <c r="O222" s="19">
        <v>43170905.009999998</v>
      </c>
    </row>
    <row r="223" spans="1:15" ht="12.95" customHeight="1">
      <c r="A223" s="35" t="s">
        <v>278</v>
      </c>
      <c r="B223" s="35"/>
      <c r="C223" s="35"/>
      <c r="D223" s="35"/>
      <c r="E223" s="35"/>
      <c r="F223" s="35"/>
      <c r="G223" s="19">
        <v>314441484.97000003</v>
      </c>
      <c r="H223" s="19">
        <f t="shared" si="9"/>
        <v>48566794.649999976</v>
      </c>
      <c r="I223" s="19">
        <v>363008279.62</v>
      </c>
      <c r="J223" s="19">
        <v>187197600</v>
      </c>
      <c r="K223" s="19">
        <f t="shared" si="10"/>
        <v>24070400</v>
      </c>
      <c r="L223" s="19">
        <v>211268000</v>
      </c>
      <c r="M223" s="19">
        <v>127243884.97</v>
      </c>
      <c r="N223" s="19">
        <f t="shared" si="11"/>
        <v>24496394.650000006</v>
      </c>
      <c r="O223" s="19">
        <v>151740279.62</v>
      </c>
    </row>
    <row r="224" spans="1:15" ht="12.95" customHeight="1">
      <c r="A224" s="36" t="s">
        <v>59</v>
      </c>
      <c r="B224" s="36"/>
      <c r="C224" s="36"/>
      <c r="D224" s="36"/>
      <c r="E224" s="36"/>
      <c r="F224" s="36"/>
      <c r="G224" s="3">
        <v>314441484.97000003</v>
      </c>
      <c r="H224" s="3">
        <f t="shared" si="9"/>
        <v>48566794.649999976</v>
      </c>
      <c r="I224" s="3">
        <v>363008279.62</v>
      </c>
      <c r="J224" s="3">
        <v>187197600</v>
      </c>
      <c r="K224" s="3">
        <f t="shared" si="10"/>
        <v>24070400</v>
      </c>
      <c r="L224" s="3">
        <v>211268000</v>
      </c>
      <c r="M224" s="3">
        <v>127243884.97</v>
      </c>
      <c r="N224" s="3">
        <f t="shared" si="11"/>
        <v>24496394.650000006</v>
      </c>
      <c r="O224" s="3">
        <v>151740279.62</v>
      </c>
    </row>
    <row r="225" spans="1:15" ht="47.85" customHeight="1">
      <c r="A225" s="4" t="s">
        <v>279</v>
      </c>
      <c r="B225" s="1" t="s">
        <v>32</v>
      </c>
      <c r="C225" s="1" t="s">
        <v>32</v>
      </c>
      <c r="D225" s="6" t="s">
        <v>119</v>
      </c>
      <c r="E225" s="6" t="s">
        <v>280</v>
      </c>
      <c r="F225" s="6" t="s">
        <v>44</v>
      </c>
      <c r="G225" s="19">
        <v>103849171.98999999</v>
      </c>
      <c r="H225" s="19">
        <f t="shared" si="9"/>
        <v>24560881.760000005</v>
      </c>
      <c r="I225" s="19">
        <v>128410053.75</v>
      </c>
      <c r="J225" s="19">
        <v>101775300</v>
      </c>
      <c r="K225" s="19">
        <f t="shared" si="10"/>
        <v>24070400</v>
      </c>
      <c r="L225" s="19">
        <v>125845700</v>
      </c>
      <c r="M225" s="19">
        <v>2073871.99</v>
      </c>
      <c r="N225" s="19">
        <f t="shared" si="11"/>
        <v>490481.76</v>
      </c>
      <c r="O225" s="19">
        <v>2564353.75</v>
      </c>
    </row>
    <row r="226" spans="1:15" ht="47.85" customHeight="1">
      <c r="A226" s="4" t="s">
        <v>281</v>
      </c>
      <c r="B226" s="1" t="s">
        <v>32</v>
      </c>
      <c r="C226" s="1" t="s">
        <v>32</v>
      </c>
      <c r="D226" s="6" t="s">
        <v>282</v>
      </c>
      <c r="E226" s="6" t="s">
        <v>213</v>
      </c>
      <c r="F226" s="6" t="s">
        <v>44</v>
      </c>
      <c r="G226" s="19">
        <v>52592560</v>
      </c>
      <c r="H226" s="19">
        <f t="shared" si="9"/>
        <v>0</v>
      </c>
      <c r="I226" s="19">
        <v>52592560</v>
      </c>
      <c r="J226" s="19">
        <v>51540660</v>
      </c>
      <c r="K226" s="19">
        <f t="shared" si="10"/>
        <v>0</v>
      </c>
      <c r="L226" s="19">
        <v>51540660</v>
      </c>
      <c r="M226" s="19">
        <v>1051900</v>
      </c>
      <c r="N226" s="19">
        <f t="shared" si="11"/>
        <v>0</v>
      </c>
      <c r="O226" s="19">
        <v>1051900</v>
      </c>
    </row>
    <row r="227" spans="1:15" ht="47.85" customHeight="1">
      <c r="A227" s="4" t="s">
        <v>283</v>
      </c>
      <c r="B227" s="1" t="s">
        <v>32</v>
      </c>
      <c r="C227" s="1" t="s">
        <v>32</v>
      </c>
      <c r="D227" s="6" t="s">
        <v>284</v>
      </c>
      <c r="E227" s="6" t="s">
        <v>274</v>
      </c>
      <c r="F227" s="6" t="s">
        <v>51</v>
      </c>
      <c r="G227" s="19">
        <v>123426692.98</v>
      </c>
      <c r="H227" s="19">
        <f t="shared" si="9"/>
        <v>24005912.890000001</v>
      </c>
      <c r="I227" s="19">
        <v>147432605.87</v>
      </c>
      <c r="J227" s="19" t="s">
        <v>0</v>
      </c>
      <c r="K227" s="19"/>
      <c r="L227" s="19" t="s">
        <v>0</v>
      </c>
      <c r="M227" s="19">
        <v>123426692.98</v>
      </c>
      <c r="N227" s="19">
        <f t="shared" si="11"/>
        <v>24005912.890000001</v>
      </c>
      <c r="O227" s="19">
        <v>147432605.87</v>
      </c>
    </row>
    <row r="228" spans="1:15" ht="47.85" customHeight="1">
      <c r="A228" s="4" t="s">
        <v>285</v>
      </c>
      <c r="B228" s="1" t="s">
        <v>32</v>
      </c>
      <c r="C228" s="1" t="s">
        <v>32</v>
      </c>
      <c r="D228" s="6" t="s">
        <v>286</v>
      </c>
      <c r="E228" s="6" t="s">
        <v>213</v>
      </c>
      <c r="F228" s="6" t="s">
        <v>44</v>
      </c>
      <c r="G228" s="19">
        <v>34573060</v>
      </c>
      <c r="H228" s="19">
        <f t="shared" si="9"/>
        <v>0</v>
      </c>
      <c r="I228" s="19">
        <v>34573060</v>
      </c>
      <c r="J228" s="19">
        <v>33881640</v>
      </c>
      <c r="K228" s="19">
        <f t="shared" si="10"/>
        <v>0</v>
      </c>
      <c r="L228" s="19">
        <v>33881640</v>
      </c>
      <c r="M228" s="19">
        <v>691420</v>
      </c>
      <c r="N228" s="19">
        <f t="shared" si="11"/>
        <v>0</v>
      </c>
      <c r="O228" s="19">
        <v>691420</v>
      </c>
    </row>
    <row r="229" spans="1:15" ht="24" customHeight="1">
      <c r="A229" s="37" t="s">
        <v>287</v>
      </c>
      <c r="B229" s="37"/>
      <c r="C229" s="37"/>
      <c r="D229" s="37"/>
      <c r="E229" s="37"/>
      <c r="F229" s="37"/>
      <c r="G229" s="16">
        <v>0</v>
      </c>
      <c r="H229" s="3">
        <f t="shared" si="9"/>
        <v>72178200.659999996</v>
      </c>
      <c r="I229" s="16">
        <v>72178200.659999996</v>
      </c>
      <c r="J229" s="16">
        <v>0</v>
      </c>
      <c r="K229" s="16">
        <f t="shared" si="10"/>
        <v>0</v>
      </c>
      <c r="L229" s="16">
        <v>0</v>
      </c>
      <c r="M229" s="16">
        <v>0</v>
      </c>
      <c r="N229" s="16">
        <f t="shared" si="11"/>
        <v>72178200.659999996</v>
      </c>
      <c r="O229" s="16">
        <v>72178200.659999996</v>
      </c>
    </row>
    <row r="230" spans="1:15" ht="12.95" customHeight="1">
      <c r="A230" s="35" t="s">
        <v>28</v>
      </c>
      <c r="B230" s="35"/>
      <c r="C230" s="35"/>
      <c r="D230" s="35"/>
      <c r="E230" s="35"/>
      <c r="F230" s="35"/>
      <c r="G230" s="19">
        <v>0</v>
      </c>
      <c r="H230" s="19">
        <f t="shared" si="9"/>
        <v>0</v>
      </c>
      <c r="I230" s="19">
        <v>0</v>
      </c>
      <c r="J230" s="19">
        <v>0</v>
      </c>
      <c r="K230" s="19">
        <f t="shared" si="10"/>
        <v>0</v>
      </c>
      <c r="L230" s="19">
        <v>0</v>
      </c>
      <c r="M230" s="19">
        <v>0</v>
      </c>
      <c r="N230" s="19">
        <f t="shared" si="11"/>
        <v>0</v>
      </c>
      <c r="O230" s="19">
        <v>0</v>
      </c>
    </row>
    <row r="231" spans="1:15" ht="12.95" customHeight="1">
      <c r="A231" s="35" t="s">
        <v>29</v>
      </c>
      <c r="B231" s="35"/>
      <c r="C231" s="35"/>
      <c r="D231" s="35"/>
      <c r="E231" s="35"/>
      <c r="F231" s="35"/>
      <c r="G231" s="19">
        <v>0</v>
      </c>
      <c r="H231" s="19">
        <f t="shared" si="9"/>
        <v>72178200.659999996</v>
      </c>
      <c r="I231" s="19">
        <v>72178200.659999996</v>
      </c>
      <c r="J231" s="19">
        <v>0</v>
      </c>
      <c r="K231" s="19">
        <f t="shared" si="10"/>
        <v>0</v>
      </c>
      <c r="L231" s="19">
        <v>0</v>
      </c>
      <c r="M231" s="19">
        <v>0</v>
      </c>
      <c r="N231" s="19">
        <f t="shared" si="11"/>
        <v>72178200.659999996</v>
      </c>
      <c r="O231" s="19">
        <v>72178200.659999996</v>
      </c>
    </row>
    <row r="232" spans="1:15" ht="12.95" customHeight="1">
      <c r="A232" s="35" t="s">
        <v>288</v>
      </c>
      <c r="B232" s="35"/>
      <c r="C232" s="35"/>
      <c r="D232" s="35"/>
      <c r="E232" s="35"/>
      <c r="F232" s="35"/>
      <c r="G232" s="19">
        <v>0</v>
      </c>
      <c r="H232" s="19">
        <f t="shared" si="9"/>
        <v>72178200.659999996</v>
      </c>
      <c r="I232" s="19">
        <v>72178200.659999996</v>
      </c>
      <c r="J232" s="19" t="s">
        <v>0</v>
      </c>
      <c r="K232" s="19"/>
      <c r="L232" s="19"/>
      <c r="M232" s="19">
        <v>0</v>
      </c>
      <c r="N232" s="19">
        <f t="shared" si="11"/>
        <v>72178200.659999996</v>
      </c>
      <c r="O232" s="19">
        <v>72178200.659999996</v>
      </c>
    </row>
    <row r="233" spans="1:15" ht="12.95" customHeight="1">
      <c r="A233" s="36" t="s">
        <v>30</v>
      </c>
      <c r="B233" s="36"/>
      <c r="C233" s="36"/>
      <c r="D233" s="36"/>
      <c r="E233" s="36"/>
      <c r="F233" s="36"/>
      <c r="G233" s="3">
        <v>0</v>
      </c>
      <c r="H233" s="3">
        <f t="shared" si="9"/>
        <v>72178200.659999996</v>
      </c>
      <c r="I233" s="3">
        <v>72178200.659999996</v>
      </c>
      <c r="J233" s="3" t="s">
        <v>0</v>
      </c>
      <c r="K233" s="3"/>
      <c r="L233" s="3"/>
      <c r="M233" s="3">
        <v>0</v>
      </c>
      <c r="N233" s="3">
        <f t="shared" si="11"/>
        <v>72178200.659999996</v>
      </c>
      <c r="O233" s="3">
        <v>72178200.659999996</v>
      </c>
    </row>
    <row r="234" spans="1:15" ht="47.85" customHeight="1">
      <c r="A234" s="4" t="s">
        <v>289</v>
      </c>
      <c r="B234" s="1" t="s">
        <v>32</v>
      </c>
      <c r="C234" s="1" t="s">
        <v>33</v>
      </c>
      <c r="D234" s="6" t="s">
        <v>290</v>
      </c>
      <c r="E234" s="6" t="s">
        <v>227</v>
      </c>
      <c r="F234" s="6" t="s">
        <v>56</v>
      </c>
      <c r="G234" s="19">
        <v>0</v>
      </c>
      <c r="H234" s="19">
        <f t="shared" si="9"/>
        <v>72178200.659999996</v>
      </c>
      <c r="I234" s="19">
        <v>72178200.659999996</v>
      </c>
      <c r="J234" s="19" t="s">
        <v>0</v>
      </c>
      <c r="K234" s="19"/>
      <c r="L234" s="19" t="s">
        <v>0</v>
      </c>
      <c r="M234" s="19">
        <v>0</v>
      </c>
      <c r="N234" s="19">
        <f t="shared" si="11"/>
        <v>72178200.659999996</v>
      </c>
      <c r="O234" s="19">
        <v>72178200.659999996</v>
      </c>
    </row>
    <row r="235" spans="1:15" ht="23.25" customHeight="1">
      <c r="A235" s="37" t="s">
        <v>291</v>
      </c>
      <c r="B235" s="37"/>
      <c r="C235" s="37"/>
      <c r="D235" s="37"/>
      <c r="E235" s="37"/>
      <c r="F235" s="37"/>
      <c r="G235" s="16">
        <v>195433202.15000001</v>
      </c>
      <c r="H235" s="16">
        <f t="shared" si="9"/>
        <v>248827005.28999999</v>
      </c>
      <c r="I235" s="16">
        <v>444260207.44</v>
      </c>
      <c r="J235" s="16">
        <v>106554400</v>
      </c>
      <c r="K235" s="16">
        <f t="shared" si="10"/>
        <v>212945900</v>
      </c>
      <c r="L235" s="16">
        <v>319500300</v>
      </c>
      <c r="M235" s="16">
        <v>88878802.150000006</v>
      </c>
      <c r="N235" s="16">
        <f t="shared" si="11"/>
        <v>35881105.289999992</v>
      </c>
      <c r="O235" s="16">
        <v>124759907.44</v>
      </c>
    </row>
    <row r="236" spans="1:15" ht="12.95" customHeight="1">
      <c r="A236" s="35" t="s">
        <v>28</v>
      </c>
      <c r="B236" s="35"/>
      <c r="C236" s="35"/>
      <c r="D236" s="35"/>
      <c r="E236" s="35"/>
      <c r="F236" s="35"/>
      <c r="G236" s="19">
        <v>108728979.59</v>
      </c>
      <c r="H236" s="19">
        <f t="shared" si="9"/>
        <v>217291734.71000001</v>
      </c>
      <c r="I236" s="19">
        <v>326020714.30000001</v>
      </c>
      <c r="J236" s="19">
        <v>106554400</v>
      </c>
      <c r="K236" s="19">
        <f t="shared" si="10"/>
        <v>212945900</v>
      </c>
      <c r="L236" s="19">
        <v>319500300</v>
      </c>
      <c r="M236" s="19">
        <v>2174579.59</v>
      </c>
      <c r="N236" s="19">
        <f t="shared" si="11"/>
        <v>4345834.71</v>
      </c>
      <c r="O236" s="19">
        <v>6520414.2999999998</v>
      </c>
    </row>
    <row r="237" spans="1:15" ht="12.95" customHeight="1">
      <c r="A237" s="35" t="s">
        <v>29</v>
      </c>
      <c r="B237" s="35"/>
      <c r="C237" s="35"/>
      <c r="D237" s="35"/>
      <c r="E237" s="35"/>
      <c r="F237" s="35"/>
      <c r="G237" s="19">
        <v>86704222.560000002</v>
      </c>
      <c r="H237" s="19">
        <f t="shared" si="9"/>
        <v>31535270.579999998</v>
      </c>
      <c r="I237" s="19">
        <v>118239493.14</v>
      </c>
      <c r="J237" s="19">
        <v>0</v>
      </c>
      <c r="K237" s="19">
        <f t="shared" si="10"/>
        <v>0</v>
      </c>
      <c r="L237" s="19">
        <v>0</v>
      </c>
      <c r="M237" s="19">
        <v>86704222.560000002</v>
      </c>
      <c r="N237" s="19">
        <f t="shared" si="11"/>
        <v>31535270.579999998</v>
      </c>
      <c r="O237" s="19">
        <v>118239493.14</v>
      </c>
    </row>
    <row r="238" spans="1:15" ht="12.95" customHeight="1">
      <c r="A238" s="35" t="s">
        <v>0</v>
      </c>
      <c r="B238" s="35"/>
      <c r="C238" s="35"/>
      <c r="D238" s="35"/>
      <c r="E238" s="35"/>
      <c r="F238" s="35"/>
      <c r="G238" s="19">
        <v>195433202.15000001</v>
      </c>
      <c r="H238" s="19">
        <f t="shared" si="9"/>
        <v>248827005.28999999</v>
      </c>
      <c r="I238" s="19">
        <v>444260207.44</v>
      </c>
      <c r="J238" s="19">
        <v>106554400</v>
      </c>
      <c r="K238" s="19">
        <f t="shared" si="10"/>
        <v>212945900</v>
      </c>
      <c r="L238" s="19">
        <v>319500300</v>
      </c>
      <c r="M238" s="19">
        <v>88878802.150000006</v>
      </c>
      <c r="N238" s="19">
        <f t="shared" si="11"/>
        <v>35881105.289999992</v>
      </c>
      <c r="O238" s="19">
        <v>124759907.44</v>
      </c>
    </row>
    <row r="239" spans="1:15" ht="12.95" customHeight="1">
      <c r="A239" s="36" t="s">
        <v>59</v>
      </c>
      <c r="B239" s="36"/>
      <c r="C239" s="36"/>
      <c r="D239" s="36"/>
      <c r="E239" s="36"/>
      <c r="F239" s="36"/>
      <c r="G239" s="3">
        <v>188433202.15000001</v>
      </c>
      <c r="H239" s="3">
        <f t="shared" si="9"/>
        <v>248827005.28999999</v>
      </c>
      <c r="I239" s="3">
        <v>437260207.44</v>
      </c>
      <c r="J239" s="3">
        <v>106554400</v>
      </c>
      <c r="K239" s="3">
        <f t="shared" si="10"/>
        <v>212945900</v>
      </c>
      <c r="L239" s="3">
        <v>319500300</v>
      </c>
      <c r="M239" s="3">
        <v>81878802.150000006</v>
      </c>
      <c r="N239" s="3">
        <f t="shared" si="11"/>
        <v>35881105.289999992</v>
      </c>
      <c r="O239" s="3">
        <v>117759907.44</v>
      </c>
    </row>
    <row r="240" spans="1:15" ht="40.15" customHeight="1">
      <c r="A240" s="4" t="s">
        <v>292</v>
      </c>
      <c r="B240" s="1" t="s">
        <v>32</v>
      </c>
      <c r="C240" s="1" t="s">
        <v>32</v>
      </c>
      <c r="D240" s="6" t="s">
        <v>293</v>
      </c>
      <c r="E240" s="6" t="s">
        <v>39</v>
      </c>
      <c r="F240" s="6" t="s">
        <v>40</v>
      </c>
      <c r="G240" s="19">
        <v>44450000</v>
      </c>
      <c r="H240" s="19">
        <f t="shared" si="9"/>
        <v>0</v>
      </c>
      <c r="I240" s="19">
        <v>44450000</v>
      </c>
      <c r="J240" s="19" t="s">
        <v>0</v>
      </c>
      <c r="K240" s="19"/>
      <c r="L240" s="19" t="s">
        <v>0</v>
      </c>
      <c r="M240" s="19">
        <v>44450000</v>
      </c>
      <c r="N240" s="19">
        <f t="shared" si="11"/>
        <v>0</v>
      </c>
      <c r="O240" s="19">
        <v>44450000</v>
      </c>
    </row>
    <row r="241" spans="1:15" ht="56.65" customHeight="1">
      <c r="A241" s="4" t="s">
        <v>294</v>
      </c>
      <c r="B241" s="1" t="s">
        <v>32</v>
      </c>
      <c r="C241" s="1" t="s">
        <v>32</v>
      </c>
      <c r="D241" s="6" t="s">
        <v>295</v>
      </c>
      <c r="E241" s="6" t="s">
        <v>62</v>
      </c>
      <c r="F241" s="6" t="s">
        <v>102</v>
      </c>
      <c r="G241" s="19">
        <v>96076927.450000003</v>
      </c>
      <c r="H241" s="19">
        <f t="shared" si="9"/>
        <v>220569661.94999999</v>
      </c>
      <c r="I241" s="19">
        <v>316646589.39999998</v>
      </c>
      <c r="J241" s="19">
        <v>69466809.599999994</v>
      </c>
      <c r="K241" s="19">
        <f t="shared" si="10"/>
        <v>206372800.00000003</v>
      </c>
      <c r="L241" s="19">
        <v>275839609.60000002</v>
      </c>
      <c r="M241" s="19">
        <v>26610117.850000001</v>
      </c>
      <c r="N241" s="19">
        <f t="shared" si="11"/>
        <v>14196861.949999996</v>
      </c>
      <c r="O241" s="19">
        <v>40806979.799999997</v>
      </c>
    </row>
    <row r="242" spans="1:15" ht="12.95" customHeight="1">
      <c r="A242" s="4" t="s">
        <v>296</v>
      </c>
      <c r="B242" s="4" t="s">
        <v>297</v>
      </c>
      <c r="C242" s="4" t="s">
        <v>0</v>
      </c>
      <c r="D242" s="7" t="s">
        <v>0</v>
      </c>
      <c r="E242" s="7" t="s">
        <v>0</v>
      </c>
      <c r="F242" s="7" t="s">
        <v>0</v>
      </c>
      <c r="G242" s="19">
        <v>70884499.590000004</v>
      </c>
      <c r="H242" s="19">
        <f t="shared" si="9"/>
        <v>210584489.80999997</v>
      </c>
      <c r="I242" s="19">
        <v>281468989.39999998</v>
      </c>
      <c r="J242" s="19">
        <v>69466809.599999994</v>
      </c>
      <c r="K242" s="19">
        <f t="shared" si="10"/>
        <v>206372800.00000003</v>
      </c>
      <c r="L242" s="19">
        <v>275839609.60000002</v>
      </c>
      <c r="M242" s="19">
        <v>1417689.99</v>
      </c>
      <c r="N242" s="19">
        <f t="shared" si="11"/>
        <v>4211689.8099999996</v>
      </c>
      <c r="O242" s="19">
        <v>5629379.7999999998</v>
      </c>
    </row>
    <row r="243" spans="1:15" ht="12.95" customHeight="1">
      <c r="A243" s="4" t="s">
        <v>66</v>
      </c>
      <c r="B243" s="4" t="s">
        <v>32</v>
      </c>
      <c r="C243" s="4" t="s">
        <v>0</v>
      </c>
      <c r="D243" s="7" t="s">
        <v>0</v>
      </c>
      <c r="E243" s="7" t="s">
        <v>0</v>
      </c>
      <c r="F243" s="7" t="s">
        <v>0</v>
      </c>
      <c r="G243" s="19">
        <v>25192427.859999999</v>
      </c>
      <c r="H243" s="19">
        <f t="shared" si="9"/>
        <v>9985172.1400000006</v>
      </c>
      <c r="I243" s="19">
        <v>35177600</v>
      </c>
      <c r="J243" s="19" t="s">
        <v>0</v>
      </c>
      <c r="K243" s="19"/>
      <c r="L243" s="19" t="s">
        <v>0</v>
      </c>
      <c r="M243" s="19">
        <v>25192427.859999999</v>
      </c>
      <c r="N243" s="19">
        <f t="shared" si="11"/>
        <v>9985172.1400000006</v>
      </c>
      <c r="O243" s="19">
        <v>35177600</v>
      </c>
    </row>
    <row r="244" spans="1:15" ht="56.65" customHeight="1">
      <c r="A244" s="4" t="s">
        <v>298</v>
      </c>
      <c r="B244" s="1" t="s">
        <v>32</v>
      </c>
      <c r="C244" s="1" t="s">
        <v>32</v>
      </c>
      <c r="D244" s="6" t="s">
        <v>113</v>
      </c>
      <c r="E244" s="6" t="s">
        <v>62</v>
      </c>
      <c r="F244" s="6" t="s">
        <v>299</v>
      </c>
      <c r="G244" s="19">
        <v>3000000</v>
      </c>
      <c r="H244" s="19">
        <f t="shared" si="9"/>
        <v>-3000000</v>
      </c>
      <c r="I244" s="19">
        <v>0</v>
      </c>
      <c r="J244" s="19" t="s">
        <v>0</v>
      </c>
      <c r="K244" s="19"/>
      <c r="L244" s="19" t="s">
        <v>0</v>
      </c>
      <c r="M244" s="19">
        <v>3000000</v>
      </c>
      <c r="N244" s="19">
        <f t="shared" si="11"/>
        <v>-3000000</v>
      </c>
      <c r="O244" s="19">
        <v>0</v>
      </c>
    </row>
    <row r="245" spans="1:15" ht="56.65" customHeight="1">
      <c r="A245" s="4" t="s">
        <v>300</v>
      </c>
      <c r="B245" s="1" t="s">
        <v>32</v>
      </c>
      <c r="C245" s="1" t="s">
        <v>32</v>
      </c>
      <c r="D245" s="6" t="s">
        <v>301</v>
      </c>
      <c r="E245" s="6" t="s">
        <v>62</v>
      </c>
      <c r="F245" s="6" t="s">
        <v>44</v>
      </c>
      <c r="G245" s="19">
        <v>37919480</v>
      </c>
      <c r="H245" s="19">
        <f t="shared" si="9"/>
        <v>6726343.3400000036</v>
      </c>
      <c r="I245" s="19">
        <v>44645823.340000004</v>
      </c>
      <c r="J245" s="19">
        <v>37087590.399999999</v>
      </c>
      <c r="K245" s="19">
        <f t="shared" si="10"/>
        <v>6573100</v>
      </c>
      <c r="L245" s="19">
        <v>43660690.399999999</v>
      </c>
      <c r="M245" s="19">
        <v>831889.6</v>
      </c>
      <c r="N245" s="19">
        <f t="shared" si="11"/>
        <v>153243.33999999997</v>
      </c>
      <c r="O245" s="19">
        <v>985132.94</v>
      </c>
    </row>
    <row r="246" spans="1:15" ht="12.95" customHeight="1">
      <c r="A246" s="4" t="s">
        <v>296</v>
      </c>
      <c r="B246" s="4" t="s">
        <v>297</v>
      </c>
      <c r="C246" s="4" t="s">
        <v>0</v>
      </c>
      <c r="D246" s="7" t="s">
        <v>0</v>
      </c>
      <c r="E246" s="7" t="s">
        <v>0</v>
      </c>
      <c r="F246" s="7" t="s">
        <v>0</v>
      </c>
      <c r="G246" s="19">
        <v>37844480</v>
      </c>
      <c r="H246" s="19">
        <f t="shared" si="9"/>
        <v>6707244.8999999985</v>
      </c>
      <c r="I246" s="19">
        <v>44551724.899999999</v>
      </c>
      <c r="J246" s="19">
        <v>37087590.399999999</v>
      </c>
      <c r="K246" s="19">
        <f t="shared" si="10"/>
        <v>6573100</v>
      </c>
      <c r="L246" s="19">
        <v>43660690.399999999</v>
      </c>
      <c r="M246" s="19">
        <v>756889.59999999998</v>
      </c>
      <c r="N246" s="19">
        <f t="shared" si="11"/>
        <v>134144.90000000002</v>
      </c>
      <c r="O246" s="19">
        <v>891034.5</v>
      </c>
    </row>
    <row r="247" spans="1:15" ht="12.95" customHeight="1">
      <c r="A247" s="4" t="s">
        <v>66</v>
      </c>
      <c r="B247" s="4" t="s">
        <v>32</v>
      </c>
      <c r="C247" s="4" t="s">
        <v>0</v>
      </c>
      <c r="D247" s="7" t="s">
        <v>0</v>
      </c>
      <c r="E247" s="7" t="s">
        <v>0</v>
      </c>
      <c r="F247" s="7" t="s">
        <v>0</v>
      </c>
      <c r="G247" s="19">
        <v>75000</v>
      </c>
      <c r="H247" s="19">
        <f t="shared" si="9"/>
        <v>19098.440000000002</v>
      </c>
      <c r="I247" s="19">
        <v>94098.44</v>
      </c>
      <c r="J247" s="19" t="s">
        <v>0</v>
      </c>
      <c r="K247" s="19"/>
      <c r="L247" s="19" t="s">
        <v>0</v>
      </c>
      <c r="M247" s="19">
        <v>75000</v>
      </c>
      <c r="N247" s="19">
        <f t="shared" si="11"/>
        <v>19098.440000000002</v>
      </c>
      <c r="O247" s="19">
        <v>94098.44</v>
      </c>
    </row>
    <row r="248" spans="1:15" ht="56.65" customHeight="1">
      <c r="A248" s="4" t="s">
        <v>302</v>
      </c>
      <c r="B248" s="1" t="s">
        <v>32</v>
      </c>
      <c r="C248" s="1" t="s">
        <v>32</v>
      </c>
      <c r="D248" s="6" t="s">
        <v>303</v>
      </c>
      <c r="E248" s="6" t="s">
        <v>62</v>
      </c>
      <c r="F248" s="6" t="s">
        <v>102</v>
      </c>
      <c r="G248" s="19">
        <v>6986794.7000000002</v>
      </c>
      <c r="H248" s="19">
        <f t="shared" si="9"/>
        <v>24531000</v>
      </c>
      <c r="I248" s="19">
        <v>31517794.699999999</v>
      </c>
      <c r="J248" s="19" t="s">
        <v>0</v>
      </c>
      <c r="K248" s="19"/>
      <c r="L248" s="19" t="s">
        <v>0</v>
      </c>
      <c r="M248" s="19">
        <v>6986794.7000000002</v>
      </c>
      <c r="N248" s="19">
        <f t="shared" si="11"/>
        <v>24531000</v>
      </c>
      <c r="O248" s="19">
        <v>31517794.699999999</v>
      </c>
    </row>
    <row r="249" spans="1:15" ht="12.95" customHeight="1">
      <c r="A249" s="36" t="s">
        <v>304</v>
      </c>
      <c r="B249" s="36"/>
      <c r="C249" s="36"/>
      <c r="D249" s="36"/>
      <c r="E249" s="36"/>
      <c r="F249" s="36"/>
      <c r="G249" s="3">
        <v>7000000</v>
      </c>
      <c r="H249" s="3">
        <f t="shared" si="9"/>
        <v>0</v>
      </c>
      <c r="I249" s="3">
        <v>7000000</v>
      </c>
      <c r="J249" s="3" t="s">
        <v>0</v>
      </c>
      <c r="K249" s="3"/>
      <c r="L249" s="3" t="s">
        <v>0</v>
      </c>
      <c r="M249" s="3">
        <v>7000000</v>
      </c>
      <c r="N249" s="3">
        <f t="shared" si="11"/>
        <v>0</v>
      </c>
      <c r="O249" s="3">
        <v>7000000</v>
      </c>
    </row>
    <row r="250" spans="1:15" ht="87.75" customHeight="1">
      <c r="A250" s="4" t="s">
        <v>305</v>
      </c>
      <c r="B250" s="1" t="s">
        <v>32</v>
      </c>
      <c r="C250" s="1" t="s">
        <v>32</v>
      </c>
      <c r="D250" s="6" t="s">
        <v>306</v>
      </c>
      <c r="E250" s="6" t="s">
        <v>307</v>
      </c>
      <c r="F250" s="6" t="s">
        <v>56</v>
      </c>
      <c r="G250" s="19">
        <v>7000000</v>
      </c>
      <c r="H250" s="19">
        <f t="shared" si="9"/>
        <v>0</v>
      </c>
      <c r="I250" s="19">
        <v>7000000</v>
      </c>
      <c r="J250" s="19" t="s">
        <v>0</v>
      </c>
      <c r="K250" s="19"/>
      <c r="L250" s="19" t="s">
        <v>0</v>
      </c>
      <c r="M250" s="19">
        <v>7000000</v>
      </c>
      <c r="N250" s="19">
        <f t="shared" si="11"/>
        <v>0</v>
      </c>
      <c r="O250" s="19">
        <v>7000000</v>
      </c>
    </row>
    <row r="251" spans="1:15" ht="12.95" customHeight="1">
      <c r="A251" s="37" t="s">
        <v>308</v>
      </c>
      <c r="B251" s="37"/>
      <c r="C251" s="37"/>
      <c r="D251" s="37"/>
      <c r="E251" s="37"/>
      <c r="F251" s="37"/>
      <c r="G251" s="16">
        <v>0</v>
      </c>
      <c r="H251" s="16">
        <f t="shared" si="9"/>
        <v>9000000</v>
      </c>
      <c r="I251" s="16">
        <v>9000000</v>
      </c>
      <c r="J251" s="16">
        <v>0</v>
      </c>
      <c r="K251" s="16">
        <f t="shared" si="10"/>
        <v>0</v>
      </c>
      <c r="L251" s="16">
        <v>0</v>
      </c>
      <c r="M251" s="16">
        <v>0</v>
      </c>
      <c r="N251" s="16">
        <f t="shared" si="11"/>
        <v>9000000</v>
      </c>
      <c r="O251" s="16">
        <v>9000000</v>
      </c>
    </row>
    <row r="252" spans="1:15" ht="12.95" customHeight="1">
      <c r="A252" s="35" t="s">
        <v>28</v>
      </c>
      <c r="B252" s="35"/>
      <c r="C252" s="35"/>
      <c r="D252" s="35"/>
      <c r="E252" s="35"/>
      <c r="F252" s="35"/>
      <c r="G252" s="19">
        <v>0</v>
      </c>
      <c r="H252" s="19">
        <f t="shared" si="9"/>
        <v>0</v>
      </c>
      <c r="I252" s="19">
        <v>0</v>
      </c>
      <c r="J252" s="19">
        <v>0</v>
      </c>
      <c r="K252" s="19">
        <f t="shared" si="10"/>
        <v>0</v>
      </c>
      <c r="L252" s="19">
        <v>0</v>
      </c>
      <c r="M252" s="19">
        <v>0</v>
      </c>
      <c r="N252" s="19">
        <f t="shared" si="11"/>
        <v>0</v>
      </c>
      <c r="O252" s="19">
        <v>0</v>
      </c>
    </row>
    <row r="253" spans="1:15" ht="12.95" customHeight="1">
      <c r="A253" s="35" t="s">
        <v>29</v>
      </c>
      <c r="B253" s="35"/>
      <c r="C253" s="35"/>
      <c r="D253" s="35"/>
      <c r="E253" s="35"/>
      <c r="F253" s="35"/>
      <c r="G253" s="19">
        <v>0</v>
      </c>
      <c r="H253" s="19">
        <f t="shared" si="9"/>
        <v>9000000</v>
      </c>
      <c r="I253" s="19">
        <v>9000000</v>
      </c>
      <c r="J253" s="19">
        <v>0</v>
      </c>
      <c r="K253" s="19">
        <f t="shared" si="10"/>
        <v>0</v>
      </c>
      <c r="L253" s="19">
        <v>0</v>
      </c>
      <c r="M253" s="19">
        <v>0</v>
      </c>
      <c r="N253" s="19">
        <f t="shared" si="11"/>
        <v>9000000</v>
      </c>
      <c r="O253" s="19">
        <v>9000000</v>
      </c>
    </row>
    <row r="254" spans="1:15" ht="16.5" customHeight="1">
      <c r="A254" s="35" t="s">
        <v>309</v>
      </c>
      <c r="B254" s="35"/>
      <c r="C254" s="35"/>
      <c r="D254" s="35"/>
      <c r="E254" s="35"/>
      <c r="F254" s="35"/>
      <c r="G254" s="19">
        <v>0</v>
      </c>
      <c r="H254" s="19">
        <f t="shared" si="9"/>
        <v>9000000</v>
      </c>
      <c r="I254" s="19">
        <v>9000000</v>
      </c>
      <c r="J254" s="19" t="s">
        <v>0</v>
      </c>
      <c r="K254" s="19"/>
      <c r="L254" s="19" t="s">
        <v>0</v>
      </c>
      <c r="M254" s="19">
        <v>0</v>
      </c>
      <c r="N254" s="19">
        <f t="shared" si="11"/>
        <v>9000000</v>
      </c>
      <c r="O254" s="19">
        <v>9000000</v>
      </c>
    </row>
    <row r="255" spans="1:15" ht="12.95" customHeight="1">
      <c r="A255" s="36" t="s">
        <v>310</v>
      </c>
      <c r="B255" s="36"/>
      <c r="C255" s="36"/>
      <c r="D255" s="36"/>
      <c r="E255" s="36"/>
      <c r="F255" s="36"/>
      <c r="G255" s="3">
        <v>0</v>
      </c>
      <c r="H255" s="3">
        <f t="shared" si="9"/>
        <v>9000000</v>
      </c>
      <c r="I255" s="3">
        <v>9000000</v>
      </c>
      <c r="J255" s="3" t="s">
        <v>0</v>
      </c>
      <c r="K255" s="3"/>
      <c r="L255" s="3" t="s">
        <v>0</v>
      </c>
      <c r="M255" s="3">
        <v>0</v>
      </c>
      <c r="N255" s="3">
        <f t="shared" si="11"/>
        <v>9000000</v>
      </c>
      <c r="O255" s="3">
        <v>9000000</v>
      </c>
    </row>
    <row r="256" spans="1:15" ht="63" customHeight="1">
      <c r="A256" s="22" t="s">
        <v>311</v>
      </c>
      <c r="B256" s="23" t="s">
        <v>32</v>
      </c>
      <c r="C256" s="23" t="s">
        <v>32</v>
      </c>
      <c r="D256" s="24" t="s">
        <v>312</v>
      </c>
      <c r="E256" s="24" t="s">
        <v>313</v>
      </c>
      <c r="F256" s="24" t="s">
        <v>56</v>
      </c>
      <c r="G256" s="27">
        <v>0</v>
      </c>
      <c r="H256" s="27">
        <f t="shared" si="9"/>
        <v>9000000</v>
      </c>
      <c r="I256" s="27">
        <v>9000000</v>
      </c>
      <c r="J256" s="27" t="s">
        <v>0</v>
      </c>
      <c r="K256" s="27"/>
      <c r="L256" s="27" t="s">
        <v>0</v>
      </c>
      <c r="M256" s="27">
        <v>0</v>
      </c>
      <c r="N256" s="27">
        <f t="shared" si="11"/>
        <v>9000000</v>
      </c>
      <c r="O256" s="27">
        <v>9000000</v>
      </c>
    </row>
    <row r="257" spans="1:15" ht="6" hidden="1" customHeight="1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</row>
    <row r="258" spans="1:15" ht="17.25" hidden="1" customHeight="1">
      <c r="A258" s="31" t="s">
        <v>1</v>
      </c>
      <c r="B258" s="31" t="s">
        <v>2</v>
      </c>
      <c r="C258" s="31" t="s">
        <v>3</v>
      </c>
      <c r="D258" s="31" t="s">
        <v>4</v>
      </c>
      <c r="E258" s="31" t="s">
        <v>5</v>
      </c>
      <c r="F258" s="31" t="s">
        <v>6</v>
      </c>
      <c r="G258" s="31" t="s">
        <v>314</v>
      </c>
      <c r="H258" s="31"/>
      <c r="I258" s="31"/>
      <c r="J258" s="31"/>
      <c r="K258" s="31"/>
      <c r="L258" s="31"/>
      <c r="M258" s="31"/>
      <c r="N258" s="31"/>
      <c r="O258" s="31"/>
    </row>
    <row r="259" spans="1:15" ht="22.5" hidden="1" customHeight="1">
      <c r="A259" s="34" t="s">
        <v>0</v>
      </c>
      <c r="B259" s="34" t="s">
        <v>0</v>
      </c>
      <c r="C259" s="34" t="s">
        <v>0</v>
      </c>
      <c r="D259" s="34" t="s">
        <v>0</v>
      </c>
      <c r="E259" s="34" t="s">
        <v>0</v>
      </c>
      <c r="F259" s="34" t="s">
        <v>0</v>
      </c>
      <c r="G259" s="31" t="s">
        <v>361</v>
      </c>
      <c r="H259" s="31" t="s">
        <v>8</v>
      </c>
      <c r="I259" s="31" t="s">
        <v>362</v>
      </c>
      <c r="J259" s="31" t="s">
        <v>9</v>
      </c>
      <c r="K259" s="31"/>
      <c r="L259" s="31"/>
      <c r="M259" s="31"/>
      <c r="N259" s="31"/>
      <c r="O259" s="31"/>
    </row>
    <row r="260" spans="1:15" ht="12.95" hidden="1" customHeight="1">
      <c r="A260" s="34" t="s">
        <v>0</v>
      </c>
      <c r="B260" s="34" t="s">
        <v>0</v>
      </c>
      <c r="C260" s="34" t="s">
        <v>0</v>
      </c>
      <c r="D260" s="34" t="s">
        <v>0</v>
      </c>
      <c r="E260" s="34" t="s">
        <v>0</v>
      </c>
      <c r="F260" s="34" t="s">
        <v>0</v>
      </c>
      <c r="G260" s="32" t="s">
        <v>0</v>
      </c>
      <c r="H260" s="32" t="s">
        <v>0</v>
      </c>
      <c r="I260" s="32" t="s">
        <v>0</v>
      </c>
      <c r="J260" s="31" t="s">
        <v>10</v>
      </c>
      <c r="K260" s="31" t="s">
        <v>8</v>
      </c>
      <c r="L260" s="31" t="s">
        <v>10</v>
      </c>
      <c r="M260" s="31" t="s">
        <v>11</v>
      </c>
      <c r="N260" s="31" t="s">
        <v>8</v>
      </c>
      <c r="O260" s="31" t="s">
        <v>11</v>
      </c>
    </row>
    <row r="261" spans="1:15" ht="30.75" hidden="1" customHeight="1">
      <c r="A261" s="34" t="s">
        <v>0</v>
      </c>
      <c r="B261" s="34" t="s">
        <v>0</v>
      </c>
      <c r="C261" s="34" t="s">
        <v>0</v>
      </c>
      <c r="D261" s="34" t="s">
        <v>0</v>
      </c>
      <c r="E261" s="34" t="s">
        <v>0</v>
      </c>
      <c r="F261" s="34" t="s">
        <v>0</v>
      </c>
      <c r="G261" s="32" t="s">
        <v>0</v>
      </c>
      <c r="H261" s="32" t="s">
        <v>0</v>
      </c>
      <c r="I261" s="32" t="s">
        <v>0</v>
      </c>
      <c r="J261" s="31"/>
      <c r="K261" s="31"/>
      <c r="L261" s="31"/>
      <c r="M261" s="31"/>
      <c r="N261" s="31"/>
      <c r="O261" s="31"/>
    </row>
    <row r="262" spans="1:15" ht="12.95" hidden="1" customHeight="1">
      <c r="A262" s="26" t="s">
        <v>12</v>
      </c>
      <c r="B262" s="26" t="s">
        <v>13</v>
      </c>
      <c r="C262" s="26" t="s">
        <v>14</v>
      </c>
      <c r="D262" s="26" t="s">
        <v>15</v>
      </c>
      <c r="E262" s="26" t="s">
        <v>16</v>
      </c>
      <c r="F262" s="26" t="s">
        <v>17</v>
      </c>
      <c r="G262" s="26" t="s">
        <v>18</v>
      </c>
      <c r="H262" s="26" t="s">
        <v>19</v>
      </c>
      <c r="I262" s="26" t="s">
        <v>20</v>
      </c>
      <c r="J262" s="26" t="s">
        <v>21</v>
      </c>
      <c r="K262" s="26" t="s">
        <v>22</v>
      </c>
      <c r="L262" s="26" t="s">
        <v>23</v>
      </c>
      <c r="M262" s="26" t="s">
        <v>24</v>
      </c>
      <c r="N262" s="26" t="s">
        <v>25</v>
      </c>
      <c r="O262" s="26" t="s">
        <v>26</v>
      </c>
    </row>
    <row r="263" spans="1:15" ht="14.45" hidden="1" customHeight="1">
      <c r="A263" s="36" t="s">
        <v>27</v>
      </c>
      <c r="B263" s="36"/>
      <c r="C263" s="36"/>
      <c r="D263" s="36"/>
      <c r="E263" s="36"/>
      <c r="F263" s="36"/>
      <c r="G263" s="3">
        <v>7344392939.0500002</v>
      </c>
      <c r="H263" s="3">
        <f t="shared" ref="H263:H275" si="13">I263-G263</f>
        <v>-222296769.34999943</v>
      </c>
      <c r="I263" s="3">
        <f>I266+I280+I296+I302+I310+I335+I356+I367+I373</f>
        <v>7122096169.7000008</v>
      </c>
      <c r="J263" s="3">
        <v>3270944007.75</v>
      </c>
      <c r="K263" s="3">
        <f t="shared" ref="K263:K272" si="14">L263-J263</f>
        <v>94560100</v>
      </c>
      <c r="L263" s="3">
        <f>L266+L280+L296+L302+L310+L335+L356+L367+L373</f>
        <v>3365504107.75</v>
      </c>
      <c r="M263" s="3">
        <v>4073448931.3000002</v>
      </c>
      <c r="N263" s="3">
        <f t="shared" ref="N263:N275" si="15">O263-M263</f>
        <v>-316856869.3499999</v>
      </c>
      <c r="O263" s="3">
        <f>O266+O280+O296+O302+O310+O335+O356+O367+O373</f>
        <v>3756592061.9500003</v>
      </c>
    </row>
    <row r="264" spans="1:15" ht="14.45" hidden="1" customHeight="1">
      <c r="A264" s="39" t="s">
        <v>28</v>
      </c>
      <c r="B264" s="39"/>
      <c r="C264" s="39"/>
      <c r="D264" s="39"/>
      <c r="E264" s="39"/>
      <c r="F264" s="39"/>
      <c r="G264" s="5">
        <v>3265244806.54</v>
      </c>
      <c r="H264" s="19">
        <f t="shared" si="13"/>
        <v>95014579.960000038</v>
      </c>
      <c r="I264" s="19">
        <f>I281+I297+I303+I311+I336+I357+I368+I374+I267</f>
        <v>3360259386.5</v>
      </c>
      <c r="J264" s="19">
        <v>3151944007.75</v>
      </c>
      <c r="K264" s="19">
        <f t="shared" si="14"/>
        <v>94560100</v>
      </c>
      <c r="L264" s="19">
        <f>L281+L297+L303+L311+L336+L357+L368+L374+L267</f>
        <v>3246504107.75</v>
      </c>
      <c r="M264" s="19">
        <v>113300798.79000001</v>
      </c>
      <c r="N264" s="19">
        <f t="shared" si="15"/>
        <v>454479.95999999344</v>
      </c>
      <c r="O264" s="19">
        <f>O281+O297+O303+O311+O336+O357+O368+O374+O267</f>
        <v>113755278.75</v>
      </c>
    </row>
    <row r="265" spans="1:15" ht="14.45" hidden="1" customHeight="1">
      <c r="A265" s="39" t="s">
        <v>29</v>
      </c>
      <c r="B265" s="39"/>
      <c r="C265" s="39"/>
      <c r="D265" s="39"/>
      <c r="E265" s="39"/>
      <c r="F265" s="39"/>
      <c r="G265" s="5">
        <v>4079148132.5100002</v>
      </c>
      <c r="H265" s="19">
        <f t="shared" si="13"/>
        <v>-317311349.30999947</v>
      </c>
      <c r="I265" s="19">
        <f>I263-I264</f>
        <v>3761836783.2000008</v>
      </c>
      <c r="J265" s="19">
        <v>119000000</v>
      </c>
      <c r="K265" s="19">
        <f t="shared" si="14"/>
        <v>0</v>
      </c>
      <c r="L265" s="19">
        <f>L263-L264</f>
        <v>119000000</v>
      </c>
      <c r="M265" s="19">
        <v>3960148132.5100002</v>
      </c>
      <c r="N265" s="19">
        <f t="shared" si="15"/>
        <v>-317311349.30999994</v>
      </c>
      <c r="O265" s="19">
        <f>O263-O264</f>
        <v>3642836783.2000003</v>
      </c>
    </row>
    <row r="266" spans="1:15" ht="23.25" hidden="1" customHeight="1">
      <c r="A266" s="37" t="s">
        <v>57</v>
      </c>
      <c r="B266" s="37"/>
      <c r="C266" s="37"/>
      <c r="D266" s="37"/>
      <c r="E266" s="37"/>
      <c r="F266" s="37"/>
      <c r="G266" s="16">
        <v>670127728.55999994</v>
      </c>
      <c r="H266" s="16">
        <f t="shared" si="13"/>
        <v>0</v>
      </c>
      <c r="I266" s="16">
        <v>670127728.55999994</v>
      </c>
      <c r="J266" s="16">
        <v>646180656.74000001</v>
      </c>
      <c r="K266" s="16">
        <f t="shared" si="14"/>
        <v>0</v>
      </c>
      <c r="L266" s="16">
        <v>646180656.74000001</v>
      </c>
      <c r="M266" s="16">
        <v>23947071.82</v>
      </c>
      <c r="N266" s="15">
        <f t="shared" si="15"/>
        <v>0</v>
      </c>
      <c r="O266" s="16">
        <v>23947071.82</v>
      </c>
    </row>
    <row r="267" spans="1:15" ht="12.95" hidden="1" customHeight="1">
      <c r="A267" s="35" t="s">
        <v>28</v>
      </c>
      <c r="B267" s="35"/>
      <c r="C267" s="35"/>
      <c r="D267" s="35"/>
      <c r="E267" s="35"/>
      <c r="F267" s="35"/>
      <c r="G267" s="19">
        <v>667817728.55999994</v>
      </c>
      <c r="H267" s="19">
        <f t="shared" si="13"/>
        <v>0</v>
      </c>
      <c r="I267" s="19">
        <v>667817728.55999994</v>
      </c>
      <c r="J267" s="20">
        <v>646180656.74000001</v>
      </c>
      <c r="K267" s="20">
        <f t="shared" si="14"/>
        <v>0</v>
      </c>
      <c r="L267" s="19">
        <v>646180656.74000001</v>
      </c>
      <c r="M267" s="20">
        <v>21637071.82</v>
      </c>
      <c r="N267" s="20">
        <f t="shared" si="15"/>
        <v>0</v>
      </c>
      <c r="O267" s="19">
        <v>21637071.82</v>
      </c>
    </row>
    <row r="268" spans="1:15" ht="12.95" hidden="1" customHeight="1">
      <c r="A268" s="35" t="s">
        <v>29</v>
      </c>
      <c r="B268" s="35"/>
      <c r="C268" s="35"/>
      <c r="D268" s="35"/>
      <c r="E268" s="35"/>
      <c r="F268" s="35"/>
      <c r="G268" s="19">
        <v>2310000</v>
      </c>
      <c r="H268" s="19">
        <f t="shared" si="13"/>
        <v>0</v>
      </c>
      <c r="I268" s="19">
        <v>2310000</v>
      </c>
      <c r="J268" s="20">
        <v>0</v>
      </c>
      <c r="K268" s="20">
        <f t="shared" si="14"/>
        <v>0</v>
      </c>
      <c r="L268" s="19">
        <v>0</v>
      </c>
      <c r="M268" s="20">
        <v>2310000</v>
      </c>
      <c r="N268" s="20">
        <f t="shared" si="15"/>
        <v>0</v>
      </c>
      <c r="O268" s="19">
        <v>2310000</v>
      </c>
    </row>
    <row r="269" spans="1:15" ht="12.95" hidden="1" customHeight="1">
      <c r="A269" s="35" t="s">
        <v>58</v>
      </c>
      <c r="B269" s="35"/>
      <c r="C269" s="35"/>
      <c r="D269" s="35"/>
      <c r="E269" s="35"/>
      <c r="F269" s="35"/>
      <c r="G269" s="19">
        <v>670127728.55999994</v>
      </c>
      <c r="H269" s="19">
        <f t="shared" si="13"/>
        <v>0</v>
      </c>
      <c r="I269" s="19">
        <v>670127728.55999994</v>
      </c>
      <c r="J269" s="20">
        <v>646180656.74000001</v>
      </c>
      <c r="K269" s="20">
        <f t="shared" si="14"/>
        <v>0</v>
      </c>
      <c r="L269" s="19">
        <v>646180656.74000001</v>
      </c>
      <c r="M269" s="20">
        <v>23947071.82</v>
      </c>
      <c r="N269" s="20">
        <f t="shared" si="15"/>
        <v>0</v>
      </c>
      <c r="O269" s="19">
        <v>23947071.82</v>
      </c>
    </row>
    <row r="270" spans="1:15" ht="12.95" hidden="1" customHeight="1">
      <c r="A270" s="36" t="s">
        <v>59</v>
      </c>
      <c r="B270" s="36"/>
      <c r="C270" s="36"/>
      <c r="D270" s="36"/>
      <c r="E270" s="36"/>
      <c r="F270" s="36"/>
      <c r="G270" s="3">
        <v>670127728.55999994</v>
      </c>
      <c r="H270" s="3">
        <f t="shared" si="13"/>
        <v>0</v>
      </c>
      <c r="I270" s="3">
        <v>670127728.55999994</v>
      </c>
      <c r="J270" s="12">
        <v>646180656.74000001</v>
      </c>
      <c r="K270" s="12">
        <f t="shared" si="14"/>
        <v>0</v>
      </c>
      <c r="L270" s="3">
        <v>646180656.74000001</v>
      </c>
      <c r="M270" s="12">
        <v>23947071.82</v>
      </c>
      <c r="N270" s="12">
        <f t="shared" si="15"/>
        <v>0</v>
      </c>
      <c r="O270" s="3">
        <v>23947071.82</v>
      </c>
    </row>
    <row r="271" spans="1:15" ht="56.65" hidden="1" customHeight="1">
      <c r="A271" s="4" t="s">
        <v>70</v>
      </c>
      <c r="B271" s="1" t="s">
        <v>32</v>
      </c>
      <c r="C271" s="1" t="s">
        <v>32</v>
      </c>
      <c r="D271" s="6" t="s">
        <v>71</v>
      </c>
      <c r="E271" s="6" t="s">
        <v>62</v>
      </c>
      <c r="F271" s="6" t="s">
        <v>72</v>
      </c>
      <c r="G271" s="19">
        <v>66904740</v>
      </c>
      <c r="H271" s="19">
        <f t="shared" si="13"/>
        <v>0</v>
      </c>
      <c r="I271" s="19">
        <v>66904740</v>
      </c>
      <c r="J271" s="20">
        <v>62501891.490000002</v>
      </c>
      <c r="K271" s="20">
        <f t="shared" si="14"/>
        <v>0</v>
      </c>
      <c r="L271" s="19">
        <v>62501891.490000002</v>
      </c>
      <c r="M271" s="20">
        <v>4402848.51</v>
      </c>
      <c r="N271" s="20">
        <f t="shared" si="15"/>
        <v>0</v>
      </c>
      <c r="O271" s="19">
        <v>4402848.51</v>
      </c>
    </row>
    <row r="272" spans="1:15" ht="24.4" hidden="1" customHeight="1">
      <c r="A272" s="4" t="s">
        <v>64</v>
      </c>
      <c r="B272" s="4" t="s">
        <v>65</v>
      </c>
      <c r="C272" s="4" t="s">
        <v>0</v>
      </c>
      <c r="D272" s="7" t="s">
        <v>0</v>
      </c>
      <c r="E272" s="7" t="s">
        <v>0</v>
      </c>
      <c r="F272" s="7" t="s">
        <v>0</v>
      </c>
      <c r="G272" s="19">
        <v>64594740</v>
      </c>
      <c r="H272" s="19">
        <f t="shared" si="13"/>
        <v>0</v>
      </c>
      <c r="I272" s="19">
        <v>64594740</v>
      </c>
      <c r="J272" s="20">
        <v>62501891.490000002</v>
      </c>
      <c r="K272" s="20">
        <f t="shared" si="14"/>
        <v>0</v>
      </c>
      <c r="L272" s="19">
        <v>62501891.490000002</v>
      </c>
      <c r="M272" s="20">
        <v>2092848.51</v>
      </c>
      <c r="N272" s="20">
        <f t="shared" si="15"/>
        <v>0</v>
      </c>
      <c r="O272" s="19">
        <v>2092848.51</v>
      </c>
    </row>
    <row r="273" spans="1:15" ht="12.95" hidden="1" customHeight="1">
      <c r="A273" s="4" t="s">
        <v>66</v>
      </c>
      <c r="B273" s="4" t="s">
        <v>32</v>
      </c>
      <c r="C273" s="4" t="s">
        <v>0</v>
      </c>
      <c r="D273" s="7" t="s">
        <v>0</v>
      </c>
      <c r="E273" s="7" t="s">
        <v>0</v>
      </c>
      <c r="F273" s="7" t="s">
        <v>0</v>
      </c>
      <c r="G273" s="19">
        <v>2310000</v>
      </c>
      <c r="H273" s="19">
        <f t="shared" si="13"/>
        <v>0</v>
      </c>
      <c r="I273" s="19">
        <v>2310000</v>
      </c>
      <c r="J273" s="20" t="s">
        <v>0</v>
      </c>
      <c r="K273" s="20"/>
      <c r="L273" s="19" t="s">
        <v>0</v>
      </c>
      <c r="M273" s="20">
        <v>2310000</v>
      </c>
      <c r="N273" s="20">
        <f t="shared" si="15"/>
        <v>0</v>
      </c>
      <c r="O273" s="19">
        <v>2310000</v>
      </c>
    </row>
    <row r="274" spans="1:15" ht="56.65" hidden="1" customHeight="1">
      <c r="A274" s="4" t="s">
        <v>75</v>
      </c>
      <c r="B274" s="1" t="s">
        <v>32</v>
      </c>
      <c r="C274" s="1" t="s">
        <v>32</v>
      </c>
      <c r="D274" s="6" t="s">
        <v>76</v>
      </c>
      <c r="E274" s="6" t="s">
        <v>62</v>
      </c>
      <c r="F274" s="6" t="s">
        <v>63</v>
      </c>
      <c r="G274" s="19">
        <v>543222833.09000003</v>
      </c>
      <c r="H274" s="19">
        <f t="shared" si="13"/>
        <v>0</v>
      </c>
      <c r="I274" s="19">
        <v>543222833.09000003</v>
      </c>
      <c r="J274" s="20">
        <v>525622595.25</v>
      </c>
      <c r="K274" s="20">
        <f>L274-J274</f>
        <v>0</v>
      </c>
      <c r="L274" s="19">
        <v>525622595.25</v>
      </c>
      <c r="M274" s="20">
        <v>17600237.84</v>
      </c>
      <c r="N274" s="20">
        <f t="shared" si="15"/>
        <v>0</v>
      </c>
      <c r="O274" s="19">
        <v>17600237.84</v>
      </c>
    </row>
    <row r="275" spans="1:15" ht="24.4" hidden="1" customHeight="1">
      <c r="A275" s="4" t="s">
        <v>64</v>
      </c>
      <c r="B275" s="4" t="s">
        <v>65</v>
      </c>
      <c r="C275" s="4" t="s">
        <v>0</v>
      </c>
      <c r="D275" s="7" t="s">
        <v>0</v>
      </c>
      <c r="E275" s="7" t="s">
        <v>0</v>
      </c>
      <c r="F275" s="7" t="s">
        <v>0</v>
      </c>
      <c r="G275" s="19">
        <v>543222833.09000003</v>
      </c>
      <c r="H275" s="19">
        <f t="shared" si="13"/>
        <v>0</v>
      </c>
      <c r="I275" s="19">
        <v>543222833.09000003</v>
      </c>
      <c r="J275" s="20">
        <v>525622595.25</v>
      </c>
      <c r="K275" s="20">
        <f>L275-J275</f>
        <v>0</v>
      </c>
      <c r="L275" s="19">
        <v>525622595.25</v>
      </c>
      <c r="M275" s="20">
        <v>17600237.84</v>
      </c>
      <c r="N275" s="20">
        <f t="shared" si="15"/>
        <v>0</v>
      </c>
      <c r="O275" s="19">
        <v>17600237.84</v>
      </c>
    </row>
    <row r="276" spans="1:15" ht="12.95" hidden="1" customHeight="1">
      <c r="A276" s="4" t="s">
        <v>66</v>
      </c>
      <c r="B276" s="4" t="s">
        <v>32</v>
      </c>
      <c r="C276" s="4" t="s">
        <v>0</v>
      </c>
      <c r="D276" s="7" t="s">
        <v>0</v>
      </c>
      <c r="E276" s="7" t="s">
        <v>0</v>
      </c>
      <c r="F276" s="7" t="s">
        <v>0</v>
      </c>
      <c r="G276" s="19" t="s">
        <v>0</v>
      </c>
      <c r="H276" s="19"/>
      <c r="I276" s="19" t="s">
        <v>0</v>
      </c>
      <c r="J276" s="20" t="s">
        <v>0</v>
      </c>
      <c r="K276" s="20"/>
      <c r="L276" s="19" t="s">
        <v>0</v>
      </c>
      <c r="M276" s="20" t="s">
        <v>0</v>
      </c>
      <c r="N276" s="20"/>
      <c r="O276" s="19" t="s">
        <v>0</v>
      </c>
    </row>
    <row r="277" spans="1:15" ht="56.65" hidden="1" customHeight="1">
      <c r="A277" s="4" t="s">
        <v>80</v>
      </c>
      <c r="B277" s="1" t="s">
        <v>32</v>
      </c>
      <c r="C277" s="1" t="s">
        <v>32</v>
      </c>
      <c r="D277" s="6" t="s">
        <v>61</v>
      </c>
      <c r="E277" s="6" t="s">
        <v>62</v>
      </c>
      <c r="F277" s="6" t="s">
        <v>63</v>
      </c>
      <c r="G277" s="19">
        <v>60000155.469999999</v>
      </c>
      <c r="H277" s="19">
        <f>I277-G277</f>
        <v>0</v>
      </c>
      <c r="I277" s="19">
        <v>60000155.469999999</v>
      </c>
      <c r="J277" s="20">
        <v>58056170</v>
      </c>
      <c r="K277" s="20">
        <f>L277-J277</f>
        <v>0</v>
      </c>
      <c r="L277" s="19">
        <v>58056170</v>
      </c>
      <c r="M277" s="20">
        <v>1943985.47</v>
      </c>
      <c r="N277" s="20">
        <f>O277-M277</f>
        <v>0</v>
      </c>
      <c r="O277" s="19">
        <v>1943985.47</v>
      </c>
    </row>
    <row r="278" spans="1:15" ht="24.4" hidden="1" customHeight="1">
      <c r="A278" s="4" t="s">
        <v>64</v>
      </c>
      <c r="B278" s="4" t="s">
        <v>65</v>
      </c>
      <c r="C278" s="4" t="s">
        <v>0</v>
      </c>
      <c r="D278" s="7" t="s">
        <v>0</v>
      </c>
      <c r="E278" s="7" t="s">
        <v>0</v>
      </c>
      <c r="F278" s="7" t="s">
        <v>0</v>
      </c>
      <c r="G278" s="19">
        <v>60000155.469999999</v>
      </c>
      <c r="H278" s="19">
        <f>I278-G278</f>
        <v>0</v>
      </c>
      <c r="I278" s="19">
        <v>60000155.469999999</v>
      </c>
      <c r="J278" s="20">
        <v>58056170</v>
      </c>
      <c r="K278" s="20">
        <f>L278-J278</f>
        <v>0</v>
      </c>
      <c r="L278" s="19">
        <v>58056170</v>
      </c>
      <c r="M278" s="20">
        <v>1943985.47</v>
      </c>
      <c r="N278" s="20">
        <f>O278-M278</f>
        <v>0</v>
      </c>
      <c r="O278" s="19">
        <v>1943985.47</v>
      </c>
    </row>
    <row r="279" spans="1:15" ht="12.95" hidden="1" customHeight="1">
      <c r="A279" s="4" t="s">
        <v>66</v>
      </c>
      <c r="B279" s="4" t="s">
        <v>32</v>
      </c>
      <c r="C279" s="4" t="s">
        <v>0</v>
      </c>
      <c r="D279" s="7" t="s">
        <v>0</v>
      </c>
      <c r="E279" s="7" t="s">
        <v>0</v>
      </c>
      <c r="F279" s="7" t="s">
        <v>0</v>
      </c>
      <c r="G279" s="19" t="s">
        <v>0</v>
      </c>
      <c r="H279" s="19"/>
      <c r="I279" s="19" t="s">
        <v>0</v>
      </c>
      <c r="J279" s="20" t="s">
        <v>0</v>
      </c>
      <c r="K279" s="20"/>
      <c r="L279" s="19" t="s">
        <v>0</v>
      </c>
      <c r="M279" s="20" t="s">
        <v>0</v>
      </c>
      <c r="N279" s="20"/>
      <c r="O279" s="19" t="s">
        <v>0</v>
      </c>
    </row>
    <row r="280" spans="1:15" ht="19.5" hidden="1" customHeight="1">
      <c r="A280" s="37" t="s">
        <v>90</v>
      </c>
      <c r="B280" s="37"/>
      <c r="C280" s="37"/>
      <c r="D280" s="37"/>
      <c r="E280" s="37"/>
      <c r="F280" s="37"/>
      <c r="G280" s="16">
        <v>999522915.96000004</v>
      </c>
      <c r="H280" s="16">
        <f t="shared" ref="H280:H285" si="16">I280-G280</f>
        <v>-84985420.040000081</v>
      </c>
      <c r="I280" s="16">
        <v>914537495.91999996</v>
      </c>
      <c r="J280" s="15">
        <v>745027100</v>
      </c>
      <c r="K280" s="15">
        <f t="shared" ref="K280:K284" si="17">L280-J280</f>
        <v>94560100</v>
      </c>
      <c r="L280" s="16">
        <v>839587200</v>
      </c>
      <c r="M280" s="15">
        <v>254495815.96000001</v>
      </c>
      <c r="N280" s="15">
        <f t="shared" ref="N280:N285" si="18">O280-M280</f>
        <v>-179545520.04000002</v>
      </c>
      <c r="O280" s="16">
        <v>74950295.920000002</v>
      </c>
    </row>
    <row r="281" spans="1:15" ht="12.95" hidden="1" customHeight="1">
      <c r="A281" s="35" t="s">
        <v>28</v>
      </c>
      <c r="B281" s="35"/>
      <c r="C281" s="35"/>
      <c r="D281" s="35"/>
      <c r="E281" s="35"/>
      <c r="F281" s="35"/>
      <c r="G281" s="19">
        <v>819483053</v>
      </c>
      <c r="H281" s="19">
        <f t="shared" si="16"/>
        <v>95014579.960000038</v>
      </c>
      <c r="I281" s="19">
        <v>914497632.96000004</v>
      </c>
      <c r="J281" s="20">
        <v>745027100</v>
      </c>
      <c r="K281" s="20">
        <f t="shared" si="17"/>
        <v>94560100</v>
      </c>
      <c r="L281" s="19">
        <v>839587200</v>
      </c>
      <c r="M281" s="20">
        <v>74455953</v>
      </c>
      <c r="N281" s="20">
        <f t="shared" si="18"/>
        <v>454479.95999999344</v>
      </c>
      <c r="O281" s="19">
        <v>74910432.959999993</v>
      </c>
    </row>
    <row r="282" spans="1:15" ht="12.95" hidden="1" customHeight="1">
      <c r="A282" s="35" t="s">
        <v>29</v>
      </c>
      <c r="B282" s="35"/>
      <c r="C282" s="35"/>
      <c r="D282" s="35"/>
      <c r="E282" s="35"/>
      <c r="F282" s="35"/>
      <c r="G282" s="19">
        <v>180039862.96000001</v>
      </c>
      <c r="H282" s="19">
        <f t="shared" si="16"/>
        <v>-180000000</v>
      </c>
      <c r="I282" s="19">
        <v>39862.959999999999</v>
      </c>
      <c r="J282" s="20">
        <v>0</v>
      </c>
      <c r="K282" s="20">
        <f t="shared" si="17"/>
        <v>0</v>
      </c>
      <c r="L282" s="19">
        <v>0</v>
      </c>
      <c r="M282" s="20">
        <v>180039862.96000001</v>
      </c>
      <c r="N282" s="20">
        <f t="shared" si="18"/>
        <v>-180000000</v>
      </c>
      <c r="O282" s="19">
        <v>39862.959999999999</v>
      </c>
    </row>
    <row r="283" spans="1:15" ht="16.5" hidden="1" customHeight="1">
      <c r="A283" s="35" t="s">
        <v>91</v>
      </c>
      <c r="B283" s="35"/>
      <c r="C283" s="35"/>
      <c r="D283" s="35"/>
      <c r="E283" s="35"/>
      <c r="F283" s="35"/>
      <c r="G283" s="19">
        <v>999522915.96000004</v>
      </c>
      <c r="H283" s="19">
        <f t="shared" si="16"/>
        <v>-84985420.040000081</v>
      </c>
      <c r="I283" s="19">
        <v>914537495.91999996</v>
      </c>
      <c r="J283" s="20">
        <v>745027100</v>
      </c>
      <c r="K283" s="20">
        <f t="shared" si="17"/>
        <v>94560100</v>
      </c>
      <c r="L283" s="19">
        <v>839587200</v>
      </c>
      <c r="M283" s="20">
        <v>254495815.96000001</v>
      </c>
      <c r="N283" s="20">
        <f t="shared" si="18"/>
        <v>-179545520.04000002</v>
      </c>
      <c r="O283" s="19">
        <v>74950295.920000002</v>
      </c>
    </row>
    <row r="284" spans="1:15" ht="12.95" hidden="1" customHeight="1">
      <c r="A284" s="36" t="s">
        <v>59</v>
      </c>
      <c r="B284" s="36"/>
      <c r="C284" s="36"/>
      <c r="D284" s="36"/>
      <c r="E284" s="36"/>
      <c r="F284" s="36"/>
      <c r="G284" s="3">
        <v>998047597.96000004</v>
      </c>
      <c r="H284" s="3">
        <f t="shared" si="16"/>
        <v>-180000000</v>
      </c>
      <c r="I284" s="3">
        <v>818047597.96000004</v>
      </c>
      <c r="J284" s="12">
        <v>745027100</v>
      </c>
      <c r="K284" s="12">
        <f t="shared" si="17"/>
        <v>0</v>
      </c>
      <c r="L284" s="3">
        <v>745027100</v>
      </c>
      <c r="M284" s="12">
        <v>253020497.96000001</v>
      </c>
      <c r="N284" s="12">
        <f t="shared" si="18"/>
        <v>-180000000</v>
      </c>
      <c r="O284" s="3">
        <v>73020497.959999993</v>
      </c>
    </row>
    <row r="285" spans="1:15" ht="56.65" hidden="1" customHeight="1">
      <c r="A285" s="4" t="s">
        <v>92</v>
      </c>
      <c r="B285" s="1" t="s">
        <v>32</v>
      </c>
      <c r="C285" s="1" t="s">
        <v>32</v>
      </c>
      <c r="D285" s="6" t="s">
        <v>93</v>
      </c>
      <c r="E285" s="6" t="s">
        <v>62</v>
      </c>
      <c r="F285" s="6" t="s">
        <v>69</v>
      </c>
      <c r="G285" s="19">
        <v>180000000</v>
      </c>
      <c r="H285" s="19">
        <f t="shared" si="16"/>
        <v>-180000000</v>
      </c>
      <c r="I285" s="19">
        <v>0</v>
      </c>
      <c r="J285" s="20" t="s">
        <v>0</v>
      </c>
      <c r="K285" s="20"/>
      <c r="L285" s="19" t="s">
        <v>0</v>
      </c>
      <c r="M285" s="20">
        <v>180000000</v>
      </c>
      <c r="N285" s="20">
        <f t="shared" si="18"/>
        <v>-180000000</v>
      </c>
      <c r="O285" s="19">
        <v>0</v>
      </c>
    </row>
    <row r="286" spans="1:15" ht="12.95" hidden="1" customHeight="1">
      <c r="A286" s="4" t="s">
        <v>94</v>
      </c>
      <c r="B286" s="4" t="s">
        <v>95</v>
      </c>
      <c r="C286" s="4" t="s">
        <v>0</v>
      </c>
      <c r="D286" s="7" t="s">
        <v>0</v>
      </c>
      <c r="E286" s="7" t="s">
        <v>0</v>
      </c>
      <c r="F286" s="7" t="s">
        <v>0</v>
      </c>
      <c r="G286" s="19" t="s">
        <v>0</v>
      </c>
      <c r="H286" s="19"/>
      <c r="I286" s="19" t="s">
        <v>0</v>
      </c>
      <c r="J286" s="20" t="s">
        <v>0</v>
      </c>
      <c r="K286" s="20"/>
      <c r="L286" s="19" t="s">
        <v>0</v>
      </c>
      <c r="M286" s="20" t="s">
        <v>0</v>
      </c>
      <c r="N286" s="20"/>
      <c r="O286" s="19" t="s">
        <v>0</v>
      </c>
    </row>
    <row r="287" spans="1:15" ht="12.95" hidden="1" customHeight="1">
      <c r="A287" s="4" t="s">
        <v>66</v>
      </c>
      <c r="B287" s="4" t="s">
        <v>32</v>
      </c>
      <c r="C287" s="4" t="s">
        <v>0</v>
      </c>
      <c r="D287" s="7" t="s">
        <v>0</v>
      </c>
      <c r="E287" s="7" t="s">
        <v>0</v>
      </c>
      <c r="F287" s="7" t="s">
        <v>0</v>
      </c>
      <c r="G287" s="19" t="s">
        <v>0</v>
      </c>
      <c r="H287" s="19"/>
      <c r="I287" s="19" t="s">
        <v>0</v>
      </c>
      <c r="J287" s="20" t="s">
        <v>0</v>
      </c>
      <c r="K287" s="20"/>
      <c r="L287" s="19" t="s">
        <v>0</v>
      </c>
      <c r="M287" s="20" t="s">
        <v>0</v>
      </c>
      <c r="N287" s="20"/>
      <c r="O287" s="19" t="s">
        <v>0</v>
      </c>
    </row>
    <row r="288" spans="1:15" ht="47.85" hidden="1" customHeight="1">
      <c r="A288" s="4" t="s">
        <v>96</v>
      </c>
      <c r="B288" s="1" t="s">
        <v>32</v>
      </c>
      <c r="C288" s="1" t="s">
        <v>32</v>
      </c>
      <c r="D288" s="6" t="s">
        <v>97</v>
      </c>
      <c r="E288" s="6" t="s">
        <v>98</v>
      </c>
      <c r="F288" s="6" t="s">
        <v>40</v>
      </c>
      <c r="G288" s="19">
        <v>110291597.95999999</v>
      </c>
      <c r="H288" s="19">
        <f t="shared" ref="H288:H319" si="19">I288-G288</f>
        <v>0</v>
      </c>
      <c r="I288" s="19">
        <v>110291597.95999999</v>
      </c>
      <c r="J288" s="20">
        <v>108046700</v>
      </c>
      <c r="K288" s="20">
        <f>L288-J288</f>
        <v>0</v>
      </c>
      <c r="L288" s="19">
        <v>108046700</v>
      </c>
      <c r="M288" s="20">
        <v>2244897.96</v>
      </c>
      <c r="N288" s="20">
        <f t="shared" ref="N288:N319" si="20">O288-M288</f>
        <v>0</v>
      </c>
      <c r="O288" s="19">
        <v>2244897.96</v>
      </c>
    </row>
    <row r="289" spans="1:15" ht="12.95" hidden="1" customHeight="1">
      <c r="A289" s="4" t="s">
        <v>94</v>
      </c>
      <c r="B289" s="4" t="s">
        <v>95</v>
      </c>
      <c r="C289" s="4" t="s">
        <v>0</v>
      </c>
      <c r="D289" s="7" t="s">
        <v>0</v>
      </c>
      <c r="E289" s="7" t="s">
        <v>0</v>
      </c>
      <c r="F289" s="7" t="s">
        <v>0</v>
      </c>
      <c r="G289" s="19">
        <v>110251735</v>
      </c>
      <c r="H289" s="19">
        <f t="shared" si="19"/>
        <v>0</v>
      </c>
      <c r="I289" s="19">
        <v>110251735</v>
      </c>
      <c r="J289" s="20">
        <v>108046700</v>
      </c>
      <c r="K289" s="20">
        <f>L289-J289</f>
        <v>0</v>
      </c>
      <c r="L289" s="19">
        <v>108046700</v>
      </c>
      <c r="M289" s="20">
        <v>2205035</v>
      </c>
      <c r="N289" s="20">
        <f t="shared" si="20"/>
        <v>0</v>
      </c>
      <c r="O289" s="19">
        <v>2205035</v>
      </c>
    </row>
    <row r="290" spans="1:15" ht="12.95" hidden="1" customHeight="1">
      <c r="A290" s="4" t="s">
        <v>66</v>
      </c>
      <c r="B290" s="4" t="s">
        <v>32</v>
      </c>
      <c r="C290" s="4" t="s">
        <v>0</v>
      </c>
      <c r="D290" s="7" t="s">
        <v>0</v>
      </c>
      <c r="E290" s="7" t="s">
        <v>0</v>
      </c>
      <c r="F290" s="7" t="s">
        <v>0</v>
      </c>
      <c r="G290" s="19">
        <v>39862.959999999999</v>
      </c>
      <c r="H290" s="19">
        <f t="shared" si="19"/>
        <v>0</v>
      </c>
      <c r="I290" s="19">
        <v>39862.959999999999</v>
      </c>
      <c r="J290" s="20" t="s">
        <v>0</v>
      </c>
      <c r="K290" s="20"/>
      <c r="L290" s="19" t="s">
        <v>0</v>
      </c>
      <c r="M290" s="20">
        <v>39862.959999999999</v>
      </c>
      <c r="N290" s="20">
        <f t="shared" si="20"/>
        <v>0</v>
      </c>
      <c r="O290" s="19">
        <v>39862.959999999999</v>
      </c>
    </row>
    <row r="291" spans="1:15" ht="24.4" hidden="1" customHeight="1">
      <c r="A291" s="4" t="s">
        <v>315</v>
      </c>
      <c r="B291" s="1" t="s">
        <v>32</v>
      </c>
      <c r="C291" s="1" t="s">
        <v>32</v>
      </c>
      <c r="D291" s="6" t="s">
        <v>316</v>
      </c>
      <c r="E291" s="6" t="s">
        <v>35</v>
      </c>
      <c r="F291" s="6" t="s">
        <v>183</v>
      </c>
      <c r="G291" s="19">
        <v>707756000</v>
      </c>
      <c r="H291" s="19">
        <f t="shared" si="19"/>
        <v>0</v>
      </c>
      <c r="I291" s="19">
        <v>707756000</v>
      </c>
      <c r="J291" s="20">
        <v>636980400</v>
      </c>
      <c r="K291" s="20">
        <f t="shared" ref="K291:K314" si="21">L291-J291</f>
        <v>0</v>
      </c>
      <c r="L291" s="19">
        <v>636980400</v>
      </c>
      <c r="M291" s="20">
        <v>70775600</v>
      </c>
      <c r="N291" s="20">
        <f t="shared" si="20"/>
        <v>0</v>
      </c>
      <c r="O291" s="19">
        <v>70775600</v>
      </c>
    </row>
    <row r="292" spans="1:15" ht="12.95" hidden="1" customHeight="1">
      <c r="A292" s="4" t="s">
        <v>94</v>
      </c>
      <c r="B292" s="4" t="s">
        <v>95</v>
      </c>
      <c r="C292" s="4" t="s">
        <v>0</v>
      </c>
      <c r="D292" s="7" t="s">
        <v>0</v>
      </c>
      <c r="E292" s="7" t="s">
        <v>0</v>
      </c>
      <c r="F292" s="7" t="s">
        <v>0</v>
      </c>
      <c r="G292" s="19">
        <v>707756000</v>
      </c>
      <c r="H292" s="19">
        <f t="shared" si="19"/>
        <v>0</v>
      </c>
      <c r="I292" s="19">
        <v>707756000</v>
      </c>
      <c r="J292" s="20">
        <v>636980400</v>
      </c>
      <c r="K292" s="20">
        <f t="shared" si="21"/>
        <v>0</v>
      </c>
      <c r="L292" s="19">
        <v>636980400</v>
      </c>
      <c r="M292" s="20">
        <v>70775600</v>
      </c>
      <c r="N292" s="20">
        <f t="shared" si="20"/>
        <v>0</v>
      </c>
      <c r="O292" s="19">
        <v>70775600</v>
      </c>
    </row>
    <row r="293" spans="1:15" ht="12.95" hidden="1" customHeight="1">
      <c r="A293" s="36" t="s">
        <v>317</v>
      </c>
      <c r="B293" s="36"/>
      <c r="C293" s="36"/>
      <c r="D293" s="36"/>
      <c r="E293" s="36"/>
      <c r="F293" s="36"/>
      <c r="G293" s="19">
        <v>1475318</v>
      </c>
      <c r="H293" s="19">
        <f t="shared" si="19"/>
        <v>95014579.959999993</v>
      </c>
      <c r="I293" s="19">
        <v>96489897.959999993</v>
      </c>
      <c r="J293" s="20">
        <v>0</v>
      </c>
      <c r="K293" s="20">
        <f t="shared" si="21"/>
        <v>94560100</v>
      </c>
      <c r="L293" s="19">
        <v>94560100</v>
      </c>
      <c r="M293" s="20">
        <v>1475318</v>
      </c>
      <c r="N293" s="20">
        <f t="shared" si="20"/>
        <v>454479.95999999996</v>
      </c>
      <c r="O293" s="19">
        <v>1929797.96</v>
      </c>
    </row>
    <row r="294" spans="1:15" ht="32.25" hidden="1" customHeight="1">
      <c r="A294" s="4" t="s">
        <v>318</v>
      </c>
      <c r="B294" s="1" t="s">
        <v>32</v>
      </c>
      <c r="C294" s="1" t="s">
        <v>32</v>
      </c>
      <c r="D294" s="6" t="s">
        <v>117</v>
      </c>
      <c r="E294" s="6" t="s">
        <v>319</v>
      </c>
      <c r="F294" s="6" t="s">
        <v>320</v>
      </c>
      <c r="G294" s="19">
        <v>1475318</v>
      </c>
      <c r="H294" s="19">
        <f t="shared" si="19"/>
        <v>95014579.959999993</v>
      </c>
      <c r="I294" s="19">
        <v>96489897.959999993</v>
      </c>
      <c r="J294" s="20">
        <v>0</v>
      </c>
      <c r="K294" s="20">
        <f t="shared" si="21"/>
        <v>94560100</v>
      </c>
      <c r="L294" s="19">
        <v>94560100</v>
      </c>
      <c r="M294" s="20">
        <v>1475318</v>
      </c>
      <c r="N294" s="20">
        <f t="shared" si="20"/>
        <v>454479.95999999996</v>
      </c>
      <c r="O294" s="19">
        <v>1929797.96</v>
      </c>
    </row>
    <row r="295" spans="1:15" ht="12.95" hidden="1" customHeight="1">
      <c r="A295" s="4" t="s">
        <v>94</v>
      </c>
      <c r="B295" s="4" t="s">
        <v>95</v>
      </c>
      <c r="C295" s="4" t="s">
        <v>0</v>
      </c>
      <c r="D295" s="7" t="s">
        <v>0</v>
      </c>
      <c r="E295" s="7" t="s">
        <v>0</v>
      </c>
      <c r="F295" s="7" t="s">
        <v>0</v>
      </c>
      <c r="G295" s="19">
        <v>1475318</v>
      </c>
      <c r="H295" s="19">
        <f t="shared" si="19"/>
        <v>95014579.959999993</v>
      </c>
      <c r="I295" s="19">
        <v>96489897.959999993</v>
      </c>
      <c r="J295" s="20">
        <v>0</v>
      </c>
      <c r="K295" s="20">
        <f t="shared" si="21"/>
        <v>94560100</v>
      </c>
      <c r="L295" s="19">
        <v>94560100</v>
      </c>
      <c r="M295" s="20">
        <v>1475318</v>
      </c>
      <c r="N295" s="20">
        <f t="shared" si="20"/>
        <v>454479.95999999996</v>
      </c>
      <c r="O295" s="19">
        <v>1929797.96</v>
      </c>
    </row>
    <row r="296" spans="1:15" ht="21.75" hidden="1" customHeight="1">
      <c r="A296" s="37" t="s">
        <v>321</v>
      </c>
      <c r="B296" s="37"/>
      <c r="C296" s="37"/>
      <c r="D296" s="37"/>
      <c r="E296" s="37"/>
      <c r="F296" s="37"/>
      <c r="G296" s="16">
        <v>0</v>
      </c>
      <c r="H296" s="16">
        <f t="shared" si="19"/>
        <v>69251910</v>
      </c>
      <c r="I296" s="16">
        <v>69251910</v>
      </c>
      <c r="J296" s="15">
        <v>0</v>
      </c>
      <c r="K296" s="15">
        <f t="shared" si="21"/>
        <v>0</v>
      </c>
      <c r="L296" s="16">
        <v>0</v>
      </c>
      <c r="M296" s="15">
        <v>0</v>
      </c>
      <c r="N296" s="15">
        <f t="shared" si="20"/>
        <v>69251910</v>
      </c>
      <c r="O296" s="16">
        <v>69251910</v>
      </c>
    </row>
    <row r="297" spans="1:15" ht="12.95" hidden="1" customHeight="1">
      <c r="A297" s="35" t="s">
        <v>28</v>
      </c>
      <c r="B297" s="35"/>
      <c r="C297" s="35"/>
      <c r="D297" s="35"/>
      <c r="E297" s="35"/>
      <c r="F297" s="35"/>
      <c r="G297" s="19">
        <v>0</v>
      </c>
      <c r="H297" s="19">
        <f t="shared" si="19"/>
        <v>0</v>
      </c>
      <c r="I297" s="19">
        <v>0</v>
      </c>
      <c r="J297" s="20">
        <v>0</v>
      </c>
      <c r="K297" s="20">
        <f t="shared" si="21"/>
        <v>0</v>
      </c>
      <c r="L297" s="19">
        <v>0</v>
      </c>
      <c r="M297" s="20">
        <v>0</v>
      </c>
      <c r="N297" s="20">
        <f t="shared" si="20"/>
        <v>0</v>
      </c>
      <c r="O297" s="19">
        <v>0</v>
      </c>
    </row>
    <row r="298" spans="1:15" ht="12.95" hidden="1" customHeight="1">
      <c r="A298" s="35" t="s">
        <v>29</v>
      </c>
      <c r="B298" s="35"/>
      <c r="C298" s="35"/>
      <c r="D298" s="35"/>
      <c r="E298" s="35"/>
      <c r="F298" s="35"/>
      <c r="G298" s="19">
        <v>0</v>
      </c>
      <c r="H298" s="19">
        <f t="shared" si="19"/>
        <v>69251910</v>
      </c>
      <c r="I298" s="19">
        <v>69251910</v>
      </c>
      <c r="J298" s="20">
        <v>0</v>
      </c>
      <c r="K298" s="20">
        <f t="shared" si="21"/>
        <v>0</v>
      </c>
      <c r="L298" s="19">
        <v>0</v>
      </c>
      <c r="M298" s="20">
        <v>0</v>
      </c>
      <c r="N298" s="20">
        <f t="shared" si="20"/>
        <v>69251910</v>
      </c>
      <c r="O298" s="19">
        <v>69251910</v>
      </c>
    </row>
    <row r="299" spans="1:15" ht="16.5" hidden="1" customHeight="1">
      <c r="A299" s="35" t="s">
        <v>322</v>
      </c>
      <c r="B299" s="35"/>
      <c r="C299" s="35"/>
      <c r="D299" s="35"/>
      <c r="E299" s="35"/>
      <c r="F299" s="35"/>
      <c r="G299" s="19">
        <v>0</v>
      </c>
      <c r="H299" s="19">
        <f t="shared" si="19"/>
        <v>69251910</v>
      </c>
      <c r="I299" s="19">
        <v>69251910</v>
      </c>
      <c r="J299" s="20">
        <v>0</v>
      </c>
      <c r="K299" s="20">
        <f t="shared" si="21"/>
        <v>0</v>
      </c>
      <c r="L299" s="19">
        <v>0</v>
      </c>
      <c r="M299" s="20">
        <v>0</v>
      </c>
      <c r="N299" s="20">
        <f t="shared" si="20"/>
        <v>69251910</v>
      </c>
      <c r="O299" s="19">
        <v>69251910</v>
      </c>
    </row>
    <row r="300" spans="1:15" ht="12.95" hidden="1" customHeight="1">
      <c r="A300" s="36" t="s">
        <v>122</v>
      </c>
      <c r="B300" s="36"/>
      <c r="C300" s="36"/>
      <c r="D300" s="36"/>
      <c r="E300" s="36"/>
      <c r="F300" s="36"/>
      <c r="G300" s="3">
        <v>0</v>
      </c>
      <c r="H300" s="3">
        <f t="shared" si="19"/>
        <v>69251910</v>
      </c>
      <c r="I300" s="3">
        <v>69251910</v>
      </c>
      <c r="J300" s="12">
        <v>0</v>
      </c>
      <c r="K300" s="12">
        <f t="shared" si="21"/>
        <v>0</v>
      </c>
      <c r="L300" s="3">
        <v>0</v>
      </c>
      <c r="M300" s="12">
        <v>0</v>
      </c>
      <c r="N300" s="12">
        <f t="shared" si="20"/>
        <v>69251910</v>
      </c>
      <c r="O300" s="3">
        <v>69251910</v>
      </c>
    </row>
    <row r="301" spans="1:15" ht="56.65" hidden="1" customHeight="1">
      <c r="A301" s="4" t="s">
        <v>323</v>
      </c>
      <c r="B301" s="1" t="s">
        <v>32</v>
      </c>
      <c r="C301" s="1" t="s">
        <v>32</v>
      </c>
      <c r="D301" s="6" t="s">
        <v>324</v>
      </c>
      <c r="E301" s="6" t="s">
        <v>325</v>
      </c>
      <c r="F301" s="6" t="s">
        <v>320</v>
      </c>
      <c r="G301" s="19">
        <v>0</v>
      </c>
      <c r="H301" s="19">
        <f t="shared" si="19"/>
        <v>69251910</v>
      </c>
      <c r="I301" s="19">
        <v>69251910</v>
      </c>
      <c r="J301" s="20">
        <v>0</v>
      </c>
      <c r="K301" s="20">
        <f t="shared" si="21"/>
        <v>0</v>
      </c>
      <c r="L301" s="19">
        <v>0</v>
      </c>
      <c r="M301" s="20">
        <v>0</v>
      </c>
      <c r="N301" s="20">
        <f t="shared" si="20"/>
        <v>69251910</v>
      </c>
      <c r="O301" s="19">
        <v>69251910</v>
      </c>
    </row>
    <row r="302" spans="1:15" ht="12.95" hidden="1" customHeight="1">
      <c r="A302" s="37" t="s">
        <v>123</v>
      </c>
      <c r="B302" s="37"/>
      <c r="C302" s="37"/>
      <c r="D302" s="37"/>
      <c r="E302" s="37"/>
      <c r="F302" s="37"/>
      <c r="G302" s="16">
        <v>367749357.08999997</v>
      </c>
      <c r="H302" s="16">
        <f t="shared" si="19"/>
        <v>0</v>
      </c>
      <c r="I302" s="16">
        <f>I303+I304</f>
        <v>367749357.09000003</v>
      </c>
      <c r="J302" s="15">
        <v>142500051.00999999</v>
      </c>
      <c r="K302" s="15">
        <f t="shared" si="21"/>
        <v>0</v>
      </c>
      <c r="L302" s="16">
        <f>L303+L304</f>
        <v>142500051.00999999</v>
      </c>
      <c r="M302" s="15">
        <v>225249306.08000001</v>
      </c>
      <c r="N302" s="15">
        <f t="shared" si="20"/>
        <v>0</v>
      </c>
      <c r="O302" s="16">
        <f>O303+O304</f>
        <v>225249306.08000001</v>
      </c>
    </row>
    <row r="303" spans="1:15" ht="12.95" hidden="1" customHeight="1">
      <c r="A303" s="35" t="s">
        <v>28</v>
      </c>
      <c r="B303" s="35"/>
      <c r="C303" s="35"/>
      <c r="D303" s="35"/>
      <c r="E303" s="35"/>
      <c r="F303" s="35"/>
      <c r="G303" s="19">
        <v>26111167.789999999</v>
      </c>
      <c r="H303" s="19">
        <f t="shared" si="19"/>
        <v>0</v>
      </c>
      <c r="I303" s="19">
        <v>26111167.789999999</v>
      </c>
      <c r="J303" s="20">
        <v>23500051.010000002</v>
      </c>
      <c r="K303" s="20">
        <f t="shared" si="21"/>
        <v>0</v>
      </c>
      <c r="L303" s="19">
        <v>23500051.010000002</v>
      </c>
      <c r="M303" s="20">
        <v>2611116.7799999998</v>
      </c>
      <c r="N303" s="20">
        <f t="shared" si="20"/>
        <v>0</v>
      </c>
      <c r="O303" s="19">
        <v>2611116.7799999998</v>
      </c>
    </row>
    <row r="304" spans="1:15" ht="12.95" hidden="1" customHeight="1">
      <c r="A304" s="35" t="s">
        <v>29</v>
      </c>
      <c r="B304" s="35"/>
      <c r="C304" s="35"/>
      <c r="D304" s="35"/>
      <c r="E304" s="35"/>
      <c r="F304" s="35"/>
      <c r="G304" s="19">
        <v>341638189.30000001</v>
      </c>
      <c r="H304" s="19">
        <f t="shared" si="19"/>
        <v>0</v>
      </c>
      <c r="I304" s="19">
        <f>L304+O304</f>
        <v>341638189.30000001</v>
      </c>
      <c r="J304" s="20">
        <v>119000000</v>
      </c>
      <c r="K304" s="20">
        <f t="shared" si="21"/>
        <v>0</v>
      </c>
      <c r="L304" s="19">
        <f>L307</f>
        <v>119000000</v>
      </c>
      <c r="M304" s="20">
        <v>222638189.30000001</v>
      </c>
      <c r="N304" s="20">
        <f t="shared" si="20"/>
        <v>0</v>
      </c>
      <c r="O304" s="19">
        <f>O307</f>
        <v>222638189.30000001</v>
      </c>
    </row>
    <row r="305" spans="1:15" ht="12.95" hidden="1" customHeight="1">
      <c r="A305" s="35" t="s">
        <v>0</v>
      </c>
      <c r="B305" s="35"/>
      <c r="C305" s="35"/>
      <c r="D305" s="35"/>
      <c r="E305" s="35"/>
      <c r="F305" s="35"/>
      <c r="G305" s="5">
        <v>367749357.08999997</v>
      </c>
      <c r="H305" s="16">
        <f t="shared" si="19"/>
        <v>132556000</v>
      </c>
      <c r="I305" s="5">
        <v>500305357.08999997</v>
      </c>
      <c r="J305" s="13">
        <v>142500051.00999999</v>
      </c>
      <c r="K305" s="15">
        <f t="shared" si="21"/>
        <v>119000000</v>
      </c>
      <c r="L305" s="5">
        <v>261500051.00999999</v>
      </c>
      <c r="M305" s="13">
        <v>225249306.08000001</v>
      </c>
      <c r="N305" s="15">
        <f t="shared" si="20"/>
        <v>13556000</v>
      </c>
      <c r="O305" s="5">
        <v>238805306.08000001</v>
      </c>
    </row>
    <row r="306" spans="1:15" ht="12.95" hidden="1" customHeight="1">
      <c r="A306" s="36" t="s">
        <v>59</v>
      </c>
      <c r="B306" s="36"/>
      <c r="C306" s="36"/>
      <c r="D306" s="36"/>
      <c r="E306" s="36"/>
      <c r="F306" s="36"/>
      <c r="G306" s="3">
        <v>367749357.08999997</v>
      </c>
      <c r="H306" s="3">
        <f t="shared" si="19"/>
        <v>0</v>
      </c>
      <c r="I306" s="3">
        <f>L306+O306</f>
        <v>367749357.09000003</v>
      </c>
      <c r="J306" s="12">
        <v>142500051.00999999</v>
      </c>
      <c r="K306" s="12">
        <f t="shared" si="21"/>
        <v>0</v>
      </c>
      <c r="L306" s="3">
        <f>L307+L308</f>
        <v>142500051.00999999</v>
      </c>
      <c r="M306" s="12">
        <v>225249306.08000001</v>
      </c>
      <c r="N306" s="12">
        <f t="shared" si="20"/>
        <v>0</v>
      </c>
      <c r="O306" s="3">
        <f>O307+O308</f>
        <v>225249306.08000001</v>
      </c>
    </row>
    <row r="307" spans="1:15" ht="72.2" hidden="1" customHeight="1">
      <c r="A307" s="4" t="s">
        <v>124</v>
      </c>
      <c r="B307" s="1" t="s">
        <v>32</v>
      </c>
      <c r="C307" s="1" t="s">
        <v>32</v>
      </c>
      <c r="D307" s="6" t="s">
        <v>125</v>
      </c>
      <c r="E307" s="6" t="s">
        <v>62</v>
      </c>
      <c r="F307" s="6" t="s">
        <v>40</v>
      </c>
      <c r="G307" s="19">
        <v>341638189.30000001</v>
      </c>
      <c r="H307" s="19">
        <f t="shared" si="19"/>
        <v>0</v>
      </c>
      <c r="I307" s="19">
        <f>L307+O307</f>
        <v>341638189.30000001</v>
      </c>
      <c r="J307" s="20">
        <v>119000000</v>
      </c>
      <c r="K307" s="20">
        <f t="shared" si="21"/>
        <v>0</v>
      </c>
      <c r="L307" s="19">
        <v>119000000</v>
      </c>
      <c r="M307" s="20">
        <v>222638189.30000001</v>
      </c>
      <c r="N307" s="20">
        <f t="shared" si="20"/>
        <v>0</v>
      </c>
      <c r="O307" s="19">
        <v>222638189.30000001</v>
      </c>
    </row>
    <row r="308" spans="1:15" ht="47.85" hidden="1" customHeight="1">
      <c r="A308" s="4" t="s">
        <v>126</v>
      </c>
      <c r="B308" s="1" t="s">
        <v>32</v>
      </c>
      <c r="C308" s="1" t="s">
        <v>32</v>
      </c>
      <c r="D308" s="6" t="s">
        <v>127</v>
      </c>
      <c r="E308" s="6" t="s">
        <v>128</v>
      </c>
      <c r="F308" s="6" t="s">
        <v>40</v>
      </c>
      <c r="G308" s="19">
        <v>26111167.789999999</v>
      </c>
      <c r="H308" s="19">
        <f t="shared" si="19"/>
        <v>0</v>
      </c>
      <c r="I308" s="19">
        <v>26111167.789999999</v>
      </c>
      <c r="J308" s="20">
        <v>23500051.010000002</v>
      </c>
      <c r="K308" s="20">
        <f t="shared" si="21"/>
        <v>0</v>
      </c>
      <c r="L308" s="19">
        <v>23500051.010000002</v>
      </c>
      <c r="M308" s="20">
        <v>2611116.7799999998</v>
      </c>
      <c r="N308" s="20">
        <f t="shared" si="20"/>
        <v>0</v>
      </c>
      <c r="O308" s="19">
        <v>2611116.7799999998</v>
      </c>
    </row>
    <row r="309" spans="1:15" ht="12.95" hidden="1" customHeight="1">
      <c r="A309" s="4" t="s">
        <v>129</v>
      </c>
      <c r="B309" s="4" t="s">
        <v>130</v>
      </c>
      <c r="C309" s="4" t="s">
        <v>0</v>
      </c>
      <c r="D309" s="7" t="s">
        <v>0</v>
      </c>
      <c r="E309" s="7" t="s">
        <v>0</v>
      </c>
      <c r="F309" s="7" t="s">
        <v>0</v>
      </c>
      <c r="G309" s="19">
        <v>26111167.789999999</v>
      </c>
      <c r="H309" s="19">
        <f t="shared" si="19"/>
        <v>0</v>
      </c>
      <c r="I309" s="19">
        <v>26111167.789999999</v>
      </c>
      <c r="J309" s="20">
        <v>23500051.010000002</v>
      </c>
      <c r="K309" s="20">
        <f t="shared" si="21"/>
        <v>0</v>
      </c>
      <c r="L309" s="19">
        <v>23500051.010000002</v>
      </c>
      <c r="M309" s="20">
        <v>2611116.7799999998</v>
      </c>
      <c r="N309" s="20">
        <f t="shared" si="20"/>
        <v>0</v>
      </c>
      <c r="O309" s="19">
        <v>2611116.7799999998</v>
      </c>
    </row>
    <row r="310" spans="1:15" ht="16.5" hidden="1" customHeight="1">
      <c r="A310" s="37" t="s">
        <v>131</v>
      </c>
      <c r="B310" s="37"/>
      <c r="C310" s="37"/>
      <c r="D310" s="37"/>
      <c r="E310" s="37"/>
      <c r="F310" s="37"/>
      <c r="G310" s="16">
        <v>257864815</v>
      </c>
      <c r="H310" s="16">
        <f t="shared" si="19"/>
        <v>1000000</v>
      </c>
      <c r="I310" s="16">
        <v>258864815</v>
      </c>
      <c r="J310" s="15">
        <v>0</v>
      </c>
      <c r="K310" s="15">
        <f t="shared" si="21"/>
        <v>0</v>
      </c>
      <c r="L310" s="16">
        <v>0</v>
      </c>
      <c r="M310" s="15">
        <v>257864815</v>
      </c>
      <c r="N310" s="15">
        <f t="shared" si="20"/>
        <v>1000000</v>
      </c>
      <c r="O310" s="16">
        <v>258864815</v>
      </c>
    </row>
    <row r="311" spans="1:15" ht="12.95" hidden="1" customHeight="1">
      <c r="A311" s="35" t="s">
        <v>28</v>
      </c>
      <c r="B311" s="35"/>
      <c r="C311" s="35"/>
      <c r="D311" s="35"/>
      <c r="E311" s="35"/>
      <c r="F311" s="35"/>
      <c r="G311" s="19">
        <v>0</v>
      </c>
      <c r="H311" s="19">
        <f t="shared" si="19"/>
        <v>0</v>
      </c>
      <c r="I311" s="19">
        <v>0</v>
      </c>
      <c r="J311" s="20">
        <v>0</v>
      </c>
      <c r="K311" s="20">
        <f t="shared" si="21"/>
        <v>0</v>
      </c>
      <c r="L311" s="19">
        <v>0</v>
      </c>
      <c r="M311" s="20">
        <v>0</v>
      </c>
      <c r="N311" s="20">
        <f t="shared" si="20"/>
        <v>0</v>
      </c>
      <c r="O311" s="19">
        <v>0</v>
      </c>
    </row>
    <row r="312" spans="1:15" ht="12.95" hidden="1" customHeight="1">
      <c r="A312" s="35" t="s">
        <v>29</v>
      </c>
      <c r="B312" s="35"/>
      <c r="C312" s="35"/>
      <c r="D312" s="35"/>
      <c r="E312" s="35"/>
      <c r="F312" s="35"/>
      <c r="G312" s="19">
        <v>257864815</v>
      </c>
      <c r="H312" s="19">
        <f t="shared" si="19"/>
        <v>1000000</v>
      </c>
      <c r="I312" s="19">
        <v>258864815</v>
      </c>
      <c r="J312" s="20">
        <v>0</v>
      </c>
      <c r="K312" s="20">
        <f t="shared" si="21"/>
        <v>0</v>
      </c>
      <c r="L312" s="19">
        <v>0</v>
      </c>
      <c r="M312" s="20">
        <v>257864815</v>
      </c>
      <c r="N312" s="20">
        <f t="shared" si="20"/>
        <v>1000000</v>
      </c>
      <c r="O312" s="19">
        <v>258864815</v>
      </c>
    </row>
    <row r="313" spans="1:15" ht="16.5" hidden="1" customHeight="1">
      <c r="A313" s="35" t="s">
        <v>132</v>
      </c>
      <c r="B313" s="35"/>
      <c r="C313" s="35"/>
      <c r="D313" s="35"/>
      <c r="E313" s="35"/>
      <c r="F313" s="35"/>
      <c r="G313" s="19">
        <v>257864815</v>
      </c>
      <c r="H313" s="19">
        <f t="shared" si="19"/>
        <v>1000000</v>
      </c>
      <c r="I313" s="19">
        <v>258864815</v>
      </c>
      <c r="J313" s="20">
        <v>0</v>
      </c>
      <c r="K313" s="20">
        <f t="shared" si="21"/>
        <v>0</v>
      </c>
      <c r="L313" s="19">
        <v>0</v>
      </c>
      <c r="M313" s="20">
        <v>257864815</v>
      </c>
      <c r="N313" s="20">
        <f t="shared" si="20"/>
        <v>1000000</v>
      </c>
      <c r="O313" s="19">
        <v>258864815</v>
      </c>
    </row>
    <row r="314" spans="1:15" ht="12.95" hidden="1" customHeight="1">
      <c r="A314" s="36" t="s">
        <v>59</v>
      </c>
      <c r="B314" s="36"/>
      <c r="C314" s="36"/>
      <c r="D314" s="36"/>
      <c r="E314" s="36"/>
      <c r="F314" s="36"/>
      <c r="G314" s="3">
        <v>227294315</v>
      </c>
      <c r="H314" s="3">
        <f t="shared" si="19"/>
        <v>1000000</v>
      </c>
      <c r="I314" s="3">
        <v>228294315</v>
      </c>
      <c r="J314" s="12">
        <v>0</v>
      </c>
      <c r="K314" s="12">
        <f t="shared" si="21"/>
        <v>0</v>
      </c>
      <c r="L314" s="3">
        <v>0</v>
      </c>
      <c r="M314" s="12">
        <v>227294315</v>
      </c>
      <c r="N314" s="12">
        <f t="shared" si="20"/>
        <v>1000000</v>
      </c>
      <c r="O314" s="3">
        <v>228294315</v>
      </c>
    </row>
    <row r="315" spans="1:15" ht="95.65" hidden="1" customHeight="1">
      <c r="A315" s="4" t="s">
        <v>135</v>
      </c>
      <c r="B315" s="1" t="s">
        <v>32</v>
      </c>
      <c r="C315" s="1" t="s">
        <v>32</v>
      </c>
      <c r="D315" s="6" t="s">
        <v>136</v>
      </c>
      <c r="E315" s="6" t="s">
        <v>109</v>
      </c>
      <c r="F315" s="6" t="s">
        <v>40</v>
      </c>
      <c r="G315" s="19">
        <v>35551410</v>
      </c>
      <c r="H315" s="19">
        <f t="shared" si="19"/>
        <v>0</v>
      </c>
      <c r="I315" s="19">
        <v>35551410</v>
      </c>
      <c r="J315" s="20" t="s">
        <v>0</v>
      </c>
      <c r="K315" s="20"/>
      <c r="L315" s="19" t="s">
        <v>0</v>
      </c>
      <c r="M315" s="20">
        <v>35551410</v>
      </c>
      <c r="N315" s="20">
        <f t="shared" si="20"/>
        <v>0</v>
      </c>
      <c r="O315" s="19">
        <v>35551410</v>
      </c>
    </row>
    <row r="316" spans="1:15" ht="56.65" hidden="1" customHeight="1">
      <c r="A316" s="4" t="s">
        <v>137</v>
      </c>
      <c r="B316" s="1" t="s">
        <v>32</v>
      </c>
      <c r="C316" s="1" t="s">
        <v>32</v>
      </c>
      <c r="D316" s="6" t="s">
        <v>138</v>
      </c>
      <c r="E316" s="6" t="s">
        <v>62</v>
      </c>
      <c r="F316" s="6" t="s">
        <v>36</v>
      </c>
      <c r="G316" s="19">
        <v>0</v>
      </c>
      <c r="H316" s="19">
        <f t="shared" si="19"/>
        <v>1000000</v>
      </c>
      <c r="I316" s="19">
        <v>1000000</v>
      </c>
      <c r="J316" s="20" t="s">
        <v>0</v>
      </c>
      <c r="K316" s="20"/>
      <c r="L316" s="19" t="s">
        <v>0</v>
      </c>
      <c r="M316" s="20">
        <v>0</v>
      </c>
      <c r="N316" s="20">
        <f t="shared" si="20"/>
        <v>1000000</v>
      </c>
      <c r="O316" s="19">
        <v>1000000</v>
      </c>
    </row>
    <row r="317" spans="1:15" ht="40.15" hidden="1" customHeight="1">
      <c r="A317" s="4" t="s">
        <v>139</v>
      </c>
      <c r="B317" s="1" t="s">
        <v>32</v>
      </c>
      <c r="C317" s="1" t="s">
        <v>32</v>
      </c>
      <c r="D317" s="6" t="s">
        <v>140</v>
      </c>
      <c r="E317" s="6" t="s">
        <v>141</v>
      </c>
      <c r="F317" s="6" t="s">
        <v>36</v>
      </c>
      <c r="G317" s="19">
        <v>41363000</v>
      </c>
      <c r="H317" s="19">
        <f t="shared" si="19"/>
        <v>0</v>
      </c>
      <c r="I317" s="19">
        <v>41363000</v>
      </c>
      <c r="J317" s="20" t="s">
        <v>0</v>
      </c>
      <c r="K317" s="20"/>
      <c r="L317" s="19" t="s">
        <v>0</v>
      </c>
      <c r="M317" s="20">
        <v>41363000</v>
      </c>
      <c r="N317" s="20">
        <f t="shared" si="20"/>
        <v>0</v>
      </c>
      <c r="O317" s="19">
        <v>41363000</v>
      </c>
    </row>
    <row r="318" spans="1:15" ht="32.25" hidden="1" customHeight="1">
      <c r="A318" s="4" t="s">
        <v>142</v>
      </c>
      <c r="B318" s="1" t="s">
        <v>32</v>
      </c>
      <c r="C318" s="1" t="s">
        <v>32</v>
      </c>
      <c r="D318" s="6" t="s">
        <v>143</v>
      </c>
      <c r="E318" s="6" t="s">
        <v>43</v>
      </c>
      <c r="F318" s="6" t="s">
        <v>40</v>
      </c>
      <c r="G318" s="19">
        <v>34879905</v>
      </c>
      <c r="H318" s="19">
        <f t="shared" si="19"/>
        <v>0</v>
      </c>
      <c r="I318" s="19">
        <v>34879905</v>
      </c>
      <c r="J318" s="20" t="s">
        <v>0</v>
      </c>
      <c r="K318" s="20"/>
      <c r="L318" s="19" t="s">
        <v>0</v>
      </c>
      <c r="M318" s="20">
        <v>34879905</v>
      </c>
      <c r="N318" s="20">
        <f t="shared" si="20"/>
        <v>0</v>
      </c>
      <c r="O318" s="19">
        <v>34879905</v>
      </c>
    </row>
    <row r="319" spans="1:15" ht="56.65" hidden="1" customHeight="1">
      <c r="A319" s="4" t="s">
        <v>326</v>
      </c>
      <c r="B319" s="1" t="s">
        <v>32</v>
      </c>
      <c r="C319" s="1" t="s">
        <v>32</v>
      </c>
      <c r="D319" s="6" t="s">
        <v>327</v>
      </c>
      <c r="E319" s="6" t="s">
        <v>62</v>
      </c>
      <c r="F319" s="6" t="s">
        <v>328</v>
      </c>
      <c r="G319" s="19">
        <v>115500000</v>
      </c>
      <c r="H319" s="19">
        <f t="shared" si="19"/>
        <v>0</v>
      </c>
      <c r="I319" s="19">
        <v>115500000</v>
      </c>
      <c r="J319" s="20" t="s">
        <v>0</v>
      </c>
      <c r="K319" s="20"/>
      <c r="L319" s="19" t="s">
        <v>0</v>
      </c>
      <c r="M319" s="20">
        <v>115500000</v>
      </c>
      <c r="N319" s="20">
        <f t="shared" si="20"/>
        <v>0</v>
      </c>
      <c r="O319" s="19">
        <v>115500000</v>
      </c>
    </row>
    <row r="320" spans="1:15" ht="12.95" hidden="1" customHeight="1">
      <c r="A320" s="36" t="s">
        <v>153</v>
      </c>
      <c r="B320" s="36"/>
      <c r="C320" s="36"/>
      <c r="D320" s="36"/>
      <c r="E320" s="36"/>
      <c r="F320" s="36"/>
      <c r="G320" s="3">
        <v>30570500</v>
      </c>
      <c r="H320" s="3">
        <f t="shared" ref="H320:H347" si="22">I320-G320</f>
        <v>0</v>
      </c>
      <c r="I320" s="3">
        <v>30570500</v>
      </c>
      <c r="J320" s="12" t="s">
        <v>0</v>
      </c>
      <c r="K320" s="12"/>
      <c r="L320" s="3" t="s">
        <v>0</v>
      </c>
      <c r="M320" s="12">
        <v>30570500</v>
      </c>
      <c r="N320" s="12">
        <f t="shared" ref="N320:N347" si="23">O320-M320</f>
        <v>0</v>
      </c>
      <c r="O320" s="3">
        <v>30570500</v>
      </c>
    </row>
    <row r="321" spans="1:15" ht="98.25" hidden="1" customHeight="1">
      <c r="A321" s="4" t="s">
        <v>154</v>
      </c>
      <c r="B321" s="1" t="s">
        <v>32</v>
      </c>
      <c r="C321" s="1" t="s">
        <v>32</v>
      </c>
      <c r="D321" s="6" t="s">
        <v>155</v>
      </c>
      <c r="E321" s="6" t="s">
        <v>329</v>
      </c>
      <c r="F321" s="6" t="s">
        <v>36</v>
      </c>
      <c r="G321" s="19">
        <v>1924500</v>
      </c>
      <c r="H321" s="19">
        <f t="shared" si="22"/>
        <v>0</v>
      </c>
      <c r="I321" s="19">
        <v>1924500</v>
      </c>
      <c r="J321" s="20" t="s">
        <v>0</v>
      </c>
      <c r="K321" s="20"/>
      <c r="L321" s="19" t="s">
        <v>0</v>
      </c>
      <c r="M321" s="20">
        <v>1924500</v>
      </c>
      <c r="N321" s="20">
        <f t="shared" si="23"/>
        <v>0</v>
      </c>
      <c r="O321" s="19">
        <v>1924500</v>
      </c>
    </row>
    <row r="322" spans="1:15" ht="87.75" hidden="1" customHeight="1">
      <c r="A322" s="4" t="s">
        <v>154</v>
      </c>
      <c r="B322" s="1" t="s">
        <v>32</v>
      </c>
      <c r="C322" s="1" t="s">
        <v>32</v>
      </c>
      <c r="D322" s="6" t="s">
        <v>155</v>
      </c>
      <c r="E322" s="6" t="s">
        <v>330</v>
      </c>
      <c r="F322" s="6" t="s">
        <v>36</v>
      </c>
      <c r="G322" s="19">
        <v>1924500</v>
      </c>
      <c r="H322" s="19">
        <f t="shared" si="22"/>
        <v>0</v>
      </c>
      <c r="I322" s="19">
        <v>1924500</v>
      </c>
      <c r="J322" s="20" t="s">
        <v>0</v>
      </c>
      <c r="K322" s="20"/>
      <c r="L322" s="19" t="s">
        <v>0</v>
      </c>
      <c r="M322" s="20">
        <v>1924500</v>
      </c>
      <c r="N322" s="20">
        <f t="shared" si="23"/>
        <v>0</v>
      </c>
      <c r="O322" s="19">
        <v>1924500</v>
      </c>
    </row>
    <row r="323" spans="1:15" ht="85.5" hidden="1" customHeight="1">
      <c r="A323" s="4" t="s">
        <v>154</v>
      </c>
      <c r="B323" s="1" t="s">
        <v>32</v>
      </c>
      <c r="C323" s="1" t="s">
        <v>32</v>
      </c>
      <c r="D323" s="6" t="s">
        <v>155</v>
      </c>
      <c r="E323" s="6" t="s">
        <v>331</v>
      </c>
      <c r="F323" s="6" t="s">
        <v>36</v>
      </c>
      <c r="G323" s="19">
        <v>2450000</v>
      </c>
      <c r="H323" s="19">
        <f t="shared" si="22"/>
        <v>0</v>
      </c>
      <c r="I323" s="19">
        <v>2450000</v>
      </c>
      <c r="J323" s="20" t="s">
        <v>0</v>
      </c>
      <c r="K323" s="20"/>
      <c r="L323" s="19" t="s">
        <v>0</v>
      </c>
      <c r="M323" s="20">
        <v>2450000</v>
      </c>
      <c r="N323" s="20">
        <f t="shared" si="23"/>
        <v>0</v>
      </c>
      <c r="O323" s="19">
        <v>2450000</v>
      </c>
    </row>
    <row r="324" spans="1:15" ht="84" hidden="1" customHeight="1">
      <c r="A324" s="4" t="s">
        <v>154</v>
      </c>
      <c r="B324" s="1" t="s">
        <v>32</v>
      </c>
      <c r="C324" s="1" t="s">
        <v>32</v>
      </c>
      <c r="D324" s="6" t="s">
        <v>158</v>
      </c>
      <c r="E324" s="6" t="s">
        <v>159</v>
      </c>
      <c r="F324" s="6" t="s">
        <v>36</v>
      </c>
      <c r="G324" s="19">
        <v>1897000</v>
      </c>
      <c r="H324" s="19">
        <f t="shared" si="22"/>
        <v>0</v>
      </c>
      <c r="I324" s="19">
        <v>1897000</v>
      </c>
      <c r="J324" s="20" t="s">
        <v>0</v>
      </c>
      <c r="K324" s="20"/>
      <c r="L324" s="19" t="s">
        <v>0</v>
      </c>
      <c r="M324" s="20">
        <v>1897000</v>
      </c>
      <c r="N324" s="20">
        <f t="shared" si="23"/>
        <v>0</v>
      </c>
      <c r="O324" s="19">
        <v>1897000</v>
      </c>
    </row>
    <row r="325" spans="1:15" ht="87.75" hidden="1" customHeight="1">
      <c r="A325" s="4" t="s">
        <v>154</v>
      </c>
      <c r="B325" s="1" t="s">
        <v>32</v>
      </c>
      <c r="C325" s="1" t="s">
        <v>32</v>
      </c>
      <c r="D325" s="6" t="s">
        <v>158</v>
      </c>
      <c r="E325" s="6" t="s">
        <v>161</v>
      </c>
      <c r="F325" s="6" t="s">
        <v>36</v>
      </c>
      <c r="G325" s="19">
        <v>1330000</v>
      </c>
      <c r="H325" s="19">
        <f t="shared" si="22"/>
        <v>0</v>
      </c>
      <c r="I325" s="19">
        <v>1330000</v>
      </c>
      <c r="J325" s="20" t="s">
        <v>0</v>
      </c>
      <c r="K325" s="20"/>
      <c r="L325" s="19" t="s">
        <v>0</v>
      </c>
      <c r="M325" s="20">
        <v>1330000</v>
      </c>
      <c r="N325" s="20">
        <f t="shared" si="23"/>
        <v>0</v>
      </c>
      <c r="O325" s="19">
        <v>1330000</v>
      </c>
    </row>
    <row r="326" spans="1:15" ht="87.75" hidden="1" customHeight="1">
      <c r="A326" s="4" t="s">
        <v>154</v>
      </c>
      <c r="B326" s="1" t="s">
        <v>32</v>
      </c>
      <c r="C326" s="1" t="s">
        <v>32</v>
      </c>
      <c r="D326" s="6" t="s">
        <v>158</v>
      </c>
      <c r="E326" s="6" t="s">
        <v>162</v>
      </c>
      <c r="F326" s="6" t="s">
        <v>36</v>
      </c>
      <c r="G326" s="19">
        <v>3150000</v>
      </c>
      <c r="H326" s="19">
        <f t="shared" si="22"/>
        <v>0</v>
      </c>
      <c r="I326" s="19">
        <v>3150000</v>
      </c>
      <c r="J326" s="20" t="s">
        <v>0</v>
      </c>
      <c r="K326" s="20"/>
      <c r="L326" s="19" t="s">
        <v>0</v>
      </c>
      <c r="M326" s="20">
        <v>3150000</v>
      </c>
      <c r="N326" s="20">
        <f t="shared" si="23"/>
        <v>0</v>
      </c>
      <c r="O326" s="19">
        <v>3150000</v>
      </c>
    </row>
    <row r="327" spans="1:15" ht="71.25" hidden="1" customHeight="1">
      <c r="A327" s="4" t="s">
        <v>154</v>
      </c>
      <c r="B327" s="1" t="s">
        <v>32</v>
      </c>
      <c r="C327" s="1" t="s">
        <v>32</v>
      </c>
      <c r="D327" s="6" t="s">
        <v>164</v>
      </c>
      <c r="E327" s="6" t="s">
        <v>165</v>
      </c>
      <c r="F327" s="6" t="s">
        <v>36</v>
      </c>
      <c r="G327" s="19">
        <v>1700000</v>
      </c>
      <c r="H327" s="19">
        <f t="shared" si="22"/>
        <v>0</v>
      </c>
      <c r="I327" s="19">
        <v>1700000</v>
      </c>
      <c r="J327" s="20" t="s">
        <v>0</v>
      </c>
      <c r="K327" s="20"/>
      <c r="L327" s="19" t="s">
        <v>0</v>
      </c>
      <c r="M327" s="20">
        <v>1700000</v>
      </c>
      <c r="N327" s="20">
        <f t="shared" si="23"/>
        <v>0</v>
      </c>
      <c r="O327" s="19">
        <v>1700000</v>
      </c>
    </row>
    <row r="328" spans="1:15" ht="72.2" hidden="1" customHeight="1">
      <c r="A328" s="4" t="s">
        <v>154</v>
      </c>
      <c r="B328" s="1" t="s">
        <v>32</v>
      </c>
      <c r="C328" s="1" t="s">
        <v>32</v>
      </c>
      <c r="D328" s="6" t="s">
        <v>164</v>
      </c>
      <c r="E328" s="6" t="s">
        <v>332</v>
      </c>
      <c r="F328" s="6" t="s">
        <v>36</v>
      </c>
      <c r="G328" s="19">
        <v>2160000</v>
      </c>
      <c r="H328" s="19">
        <f t="shared" si="22"/>
        <v>0</v>
      </c>
      <c r="I328" s="19">
        <v>2160000</v>
      </c>
      <c r="J328" s="20" t="s">
        <v>0</v>
      </c>
      <c r="K328" s="20"/>
      <c r="L328" s="19" t="s">
        <v>0</v>
      </c>
      <c r="M328" s="20">
        <v>2160000</v>
      </c>
      <c r="N328" s="20">
        <f t="shared" si="23"/>
        <v>0</v>
      </c>
      <c r="O328" s="19">
        <v>2160000</v>
      </c>
    </row>
    <row r="329" spans="1:15" ht="64.349999999999994" hidden="1" customHeight="1">
      <c r="A329" s="4" t="s">
        <v>154</v>
      </c>
      <c r="B329" s="1" t="s">
        <v>32</v>
      </c>
      <c r="C329" s="1" t="s">
        <v>32</v>
      </c>
      <c r="D329" s="6" t="s">
        <v>164</v>
      </c>
      <c r="E329" s="6" t="s">
        <v>166</v>
      </c>
      <c r="F329" s="6" t="s">
        <v>36</v>
      </c>
      <c r="G329" s="19">
        <v>1700000</v>
      </c>
      <c r="H329" s="19">
        <f t="shared" si="22"/>
        <v>0</v>
      </c>
      <c r="I329" s="19">
        <v>1700000</v>
      </c>
      <c r="J329" s="20" t="s">
        <v>0</v>
      </c>
      <c r="K329" s="20"/>
      <c r="L329" s="19" t="s">
        <v>0</v>
      </c>
      <c r="M329" s="20">
        <v>1700000</v>
      </c>
      <c r="N329" s="20">
        <f t="shared" si="23"/>
        <v>0</v>
      </c>
      <c r="O329" s="19">
        <v>1700000</v>
      </c>
    </row>
    <row r="330" spans="1:15" ht="81" hidden="1" customHeight="1">
      <c r="A330" s="4" t="s">
        <v>154</v>
      </c>
      <c r="B330" s="1" t="s">
        <v>32</v>
      </c>
      <c r="C330" s="1" t="s">
        <v>32</v>
      </c>
      <c r="D330" s="6" t="s">
        <v>167</v>
      </c>
      <c r="E330" s="6" t="s">
        <v>168</v>
      </c>
      <c r="F330" s="6" t="s">
        <v>36</v>
      </c>
      <c r="G330" s="19">
        <v>3034500</v>
      </c>
      <c r="H330" s="19">
        <f t="shared" si="22"/>
        <v>0</v>
      </c>
      <c r="I330" s="19">
        <v>3034500</v>
      </c>
      <c r="J330" s="20" t="s">
        <v>0</v>
      </c>
      <c r="K330" s="20"/>
      <c r="L330" s="19" t="s">
        <v>0</v>
      </c>
      <c r="M330" s="20">
        <v>3034500</v>
      </c>
      <c r="N330" s="20">
        <f t="shared" si="23"/>
        <v>0</v>
      </c>
      <c r="O330" s="19">
        <v>3034500</v>
      </c>
    </row>
    <row r="331" spans="1:15" ht="67.5" hidden="1" customHeight="1">
      <c r="A331" s="4" t="s">
        <v>154</v>
      </c>
      <c r="B331" s="1" t="s">
        <v>32</v>
      </c>
      <c r="C331" s="1" t="s">
        <v>32</v>
      </c>
      <c r="D331" s="6" t="s">
        <v>167</v>
      </c>
      <c r="E331" s="6" t="s">
        <v>169</v>
      </c>
      <c r="F331" s="6" t="s">
        <v>36</v>
      </c>
      <c r="G331" s="19">
        <v>1225000</v>
      </c>
      <c r="H331" s="19">
        <f t="shared" si="22"/>
        <v>0</v>
      </c>
      <c r="I331" s="19">
        <v>1225000</v>
      </c>
      <c r="J331" s="20" t="s">
        <v>0</v>
      </c>
      <c r="K331" s="20"/>
      <c r="L331" s="19" t="s">
        <v>0</v>
      </c>
      <c r="M331" s="20">
        <v>1225000</v>
      </c>
      <c r="N331" s="20">
        <f t="shared" si="23"/>
        <v>0</v>
      </c>
      <c r="O331" s="19">
        <v>1225000</v>
      </c>
    </row>
    <row r="332" spans="1:15" ht="72.2" hidden="1" customHeight="1">
      <c r="A332" s="4" t="s">
        <v>154</v>
      </c>
      <c r="B332" s="1" t="s">
        <v>32</v>
      </c>
      <c r="C332" s="1" t="s">
        <v>32</v>
      </c>
      <c r="D332" s="6" t="s">
        <v>167</v>
      </c>
      <c r="E332" s="6" t="s">
        <v>170</v>
      </c>
      <c r="F332" s="6" t="s">
        <v>36</v>
      </c>
      <c r="G332" s="19">
        <v>1350000</v>
      </c>
      <c r="H332" s="19">
        <f t="shared" si="22"/>
        <v>0</v>
      </c>
      <c r="I332" s="19">
        <v>1350000</v>
      </c>
      <c r="J332" s="20" t="s">
        <v>0</v>
      </c>
      <c r="K332" s="20"/>
      <c r="L332" s="19" t="s">
        <v>0</v>
      </c>
      <c r="M332" s="20">
        <v>1350000</v>
      </c>
      <c r="N332" s="20">
        <f t="shared" si="23"/>
        <v>0</v>
      </c>
      <c r="O332" s="19">
        <v>1350000</v>
      </c>
    </row>
    <row r="333" spans="1:15" ht="64.349999999999994" hidden="1" customHeight="1">
      <c r="A333" s="4" t="s">
        <v>154</v>
      </c>
      <c r="B333" s="1" t="s">
        <v>32</v>
      </c>
      <c r="C333" s="1" t="s">
        <v>32</v>
      </c>
      <c r="D333" s="6" t="s">
        <v>167</v>
      </c>
      <c r="E333" s="6" t="s">
        <v>171</v>
      </c>
      <c r="F333" s="6" t="s">
        <v>36</v>
      </c>
      <c r="G333" s="19">
        <v>1845000</v>
      </c>
      <c r="H333" s="19">
        <f t="shared" si="22"/>
        <v>0</v>
      </c>
      <c r="I333" s="19">
        <v>1845000</v>
      </c>
      <c r="J333" s="20" t="s">
        <v>0</v>
      </c>
      <c r="K333" s="20"/>
      <c r="L333" s="19" t="s">
        <v>0</v>
      </c>
      <c r="M333" s="20">
        <v>1845000</v>
      </c>
      <c r="N333" s="20">
        <f t="shared" si="23"/>
        <v>0</v>
      </c>
      <c r="O333" s="19">
        <v>1845000</v>
      </c>
    </row>
    <row r="334" spans="1:15" ht="64.349999999999994" hidden="1" customHeight="1">
      <c r="A334" s="4" t="s">
        <v>154</v>
      </c>
      <c r="B334" s="1" t="s">
        <v>32</v>
      </c>
      <c r="C334" s="1" t="s">
        <v>32</v>
      </c>
      <c r="D334" s="6" t="s">
        <v>172</v>
      </c>
      <c r="E334" s="6" t="s">
        <v>173</v>
      </c>
      <c r="F334" s="6" t="s">
        <v>36</v>
      </c>
      <c r="G334" s="19">
        <v>4880000</v>
      </c>
      <c r="H334" s="19">
        <f t="shared" si="22"/>
        <v>0</v>
      </c>
      <c r="I334" s="19">
        <v>4880000</v>
      </c>
      <c r="J334" s="20" t="s">
        <v>0</v>
      </c>
      <c r="K334" s="20"/>
      <c r="L334" s="19" t="s">
        <v>0</v>
      </c>
      <c r="M334" s="20">
        <v>4880000</v>
      </c>
      <c r="N334" s="20">
        <f t="shared" si="23"/>
        <v>0</v>
      </c>
      <c r="O334" s="19">
        <v>4880000</v>
      </c>
    </row>
    <row r="335" spans="1:15" ht="24" hidden="1" customHeight="1">
      <c r="A335" s="37" t="s">
        <v>205</v>
      </c>
      <c r="B335" s="37"/>
      <c r="C335" s="37"/>
      <c r="D335" s="37"/>
      <c r="E335" s="37"/>
      <c r="F335" s="37"/>
      <c r="G335" s="16">
        <v>729832857.19000006</v>
      </c>
      <c r="H335" s="16">
        <f t="shared" si="22"/>
        <v>0</v>
      </c>
      <c r="I335" s="16">
        <f>L335+O335</f>
        <v>729832857.19000006</v>
      </c>
      <c r="J335" s="15">
        <v>715236200</v>
      </c>
      <c r="K335" s="15">
        <f t="shared" ref="K335:K347" si="24">L335-J335</f>
        <v>0</v>
      </c>
      <c r="L335" s="16">
        <f>L336</f>
        <v>715236200</v>
      </c>
      <c r="M335" s="15">
        <v>14596657.189999999</v>
      </c>
      <c r="N335" s="15">
        <f t="shared" si="23"/>
        <v>0</v>
      </c>
      <c r="O335" s="16">
        <f>O336</f>
        <v>14596657.190000001</v>
      </c>
    </row>
    <row r="336" spans="1:15" ht="12.95" hidden="1" customHeight="1">
      <c r="A336" s="35" t="s">
        <v>28</v>
      </c>
      <c r="B336" s="35"/>
      <c r="C336" s="35"/>
      <c r="D336" s="35"/>
      <c r="E336" s="35"/>
      <c r="F336" s="35"/>
      <c r="G336" s="19">
        <v>729832857.19000006</v>
      </c>
      <c r="H336" s="19">
        <f t="shared" si="22"/>
        <v>0</v>
      </c>
      <c r="I336" s="19">
        <f>L336+O336</f>
        <v>729832857.19000006</v>
      </c>
      <c r="J336" s="20">
        <v>715236200</v>
      </c>
      <c r="K336" s="20">
        <f t="shared" si="24"/>
        <v>0</v>
      </c>
      <c r="L336" s="19">
        <f>L338</f>
        <v>715236200</v>
      </c>
      <c r="M336" s="20">
        <v>14596657.189999999</v>
      </c>
      <c r="N336" s="20">
        <f t="shared" si="23"/>
        <v>0</v>
      </c>
      <c r="O336" s="19">
        <f>O338</f>
        <v>14596657.190000001</v>
      </c>
    </row>
    <row r="337" spans="1:15" ht="12.95" hidden="1" customHeight="1">
      <c r="A337" s="35" t="s">
        <v>29</v>
      </c>
      <c r="B337" s="35"/>
      <c r="C337" s="35"/>
      <c r="D337" s="35"/>
      <c r="E337" s="35"/>
      <c r="F337" s="35"/>
      <c r="G337" s="19">
        <v>0</v>
      </c>
      <c r="H337" s="19">
        <f t="shared" si="22"/>
        <v>0</v>
      </c>
      <c r="I337" s="19">
        <v>0</v>
      </c>
      <c r="J337" s="20">
        <v>0</v>
      </c>
      <c r="K337" s="20">
        <f t="shared" si="24"/>
        <v>0</v>
      </c>
      <c r="L337" s="19">
        <v>0</v>
      </c>
      <c r="M337" s="20">
        <v>0</v>
      </c>
      <c r="N337" s="20">
        <f t="shared" si="23"/>
        <v>0</v>
      </c>
      <c r="O337" s="19">
        <v>0</v>
      </c>
    </row>
    <row r="338" spans="1:15" ht="16.5" hidden="1" customHeight="1">
      <c r="A338" s="35" t="s">
        <v>206</v>
      </c>
      <c r="B338" s="35"/>
      <c r="C338" s="35"/>
      <c r="D338" s="35"/>
      <c r="E338" s="35"/>
      <c r="F338" s="35"/>
      <c r="G338" s="19">
        <v>729832857.19000006</v>
      </c>
      <c r="H338" s="19">
        <f t="shared" si="22"/>
        <v>0</v>
      </c>
      <c r="I338" s="19">
        <f>I339</f>
        <v>729832857.19000006</v>
      </c>
      <c r="J338" s="20">
        <v>715236200</v>
      </c>
      <c r="K338" s="20">
        <f t="shared" si="24"/>
        <v>0</v>
      </c>
      <c r="L338" s="19">
        <f>L339</f>
        <v>715236200</v>
      </c>
      <c r="M338" s="20">
        <v>14596657.189999999</v>
      </c>
      <c r="N338" s="20">
        <f t="shared" si="23"/>
        <v>0</v>
      </c>
      <c r="O338" s="19">
        <f>O339</f>
        <v>14596657.190000001</v>
      </c>
    </row>
    <row r="339" spans="1:15" ht="20.25" hidden="1" customHeight="1">
      <c r="A339" s="36" t="s">
        <v>147</v>
      </c>
      <c r="B339" s="36"/>
      <c r="C339" s="36"/>
      <c r="D339" s="36"/>
      <c r="E339" s="36"/>
      <c r="F339" s="36"/>
      <c r="G339" s="3">
        <v>729832857.19000006</v>
      </c>
      <c r="H339" s="3">
        <f t="shared" si="22"/>
        <v>0</v>
      </c>
      <c r="I339" s="16">
        <f>L339+O339</f>
        <v>729832857.19000006</v>
      </c>
      <c r="J339" s="12">
        <v>715236200</v>
      </c>
      <c r="K339" s="12">
        <f t="shared" si="24"/>
        <v>0</v>
      </c>
      <c r="L339" s="3">
        <f>L340+L342+L344+L346+L349+L352+L354</f>
        <v>715236200</v>
      </c>
      <c r="M339" s="12">
        <v>14596657.189999999</v>
      </c>
      <c r="N339" s="12">
        <f t="shared" si="23"/>
        <v>0</v>
      </c>
      <c r="O339" s="3">
        <f>O340+O342+O344+O346+O349+O352+O354</f>
        <v>14596657.190000001</v>
      </c>
    </row>
    <row r="340" spans="1:15" ht="47.85" hidden="1" customHeight="1">
      <c r="A340" s="4" t="s">
        <v>220</v>
      </c>
      <c r="B340" s="1" t="s">
        <v>32</v>
      </c>
      <c r="C340" s="1" t="s">
        <v>32</v>
      </c>
      <c r="D340" s="6" t="s">
        <v>221</v>
      </c>
      <c r="E340" s="6" t="s">
        <v>222</v>
      </c>
      <c r="F340" s="6" t="s">
        <v>36</v>
      </c>
      <c r="G340" s="19">
        <v>54078775.509999998</v>
      </c>
      <c r="H340" s="19">
        <f t="shared" si="22"/>
        <v>-6620612.2399999946</v>
      </c>
      <c r="I340" s="19">
        <f t="shared" ref="I340:I355" si="25">L340+O340</f>
        <v>47458163.270000003</v>
      </c>
      <c r="J340" s="20">
        <v>52997200</v>
      </c>
      <c r="K340" s="20">
        <f t="shared" si="24"/>
        <v>-6488200</v>
      </c>
      <c r="L340" s="19">
        <v>46509000</v>
      </c>
      <c r="M340" s="20">
        <v>1081575.51</v>
      </c>
      <c r="N340" s="20">
        <f t="shared" si="23"/>
        <v>-132412.24</v>
      </c>
      <c r="O340" s="19">
        <v>949163.27</v>
      </c>
    </row>
    <row r="341" spans="1:15" ht="12.95" hidden="1" customHeight="1">
      <c r="A341" s="4" t="s">
        <v>209</v>
      </c>
      <c r="B341" s="4" t="s">
        <v>210</v>
      </c>
      <c r="C341" s="4" t="s">
        <v>0</v>
      </c>
      <c r="D341" s="7" t="s">
        <v>0</v>
      </c>
      <c r="E341" s="7" t="s">
        <v>0</v>
      </c>
      <c r="F341" s="7" t="s">
        <v>0</v>
      </c>
      <c r="G341" s="19">
        <v>54078775.509999998</v>
      </c>
      <c r="H341" s="19">
        <f t="shared" si="22"/>
        <v>-6620612.2399999946</v>
      </c>
      <c r="I341" s="19">
        <f t="shared" si="25"/>
        <v>47458163.270000003</v>
      </c>
      <c r="J341" s="20">
        <v>52997200</v>
      </c>
      <c r="K341" s="20">
        <f t="shared" si="24"/>
        <v>-6488200</v>
      </c>
      <c r="L341" s="19">
        <v>46509000</v>
      </c>
      <c r="M341" s="20">
        <v>1081575.51</v>
      </c>
      <c r="N341" s="20">
        <f t="shared" si="23"/>
        <v>-132412.24</v>
      </c>
      <c r="O341" s="19">
        <v>949163.27</v>
      </c>
    </row>
    <row r="342" spans="1:15" ht="32.25" hidden="1" customHeight="1">
      <c r="A342" s="4" t="s">
        <v>333</v>
      </c>
      <c r="B342" s="1" t="s">
        <v>32</v>
      </c>
      <c r="C342" s="1" t="s">
        <v>32</v>
      </c>
      <c r="D342" s="6" t="s">
        <v>334</v>
      </c>
      <c r="E342" s="6" t="s">
        <v>43</v>
      </c>
      <c r="F342" s="6" t="s">
        <v>299</v>
      </c>
      <c r="G342" s="19">
        <v>213463265.31</v>
      </c>
      <c r="H342" s="19">
        <f t="shared" si="22"/>
        <v>-19778061.219999999</v>
      </c>
      <c r="I342" s="19">
        <f t="shared" si="25"/>
        <v>193685204.09</v>
      </c>
      <c r="J342" s="20">
        <v>209194000</v>
      </c>
      <c r="K342" s="20">
        <f t="shared" si="24"/>
        <v>-19382500</v>
      </c>
      <c r="L342" s="19">
        <v>189811500</v>
      </c>
      <c r="M342" s="20">
        <v>4269265.3099999996</v>
      </c>
      <c r="N342" s="20">
        <f t="shared" si="23"/>
        <v>-395561.21999999974</v>
      </c>
      <c r="O342" s="19">
        <v>3873704.09</v>
      </c>
    </row>
    <row r="343" spans="1:15" ht="12.95" hidden="1" customHeight="1">
      <c r="A343" s="4" t="s">
        <v>209</v>
      </c>
      <c r="B343" s="4" t="s">
        <v>210</v>
      </c>
      <c r="C343" s="4" t="s">
        <v>0</v>
      </c>
      <c r="D343" s="7" t="s">
        <v>0</v>
      </c>
      <c r="E343" s="7" t="s">
        <v>0</v>
      </c>
      <c r="F343" s="7" t="s">
        <v>0</v>
      </c>
      <c r="G343" s="19">
        <v>213463265.31</v>
      </c>
      <c r="H343" s="19">
        <f t="shared" si="22"/>
        <v>-19778061.219999999</v>
      </c>
      <c r="I343" s="19">
        <f t="shared" si="25"/>
        <v>193685204.09</v>
      </c>
      <c r="J343" s="20">
        <v>209194000</v>
      </c>
      <c r="K343" s="20">
        <f t="shared" si="24"/>
        <v>-19382500</v>
      </c>
      <c r="L343" s="19">
        <v>189811500</v>
      </c>
      <c r="M343" s="20">
        <v>4269265.3099999996</v>
      </c>
      <c r="N343" s="20">
        <f t="shared" si="23"/>
        <v>-395561.21999999974</v>
      </c>
      <c r="O343" s="19">
        <v>3873704.09</v>
      </c>
    </row>
    <row r="344" spans="1:15" ht="47.85" hidden="1" customHeight="1">
      <c r="A344" s="4" t="s">
        <v>223</v>
      </c>
      <c r="B344" s="1" t="s">
        <v>32</v>
      </c>
      <c r="C344" s="1" t="s">
        <v>32</v>
      </c>
      <c r="D344" s="6" t="s">
        <v>224</v>
      </c>
      <c r="E344" s="6" t="s">
        <v>128</v>
      </c>
      <c r="F344" s="6" t="s">
        <v>40</v>
      </c>
      <c r="G344" s="19">
        <v>206014387.78</v>
      </c>
      <c r="H344" s="19">
        <f t="shared" si="22"/>
        <v>0</v>
      </c>
      <c r="I344" s="19">
        <f t="shared" si="25"/>
        <v>206014387.78</v>
      </c>
      <c r="J344" s="20">
        <v>201894100</v>
      </c>
      <c r="K344" s="20">
        <f t="shared" si="24"/>
        <v>0</v>
      </c>
      <c r="L344" s="19">
        <v>201894100</v>
      </c>
      <c r="M344" s="20">
        <v>4120287.78</v>
      </c>
      <c r="N344" s="20">
        <f t="shared" si="23"/>
        <v>0</v>
      </c>
      <c r="O344" s="19">
        <v>4120287.78</v>
      </c>
    </row>
    <row r="345" spans="1:15" ht="12.95" hidden="1" customHeight="1">
      <c r="A345" s="4" t="s">
        <v>209</v>
      </c>
      <c r="B345" s="4" t="s">
        <v>210</v>
      </c>
      <c r="C345" s="4" t="s">
        <v>0</v>
      </c>
      <c r="D345" s="7" t="s">
        <v>0</v>
      </c>
      <c r="E345" s="7" t="s">
        <v>0</v>
      </c>
      <c r="F345" s="7" t="s">
        <v>0</v>
      </c>
      <c r="G345" s="19">
        <v>206014387.78</v>
      </c>
      <c r="H345" s="19">
        <f t="shared" si="22"/>
        <v>0</v>
      </c>
      <c r="I345" s="19">
        <f t="shared" si="25"/>
        <v>206014387.78</v>
      </c>
      <c r="J345" s="20">
        <v>201894100</v>
      </c>
      <c r="K345" s="20">
        <f t="shared" si="24"/>
        <v>0</v>
      </c>
      <c r="L345" s="19">
        <v>201894100</v>
      </c>
      <c r="M345" s="20">
        <v>4120287.78</v>
      </c>
      <c r="N345" s="20">
        <f t="shared" si="23"/>
        <v>0</v>
      </c>
      <c r="O345" s="19">
        <v>4120287.78</v>
      </c>
    </row>
    <row r="346" spans="1:15" ht="47.85" hidden="1" customHeight="1">
      <c r="A346" s="4" t="s">
        <v>225</v>
      </c>
      <c r="B346" s="1" t="s">
        <v>32</v>
      </c>
      <c r="C346" s="1" t="s">
        <v>32</v>
      </c>
      <c r="D346" s="6" t="s">
        <v>226</v>
      </c>
      <c r="E346" s="6" t="s">
        <v>227</v>
      </c>
      <c r="F346" s="6" t="s">
        <v>40</v>
      </c>
      <c r="G346" s="19">
        <v>61456122.450000003</v>
      </c>
      <c r="H346" s="19">
        <f t="shared" si="22"/>
        <v>-6302040.8200000003</v>
      </c>
      <c r="I346" s="19">
        <f t="shared" si="25"/>
        <v>55154081.630000003</v>
      </c>
      <c r="J346" s="20">
        <v>60227000</v>
      </c>
      <c r="K346" s="20">
        <f t="shared" si="24"/>
        <v>-6176000</v>
      </c>
      <c r="L346" s="19">
        <v>54051000</v>
      </c>
      <c r="M346" s="20">
        <v>1229122.45</v>
      </c>
      <c r="N346" s="20">
        <f t="shared" si="23"/>
        <v>-126040.82000000007</v>
      </c>
      <c r="O346" s="19">
        <v>1103081.6299999999</v>
      </c>
    </row>
    <row r="347" spans="1:15" ht="12.95" hidden="1" customHeight="1">
      <c r="A347" s="4" t="s">
        <v>209</v>
      </c>
      <c r="B347" s="4" t="s">
        <v>210</v>
      </c>
      <c r="C347" s="4" t="s">
        <v>0</v>
      </c>
      <c r="D347" s="7" t="s">
        <v>0</v>
      </c>
      <c r="E347" s="7" t="s">
        <v>0</v>
      </c>
      <c r="F347" s="7" t="s">
        <v>0</v>
      </c>
      <c r="G347" s="19">
        <v>61456122.450000003</v>
      </c>
      <c r="H347" s="19">
        <f t="shared" si="22"/>
        <v>-6302040.8200000003</v>
      </c>
      <c r="I347" s="19">
        <f t="shared" si="25"/>
        <v>55154081.630000003</v>
      </c>
      <c r="J347" s="20">
        <v>60227000</v>
      </c>
      <c r="K347" s="20">
        <f t="shared" si="24"/>
        <v>-6176000</v>
      </c>
      <c r="L347" s="19">
        <v>54051000</v>
      </c>
      <c r="M347" s="20">
        <v>1229122.45</v>
      </c>
      <c r="N347" s="20">
        <f t="shared" si="23"/>
        <v>-126040.82000000007</v>
      </c>
      <c r="O347" s="19">
        <v>1103081.6299999999</v>
      </c>
    </row>
    <row r="348" spans="1:15" ht="12.95" hidden="1" customHeight="1">
      <c r="A348" s="4" t="s">
        <v>209</v>
      </c>
      <c r="B348" s="4" t="s">
        <v>210</v>
      </c>
      <c r="C348" s="4" t="s">
        <v>0</v>
      </c>
      <c r="D348" s="7" t="s">
        <v>0</v>
      </c>
      <c r="E348" s="7" t="s">
        <v>0</v>
      </c>
      <c r="F348" s="7" t="s">
        <v>0</v>
      </c>
      <c r="G348" s="19" t="s">
        <v>0</v>
      </c>
      <c r="H348" s="19"/>
      <c r="I348" s="19"/>
      <c r="J348" s="20" t="s">
        <v>0</v>
      </c>
      <c r="K348" s="20"/>
      <c r="L348" s="19" t="s">
        <v>0</v>
      </c>
      <c r="M348" s="20" t="s">
        <v>0</v>
      </c>
      <c r="N348" s="20"/>
      <c r="O348" s="19" t="s">
        <v>0</v>
      </c>
    </row>
    <row r="349" spans="1:15" ht="47.85" hidden="1" customHeight="1">
      <c r="A349" s="4" t="s">
        <v>228</v>
      </c>
      <c r="B349" s="1" t="s">
        <v>32</v>
      </c>
      <c r="C349" s="1" t="s">
        <v>32</v>
      </c>
      <c r="D349" s="6" t="s">
        <v>229</v>
      </c>
      <c r="E349" s="6" t="s">
        <v>230</v>
      </c>
      <c r="F349" s="6" t="s">
        <v>40</v>
      </c>
      <c r="G349" s="19">
        <v>37438265.310000002</v>
      </c>
      <c r="H349" s="19">
        <f>I349-G349</f>
        <v>8770408.1599999964</v>
      </c>
      <c r="I349" s="19">
        <f t="shared" si="25"/>
        <v>46208673.469999999</v>
      </c>
      <c r="J349" s="20">
        <v>36689500</v>
      </c>
      <c r="K349" s="20">
        <f>L349-J349</f>
        <v>8595000</v>
      </c>
      <c r="L349" s="19">
        <v>45284500</v>
      </c>
      <c r="M349" s="20">
        <v>748765.31</v>
      </c>
      <c r="N349" s="20">
        <f>O349-M349</f>
        <v>175408.15999999992</v>
      </c>
      <c r="O349" s="19">
        <v>924173.47</v>
      </c>
    </row>
    <row r="350" spans="1:15" ht="12.95" hidden="1" customHeight="1">
      <c r="A350" s="4" t="s">
        <v>209</v>
      </c>
      <c r="B350" s="4" t="s">
        <v>210</v>
      </c>
      <c r="C350" s="4" t="s">
        <v>0</v>
      </c>
      <c r="D350" s="7" t="s">
        <v>0</v>
      </c>
      <c r="E350" s="7" t="s">
        <v>0</v>
      </c>
      <c r="F350" s="7" t="s">
        <v>0</v>
      </c>
      <c r="G350" s="19">
        <v>37438265.310000002</v>
      </c>
      <c r="H350" s="19">
        <f>I350-G350</f>
        <v>8770408.1599999964</v>
      </c>
      <c r="I350" s="19">
        <f t="shared" si="25"/>
        <v>46208673.469999999</v>
      </c>
      <c r="J350" s="20">
        <v>36689500</v>
      </c>
      <c r="K350" s="20">
        <f>L350-J350</f>
        <v>8595000</v>
      </c>
      <c r="L350" s="19">
        <v>45284500</v>
      </c>
      <c r="M350" s="20">
        <v>748765.31</v>
      </c>
      <c r="N350" s="20">
        <f>O350-M350</f>
        <v>175408.15999999992</v>
      </c>
      <c r="O350" s="19">
        <v>924173.47</v>
      </c>
    </row>
    <row r="351" spans="1:15" ht="12.95" hidden="1" customHeight="1">
      <c r="A351" s="4" t="s">
        <v>209</v>
      </c>
      <c r="B351" s="4" t="s">
        <v>210</v>
      </c>
      <c r="C351" s="4" t="s">
        <v>0</v>
      </c>
      <c r="D351" s="7" t="s">
        <v>0</v>
      </c>
      <c r="E351" s="7" t="s">
        <v>0</v>
      </c>
      <c r="F351" s="7" t="s">
        <v>0</v>
      </c>
      <c r="G351" s="19" t="s">
        <v>0</v>
      </c>
      <c r="H351" s="19"/>
      <c r="I351" s="19"/>
      <c r="J351" s="20" t="s">
        <v>0</v>
      </c>
      <c r="K351" s="20"/>
      <c r="L351" s="19" t="s">
        <v>0</v>
      </c>
      <c r="M351" s="20" t="s">
        <v>0</v>
      </c>
      <c r="N351" s="20"/>
      <c r="O351" s="19" t="s">
        <v>0</v>
      </c>
    </row>
    <row r="352" spans="1:15" ht="47.85" hidden="1" customHeight="1">
      <c r="A352" s="4" t="s">
        <v>231</v>
      </c>
      <c r="B352" s="1" t="s">
        <v>32</v>
      </c>
      <c r="C352" s="1" t="s">
        <v>32</v>
      </c>
      <c r="D352" s="6" t="s">
        <v>232</v>
      </c>
      <c r="E352" s="6" t="s">
        <v>233</v>
      </c>
      <c r="F352" s="6" t="s">
        <v>40</v>
      </c>
      <c r="G352" s="19">
        <v>56740102.049999997</v>
      </c>
      <c r="H352" s="19">
        <f t="shared" ref="H352:H363" si="26">I352-G352</f>
        <v>0</v>
      </c>
      <c r="I352" s="19">
        <f t="shared" si="25"/>
        <v>56740102.049999997</v>
      </c>
      <c r="J352" s="20">
        <v>55605300</v>
      </c>
      <c r="K352" s="20">
        <f t="shared" ref="K352:K360" si="27">L352-J352</f>
        <v>0</v>
      </c>
      <c r="L352" s="19">
        <v>55605300</v>
      </c>
      <c r="M352" s="20">
        <v>1134802.05</v>
      </c>
      <c r="N352" s="20">
        <f t="shared" ref="N352:N359" si="28">O352-M352</f>
        <v>0</v>
      </c>
      <c r="O352" s="19">
        <v>1134802.05</v>
      </c>
    </row>
    <row r="353" spans="1:15" ht="12.95" hidden="1" customHeight="1">
      <c r="A353" s="4" t="s">
        <v>209</v>
      </c>
      <c r="B353" s="4" t="s">
        <v>210</v>
      </c>
      <c r="C353" s="4" t="s">
        <v>0</v>
      </c>
      <c r="D353" s="7" t="s">
        <v>0</v>
      </c>
      <c r="E353" s="7" t="s">
        <v>0</v>
      </c>
      <c r="F353" s="7" t="s">
        <v>0</v>
      </c>
      <c r="G353" s="19">
        <v>56740102.049999997</v>
      </c>
      <c r="H353" s="19">
        <f t="shared" si="26"/>
        <v>0</v>
      </c>
      <c r="I353" s="19">
        <f t="shared" si="25"/>
        <v>56740102.049999997</v>
      </c>
      <c r="J353" s="20">
        <v>55605300</v>
      </c>
      <c r="K353" s="20">
        <f t="shared" si="27"/>
        <v>0</v>
      </c>
      <c r="L353" s="19">
        <v>55605300</v>
      </c>
      <c r="M353" s="20">
        <v>1134802.05</v>
      </c>
      <c r="N353" s="20">
        <f t="shared" si="28"/>
        <v>0</v>
      </c>
      <c r="O353" s="19">
        <v>1134802.05</v>
      </c>
    </row>
    <row r="354" spans="1:15" ht="47.85" hidden="1" customHeight="1">
      <c r="A354" s="4" t="s">
        <v>237</v>
      </c>
      <c r="B354" s="1" t="s">
        <v>32</v>
      </c>
      <c r="C354" s="1" t="s">
        <v>32</v>
      </c>
      <c r="D354" s="6" t="s">
        <v>238</v>
      </c>
      <c r="E354" s="6" t="s">
        <v>239</v>
      </c>
      <c r="F354" s="6" t="s">
        <v>40</v>
      </c>
      <c r="G354" s="19">
        <v>100641938.78</v>
      </c>
      <c r="H354" s="19">
        <f t="shared" si="26"/>
        <v>23930306.120000005</v>
      </c>
      <c r="I354" s="19">
        <f t="shared" si="25"/>
        <v>124572244.90000001</v>
      </c>
      <c r="J354" s="20">
        <v>98629100</v>
      </c>
      <c r="K354" s="20">
        <f t="shared" si="27"/>
        <v>23451700</v>
      </c>
      <c r="L354" s="19">
        <v>122080800</v>
      </c>
      <c r="M354" s="20">
        <v>2012838.78</v>
      </c>
      <c r="N354" s="20">
        <f t="shared" si="28"/>
        <v>478606.11999999988</v>
      </c>
      <c r="O354" s="19">
        <v>2491444.9</v>
      </c>
    </row>
    <row r="355" spans="1:15" ht="12.95" hidden="1" customHeight="1">
      <c r="A355" s="4" t="s">
        <v>209</v>
      </c>
      <c r="B355" s="4" t="s">
        <v>210</v>
      </c>
      <c r="C355" s="4" t="s">
        <v>0</v>
      </c>
      <c r="D355" s="7" t="s">
        <v>0</v>
      </c>
      <c r="E355" s="7" t="s">
        <v>0</v>
      </c>
      <c r="F355" s="7" t="s">
        <v>0</v>
      </c>
      <c r="G355" s="19">
        <v>100641938.78</v>
      </c>
      <c r="H355" s="19">
        <f t="shared" si="26"/>
        <v>23930306.120000005</v>
      </c>
      <c r="I355" s="19">
        <f t="shared" si="25"/>
        <v>124572244.90000001</v>
      </c>
      <c r="J355" s="20">
        <v>98629100</v>
      </c>
      <c r="K355" s="20">
        <f t="shared" si="27"/>
        <v>23451700</v>
      </c>
      <c r="L355" s="19">
        <v>122080800</v>
      </c>
      <c r="M355" s="20">
        <v>2012838.78</v>
      </c>
      <c r="N355" s="20">
        <f t="shared" si="28"/>
        <v>478606.11999999988</v>
      </c>
      <c r="O355" s="19">
        <v>2491444.9</v>
      </c>
    </row>
    <row r="356" spans="1:15" ht="20.25" hidden="1" customHeight="1">
      <c r="A356" s="37" t="s">
        <v>245</v>
      </c>
      <c r="B356" s="37"/>
      <c r="C356" s="37"/>
      <c r="D356" s="37"/>
      <c r="E356" s="37"/>
      <c r="F356" s="37"/>
      <c r="G356" s="16">
        <v>1022000000</v>
      </c>
      <c r="H356" s="16">
        <f t="shared" si="26"/>
        <v>2802472179.3600001</v>
      </c>
      <c r="I356" s="3">
        <f>L356+O356</f>
        <v>3824472179.3600001</v>
      </c>
      <c r="J356" s="16">
        <v>1022000000</v>
      </c>
      <c r="K356" s="16">
        <f t="shared" si="27"/>
        <v>0</v>
      </c>
      <c r="L356" s="16">
        <v>1022000000</v>
      </c>
      <c r="M356" s="16">
        <v>0</v>
      </c>
      <c r="N356" s="16">
        <f t="shared" si="28"/>
        <v>2802472179.3600001</v>
      </c>
      <c r="O356" s="16">
        <f>O358</f>
        <v>2802472179.3600001</v>
      </c>
    </row>
    <row r="357" spans="1:15" ht="12.95" hidden="1" customHeight="1">
      <c r="A357" s="35" t="s">
        <v>28</v>
      </c>
      <c r="B357" s="35"/>
      <c r="C357" s="35"/>
      <c r="D357" s="35"/>
      <c r="E357" s="35"/>
      <c r="F357" s="35"/>
      <c r="G357" s="19">
        <v>1022000000</v>
      </c>
      <c r="H357" s="19">
        <f t="shared" si="26"/>
        <v>0</v>
      </c>
      <c r="I357" s="19">
        <v>1022000000</v>
      </c>
      <c r="J357" s="19">
        <v>1022000000</v>
      </c>
      <c r="K357" s="19">
        <f t="shared" si="27"/>
        <v>0</v>
      </c>
      <c r="L357" s="19">
        <v>1022000000</v>
      </c>
      <c r="M357" s="19">
        <v>0</v>
      </c>
      <c r="N357" s="19">
        <f t="shared" si="28"/>
        <v>0</v>
      </c>
      <c r="O357" s="19">
        <v>0</v>
      </c>
    </row>
    <row r="358" spans="1:15" ht="12.95" hidden="1" customHeight="1">
      <c r="A358" s="35" t="s">
        <v>29</v>
      </c>
      <c r="B358" s="35"/>
      <c r="C358" s="35"/>
      <c r="D358" s="35"/>
      <c r="E358" s="35"/>
      <c r="F358" s="35"/>
      <c r="G358" s="19">
        <v>0</v>
      </c>
      <c r="H358" s="19">
        <f t="shared" si="26"/>
        <v>2802472179.3600001</v>
      </c>
      <c r="I358" s="19">
        <f>O358</f>
        <v>2802472179.3600001</v>
      </c>
      <c r="J358" s="19">
        <v>0</v>
      </c>
      <c r="K358" s="19">
        <f t="shared" si="27"/>
        <v>0</v>
      </c>
      <c r="L358" s="19">
        <v>0</v>
      </c>
      <c r="M358" s="19">
        <v>0</v>
      </c>
      <c r="N358" s="19">
        <f t="shared" si="28"/>
        <v>2802472179.3600001</v>
      </c>
      <c r="O358" s="19">
        <f>O359</f>
        <v>2802472179.3600001</v>
      </c>
    </row>
    <row r="359" spans="1:15" ht="16.5" hidden="1" customHeight="1">
      <c r="A359" s="35" t="s">
        <v>246</v>
      </c>
      <c r="B359" s="35"/>
      <c r="C359" s="35"/>
      <c r="D359" s="35"/>
      <c r="E359" s="35"/>
      <c r="F359" s="35"/>
      <c r="G359" s="19">
        <v>1022000000</v>
      </c>
      <c r="H359" s="19">
        <f t="shared" si="26"/>
        <v>2802472179.3600001</v>
      </c>
      <c r="I359" s="19">
        <f>I360</f>
        <v>3824472179.3600001</v>
      </c>
      <c r="J359" s="19">
        <v>1022000000</v>
      </c>
      <c r="K359" s="19">
        <f t="shared" si="27"/>
        <v>0</v>
      </c>
      <c r="L359" s="19">
        <v>1022000000</v>
      </c>
      <c r="M359" s="19">
        <v>0</v>
      </c>
      <c r="N359" s="19">
        <f t="shared" si="28"/>
        <v>2802472179.3600001</v>
      </c>
      <c r="O359" s="19">
        <f>O360</f>
        <v>2802472179.3600001</v>
      </c>
    </row>
    <row r="360" spans="1:15" ht="12.95" hidden="1" customHeight="1">
      <c r="A360" s="36" t="s">
        <v>30</v>
      </c>
      <c r="B360" s="36"/>
      <c r="C360" s="36"/>
      <c r="D360" s="36"/>
      <c r="E360" s="36"/>
      <c r="F360" s="36"/>
      <c r="G360" s="3">
        <v>1022000000</v>
      </c>
      <c r="H360" s="3">
        <f t="shared" si="26"/>
        <v>2802472179.3600001</v>
      </c>
      <c r="I360" s="3">
        <f>L360+O360</f>
        <v>3824472179.3600001</v>
      </c>
      <c r="J360" s="3">
        <v>1022000000</v>
      </c>
      <c r="K360" s="3">
        <f t="shared" si="27"/>
        <v>0</v>
      </c>
      <c r="L360" s="3">
        <v>1022000000</v>
      </c>
      <c r="M360" s="3">
        <v>0</v>
      </c>
      <c r="N360" s="16">
        <f t="shared" ref="N360:N366" si="29">O360-M360</f>
        <v>2802472179.3600001</v>
      </c>
      <c r="O360" s="3">
        <f>O362+O361+O365+O366</f>
        <v>2802472179.3600001</v>
      </c>
    </row>
    <row r="361" spans="1:15" ht="36" hidden="1" customHeight="1">
      <c r="A361" s="11" t="s">
        <v>363</v>
      </c>
      <c r="B361" s="17" t="s">
        <v>32</v>
      </c>
      <c r="C361" s="17" t="s">
        <v>33</v>
      </c>
      <c r="D361" s="14" t="s">
        <v>38</v>
      </c>
      <c r="E361" s="14" t="s">
        <v>35</v>
      </c>
      <c r="F361" s="11" t="s">
        <v>320</v>
      </c>
      <c r="G361" s="19">
        <v>0</v>
      </c>
      <c r="H361" s="19">
        <f t="shared" si="26"/>
        <v>33000000</v>
      </c>
      <c r="I361" s="19">
        <f>O361</f>
        <v>33000000</v>
      </c>
      <c r="J361" s="19"/>
      <c r="K361" s="19"/>
      <c r="L361" s="19"/>
      <c r="M361" s="19">
        <v>0</v>
      </c>
      <c r="N361" s="19">
        <f t="shared" si="29"/>
        <v>33000000</v>
      </c>
      <c r="O361" s="19">
        <v>33000000</v>
      </c>
    </row>
    <row r="362" spans="1:15" ht="53.25" hidden="1" customHeight="1">
      <c r="A362" s="4" t="s">
        <v>253</v>
      </c>
      <c r="B362" s="1" t="s">
        <v>32</v>
      </c>
      <c r="C362" s="1" t="s">
        <v>33</v>
      </c>
      <c r="D362" s="6" t="s">
        <v>254</v>
      </c>
      <c r="E362" s="6" t="s">
        <v>39</v>
      </c>
      <c r="F362" s="6" t="s">
        <v>255</v>
      </c>
      <c r="G362" s="19">
        <v>1022000000</v>
      </c>
      <c r="H362" s="19">
        <f t="shared" si="26"/>
        <v>363125179.36000013</v>
      </c>
      <c r="I362" s="19">
        <f>L362+O362</f>
        <v>1385125179.3600001</v>
      </c>
      <c r="J362" s="20">
        <v>1022000000</v>
      </c>
      <c r="K362" s="20">
        <f>L362-J362</f>
        <v>0</v>
      </c>
      <c r="L362" s="19">
        <v>1022000000</v>
      </c>
      <c r="M362" s="20">
        <v>0</v>
      </c>
      <c r="N362" s="19">
        <f t="shared" si="29"/>
        <v>363125179.36000001</v>
      </c>
      <c r="O362" s="19">
        <v>363125179.36000001</v>
      </c>
    </row>
    <row r="363" spans="1:15" ht="16.5" hidden="1" customHeight="1">
      <c r="A363" s="4" t="s">
        <v>256</v>
      </c>
      <c r="B363" s="4" t="s">
        <v>257</v>
      </c>
      <c r="C363" s="4" t="s">
        <v>0</v>
      </c>
      <c r="D363" s="7" t="s">
        <v>0</v>
      </c>
      <c r="E363" s="7" t="s">
        <v>0</v>
      </c>
      <c r="F363" s="7" t="s">
        <v>0</v>
      </c>
      <c r="G363" s="19">
        <v>1022000000</v>
      </c>
      <c r="H363" s="19">
        <f t="shared" si="26"/>
        <v>0</v>
      </c>
      <c r="I363" s="19">
        <v>1022000000</v>
      </c>
      <c r="J363" s="20">
        <v>1022000000</v>
      </c>
      <c r="K363" s="20">
        <f>L363-J363</f>
        <v>0</v>
      </c>
      <c r="L363" s="19">
        <v>1022000000</v>
      </c>
      <c r="M363" s="20"/>
      <c r="N363" s="19"/>
      <c r="O363" s="19" t="s">
        <v>0</v>
      </c>
    </row>
    <row r="364" spans="1:15" ht="16.5" hidden="1" customHeight="1">
      <c r="A364" s="11" t="s">
        <v>29</v>
      </c>
      <c r="B364" s="17" t="s">
        <v>32</v>
      </c>
      <c r="C364" s="18"/>
      <c r="D364" s="7"/>
      <c r="E364" s="7"/>
      <c r="F364" s="7"/>
      <c r="G364" s="19"/>
      <c r="H364" s="19"/>
      <c r="I364" s="19">
        <f>O364</f>
        <v>363125179.36000001</v>
      </c>
      <c r="J364" s="20"/>
      <c r="K364" s="20">
        <f t="shared" ref="K364:K366" si="30">L364-J364</f>
        <v>0</v>
      </c>
      <c r="L364" s="19"/>
      <c r="M364" s="20"/>
      <c r="N364" s="19">
        <f t="shared" si="29"/>
        <v>363125179.36000001</v>
      </c>
      <c r="O364" s="19">
        <v>363125179.36000001</v>
      </c>
    </row>
    <row r="365" spans="1:15" ht="30.75" hidden="1" customHeight="1">
      <c r="A365" s="11" t="s">
        <v>31</v>
      </c>
      <c r="B365" s="21" t="s">
        <v>32</v>
      </c>
      <c r="C365" s="21" t="s">
        <v>32</v>
      </c>
      <c r="D365" s="14" t="s">
        <v>34</v>
      </c>
      <c r="E365" s="14" t="s">
        <v>35</v>
      </c>
      <c r="F365" s="14" t="s">
        <v>36</v>
      </c>
      <c r="G365" s="19"/>
      <c r="H365" s="19"/>
      <c r="I365" s="19">
        <f>O365</f>
        <v>1860000000</v>
      </c>
      <c r="J365" s="20"/>
      <c r="K365" s="20">
        <f t="shared" si="30"/>
        <v>0</v>
      </c>
      <c r="L365" s="19"/>
      <c r="M365" s="20"/>
      <c r="N365" s="19">
        <f t="shared" si="29"/>
        <v>1860000000</v>
      </c>
      <c r="O365" s="19">
        <v>1860000000</v>
      </c>
    </row>
    <row r="366" spans="1:15" ht="44.25" hidden="1" customHeight="1">
      <c r="A366" s="11" t="s">
        <v>37</v>
      </c>
      <c r="B366" s="21" t="s">
        <v>32</v>
      </c>
      <c r="C366" s="21" t="s">
        <v>32</v>
      </c>
      <c r="D366" s="14" t="s">
        <v>38</v>
      </c>
      <c r="E366" s="14" t="s">
        <v>39</v>
      </c>
      <c r="F366" s="14" t="s">
        <v>40</v>
      </c>
      <c r="G366" s="19"/>
      <c r="H366" s="19"/>
      <c r="I366" s="19">
        <f>O366</f>
        <v>546347000</v>
      </c>
      <c r="J366" s="20"/>
      <c r="K366" s="20">
        <f t="shared" si="30"/>
        <v>0</v>
      </c>
      <c r="L366" s="19"/>
      <c r="M366" s="20"/>
      <c r="N366" s="19">
        <f t="shared" si="29"/>
        <v>546347000</v>
      </c>
      <c r="O366" s="19">
        <v>546347000</v>
      </c>
    </row>
    <row r="367" spans="1:15" ht="20.25" hidden="1" customHeight="1">
      <c r="A367" s="37" t="s">
        <v>258</v>
      </c>
      <c r="B367" s="37"/>
      <c r="C367" s="37"/>
      <c r="D367" s="37"/>
      <c r="E367" s="37"/>
      <c r="F367" s="37"/>
      <c r="G367" s="16">
        <v>110459826.58</v>
      </c>
      <c r="H367" s="16">
        <f t="shared" ref="H367:H379" si="31">I367-G367</f>
        <v>-1000000</v>
      </c>
      <c r="I367" s="16">
        <f>O367</f>
        <v>109459826.58</v>
      </c>
      <c r="J367" s="15">
        <v>0</v>
      </c>
      <c r="K367" s="15">
        <f>L367-J367</f>
        <v>0</v>
      </c>
      <c r="L367" s="16">
        <v>0</v>
      </c>
      <c r="M367" s="15">
        <v>110459826.58</v>
      </c>
      <c r="N367" s="15">
        <f t="shared" ref="N367:N379" si="32">O367-M367</f>
        <v>-1000000</v>
      </c>
      <c r="O367" s="16">
        <f>O371</f>
        <v>109459826.58</v>
      </c>
    </row>
    <row r="368" spans="1:15" ht="12.95" hidden="1" customHeight="1">
      <c r="A368" s="35" t="s">
        <v>28</v>
      </c>
      <c r="B368" s="35"/>
      <c r="C368" s="35"/>
      <c r="D368" s="35"/>
      <c r="E368" s="35"/>
      <c r="F368" s="35"/>
      <c r="G368" s="19">
        <v>0</v>
      </c>
      <c r="H368" s="19">
        <f t="shared" si="31"/>
        <v>0</v>
      </c>
      <c r="I368" s="19">
        <v>0</v>
      </c>
      <c r="J368" s="20">
        <v>0</v>
      </c>
      <c r="K368" s="20">
        <f>L368-J368</f>
        <v>0</v>
      </c>
      <c r="L368" s="19">
        <v>0</v>
      </c>
      <c r="M368" s="20">
        <v>0</v>
      </c>
      <c r="N368" s="20">
        <f t="shared" si="32"/>
        <v>0</v>
      </c>
      <c r="O368" s="19">
        <v>0</v>
      </c>
    </row>
    <row r="369" spans="1:16" ht="12.95" hidden="1" customHeight="1">
      <c r="A369" s="41" t="s">
        <v>29</v>
      </c>
      <c r="B369" s="35"/>
      <c r="C369" s="35"/>
      <c r="D369" s="35"/>
      <c r="E369" s="35"/>
      <c r="F369" s="35"/>
      <c r="G369" s="19">
        <v>110459826.58</v>
      </c>
      <c r="H369" s="19">
        <f t="shared" si="31"/>
        <v>-1000000</v>
      </c>
      <c r="I369" s="19">
        <f>O369</f>
        <v>109459826.58</v>
      </c>
      <c r="J369" s="20">
        <v>0</v>
      </c>
      <c r="K369" s="20">
        <f>L369-J369</f>
        <v>0</v>
      </c>
      <c r="L369" s="19">
        <v>0</v>
      </c>
      <c r="M369" s="20">
        <v>110459826.58</v>
      </c>
      <c r="N369" s="20">
        <f t="shared" si="32"/>
        <v>-1000000</v>
      </c>
      <c r="O369" s="19">
        <f>O370</f>
        <v>109459826.58</v>
      </c>
    </row>
    <row r="370" spans="1:16" ht="12.95" hidden="1" customHeight="1">
      <c r="A370" s="35" t="s">
        <v>0</v>
      </c>
      <c r="B370" s="35"/>
      <c r="C370" s="35"/>
      <c r="D370" s="35"/>
      <c r="E370" s="35"/>
      <c r="F370" s="35"/>
      <c r="G370" s="5">
        <v>110459826.58</v>
      </c>
      <c r="H370" s="16">
        <f t="shared" si="31"/>
        <v>0</v>
      </c>
      <c r="I370" s="5">
        <v>110459826.58</v>
      </c>
      <c r="J370" s="13" t="s">
        <v>0</v>
      </c>
      <c r="K370" s="15"/>
      <c r="L370" s="5" t="s">
        <v>0</v>
      </c>
      <c r="M370" s="13">
        <v>110459826.58</v>
      </c>
      <c r="N370" s="15">
        <f t="shared" si="32"/>
        <v>-1000000</v>
      </c>
      <c r="O370" s="5">
        <f>O371</f>
        <v>109459826.58</v>
      </c>
    </row>
    <row r="371" spans="1:16" ht="12.95" hidden="1" customHeight="1">
      <c r="A371" s="36" t="s">
        <v>59</v>
      </c>
      <c r="B371" s="36"/>
      <c r="C371" s="36"/>
      <c r="D371" s="36"/>
      <c r="E371" s="36"/>
      <c r="F371" s="36"/>
      <c r="G371" s="3">
        <v>110459826.58</v>
      </c>
      <c r="H371" s="3">
        <f t="shared" si="31"/>
        <v>-1000000</v>
      </c>
      <c r="I371" s="3">
        <f>O371</f>
        <v>109459826.58</v>
      </c>
      <c r="J371" s="12" t="s">
        <v>0</v>
      </c>
      <c r="K371" s="12"/>
      <c r="L371" s="3" t="s">
        <v>0</v>
      </c>
      <c r="M371" s="12">
        <v>110459826.58</v>
      </c>
      <c r="N371" s="12">
        <f t="shared" si="32"/>
        <v>-1000000</v>
      </c>
      <c r="O371" s="3">
        <f>O372</f>
        <v>109459826.58</v>
      </c>
    </row>
    <row r="372" spans="1:16" ht="62.25" hidden="1" customHeight="1">
      <c r="A372" s="4" t="s">
        <v>266</v>
      </c>
      <c r="B372" s="1" t="s">
        <v>32</v>
      </c>
      <c r="C372" s="1" t="s">
        <v>32</v>
      </c>
      <c r="D372" s="6" t="s">
        <v>267</v>
      </c>
      <c r="E372" s="6" t="s">
        <v>62</v>
      </c>
      <c r="F372" s="6" t="s">
        <v>72</v>
      </c>
      <c r="G372" s="19">
        <v>110459826.58</v>
      </c>
      <c r="H372" s="19">
        <f t="shared" si="31"/>
        <v>-1000000</v>
      </c>
      <c r="I372" s="19">
        <f>O372</f>
        <v>109459826.58</v>
      </c>
      <c r="J372" s="20" t="s">
        <v>0</v>
      </c>
      <c r="K372" s="20"/>
      <c r="L372" s="19" t="s">
        <v>0</v>
      </c>
      <c r="M372" s="20">
        <v>110459826.58</v>
      </c>
      <c r="N372" s="20">
        <f t="shared" si="32"/>
        <v>-1000000</v>
      </c>
      <c r="O372" s="19">
        <v>109459826.58</v>
      </c>
    </row>
    <row r="373" spans="1:16" ht="22.5" hidden="1" customHeight="1">
      <c r="A373" s="37" t="s">
        <v>291</v>
      </c>
      <c r="B373" s="37"/>
      <c r="C373" s="37"/>
      <c r="D373" s="37"/>
      <c r="E373" s="37"/>
      <c r="F373" s="37"/>
      <c r="G373" s="5">
        <v>380488438.67000002</v>
      </c>
      <c r="H373" s="16">
        <f t="shared" si="31"/>
        <v>-202688438.67000002</v>
      </c>
      <c r="I373" s="5">
        <v>177800000</v>
      </c>
      <c r="J373" s="13">
        <v>0</v>
      </c>
      <c r="K373" s="15">
        <f>L373-J373</f>
        <v>0</v>
      </c>
      <c r="L373" s="5">
        <v>0</v>
      </c>
      <c r="M373" s="13">
        <v>380488438.67000002</v>
      </c>
      <c r="N373" s="15">
        <f t="shared" si="32"/>
        <v>-202688438.67000002</v>
      </c>
      <c r="O373" s="5">
        <v>177800000</v>
      </c>
    </row>
    <row r="374" spans="1:16" ht="12.95" hidden="1" customHeight="1">
      <c r="A374" s="35" t="s">
        <v>28</v>
      </c>
      <c r="B374" s="35"/>
      <c r="C374" s="35"/>
      <c r="D374" s="35"/>
      <c r="E374" s="35"/>
      <c r="F374" s="35"/>
      <c r="G374" s="19">
        <v>0</v>
      </c>
      <c r="H374" s="19">
        <f t="shared" si="31"/>
        <v>0</v>
      </c>
      <c r="I374" s="19">
        <v>0</v>
      </c>
      <c r="J374" s="20">
        <v>0</v>
      </c>
      <c r="K374" s="20">
        <f>L374-J374</f>
        <v>0</v>
      </c>
      <c r="L374" s="19">
        <v>0</v>
      </c>
      <c r="M374" s="20">
        <v>0</v>
      </c>
      <c r="N374" s="20">
        <f t="shared" si="32"/>
        <v>0</v>
      </c>
      <c r="O374" s="19">
        <v>0</v>
      </c>
    </row>
    <row r="375" spans="1:16" ht="12.95" hidden="1" customHeight="1">
      <c r="A375" s="35" t="s">
        <v>29</v>
      </c>
      <c r="B375" s="35"/>
      <c r="C375" s="35"/>
      <c r="D375" s="35"/>
      <c r="E375" s="35"/>
      <c r="F375" s="35"/>
      <c r="G375" s="19">
        <v>380488438.67000002</v>
      </c>
      <c r="H375" s="19">
        <f t="shared" si="31"/>
        <v>-202688438.67000002</v>
      </c>
      <c r="I375" s="19">
        <v>177800000</v>
      </c>
      <c r="J375" s="20">
        <v>0</v>
      </c>
      <c r="K375" s="20">
        <f>L375-J375</f>
        <v>0</v>
      </c>
      <c r="L375" s="19">
        <v>0</v>
      </c>
      <c r="M375" s="20">
        <v>380488438.67000002</v>
      </c>
      <c r="N375" s="20">
        <f t="shared" si="32"/>
        <v>-202688438.67000002</v>
      </c>
      <c r="O375" s="19">
        <v>177800000</v>
      </c>
    </row>
    <row r="376" spans="1:16" ht="12.95" hidden="1" customHeight="1">
      <c r="A376" s="35" t="s">
        <v>0</v>
      </c>
      <c r="B376" s="35"/>
      <c r="C376" s="35"/>
      <c r="D376" s="35"/>
      <c r="E376" s="35"/>
      <c r="F376" s="35"/>
      <c r="G376" s="19">
        <v>380488438.67000002</v>
      </c>
      <c r="H376" s="19">
        <f t="shared" si="31"/>
        <v>-202688438.67000002</v>
      </c>
      <c r="I376" s="19">
        <v>177800000</v>
      </c>
      <c r="J376" s="20" t="s">
        <v>0</v>
      </c>
      <c r="K376" s="20"/>
      <c r="L376" s="19" t="s">
        <v>0</v>
      </c>
      <c r="M376" s="20">
        <v>380488438.67000002</v>
      </c>
      <c r="N376" s="20">
        <f t="shared" si="32"/>
        <v>-202688438.67000002</v>
      </c>
      <c r="O376" s="19">
        <v>177800000</v>
      </c>
    </row>
    <row r="377" spans="1:16" ht="12.95" hidden="1" customHeight="1">
      <c r="A377" s="36" t="s">
        <v>59</v>
      </c>
      <c r="B377" s="36"/>
      <c r="C377" s="36"/>
      <c r="D377" s="36"/>
      <c r="E377" s="36"/>
      <c r="F377" s="36"/>
      <c r="G377" s="3">
        <v>380488438.67000002</v>
      </c>
      <c r="H377" s="3">
        <f t="shared" si="31"/>
        <v>-202688438.67000002</v>
      </c>
      <c r="I377" s="3">
        <v>177800000</v>
      </c>
      <c r="J377" s="12" t="s">
        <v>0</v>
      </c>
      <c r="K377" s="12"/>
      <c r="L377" s="3" t="s">
        <v>0</v>
      </c>
      <c r="M377" s="12">
        <v>380488438.67000002</v>
      </c>
      <c r="N377" s="12">
        <f t="shared" si="32"/>
        <v>-202688438.67000002</v>
      </c>
      <c r="O377" s="3">
        <v>177800000</v>
      </c>
    </row>
    <row r="378" spans="1:16" ht="40.15" hidden="1" customHeight="1">
      <c r="A378" s="4" t="s">
        <v>292</v>
      </c>
      <c r="B378" s="1" t="s">
        <v>32</v>
      </c>
      <c r="C378" s="1" t="s">
        <v>32</v>
      </c>
      <c r="D378" s="6" t="s">
        <v>293</v>
      </c>
      <c r="E378" s="6" t="s">
        <v>39</v>
      </c>
      <c r="F378" s="6" t="s">
        <v>40</v>
      </c>
      <c r="G378" s="19">
        <v>177800000</v>
      </c>
      <c r="H378" s="19">
        <f t="shared" si="31"/>
        <v>0</v>
      </c>
      <c r="I378" s="19">
        <v>177800000</v>
      </c>
      <c r="J378" s="20" t="s">
        <v>0</v>
      </c>
      <c r="K378" s="20"/>
      <c r="L378" s="19" t="s">
        <v>0</v>
      </c>
      <c r="M378" s="20">
        <v>177800000</v>
      </c>
      <c r="N378" s="20">
        <f t="shared" si="32"/>
        <v>0</v>
      </c>
      <c r="O378" s="19">
        <v>177800000</v>
      </c>
    </row>
    <row r="379" spans="1:16" ht="63" hidden="1" customHeight="1">
      <c r="A379" s="22" t="s">
        <v>294</v>
      </c>
      <c r="B379" s="23" t="s">
        <v>32</v>
      </c>
      <c r="C379" s="23" t="s">
        <v>32</v>
      </c>
      <c r="D379" s="24" t="s">
        <v>295</v>
      </c>
      <c r="E379" s="24" t="s">
        <v>62</v>
      </c>
      <c r="F379" s="24" t="s">
        <v>102</v>
      </c>
      <c r="G379" s="27">
        <v>202688438.66999999</v>
      </c>
      <c r="H379" s="27">
        <f t="shared" si="31"/>
        <v>-202688438.66999999</v>
      </c>
      <c r="I379" s="27">
        <v>0</v>
      </c>
      <c r="J379" s="28">
        <v>0</v>
      </c>
      <c r="K379" s="28">
        <f>L379-J379</f>
        <v>0</v>
      </c>
      <c r="L379" s="27">
        <v>0</v>
      </c>
      <c r="M379" s="28">
        <v>202688438.66999999</v>
      </c>
      <c r="N379" s="28">
        <f t="shared" si="32"/>
        <v>-202688438.66999999</v>
      </c>
      <c r="O379" s="27">
        <v>0</v>
      </c>
    </row>
    <row r="380" spans="1:16" ht="6" hidden="1" customHeight="1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25"/>
    </row>
    <row r="381" spans="1:16" ht="20.25" hidden="1" customHeight="1">
      <c r="A381" s="31" t="s">
        <v>1</v>
      </c>
      <c r="B381" s="31" t="s">
        <v>2</v>
      </c>
      <c r="C381" s="31" t="s">
        <v>3</v>
      </c>
      <c r="D381" s="31" t="s">
        <v>4</v>
      </c>
      <c r="E381" s="31" t="s">
        <v>5</v>
      </c>
      <c r="F381" s="31" t="s">
        <v>6</v>
      </c>
      <c r="G381" s="40" t="s">
        <v>335</v>
      </c>
      <c r="H381" s="40"/>
      <c r="I381" s="40"/>
      <c r="J381" s="40"/>
      <c r="K381" s="40"/>
      <c r="L381" s="40"/>
      <c r="M381" s="40"/>
      <c r="N381" s="40"/>
      <c r="O381" s="40"/>
    </row>
    <row r="382" spans="1:16" ht="12.95" hidden="1" customHeight="1">
      <c r="A382" s="34" t="s">
        <v>0</v>
      </c>
      <c r="B382" s="34" t="s">
        <v>0</v>
      </c>
      <c r="C382" s="34" t="s">
        <v>0</v>
      </c>
      <c r="D382" s="34" t="s">
        <v>0</v>
      </c>
      <c r="E382" s="34" t="s">
        <v>0</v>
      </c>
      <c r="F382" s="34" t="s">
        <v>0</v>
      </c>
      <c r="G382" s="31" t="s">
        <v>361</v>
      </c>
      <c r="H382" s="31" t="s">
        <v>8</v>
      </c>
      <c r="I382" s="31" t="s">
        <v>362</v>
      </c>
      <c r="J382" s="31" t="s">
        <v>9</v>
      </c>
      <c r="K382" s="31"/>
      <c r="L382" s="31"/>
      <c r="M382" s="31"/>
      <c r="N382" s="31"/>
      <c r="O382" s="31"/>
    </row>
    <row r="383" spans="1:16" ht="12.95" hidden="1" customHeight="1">
      <c r="A383" s="34" t="s">
        <v>0</v>
      </c>
      <c r="B383" s="34" t="s">
        <v>0</v>
      </c>
      <c r="C383" s="34" t="s">
        <v>0</v>
      </c>
      <c r="D383" s="34" t="s">
        <v>0</v>
      </c>
      <c r="E383" s="34" t="s">
        <v>0</v>
      </c>
      <c r="F383" s="34" t="s">
        <v>0</v>
      </c>
      <c r="G383" s="31"/>
      <c r="H383" s="31"/>
      <c r="I383" s="31"/>
      <c r="J383" s="31" t="s">
        <v>10</v>
      </c>
      <c r="K383" s="31" t="s">
        <v>8</v>
      </c>
      <c r="L383" s="31" t="s">
        <v>10</v>
      </c>
      <c r="M383" s="31" t="s">
        <v>11</v>
      </c>
      <c r="N383" s="31" t="s">
        <v>8</v>
      </c>
      <c r="O383" s="31" t="s">
        <v>11</v>
      </c>
    </row>
    <row r="384" spans="1:16" ht="25.15" hidden="1" customHeight="1">
      <c r="A384" s="34" t="s">
        <v>0</v>
      </c>
      <c r="B384" s="34" t="s">
        <v>0</v>
      </c>
      <c r="C384" s="34" t="s">
        <v>0</v>
      </c>
      <c r="D384" s="34" t="s">
        <v>0</v>
      </c>
      <c r="E384" s="34" t="s">
        <v>0</v>
      </c>
      <c r="F384" s="34" t="s">
        <v>0</v>
      </c>
      <c r="G384" s="31"/>
      <c r="H384" s="31"/>
      <c r="I384" s="31"/>
      <c r="J384" s="31"/>
      <c r="K384" s="31"/>
      <c r="L384" s="31"/>
      <c r="M384" s="31"/>
      <c r="N384" s="31"/>
      <c r="O384" s="31"/>
    </row>
    <row r="385" spans="1:15" ht="12.95" hidden="1" customHeight="1">
      <c r="A385" s="26" t="s">
        <v>12</v>
      </c>
      <c r="B385" s="26" t="s">
        <v>13</v>
      </c>
      <c r="C385" s="26" t="s">
        <v>14</v>
      </c>
      <c r="D385" s="26" t="s">
        <v>15</v>
      </c>
      <c r="E385" s="26" t="s">
        <v>16</v>
      </c>
      <c r="F385" s="26" t="s">
        <v>17</v>
      </c>
      <c r="G385" s="26" t="s">
        <v>18</v>
      </c>
      <c r="H385" s="26" t="s">
        <v>19</v>
      </c>
      <c r="I385" s="26" t="s">
        <v>20</v>
      </c>
      <c r="J385" s="26" t="s">
        <v>21</v>
      </c>
      <c r="K385" s="26" t="s">
        <v>22</v>
      </c>
      <c r="L385" s="26" t="s">
        <v>23</v>
      </c>
      <c r="M385" s="26" t="s">
        <v>24</v>
      </c>
      <c r="N385" s="26" t="s">
        <v>25</v>
      </c>
      <c r="O385" s="26" t="s">
        <v>26</v>
      </c>
    </row>
    <row r="386" spans="1:15" ht="14.45" hidden="1" customHeight="1">
      <c r="A386" s="36" t="s">
        <v>27</v>
      </c>
      <c r="B386" s="36"/>
      <c r="C386" s="36"/>
      <c r="D386" s="36"/>
      <c r="E386" s="36"/>
      <c r="F386" s="36"/>
      <c r="G386" s="3">
        <v>2502205939.77</v>
      </c>
      <c r="H386" s="3">
        <f t="shared" ref="H386:H398" si="33">I386-G386</f>
        <v>896203060.36000013</v>
      </c>
      <c r="I386" s="3">
        <f>I389+I409+I420+I442+I451</f>
        <v>3398409000.1300001</v>
      </c>
      <c r="J386" s="3">
        <v>1783400106.2</v>
      </c>
      <c r="K386" s="3">
        <f t="shared" ref="K386:K398" si="34">L386-J386</f>
        <v>891291299.99999976</v>
      </c>
      <c r="L386" s="3">
        <f>L389+L409+L420+L442+L451</f>
        <v>2674691406.1999998</v>
      </c>
      <c r="M386" s="3">
        <v>718805833.57000005</v>
      </c>
      <c r="N386" s="3">
        <f t="shared" ref="N386:N398" si="35">O386-M386</f>
        <v>4911760.3599998951</v>
      </c>
      <c r="O386" s="3">
        <f>O389+O409+O420+O442+O451</f>
        <v>723717593.92999995</v>
      </c>
    </row>
    <row r="387" spans="1:15" ht="14.45" hidden="1" customHeight="1">
      <c r="A387" s="39" t="s">
        <v>28</v>
      </c>
      <c r="B387" s="39"/>
      <c r="C387" s="39"/>
      <c r="D387" s="39"/>
      <c r="E387" s="39"/>
      <c r="F387" s="39"/>
      <c r="G387" s="19">
        <v>1929025932.03</v>
      </c>
      <c r="H387" s="19">
        <f t="shared" si="33"/>
        <v>896203060.36000037</v>
      </c>
      <c r="I387" s="19">
        <f>I390+I410+I421+I443+I452</f>
        <v>2825228992.3900003</v>
      </c>
      <c r="J387" s="19">
        <v>1783400106.2</v>
      </c>
      <c r="K387" s="19">
        <f t="shared" si="34"/>
        <v>891291299.99999976</v>
      </c>
      <c r="L387" s="19">
        <f>L390+L410+L421+L443+L452</f>
        <v>2674691406.1999998</v>
      </c>
      <c r="M387" s="19">
        <v>145625825.83000001</v>
      </c>
      <c r="N387" s="19">
        <f t="shared" si="35"/>
        <v>4911760.3599999845</v>
      </c>
      <c r="O387" s="19">
        <f>O390+O410+O421+O443+O452</f>
        <v>150537586.19</v>
      </c>
    </row>
    <row r="388" spans="1:15" ht="14.45" hidden="1" customHeight="1">
      <c r="A388" s="39" t="s">
        <v>29</v>
      </c>
      <c r="B388" s="39"/>
      <c r="C388" s="39"/>
      <c r="D388" s="39"/>
      <c r="E388" s="39"/>
      <c r="F388" s="39"/>
      <c r="G388" s="19">
        <v>573180007.74000001</v>
      </c>
      <c r="H388" s="19">
        <f t="shared" si="33"/>
        <v>0</v>
      </c>
      <c r="I388" s="19">
        <f>I386-I387</f>
        <v>573180007.73999977</v>
      </c>
      <c r="J388" s="19">
        <v>0</v>
      </c>
      <c r="K388" s="19">
        <f t="shared" si="34"/>
        <v>0</v>
      </c>
      <c r="L388" s="19">
        <f>L386-L387</f>
        <v>0</v>
      </c>
      <c r="M388" s="19">
        <v>573180007.74000001</v>
      </c>
      <c r="N388" s="19">
        <f t="shared" si="35"/>
        <v>0</v>
      </c>
      <c r="O388" s="19">
        <f>O386-O387</f>
        <v>573180007.74000001</v>
      </c>
    </row>
    <row r="389" spans="1:15" ht="18.75" hidden="1" customHeight="1">
      <c r="A389" s="37" t="s">
        <v>57</v>
      </c>
      <c r="B389" s="37"/>
      <c r="C389" s="37"/>
      <c r="D389" s="37"/>
      <c r="E389" s="37"/>
      <c r="F389" s="37"/>
      <c r="G389" s="3">
        <v>439114121.31</v>
      </c>
      <c r="H389" s="16">
        <f t="shared" si="33"/>
        <v>0</v>
      </c>
      <c r="I389" s="3">
        <v>439114121.31</v>
      </c>
      <c r="J389" s="12">
        <v>424888006.19999999</v>
      </c>
      <c r="K389" s="15">
        <f t="shared" si="34"/>
        <v>0</v>
      </c>
      <c r="L389" s="3">
        <v>424888006.19999999</v>
      </c>
      <c r="M389" s="12">
        <v>14226115.109999999</v>
      </c>
      <c r="N389" s="15">
        <f t="shared" si="35"/>
        <v>0</v>
      </c>
      <c r="O389" s="3">
        <v>14226115.109999999</v>
      </c>
    </row>
    <row r="390" spans="1:15" ht="12.95" hidden="1" customHeight="1">
      <c r="A390" s="35" t="s">
        <v>28</v>
      </c>
      <c r="B390" s="35"/>
      <c r="C390" s="35"/>
      <c r="D390" s="35"/>
      <c r="E390" s="35"/>
      <c r="F390" s="35"/>
      <c r="G390" s="19">
        <v>439114121.31</v>
      </c>
      <c r="H390" s="19">
        <f t="shared" si="33"/>
        <v>0</v>
      </c>
      <c r="I390" s="19">
        <v>439114121.31</v>
      </c>
      <c r="J390" s="20">
        <v>424888006.19999999</v>
      </c>
      <c r="K390" s="20">
        <f t="shared" si="34"/>
        <v>0</v>
      </c>
      <c r="L390" s="19">
        <v>424888006.19999999</v>
      </c>
      <c r="M390" s="20">
        <v>14226115.109999999</v>
      </c>
      <c r="N390" s="20">
        <f t="shared" si="35"/>
        <v>0</v>
      </c>
      <c r="O390" s="19">
        <v>14226115.109999999</v>
      </c>
    </row>
    <row r="391" spans="1:15" ht="12.95" hidden="1" customHeight="1">
      <c r="A391" s="35" t="s">
        <v>29</v>
      </c>
      <c r="B391" s="35"/>
      <c r="C391" s="35"/>
      <c r="D391" s="35"/>
      <c r="E391" s="35"/>
      <c r="F391" s="35"/>
      <c r="G391" s="19">
        <v>0</v>
      </c>
      <c r="H391" s="19">
        <f t="shared" si="33"/>
        <v>0</v>
      </c>
      <c r="I391" s="19">
        <v>0</v>
      </c>
      <c r="J391" s="20">
        <v>0</v>
      </c>
      <c r="K391" s="20">
        <f t="shared" si="34"/>
        <v>0</v>
      </c>
      <c r="L391" s="19">
        <v>0</v>
      </c>
      <c r="M391" s="20">
        <v>0</v>
      </c>
      <c r="N391" s="20">
        <f t="shared" si="35"/>
        <v>0</v>
      </c>
      <c r="O391" s="19">
        <v>0</v>
      </c>
    </row>
    <row r="392" spans="1:15" ht="12.95" hidden="1" customHeight="1">
      <c r="A392" s="35" t="s">
        <v>58</v>
      </c>
      <c r="B392" s="35"/>
      <c r="C392" s="35"/>
      <c r="D392" s="35"/>
      <c r="E392" s="35"/>
      <c r="F392" s="35"/>
      <c r="G392" s="19">
        <v>439114121.31</v>
      </c>
      <c r="H392" s="19">
        <f t="shared" si="33"/>
        <v>0</v>
      </c>
      <c r="I392" s="19">
        <v>439114121.31</v>
      </c>
      <c r="J392" s="20">
        <v>424888006.19999999</v>
      </c>
      <c r="K392" s="20">
        <f t="shared" si="34"/>
        <v>0</v>
      </c>
      <c r="L392" s="19">
        <v>424888006.19999999</v>
      </c>
      <c r="M392" s="20">
        <v>14226115.109999999</v>
      </c>
      <c r="N392" s="20">
        <f t="shared" si="35"/>
        <v>0</v>
      </c>
      <c r="O392" s="19">
        <v>14226115.109999999</v>
      </c>
    </row>
    <row r="393" spans="1:15" ht="12.95" hidden="1" customHeight="1">
      <c r="A393" s="36" t="s">
        <v>59</v>
      </c>
      <c r="B393" s="36"/>
      <c r="C393" s="36"/>
      <c r="D393" s="36"/>
      <c r="E393" s="36"/>
      <c r="F393" s="36"/>
      <c r="G393" s="3">
        <v>439114121.31</v>
      </c>
      <c r="H393" s="3">
        <f t="shared" si="33"/>
        <v>0</v>
      </c>
      <c r="I393" s="3">
        <v>439114121.31</v>
      </c>
      <c r="J393" s="12">
        <v>424888006.19999999</v>
      </c>
      <c r="K393" s="12">
        <f t="shared" si="34"/>
        <v>0</v>
      </c>
      <c r="L393" s="3">
        <v>424888006.19999999</v>
      </c>
      <c r="M393" s="12">
        <v>14226115.109999999</v>
      </c>
      <c r="N393" s="12">
        <f t="shared" si="35"/>
        <v>0</v>
      </c>
      <c r="O393" s="3">
        <v>14226115.109999999</v>
      </c>
    </row>
    <row r="394" spans="1:15" ht="56.65" hidden="1" customHeight="1">
      <c r="A394" s="4" t="s">
        <v>336</v>
      </c>
      <c r="B394" s="1" t="s">
        <v>32</v>
      </c>
      <c r="C394" s="1" t="s">
        <v>32</v>
      </c>
      <c r="D394" s="6" t="s">
        <v>337</v>
      </c>
      <c r="E394" s="6" t="s">
        <v>62</v>
      </c>
      <c r="F394" s="6" t="s">
        <v>320</v>
      </c>
      <c r="G394" s="19">
        <v>80000000</v>
      </c>
      <c r="H394" s="19">
        <f t="shared" si="33"/>
        <v>0</v>
      </c>
      <c r="I394" s="19">
        <v>80000000</v>
      </c>
      <c r="J394" s="20">
        <v>77408393.609999999</v>
      </c>
      <c r="K394" s="20">
        <f t="shared" si="34"/>
        <v>0</v>
      </c>
      <c r="L394" s="19">
        <v>77408393.609999999</v>
      </c>
      <c r="M394" s="20">
        <v>2591606.39</v>
      </c>
      <c r="N394" s="20">
        <f t="shared" si="35"/>
        <v>0</v>
      </c>
      <c r="O394" s="19">
        <v>2591606.39</v>
      </c>
    </row>
    <row r="395" spans="1:15" ht="24.4" hidden="1" customHeight="1">
      <c r="A395" s="4" t="s">
        <v>64</v>
      </c>
      <c r="B395" s="4" t="s">
        <v>65</v>
      </c>
      <c r="C395" s="4" t="s">
        <v>0</v>
      </c>
      <c r="D395" s="7" t="s">
        <v>0</v>
      </c>
      <c r="E395" s="7" t="s">
        <v>0</v>
      </c>
      <c r="F395" s="7" t="s">
        <v>0</v>
      </c>
      <c r="G395" s="19">
        <v>80000000</v>
      </c>
      <c r="H395" s="19">
        <f t="shared" si="33"/>
        <v>0</v>
      </c>
      <c r="I395" s="19">
        <v>80000000</v>
      </c>
      <c r="J395" s="20">
        <v>77408393.609999999</v>
      </c>
      <c r="K395" s="20">
        <f t="shared" si="34"/>
        <v>0</v>
      </c>
      <c r="L395" s="19">
        <v>77408393.609999999</v>
      </c>
      <c r="M395" s="20">
        <v>2591606.39</v>
      </c>
      <c r="N395" s="20">
        <f t="shared" si="35"/>
        <v>0</v>
      </c>
      <c r="O395" s="19">
        <v>2591606.39</v>
      </c>
    </row>
    <row r="396" spans="1:15" ht="12.95" hidden="1" customHeight="1">
      <c r="A396" s="4" t="s">
        <v>66</v>
      </c>
      <c r="B396" s="4" t="s">
        <v>32</v>
      </c>
      <c r="C396" s="4" t="s">
        <v>0</v>
      </c>
      <c r="D396" s="7" t="s">
        <v>0</v>
      </c>
      <c r="E396" s="7" t="s">
        <v>0</v>
      </c>
      <c r="F396" s="7" t="s">
        <v>0</v>
      </c>
      <c r="G396" s="19">
        <v>0</v>
      </c>
      <c r="H396" s="19">
        <f t="shared" si="33"/>
        <v>0</v>
      </c>
      <c r="I396" s="19">
        <v>0</v>
      </c>
      <c r="J396" s="20">
        <v>0</v>
      </c>
      <c r="K396" s="20">
        <f t="shared" si="34"/>
        <v>0</v>
      </c>
      <c r="L396" s="19">
        <v>0</v>
      </c>
      <c r="M396" s="20">
        <v>0</v>
      </c>
      <c r="N396" s="20">
        <f t="shared" si="35"/>
        <v>0</v>
      </c>
      <c r="O396" s="19">
        <v>0</v>
      </c>
    </row>
    <row r="397" spans="1:15" ht="56.65" hidden="1" customHeight="1">
      <c r="A397" s="4" t="s">
        <v>338</v>
      </c>
      <c r="B397" s="1" t="s">
        <v>32</v>
      </c>
      <c r="C397" s="1" t="s">
        <v>32</v>
      </c>
      <c r="D397" s="6" t="s">
        <v>339</v>
      </c>
      <c r="E397" s="6" t="s">
        <v>62</v>
      </c>
      <c r="F397" s="6" t="s">
        <v>320</v>
      </c>
      <c r="G397" s="19">
        <v>110000000</v>
      </c>
      <c r="H397" s="19">
        <f t="shared" si="33"/>
        <v>0</v>
      </c>
      <c r="I397" s="19">
        <v>110000000</v>
      </c>
      <c r="J397" s="20">
        <v>106436541.20999999</v>
      </c>
      <c r="K397" s="20">
        <f t="shared" si="34"/>
        <v>0</v>
      </c>
      <c r="L397" s="19">
        <v>106436541.20999999</v>
      </c>
      <c r="M397" s="20">
        <v>3563458.79</v>
      </c>
      <c r="N397" s="20">
        <f t="shared" si="35"/>
        <v>0</v>
      </c>
      <c r="O397" s="19">
        <v>3563458.79</v>
      </c>
    </row>
    <row r="398" spans="1:15" ht="24.4" hidden="1" customHeight="1">
      <c r="A398" s="4" t="s">
        <v>64</v>
      </c>
      <c r="B398" s="4" t="s">
        <v>65</v>
      </c>
      <c r="C398" s="4" t="s">
        <v>0</v>
      </c>
      <c r="D398" s="7" t="s">
        <v>0</v>
      </c>
      <c r="E398" s="7" t="s">
        <v>0</v>
      </c>
      <c r="F398" s="7" t="s">
        <v>0</v>
      </c>
      <c r="G398" s="19">
        <v>110000000</v>
      </c>
      <c r="H398" s="19">
        <f t="shared" si="33"/>
        <v>0</v>
      </c>
      <c r="I398" s="19">
        <v>110000000</v>
      </c>
      <c r="J398" s="20">
        <v>106436541.20999999</v>
      </c>
      <c r="K398" s="20">
        <f t="shared" si="34"/>
        <v>0</v>
      </c>
      <c r="L398" s="19">
        <v>106436541.20999999</v>
      </c>
      <c r="M398" s="20">
        <v>3563458.79</v>
      </c>
      <c r="N398" s="20">
        <f t="shared" si="35"/>
        <v>0</v>
      </c>
      <c r="O398" s="19">
        <v>3563458.79</v>
      </c>
    </row>
    <row r="399" spans="1:15" ht="12.95" hidden="1" customHeight="1">
      <c r="A399" s="4" t="s">
        <v>66</v>
      </c>
      <c r="B399" s="4" t="s">
        <v>32</v>
      </c>
      <c r="C399" s="4" t="s">
        <v>0</v>
      </c>
      <c r="D399" s="7" t="s">
        <v>0</v>
      </c>
      <c r="E399" s="7" t="s">
        <v>0</v>
      </c>
      <c r="F399" s="7" t="s">
        <v>0</v>
      </c>
      <c r="G399" s="19" t="s">
        <v>0</v>
      </c>
      <c r="H399" s="19"/>
      <c r="I399" s="19" t="s">
        <v>0</v>
      </c>
      <c r="J399" s="20" t="s">
        <v>0</v>
      </c>
      <c r="K399" s="20"/>
      <c r="L399" s="19" t="s">
        <v>0</v>
      </c>
      <c r="M399" s="20" t="s">
        <v>0</v>
      </c>
      <c r="N399" s="20"/>
      <c r="O399" s="19" t="s">
        <v>0</v>
      </c>
    </row>
    <row r="400" spans="1:15" ht="56.65" hidden="1" customHeight="1">
      <c r="A400" s="4" t="s">
        <v>340</v>
      </c>
      <c r="B400" s="1" t="s">
        <v>32</v>
      </c>
      <c r="C400" s="1" t="s">
        <v>32</v>
      </c>
      <c r="D400" s="6" t="s">
        <v>82</v>
      </c>
      <c r="E400" s="6" t="s">
        <v>62</v>
      </c>
      <c r="F400" s="6" t="s">
        <v>299</v>
      </c>
      <c r="G400" s="19">
        <v>25799991.309999999</v>
      </c>
      <c r="H400" s="19">
        <f>I400-G400</f>
        <v>0</v>
      </c>
      <c r="I400" s="19">
        <v>25799991.309999999</v>
      </c>
      <c r="J400" s="20">
        <v>24964198.539999999</v>
      </c>
      <c r="K400" s="20">
        <f>L400-J400</f>
        <v>0</v>
      </c>
      <c r="L400" s="19">
        <v>24964198.539999999</v>
      </c>
      <c r="M400" s="20">
        <v>835792.77</v>
      </c>
      <c r="N400" s="20">
        <f>O400-M400</f>
        <v>0</v>
      </c>
      <c r="O400" s="19">
        <v>835792.77</v>
      </c>
    </row>
    <row r="401" spans="1:15" ht="24.4" hidden="1" customHeight="1">
      <c r="A401" s="4" t="s">
        <v>64</v>
      </c>
      <c r="B401" s="4" t="s">
        <v>65</v>
      </c>
      <c r="C401" s="4" t="s">
        <v>0</v>
      </c>
      <c r="D401" s="7" t="s">
        <v>0</v>
      </c>
      <c r="E401" s="7" t="s">
        <v>0</v>
      </c>
      <c r="F401" s="7" t="s">
        <v>0</v>
      </c>
      <c r="G401" s="19">
        <v>25799991.309999999</v>
      </c>
      <c r="H401" s="19">
        <f>I401-G401</f>
        <v>0</v>
      </c>
      <c r="I401" s="19">
        <v>25799991.309999999</v>
      </c>
      <c r="J401" s="20">
        <v>24964198.539999999</v>
      </c>
      <c r="K401" s="20">
        <f>L401-J401</f>
        <v>0</v>
      </c>
      <c r="L401" s="19">
        <v>24964198.539999999</v>
      </c>
      <c r="M401" s="20">
        <v>835792.77</v>
      </c>
      <c r="N401" s="20">
        <f>O401-M401</f>
        <v>0</v>
      </c>
      <c r="O401" s="19">
        <v>835792.77</v>
      </c>
    </row>
    <row r="402" spans="1:15" ht="12.95" hidden="1" customHeight="1">
      <c r="A402" s="4" t="s">
        <v>66</v>
      </c>
      <c r="B402" s="4" t="s">
        <v>32</v>
      </c>
      <c r="C402" s="4" t="s">
        <v>0</v>
      </c>
      <c r="D402" s="7" t="s">
        <v>0</v>
      </c>
      <c r="E402" s="7" t="s">
        <v>0</v>
      </c>
      <c r="F402" s="7" t="s">
        <v>0</v>
      </c>
      <c r="G402" s="19" t="s">
        <v>0</v>
      </c>
      <c r="H402" s="19"/>
      <c r="I402" s="19" t="s">
        <v>0</v>
      </c>
      <c r="J402" s="20" t="s">
        <v>0</v>
      </c>
      <c r="K402" s="20"/>
      <c r="L402" s="19" t="s">
        <v>0</v>
      </c>
      <c r="M402" s="20" t="s">
        <v>0</v>
      </c>
      <c r="N402" s="20"/>
      <c r="O402" s="19" t="s">
        <v>0</v>
      </c>
    </row>
    <row r="403" spans="1:15" ht="56.65" hidden="1" customHeight="1">
      <c r="A403" s="4" t="s">
        <v>341</v>
      </c>
      <c r="B403" s="1" t="s">
        <v>32</v>
      </c>
      <c r="C403" s="1" t="s">
        <v>32</v>
      </c>
      <c r="D403" s="6" t="s">
        <v>82</v>
      </c>
      <c r="E403" s="6" t="s">
        <v>62</v>
      </c>
      <c r="F403" s="6" t="s">
        <v>183</v>
      </c>
      <c r="G403" s="19">
        <v>27000000</v>
      </c>
      <c r="H403" s="19">
        <f>I403-G403</f>
        <v>0</v>
      </c>
      <c r="I403" s="19">
        <v>27000000</v>
      </c>
      <c r="J403" s="20">
        <v>26125332.84</v>
      </c>
      <c r="K403" s="20">
        <f>L403-J403</f>
        <v>0</v>
      </c>
      <c r="L403" s="19">
        <v>26125332.84</v>
      </c>
      <c r="M403" s="20">
        <v>874667.16</v>
      </c>
      <c r="N403" s="20">
        <f>O403-M403</f>
        <v>0</v>
      </c>
      <c r="O403" s="19">
        <v>874667.16</v>
      </c>
    </row>
    <row r="404" spans="1:15" ht="24.4" hidden="1" customHeight="1">
      <c r="A404" s="4" t="s">
        <v>64</v>
      </c>
      <c r="B404" s="4" t="s">
        <v>65</v>
      </c>
      <c r="C404" s="4" t="s">
        <v>0</v>
      </c>
      <c r="D404" s="7" t="s">
        <v>0</v>
      </c>
      <c r="E404" s="7" t="s">
        <v>0</v>
      </c>
      <c r="F404" s="7" t="s">
        <v>0</v>
      </c>
      <c r="G404" s="19">
        <v>27000000</v>
      </c>
      <c r="H404" s="19">
        <f>I404-G404</f>
        <v>0</v>
      </c>
      <c r="I404" s="19">
        <v>27000000</v>
      </c>
      <c r="J404" s="20">
        <v>26125332.84</v>
      </c>
      <c r="K404" s="20">
        <f>L404-J404</f>
        <v>0</v>
      </c>
      <c r="L404" s="19">
        <v>26125332.84</v>
      </c>
      <c r="M404" s="20">
        <v>874667.16</v>
      </c>
      <c r="N404" s="20">
        <f>O404-M404</f>
        <v>0</v>
      </c>
      <c r="O404" s="19">
        <v>874667.16</v>
      </c>
    </row>
    <row r="405" spans="1:15" ht="12.95" hidden="1" customHeight="1">
      <c r="A405" s="4" t="s">
        <v>66</v>
      </c>
      <c r="B405" s="4" t="s">
        <v>32</v>
      </c>
      <c r="C405" s="4" t="s">
        <v>0</v>
      </c>
      <c r="D405" s="7" t="s">
        <v>0</v>
      </c>
      <c r="E405" s="7" t="s">
        <v>0</v>
      </c>
      <c r="F405" s="7" t="s">
        <v>0</v>
      </c>
      <c r="G405" s="19" t="s">
        <v>0</v>
      </c>
      <c r="H405" s="19"/>
      <c r="I405" s="19" t="s">
        <v>0</v>
      </c>
      <c r="J405" s="20" t="s">
        <v>0</v>
      </c>
      <c r="K405" s="20"/>
      <c r="L405" s="19" t="s">
        <v>0</v>
      </c>
      <c r="M405" s="20" t="s">
        <v>0</v>
      </c>
      <c r="N405" s="20"/>
      <c r="O405" s="19" t="s">
        <v>0</v>
      </c>
    </row>
    <row r="406" spans="1:15" ht="56.65" hidden="1" customHeight="1">
      <c r="A406" s="4" t="s">
        <v>342</v>
      </c>
      <c r="B406" s="1" t="s">
        <v>32</v>
      </c>
      <c r="C406" s="1" t="s">
        <v>32</v>
      </c>
      <c r="D406" s="6" t="s">
        <v>343</v>
      </c>
      <c r="E406" s="6" t="s">
        <v>62</v>
      </c>
      <c r="F406" s="6" t="s">
        <v>320</v>
      </c>
      <c r="G406" s="19">
        <v>196314130</v>
      </c>
      <c r="H406" s="19">
        <f>I406-G406</f>
        <v>0</v>
      </c>
      <c r="I406" s="19">
        <v>196314130</v>
      </c>
      <c r="J406" s="20">
        <v>189953540</v>
      </c>
      <c r="K406" s="20">
        <f>L406-J406</f>
        <v>0</v>
      </c>
      <c r="L406" s="19">
        <v>189953540</v>
      </c>
      <c r="M406" s="20">
        <v>6360590</v>
      </c>
      <c r="N406" s="20">
        <f>O406-M406</f>
        <v>0</v>
      </c>
      <c r="O406" s="19">
        <v>6360590</v>
      </c>
    </row>
    <row r="407" spans="1:15" ht="24.4" hidden="1" customHeight="1">
      <c r="A407" s="4" t="s">
        <v>64</v>
      </c>
      <c r="B407" s="4" t="s">
        <v>65</v>
      </c>
      <c r="C407" s="4" t="s">
        <v>0</v>
      </c>
      <c r="D407" s="7" t="s">
        <v>0</v>
      </c>
      <c r="E407" s="7" t="s">
        <v>0</v>
      </c>
      <c r="F407" s="7" t="s">
        <v>0</v>
      </c>
      <c r="G407" s="19">
        <v>196314130</v>
      </c>
      <c r="H407" s="19">
        <f>I407-G407</f>
        <v>0</v>
      </c>
      <c r="I407" s="19">
        <v>196314130</v>
      </c>
      <c r="J407" s="20">
        <v>189953540</v>
      </c>
      <c r="K407" s="20">
        <f>L407-J407</f>
        <v>0</v>
      </c>
      <c r="L407" s="19">
        <v>189953540</v>
      </c>
      <c r="M407" s="20">
        <v>6360590</v>
      </c>
      <c r="N407" s="20">
        <f>O407-M407</f>
        <v>0</v>
      </c>
      <c r="O407" s="19">
        <v>6360590</v>
      </c>
    </row>
    <row r="408" spans="1:15" ht="12.95" hidden="1" customHeight="1">
      <c r="A408" s="4" t="s">
        <v>66</v>
      </c>
      <c r="B408" s="4" t="s">
        <v>32</v>
      </c>
      <c r="C408" s="4" t="s">
        <v>0</v>
      </c>
      <c r="D408" s="7" t="s">
        <v>0</v>
      </c>
      <c r="E408" s="7" t="s">
        <v>0</v>
      </c>
      <c r="F408" s="7" t="s">
        <v>0</v>
      </c>
      <c r="G408" s="19" t="s">
        <v>0</v>
      </c>
      <c r="H408" s="19"/>
      <c r="I408" s="19" t="s">
        <v>0</v>
      </c>
      <c r="J408" s="20" t="s">
        <v>0</v>
      </c>
      <c r="K408" s="20"/>
      <c r="L408" s="19" t="s">
        <v>0</v>
      </c>
      <c r="M408" s="20" t="s">
        <v>0</v>
      </c>
      <c r="N408" s="20"/>
      <c r="O408" s="19" t="s">
        <v>0</v>
      </c>
    </row>
    <row r="409" spans="1:15" ht="16.5" hidden="1" customHeight="1">
      <c r="A409" s="37" t="s">
        <v>90</v>
      </c>
      <c r="B409" s="37"/>
      <c r="C409" s="37"/>
      <c r="D409" s="37"/>
      <c r="E409" s="37"/>
      <c r="F409" s="37"/>
      <c r="G409" s="3">
        <v>1339160569.48</v>
      </c>
      <c r="H409" s="16">
        <f t="shared" ref="H409:H440" si="36">I409-G409</f>
        <v>847713162.40999985</v>
      </c>
      <c r="I409" s="3">
        <v>2186873731.8899999</v>
      </c>
      <c r="J409" s="12">
        <v>996628200</v>
      </c>
      <c r="K409" s="15">
        <f>L409-J409</f>
        <v>843771200</v>
      </c>
      <c r="L409" s="3">
        <v>1840399400</v>
      </c>
      <c r="M409" s="12">
        <v>342532369.48000002</v>
      </c>
      <c r="N409" s="15">
        <f t="shared" ref="N409:N440" si="37">O409-M409</f>
        <v>3941962.4099999666</v>
      </c>
      <c r="O409" s="3">
        <v>346474331.88999999</v>
      </c>
    </row>
    <row r="410" spans="1:15" ht="12.95" hidden="1" customHeight="1">
      <c r="A410" s="35" t="s">
        <v>28</v>
      </c>
      <c r="B410" s="35"/>
      <c r="C410" s="35"/>
      <c r="D410" s="35"/>
      <c r="E410" s="35"/>
      <c r="F410" s="35"/>
      <c r="G410" s="19">
        <v>1120642525</v>
      </c>
      <c r="H410" s="19">
        <f t="shared" si="36"/>
        <v>847713162.41000009</v>
      </c>
      <c r="I410" s="19">
        <v>1968355687.4100001</v>
      </c>
      <c r="J410" s="20">
        <v>996628200</v>
      </c>
      <c r="K410" s="20">
        <f>L410-J410</f>
        <v>843771200</v>
      </c>
      <c r="L410" s="19">
        <v>1840399400</v>
      </c>
      <c r="M410" s="20">
        <v>124014325</v>
      </c>
      <c r="N410" s="20">
        <f t="shared" si="37"/>
        <v>3941962.4099999964</v>
      </c>
      <c r="O410" s="19">
        <v>127956287.41</v>
      </c>
    </row>
    <row r="411" spans="1:15" ht="12.95" hidden="1" customHeight="1">
      <c r="A411" s="35" t="s">
        <v>29</v>
      </c>
      <c r="B411" s="35"/>
      <c r="C411" s="35"/>
      <c r="D411" s="35"/>
      <c r="E411" s="35"/>
      <c r="F411" s="35"/>
      <c r="G411" s="19">
        <v>218518044.47999999</v>
      </c>
      <c r="H411" s="19">
        <f t="shared" si="36"/>
        <v>0</v>
      </c>
      <c r="I411" s="19">
        <v>218518044.47999999</v>
      </c>
      <c r="J411" s="20">
        <v>0</v>
      </c>
      <c r="K411" s="20">
        <f>L411-J411</f>
        <v>0</v>
      </c>
      <c r="L411" s="19">
        <v>0</v>
      </c>
      <c r="M411" s="20">
        <v>218518044.47999999</v>
      </c>
      <c r="N411" s="20">
        <f t="shared" si="37"/>
        <v>0</v>
      </c>
      <c r="O411" s="19">
        <v>218518044.47999999</v>
      </c>
    </row>
    <row r="412" spans="1:15" ht="16.5" hidden="1" customHeight="1">
      <c r="A412" s="35" t="s">
        <v>91</v>
      </c>
      <c r="B412" s="35"/>
      <c r="C412" s="35"/>
      <c r="D412" s="35"/>
      <c r="E412" s="35"/>
      <c r="F412" s="35"/>
      <c r="G412" s="19">
        <v>1339160569.48</v>
      </c>
      <c r="H412" s="19">
        <f t="shared" si="36"/>
        <v>847713162.40999985</v>
      </c>
      <c r="I412" s="19">
        <v>2186873731.8899999</v>
      </c>
      <c r="J412" s="20">
        <v>996628200</v>
      </c>
      <c r="K412" s="20">
        <f>L412-J412</f>
        <v>843771200</v>
      </c>
      <c r="L412" s="19">
        <v>1840399400</v>
      </c>
      <c r="M412" s="20">
        <v>342532369.48000002</v>
      </c>
      <c r="N412" s="20">
        <f t="shared" si="37"/>
        <v>3941962.4099999666</v>
      </c>
      <c r="O412" s="19">
        <v>346474331.88999999</v>
      </c>
    </row>
    <row r="413" spans="1:15" ht="12.95" hidden="1" customHeight="1">
      <c r="A413" s="36" t="s">
        <v>59</v>
      </c>
      <c r="B413" s="36"/>
      <c r="C413" s="36"/>
      <c r="D413" s="36"/>
      <c r="E413" s="36"/>
      <c r="F413" s="36"/>
      <c r="G413" s="3">
        <v>1325882711.48</v>
      </c>
      <c r="H413" s="3">
        <f t="shared" si="36"/>
        <v>0</v>
      </c>
      <c r="I413" s="3">
        <v>1325882711.48</v>
      </c>
      <c r="J413" s="12">
        <v>996628200</v>
      </c>
      <c r="K413" s="12">
        <f>L413-J413</f>
        <v>0</v>
      </c>
      <c r="L413" s="3">
        <v>996628200</v>
      </c>
      <c r="M413" s="12">
        <v>329254511.48000002</v>
      </c>
      <c r="N413" s="12">
        <f t="shared" si="37"/>
        <v>0</v>
      </c>
      <c r="O413" s="3">
        <v>329254511.48000002</v>
      </c>
    </row>
    <row r="414" spans="1:15" ht="47.85" hidden="1" customHeight="1">
      <c r="A414" s="4" t="s">
        <v>96</v>
      </c>
      <c r="B414" s="1" t="s">
        <v>32</v>
      </c>
      <c r="C414" s="1" t="s">
        <v>32</v>
      </c>
      <c r="D414" s="6" t="s">
        <v>97</v>
      </c>
      <c r="E414" s="6" t="s">
        <v>98</v>
      </c>
      <c r="F414" s="6" t="s">
        <v>40</v>
      </c>
      <c r="G414" s="19">
        <v>218518044.47999999</v>
      </c>
      <c r="H414" s="19">
        <f t="shared" si="36"/>
        <v>0</v>
      </c>
      <c r="I414" s="19">
        <v>218518044.47999999</v>
      </c>
      <c r="J414" s="20" t="s">
        <v>0</v>
      </c>
      <c r="K414" s="20"/>
      <c r="L414" s="19" t="s">
        <v>0</v>
      </c>
      <c r="M414" s="20">
        <v>218518044.47999999</v>
      </c>
      <c r="N414" s="20">
        <f t="shared" si="37"/>
        <v>0</v>
      </c>
      <c r="O414" s="19">
        <v>218518044.47999999</v>
      </c>
    </row>
    <row r="415" spans="1:15" ht="24.4" hidden="1" customHeight="1">
      <c r="A415" s="4" t="s">
        <v>315</v>
      </c>
      <c r="B415" s="1" t="s">
        <v>32</v>
      </c>
      <c r="C415" s="1" t="s">
        <v>32</v>
      </c>
      <c r="D415" s="6" t="s">
        <v>316</v>
      </c>
      <c r="E415" s="6" t="s">
        <v>35</v>
      </c>
      <c r="F415" s="6" t="s">
        <v>183</v>
      </c>
      <c r="G415" s="19">
        <v>1107364667</v>
      </c>
      <c r="H415" s="19">
        <f t="shared" si="36"/>
        <v>0</v>
      </c>
      <c r="I415" s="19">
        <v>1107364667</v>
      </c>
      <c r="J415" s="20">
        <v>996628200</v>
      </c>
      <c r="K415" s="20">
        <f t="shared" ref="K415:K422" si="38">L415-J415</f>
        <v>0</v>
      </c>
      <c r="L415" s="19">
        <v>996628200</v>
      </c>
      <c r="M415" s="20">
        <v>110736467</v>
      </c>
      <c r="N415" s="20">
        <f t="shared" si="37"/>
        <v>0</v>
      </c>
      <c r="O415" s="19">
        <v>110736467</v>
      </c>
    </row>
    <row r="416" spans="1:15" ht="12.95" hidden="1" customHeight="1">
      <c r="A416" s="4" t="s">
        <v>94</v>
      </c>
      <c r="B416" s="4" t="s">
        <v>95</v>
      </c>
      <c r="C416" s="4" t="s">
        <v>0</v>
      </c>
      <c r="D416" s="7" t="s">
        <v>0</v>
      </c>
      <c r="E416" s="7" t="s">
        <v>0</v>
      </c>
      <c r="F416" s="7" t="s">
        <v>0</v>
      </c>
      <c r="G416" s="19">
        <v>1107364667</v>
      </c>
      <c r="H416" s="19">
        <f t="shared" si="36"/>
        <v>0</v>
      </c>
      <c r="I416" s="19">
        <v>1107364667</v>
      </c>
      <c r="J416" s="20">
        <v>996628200</v>
      </c>
      <c r="K416" s="20">
        <f t="shared" si="38"/>
        <v>0</v>
      </c>
      <c r="L416" s="19">
        <v>996628200</v>
      </c>
      <c r="M416" s="20">
        <v>110736467</v>
      </c>
      <c r="N416" s="20">
        <f t="shared" si="37"/>
        <v>0</v>
      </c>
      <c r="O416" s="19">
        <v>110736467</v>
      </c>
    </row>
    <row r="417" spans="1:15" ht="12.95" hidden="1" customHeight="1">
      <c r="A417" s="36" t="s">
        <v>317</v>
      </c>
      <c r="B417" s="36"/>
      <c r="C417" s="36"/>
      <c r="D417" s="36"/>
      <c r="E417" s="36"/>
      <c r="F417" s="36"/>
      <c r="G417" s="3">
        <v>13277858</v>
      </c>
      <c r="H417" s="3">
        <f t="shared" si="36"/>
        <v>847713162.40999997</v>
      </c>
      <c r="I417" s="3">
        <v>860991020.40999997</v>
      </c>
      <c r="J417" s="12">
        <v>0</v>
      </c>
      <c r="K417" s="12">
        <f t="shared" si="38"/>
        <v>843771200</v>
      </c>
      <c r="L417" s="3">
        <v>843771200</v>
      </c>
      <c r="M417" s="12">
        <v>13277858</v>
      </c>
      <c r="N417" s="12">
        <f t="shared" si="37"/>
        <v>3941962.41</v>
      </c>
      <c r="O417" s="3">
        <v>17219820.41</v>
      </c>
    </row>
    <row r="418" spans="1:15" ht="32.25" hidden="1" customHeight="1">
      <c r="A418" s="4" t="s">
        <v>318</v>
      </c>
      <c r="B418" s="1" t="s">
        <v>32</v>
      </c>
      <c r="C418" s="1" t="s">
        <v>32</v>
      </c>
      <c r="D418" s="6" t="s">
        <v>117</v>
      </c>
      <c r="E418" s="6" t="s">
        <v>319</v>
      </c>
      <c r="F418" s="6" t="s">
        <v>320</v>
      </c>
      <c r="G418" s="19">
        <v>13277858</v>
      </c>
      <c r="H418" s="19">
        <f t="shared" si="36"/>
        <v>847713162.40999997</v>
      </c>
      <c r="I418" s="19">
        <v>860991020.40999997</v>
      </c>
      <c r="J418" s="20">
        <v>0</v>
      </c>
      <c r="K418" s="20">
        <f t="shared" si="38"/>
        <v>843771200</v>
      </c>
      <c r="L418" s="19">
        <v>843771200</v>
      </c>
      <c r="M418" s="20">
        <v>13277858</v>
      </c>
      <c r="N418" s="20">
        <f t="shared" si="37"/>
        <v>3941962.41</v>
      </c>
      <c r="O418" s="19">
        <v>17219820.41</v>
      </c>
    </row>
    <row r="419" spans="1:15" ht="12.95" hidden="1" customHeight="1">
      <c r="A419" s="4" t="s">
        <v>94</v>
      </c>
      <c r="B419" s="4" t="s">
        <v>95</v>
      </c>
      <c r="C419" s="4" t="s">
        <v>0</v>
      </c>
      <c r="D419" s="7" t="s">
        <v>0</v>
      </c>
      <c r="E419" s="7" t="s">
        <v>0</v>
      </c>
      <c r="F419" s="7" t="s">
        <v>0</v>
      </c>
      <c r="G419" s="19">
        <v>13277858</v>
      </c>
      <c r="H419" s="19">
        <f t="shared" si="36"/>
        <v>847713162.40999997</v>
      </c>
      <c r="I419" s="19">
        <v>860991020.40999997</v>
      </c>
      <c r="J419" s="20">
        <v>0</v>
      </c>
      <c r="K419" s="20">
        <f t="shared" si="38"/>
        <v>843771200</v>
      </c>
      <c r="L419" s="19">
        <v>843771200</v>
      </c>
      <c r="M419" s="20">
        <v>13277858</v>
      </c>
      <c r="N419" s="20">
        <f t="shared" si="37"/>
        <v>3941962.41</v>
      </c>
      <c r="O419" s="19">
        <v>17219820.41</v>
      </c>
    </row>
    <row r="420" spans="1:15" ht="16.5" hidden="1" customHeight="1">
      <c r="A420" s="37" t="s">
        <v>131</v>
      </c>
      <c r="B420" s="37"/>
      <c r="C420" s="37"/>
      <c r="D420" s="37"/>
      <c r="E420" s="37"/>
      <c r="F420" s="37"/>
      <c r="G420" s="3">
        <v>354661963.25999999</v>
      </c>
      <c r="H420" s="16">
        <f t="shared" si="36"/>
        <v>0</v>
      </c>
      <c r="I420" s="3">
        <v>354661963.25999999</v>
      </c>
      <c r="J420" s="12">
        <v>0</v>
      </c>
      <c r="K420" s="15">
        <f t="shared" si="38"/>
        <v>0</v>
      </c>
      <c r="L420" s="3">
        <v>0</v>
      </c>
      <c r="M420" s="12">
        <v>354661963.25999999</v>
      </c>
      <c r="N420" s="15">
        <f t="shared" si="37"/>
        <v>0</v>
      </c>
      <c r="O420" s="3">
        <v>354661963.25999999</v>
      </c>
    </row>
    <row r="421" spans="1:15" ht="12.95" hidden="1" customHeight="1">
      <c r="A421" s="35" t="s">
        <v>28</v>
      </c>
      <c r="B421" s="35"/>
      <c r="C421" s="35"/>
      <c r="D421" s="35"/>
      <c r="E421" s="35"/>
      <c r="F421" s="35"/>
      <c r="G421" s="19">
        <v>0</v>
      </c>
      <c r="H421" s="19">
        <f t="shared" si="36"/>
        <v>0</v>
      </c>
      <c r="I421" s="19">
        <v>0</v>
      </c>
      <c r="J421" s="20">
        <v>0</v>
      </c>
      <c r="K421" s="20">
        <f t="shared" si="38"/>
        <v>0</v>
      </c>
      <c r="L421" s="19">
        <v>0</v>
      </c>
      <c r="M421" s="20">
        <v>0</v>
      </c>
      <c r="N421" s="20">
        <f t="shared" si="37"/>
        <v>0</v>
      </c>
      <c r="O421" s="19">
        <v>0</v>
      </c>
    </row>
    <row r="422" spans="1:15" ht="12.95" hidden="1" customHeight="1">
      <c r="A422" s="35" t="s">
        <v>29</v>
      </c>
      <c r="B422" s="35"/>
      <c r="C422" s="35"/>
      <c r="D422" s="35"/>
      <c r="E422" s="35"/>
      <c r="F422" s="35"/>
      <c r="G422" s="19">
        <v>354661963.25999999</v>
      </c>
      <c r="H422" s="19">
        <f t="shared" si="36"/>
        <v>0</v>
      </c>
      <c r="I422" s="19">
        <v>354661963.25999999</v>
      </c>
      <c r="J422" s="20">
        <v>0</v>
      </c>
      <c r="K422" s="20">
        <f t="shared" si="38"/>
        <v>0</v>
      </c>
      <c r="L422" s="19">
        <v>0</v>
      </c>
      <c r="M422" s="20">
        <v>354661963.25999999</v>
      </c>
      <c r="N422" s="20">
        <f t="shared" si="37"/>
        <v>0</v>
      </c>
      <c r="O422" s="19">
        <v>354661963.25999999</v>
      </c>
    </row>
    <row r="423" spans="1:15" ht="16.5" hidden="1" customHeight="1">
      <c r="A423" s="35" t="s">
        <v>132</v>
      </c>
      <c r="B423" s="35"/>
      <c r="C423" s="35"/>
      <c r="D423" s="35"/>
      <c r="E423" s="35"/>
      <c r="F423" s="35"/>
      <c r="G423" s="19">
        <v>354661963.25999999</v>
      </c>
      <c r="H423" s="19">
        <f t="shared" si="36"/>
        <v>0</v>
      </c>
      <c r="I423" s="19">
        <v>354661963.25999999</v>
      </c>
      <c r="J423" s="20" t="s">
        <v>0</v>
      </c>
      <c r="K423" s="20"/>
      <c r="L423" s="19" t="s">
        <v>0</v>
      </c>
      <c r="M423" s="20">
        <v>354661963.25999999</v>
      </c>
      <c r="N423" s="20">
        <f t="shared" si="37"/>
        <v>0</v>
      </c>
      <c r="O423" s="19">
        <v>354661963.25999999</v>
      </c>
    </row>
    <row r="424" spans="1:15" ht="12.95" hidden="1" customHeight="1">
      <c r="A424" s="36" t="s">
        <v>59</v>
      </c>
      <c r="B424" s="36"/>
      <c r="C424" s="36"/>
      <c r="D424" s="36"/>
      <c r="E424" s="36"/>
      <c r="F424" s="36"/>
      <c r="G424" s="3">
        <v>323456963.25999999</v>
      </c>
      <c r="H424" s="3">
        <f t="shared" si="36"/>
        <v>0</v>
      </c>
      <c r="I424" s="3">
        <v>323456963.25999999</v>
      </c>
      <c r="J424" s="12" t="s">
        <v>0</v>
      </c>
      <c r="K424" s="12"/>
      <c r="L424" s="3" t="s">
        <v>0</v>
      </c>
      <c r="M424" s="12">
        <v>323456963.25999999</v>
      </c>
      <c r="N424" s="12">
        <f t="shared" si="37"/>
        <v>0</v>
      </c>
      <c r="O424" s="3">
        <v>323456963.25999999</v>
      </c>
    </row>
    <row r="425" spans="1:15" ht="56.65" hidden="1" customHeight="1">
      <c r="A425" s="4" t="s">
        <v>137</v>
      </c>
      <c r="B425" s="1" t="s">
        <v>32</v>
      </c>
      <c r="C425" s="1" t="s">
        <v>32</v>
      </c>
      <c r="D425" s="6" t="s">
        <v>138</v>
      </c>
      <c r="E425" s="6" t="s">
        <v>62</v>
      </c>
      <c r="F425" s="6" t="s">
        <v>36</v>
      </c>
      <c r="G425" s="19">
        <v>0</v>
      </c>
      <c r="H425" s="19">
        <f t="shared" si="36"/>
        <v>1000000</v>
      </c>
      <c r="I425" s="19">
        <v>1000000</v>
      </c>
      <c r="J425" s="20" t="s">
        <v>0</v>
      </c>
      <c r="K425" s="20"/>
      <c r="L425" s="19" t="s">
        <v>0</v>
      </c>
      <c r="M425" s="20">
        <v>0</v>
      </c>
      <c r="N425" s="20">
        <f t="shared" si="37"/>
        <v>1000000</v>
      </c>
      <c r="O425" s="19">
        <v>1000000</v>
      </c>
    </row>
    <row r="426" spans="1:15" ht="32.25" hidden="1" customHeight="1">
      <c r="A426" s="4" t="s">
        <v>344</v>
      </c>
      <c r="B426" s="1" t="s">
        <v>32</v>
      </c>
      <c r="C426" s="1" t="s">
        <v>32</v>
      </c>
      <c r="D426" s="6" t="s">
        <v>345</v>
      </c>
      <c r="E426" s="6" t="s">
        <v>346</v>
      </c>
      <c r="F426" s="6" t="s">
        <v>347</v>
      </c>
      <c r="G426" s="19">
        <v>296657463.25999999</v>
      </c>
      <c r="H426" s="19">
        <f t="shared" si="36"/>
        <v>-1000000</v>
      </c>
      <c r="I426" s="19">
        <v>295657463.25999999</v>
      </c>
      <c r="J426" s="20" t="s">
        <v>0</v>
      </c>
      <c r="K426" s="20"/>
      <c r="L426" s="19" t="s">
        <v>0</v>
      </c>
      <c r="M426" s="20">
        <v>296657463.25999999</v>
      </c>
      <c r="N426" s="20">
        <f t="shared" si="37"/>
        <v>-1000000</v>
      </c>
      <c r="O426" s="19">
        <v>295657463.25999999</v>
      </c>
    </row>
    <row r="427" spans="1:15" ht="40.15" hidden="1" customHeight="1">
      <c r="A427" s="4" t="s">
        <v>139</v>
      </c>
      <c r="B427" s="1" t="s">
        <v>32</v>
      </c>
      <c r="C427" s="1" t="s">
        <v>32</v>
      </c>
      <c r="D427" s="6" t="s">
        <v>140</v>
      </c>
      <c r="E427" s="6" t="s">
        <v>141</v>
      </c>
      <c r="F427" s="6" t="s">
        <v>36</v>
      </c>
      <c r="G427" s="19">
        <v>26799500</v>
      </c>
      <c r="H427" s="19">
        <f t="shared" si="36"/>
        <v>0</v>
      </c>
      <c r="I427" s="19">
        <v>26799500</v>
      </c>
      <c r="J427" s="20" t="s">
        <v>0</v>
      </c>
      <c r="K427" s="20"/>
      <c r="L427" s="19" t="s">
        <v>0</v>
      </c>
      <c r="M427" s="20">
        <v>26799500</v>
      </c>
      <c r="N427" s="20">
        <f t="shared" si="37"/>
        <v>0</v>
      </c>
      <c r="O427" s="19">
        <v>26799500</v>
      </c>
    </row>
    <row r="428" spans="1:15" ht="12.95" hidden="1" customHeight="1">
      <c r="A428" s="36" t="s">
        <v>153</v>
      </c>
      <c r="B428" s="36"/>
      <c r="C428" s="36"/>
      <c r="D428" s="36"/>
      <c r="E428" s="36"/>
      <c r="F428" s="36"/>
      <c r="G428" s="3">
        <v>31205000</v>
      </c>
      <c r="H428" s="3">
        <f t="shared" si="36"/>
        <v>0</v>
      </c>
      <c r="I428" s="3">
        <v>31205000</v>
      </c>
      <c r="J428" s="12" t="s">
        <v>0</v>
      </c>
      <c r="K428" s="12"/>
      <c r="L428" s="3" t="s">
        <v>0</v>
      </c>
      <c r="M428" s="12">
        <v>31205000</v>
      </c>
      <c r="N428" s="12">
        <f t="shared" si="37"/>
        <v>0</v>
      </c>
      <c r="O428" s="3">
        <v>31205000</v>
      </c>
    </row>
    <row r="429" spans="1:15" ht="64.349999999999994" hidden="1" customHeight="1">
      <c r="A429" s="4" t="s">
        <v>154</v>
      </c>
      <c r="B429" s="1" t="s">
        <v>32</v>
      </c>
      <c r="C429" s="1" t="s">
        <v>32</v>
      </c>
      <c r="D429" s="6" t="s">
        <v>155</v>
      </c>
      <c r="E429" s="6" t="s">
        <v>348</v>
      </c>
      <c r="F429" s="6" t="s">
        <v>36</v>
      </c>
      <c r="G429" s="19">
        <v>1700000</v>
      </c>
      <c r="H429" s="19">
        <f t="shared" si="36"/>
        <v>0</v>
      </c>
      <c r="I429" s="19">
        <v>1700000</v>
      </c>
      <c r="J429" s="20" t="s">
        <v>0</v>
      </c>
      <c r="K429" s="20"/>
      <c r="L429" s="19" t="s">
        <v>0</v>
      </c>
      <c r="M429" s="20">
        <v>1700000</v>
      </c>
      <c r="N429" s="20">
        <f t="shared" si="37"/>
        <v>0</v>
      </c>
      <c r="O429" s="19">
        <v>1700000</v>
      </c>
    </row>
    <row r="430" spans="1:15" ht="64.349999999999994" hidden="1" customHeight="1">
      <c r="A430" s="4" t="s">
        <v>154</v>
      </c>
      <c r="B430" s="1" t="s">
        <v>32</v>
      </c>
      <c r="C430" s="1" t="s">
        <v>32</v>
      </c>
      <c r="D430" s="6" t="s">
        <v>155</v>
      </c>
      <c r="E430" s="6" t="s">
        <v>349</v>
      </c>
      <c r="F430" s="6" t="s">
        <v>36</v>
      </c>
      <c r="G430" s="19">
        <v>1517250</v>
      </c>
      <c r="H430" s="19">
        <f t="shared" si="36"/>
        <v>0</v>
      </c>
      <c r="I430" s="19">
        <v>1517250</v>
      </c>
      <c r="J430" s="20" t="s">
        <v>0</v>
      </c>
      <c r="K430" s="20"/>
      <c r="L430" s="19" t="s">
        <v>0</v>
      </c>
      <c r="M430" s="20">
        <v>1517250</v>
      </c>
      <c r="N430" s="20">
        <f t="shared" si="37"/>
        <v>0</v>
      </c>
      <c r="O430" s="19">
        <v>1517250</v>
      </c>
    </row>
    <row r="431" spans="1:15" ht="79.900000000000006" hidden="1" customHeight="1">
      <c r="A431" s="4" t="s">
        <v>154</v>
      </c>
      <c r="B431" s="1" t="s">
        <v>32</v>
      </c>
      <c r="C431" s="1" t="s">
        <v>32</v>
      </c>
      <c r="D431" s="6" t="s">
        <v>158</v>
      </c>
      <c r="E431" s="6" t="s">
        <v>160</v>
      </c>
      <c r="F431" s="6" t="s">
        <v>36</v>
      </c>
      <c r="G431" s="19">
        <v>2424500</v>
      </c>
      <c r="H431" s="19">
        <f t="shared" si="36"/>
        <v>0</v>
      </c>
      <c r="I431" s="19">
        <v>2424500</v>
      </c>
      <c r="J431" s="20" t="s">
        <v>0</v>
      </c>
      <c r="K431" s="20"/>
      <c r="L431" s="19" t="s">
        <v>0</v>
      </c>
      <c r="M431" s="20">
        <v>2424500</v>
      </c>
      <c r="N431" s="20">
        <f t="shared" si="37"/>
        <v>0</v>
      </c>
      <c r="O431" s="19">
        <v>2424500</v>
      </c>
    </row>
    <row r="432" spans="1:15" ht="72.2" hidden="1" customHeight="1">
      <c r="A432" s="4" t="s">
        <v>154</v>
      </c>
      <c r="B432" s="1" t="s">
        <v>32</v>
      </c>
      <c r="C432" s="1" t="s">
        <v>32</v>
      </c>
      <c r="D432" s="6" t="s">
        <v>158</v>
      </c>
      <c r="E432" s="6" t="s">
        <v>350</v>
      </c>
      <c r="F432" s="6" t="s">
        <v>36</v>
      </c>
      <c r="G432" s="19">
        <v>3000000</v>
      </c>
      <c r="H432" s="19">
        <f t="shared" si="36"/>
        <v>0</v>
      </c>
      <c r="I432" s="19">
        <v>3000000</v>
      </c>
      <c r="J432" s="20" t="s">
        <v>0</v>
      </c>
      <c r="K432" s="20"/>
      <c r="L432" s="19" t="s">
        <v>0</v>
      </c>
      <c r="M432" s="20">
        <v>3000000</v>
      </c>
      <c r="N432" s="20">
        <f t="shared" si="37"/>
        <v>0</v>
      </c>
      <c r="O432" s="19">
        <v>3000000</v>
      </c>
    </row>
    <row r="433" spans="1:15" ht="79.900000000000006" hidden="1" customHeight="1">
      <c r="A433" s="4" t="s">
        <v>154</v>
      </c>
      <c r="B433" s="1" t="s">
        <v>32</v>
      </c>
      <c r="C433" s="1" t="s">
        <v>32</v>
      </c>
      <c r="D433" s="6" t="s">
        <v>158</v>
      </c>
      <c r="E433" s="6" t="s">
        <v>163</v>
      </c>
      <c r="F433" s="6" t="s">
        <v>36</v>
      </c>
      <c r="G433" s="19">
        <v>2450000</v>
      </c>
      <c r="H433" s="19">
        <f t="shared" si="36"/>
        <v>0</v>
      </c>
      <c r="I433" s="19">
        <v>2450000</v>
      </c>
      <c r="J433" s="20" t="s">
        <v>0</v>
      </c>
      <c r="K433" s="20"/>
      <c r="L433" s="19" t="s">
        <v>0</v>
      </c>
      <c r="M433" s="20">
        <v>2450000</v>
      </c>
      <c r="N433" s="20">
        <f t="shared" si="37"/>
        <v>0</v>
      </c>
      <c r="O433" s="19">
        <v>2450000</v>
      </c>
    </row>
    <row r="434" spans="1:15" ht="64.349999999999994" hidden="1" customHeight="1">
      <c r="A434" s="4" t="s">
        <v>154</v>
      </c>
      <c r="B434" s="1" t="s">
        <v>32</v>
      </c>
      <c r="C434" s="1" t="s">
        <v>32</v>
      </c>
      <c r="D434" s="6" t="s">
        <v>164</v>
      </c>
      <c r="E434" s="6" t="s">
        <v>165</v>
      </c>
      <c r="F434" s="6" t="s">
        <v>36</v>
      </c>
      <c r="G434" s="19">
        <v>2500000</v>
      </c>
      <c r="H434" s="19">
        <f t="shared" si="36"/>
        <v>0</v>
      </c>
      <c r="I434" s="19">
        <v>2500000</v>
      </c>
      <c r="J434" s="20" t="s">
        <v>0</v>
      </c>
      <c r="K434" s="20"/>
      <c r="L434" s="19" t="s">
        <v>0</v>
      </c>
      <c r="M434" s="20">
        <v>2500000</v>
      </c>
      <c r="N434" s="20">
        <f t="shared" si="37"/>
        <v>0</v>
      </c>
      <c r="O434" s="19">
        <v>2500000</v>
      </c>
    </row>
    <row r="435" spans="1:15" ht="72.2" hidden="1" customHeight="1">
      <c r="A435" s="4" t="s">
        <v>154</v>
      </c>
      <c r="B435" s="1" t="s">
        <v>32</v>
      </c>
      <c r="C435" s="1" t="s">
        <v>32</v>
      </c>
      <c r="D435" s="6" t="s">
        <v>164</v>
      </c>
      <c r="E435" s="6" t="s">
        <v>332</v>
      </c>
      <c r="F435" s="6" t="s">
        <v>36</v>
      </c>
      <c r="G435" s="19">
        <v>4101000</v>
      </c>
      <c r="H435" s="19">
        <f t="shared" si="36"/>
        <v>0</v>
      </c>
      <c r="I435" s="19">
        <v>4101000</v>
      </c>
      <c r="J435" s="20" t="s">
        <v>0</v>
      </c>
      <c r="K435" s="20"/>
      <c r="L435" s="19" t="s">
        <v>0</v>
      </c>
      <c r="M435" s="20">
        <v>4101000</v>
      </c>
      <c r="N435" s="20">
        <f t="shared" si="37"/>
        <v>0</v>
      </c>
      <c r="O435" s="19">
        <v>4101000</v>
      </c>
    </row>
    <row r="436" spans="1:15" ht="64.349999999999994" hidden="1" customHeight="1">
      <c r="A436" s="4" t="s">
        <v>154</v>
      </c>
      <c r="B436" s="1" t="s">
        <v>32</v>
      </c>
      <c r="C436" s="1" t="s">
        <v>32</v>
      </c>
      <c r="D436" s="6" t="s">
        <v>164</v>
      </c>
      <c r="E436" s="6" t="s">
        <v>166</v>
      </c>
      <c r="F436" s="6" t="s">
        <v>36</v>
      </c>
      <c r="G436" s="19">
        <v>1700000</v>
      </c>
      <c r="H436" s="19">
        <f t="shared" si="36"/>
        <v>0</v>
      </c>
      <c r="I436" s="19">
        <v>1700000</v>
      </c>
      <c r="J436" s="20" t="s">
        <v>0</v>
      </c>
      <c r="K436" s="20"/>
      <c r="L436" s="19" t="s">
        <v>0</v>
      </c>
      <c r="M436" s="20">
        <v>1700000</v>
      </c>
      <c r="N436" s="20">
        <f t="shared" si="37"/>
        <v>0</v>
      </c>
      <c r="O436" s="19">
        <v>1700000</v>
      </c>
    </row>
    <row r="437" spans="1:15" ht="72.2" hidden="1" customHeight="1">
      <c r="A437" s="4" t="s">
        <v>154</v>
      </c>
      <c r="B437" s="1" t="s">
        <v>32</v>
      </c>
      <c r="C437" s="1" t="s">
        <v>32</v>
      </c>
      <c r="D437" s="6" t="s">
        <v>167</v>
      </c>
      <c r="E437" s="6" t="s">
        <v>168</v>
      </c>
      <c r="F437" s="6" t="s">
        <v>36</v>
      </c>
      <c r="G437" s="19">
        <v>1517250</v>
      </c>
      <c r="H437" s="19">
        <f t="shared" si="36"/>
        <v>0</v>
      </c>
      <c r="I437" s="19">
        <v>1517250</v>
      </c>
      <c r="J437" s="20" t="s">
        <v>0</v>
      </c>
      <c r="K437" s="20"/>
      <c r="L437" s="19" t="s">
        <v>0</v>
      </c>
      <c r="M437" s="20">
        <v>1517250</v>
      </c>
      <c r="N437" s="20">
        <f t="shared" si="37"/>
        <v>0</v>
      </c>
      <c r="O437" s="19">
        <v>1517250</v>
      </c>
    </row>
    <row r="438" spans="1:15" ht="64.349999999999994" hidden="1" customHeight="1">
      <c r="A438" s="4" t="s">
        <v>154</v>
      </c>
      <c r="B438" s="1" t="s">
        <v>32</v>
      </c>
      <c r="C438" s="1" t="s">
        <v>32</v>
      </c>
      <c r="D438" s="6" t="s">
        <v>167</v>
      </c>
      <c r="E438" s="6" t="s">
        <v>169</v>
      </c>
      <c r="F438" s="6" t="s">
        <v>36</v>
      </c>
      <c r="G438" s="19">
        <v>3250000</v>
      </c>
      <c r="H438" s="19">
        <f t="shared" si="36"/>
        <v>0</v>
      </c>
      <c r="I438" s="19">
        <v>3250000</v>
      </c>
      <c r="J438" s="20" t="s">
        <v>0</v>
      </c>
      <c r="K438" s="20"/>
      <c r="L438" s="19" t="s">
        <v>0</v>
      </c>
      <c r="M438" s="20">
        <v>3250000</v>
      </c>
      <c r="N438" s="20">
        <f t="shared" si="37"/>
        <v>0</v>
      </c>
      <c r="O438" s="19">
        <v>3250000</v>
      </c>
    </row>
    <row r="439" spans="1:15" ht="72.2" hidden="1" customHeight="1">
      <c r="A439" s="4" t="s">
        <v>154</v>
      </c>
      <c r="B439" s="1" t="s">
        <v>32</v>
      </c>
      <c r="C439" s="1" t="s">
        <v>32</v>
      </c>
      <c r="D439" s="6" t="s">
        <v>167</v>
      </c>
      <c r="E439" s="6" t="s">
        <v>170</v>
      </c>
      <c r="F439" s="6" t="s">
        <v>36</v>
      </c>
      <c r="G439" s="19">
        <v>1800000</v>
      </c>
      <c r="H439" s="19">
        <f t="shared" si="36"/>
        <v>0</v>
      </c>
      <c r="I439" s="19">
        <v>1800000</v>
      </c>
      <c r="J439" s="20" t="s">
        <v>0</v>
      </c>
      <c r="K439" s="20"/>
      <c r="L439" s="19" t="s">
        <v>0</v>
      </c>
      <c r="M439" s="20">
        <v>1800000</v>
      </c>
      <c r="N439" s="20">
        <f t="shared" si="37"/>
        <v>0</v>
      </c>
      <c r="O439" s="19">
        <v>1800000</v>
      </c>
    </row>
    <row r="440" spans="1:15" ht="64.349999999999994" hidden="1" customHeight="1">
      <c r="A440" s="4" t="s">
        <v>154</v>
      </c>
      <c r="B440" s="1" t="s">
        <v>32</v>
      </c>
      <c r="C440" s="1" t="s">
        <v>32</v>
      </c>
      <c r="D440" s="6" t="s">
        <v>167</v>
      </c>
      <c r="E440" s="6" t="s">
        <v>171</v>
      </c>
      <c r="F440" s="6" t="s">
        <v>36</v>
      </c>
      <c r="G440" s="19">
        <v>1845000</v>
      </c>
      <c r="H440" s="19">
        <f t="shared" si="36"/>
        <v>0</v>
      </c>
      <c r="I440" s="19">
        <v>1845000</v>
      </c>
      <c r="J440" s="20" t="s">
        <v>0</v>
      </c>
      <c r="K440" s="20"/>
      <c r="L440" s="19" t="s">
        <v>0</v>
      </c>
      <c r="M440" s="20">
        <v>1845000</v>
      </c>
      <c r="N440" s="20">
        <f t="shared" si="37"/>
        <v>0</v>
      </c>
      <c r="O440" s="19">
        <v>1845000</v>
      </c>
    </row>
    <row r="441" spans="1:15" ht="64.349999999999994" hidden="1" customHeight="1">
      <c r="A441" s="4" t="s">
        <v>154</v>
      </c>
      <c r="B441" s="1" t="s">
        <v>32</v>
      </c>
      <c r="C441" s="1" t="s">
        <v>32</v>
      </c>
      <c r="D441" s="6" t="s">
        <v>172</v>
      </c>
      <c r="E441" s="6" t="s">
        <v>173</v>
      </c>
      <c r="F441" s="6" t="s">
        <v>36</v>
      </c>
      <c r="G441" s="19">
        <v>3400000</v>
      </c>
      <c r="H441" s="19">
        <f t="shared" ref="H441:H457" si="39">I441-G441</f>
        <v>0</v>
      </c>
      <c r="I441" s="19">
        <v>3400000</v>
      </c>
      <c r="J441" s="20" t="s">
        <v>0</v>
      </c>
      <c r="K441" s="20"/>
      <c r="L441" s="19" t="s">
        <v>0</v>
      </c>
      <c r="M441" s="20">
        <v>3400000</v>
      </c>
      <c r="N441" s="20">
        <f t="shared" ref="N441:N457" si="40">O441-M441</f>
        <v>0</v>
      </c>
      <c r="O441" s="19">
        <v>3400000</v>
      </c>
    </row>
    <row r="442" spans="1:15" ht="16.5" hidden="1" customHeight="1">
      <c r="A442" s="37" t="s">
        <v>205</v>
      </c>
      <c r="B442" s="37"/>
      <c r="C442" s="37"/>
      <c r="D442" s="37"/>
      <c r="E442" s="37"/>
      <c r="F442" s="37"/>
      <c r="G442" s="3">
        <v>114532448.98</v>
      </c>
      <c r="H442" s="16">
        <f t="shared" si="39"/>
        <v>48489897.950000003</v>
      </c>
      <c r="I442" s="3">
        <f>L442+O442</f>
        <v>163022346.93000001</v>
      </c>
      <c r="J442" s="12">
        <v>112241800</v>
      </c>
      <c r="K442" s="15">
        <f t="shared" ref="K442:K457" si="41">L442-J442</f>
        <v>47520100</v>
      </c>
      <c r="L442" s="3">
        <f>L443</f>
        <v>159761900</v>
      </c>
      <c r="M442" s="12">
        <v>2290648.98</v>
      </c>
      <c r="N442" s="15">
        <f t="shared" si="40"/>
        <v>969797.94999999972</v>
      </c>
      <c r="O442" s="5">
        <f>O443</f>
        <v>3260446.9299999997</v>
      </c>
    </row>
    <row r="443" spans="1:15" ht="12.95" hidden="1" customHeight="1">
      <c r="A443" s="35" t="s">
        <v>28</v>
      </c>
      <c r="B443" s="35"/>
      <c r="C443" s="35"/>
      <c r="D443" s="35"/>
      <c r="E443" s="35"/>
      <c r="F443" s="35"/>
      <c r="G443" s="19">
        <v>114532448.98</v>
      </c>
      <c r="H443" s="19">
        <f t="shared" si="39"/>
        <v>48489897.950000003</v>
      </c>
      <c r="I443" s="19">
        <f>L443+O443</f>
        <v>163022346.93000001</v>
      </c>
      <c r="J443" s="20">
        <v>112241800</v>
      </c>
      <c r="K443" s="20">
        <f t="shared" si="41"/>
        <v>47520100</v>
      </c>
      <c r="L443" s="19">
        <f>L445</f>
        <v>159761900</v>
      </c>
      <c r="M443" s="20">
        <v>2290648.98</v>
      </c>
      <c r="N443" s="20">
        <f t="shared" si="40"/>
        <v>969797.94999999972</v>
      </c>
      <c r="O443" s="19">
        <f>O445</f>
        <v>3260446.9299999997</v>
      </c>
    </row>
    <row r="444" spans="1:15" ht="12.95" hidden="1" customHeight="1">
      <c r="A444" s="35" t="s">
        <v>29</v>
      </c>
      <c r="B444" s="35"/>
      <c r="C444" s="35"/>
      <c r="D444" s="35"/>
      <c r="E444" s="35"/>
      <c r="F444" s="35"/>
      <c r="G444" s="19">
        <v>0</v>
      </c>
      <c r="H444" s="19">
        <f t="shared" si="39"/>
        <v>0</v>
      </c>
      <c r="I444" s="19">
        <v>0</v>
      </c>
      <c r="J444" s="20">
        <v>0</v>
      </c>
      <c r="K444" s="20">
        <f t="shared" si="41"/>
        <v>0</v>
      </c>
      <c r="L444" s="19">
        <v>0</v>
      </c>
      <c r="M444" s="20">
        <v>0</v>
      </c>
      <c r="N444" s="20">
        <f t="shared" si="40"/>
        <v>0</v>
      </c>
      <c r="O444" s="19">
        <v>0</v>
      </c>
    </row>
    <row r="445" spans="1:15" ht="16.5" hidden="1" customHeight="1">
      <c r="A445" s="35" t="s">
        <v>206</v>
      </c>
      <c r="B445" s="35"/>
      <c r="C445" s="35"/>
      <c r="D445" s="35"/>
      <c r="E445" s="35"/>
      <c r="F445" s="35"/>
      <c r="G445" s="19">
        <v>114532448.98</v>
      </c>
      <c r="H445" s="19">
        <f t="shared" si="39"/>
        <v>48489897.950000003</v>
      </c>
      <c r="I445" s="19">
        <f t="shared" ref="I445:I450" si="42">L445+O445</f>
        <v>163022346.93000001</v>
      </c>
      <c r="J445" s="20">
        <v>112241800</v>
      </c>
      <c r="K445" s="20">
        <f t="shared" si="41"/>
        <v>47520100</v>
      </c>
      <c r="L445" s="19">
        <f>L446</f>
        <v>159761900</v>
      </c>
      <c r="M445" s="20">
        <v>2290648.98</v>
      </c>
      <c r="N445" s="20">
        <f t="shared" si="40"/>
        <v>969797.94999999972</v>
      </c>
      <c r="O445" s="19">
        <f>O446</f>
        <v>3260446.9299999997</v>
      </c>
    </row>
    <row r="446" spans="1:15" ht="24" hidden="1" customHeight="1">
      <c r="A446" s="36" t="s">
        <v>147</v>
      </c>
      <c r="B446" s="36"/>
      <c r="C446" s="36"/>
      <c r="D446" s="36"/>
      <c r="E446" s="36"/>
      <c r="F446" s="36"/>
      <c r="G446" s="3">
        <v>114532448.98</v>
      </c>
      <c r="H446" s="3">
        <f t="shared" si="39"/>
        <v>48489897.950000003</v>
      </c>
      <c r="I446" s="3">
        <f t="shared" si="42"/>
        <v>163022346.93000001</v>
      </c>
      <c r="J446" s="12">
        <v>112241800</v>
      </c>
      <c r="K446" s="12">
        <f t="shared" si="41"/>
        <v>47520100</v>
      </c>
      <c r="L446" s="3">
        <f>L447+L449</f>
        <v>159761900</v>
      </c>
      <c r="M446" s="12">
        <v>2290648.98</v>
      </c>
      <c r="N446" s="12">
        <f t="shared" si="40"/>
        <v>969797.94999999972</v>
      </c>
      <c r="O446" s="3">
        <f>O447+O449</f>
        <v>3260446.9299999997</v>
      </c>
    </row>
    <row r="447" spans="1:15" ht="47.85" hidden="1" customHeight="1">
      <c r="A447" s="4" t="s">
        <v>220</v>
      </c>
      <c r="B447" s="1" t="s">
        <v>32</v>
      </c>
      <c r="C447" s="1" t="s">
        <v>32</v>
      </c>
      <c r="D447" s="6" t="s">
        <v>221</v>
      </c>
      <c r="E447" s="6" t="s">
        <v>222</v>
      </c>
      <c r="F447" s="6" t="s">
        <v>36</v>
      </c>
      <c r="G447" s="19">
        <v>114532448.98</v>
      </c>
      <c r="H447" s="19">
        <f t="shared" si="39"/>
        <v>28711836.730000004</v>
      </c>
      <c r="I447" s="19">
        <f t="shared" si="42"/>
        <v>143244285.71000001</v>
      </c>
      <c r="J447" s="20">
        <v>112241800</v>
      </c>
      <c r="K447" s="20">
        <f t="shared" si="41"/>
        <v>28137600</v>
      </c>
      <c r="L447" s="19">
        <v>140379400</v>
      </c>
      <c r="M447" s="20">
        <v>2290648.98</v>
      </c>
      <c r="N447" s="20">
        <f t="shared" si="40"/>
        <v>574236.73</v>
      </c>
      <c r="O447" s="19">
        <v>2864885.71</v>
      </c>
    </row>
    <row r="448" spans="1:15" ht="12.95" hidden="1" customHeight="1">
      <c r="A448" s="4" t="s">
        <v>209</v>
      </c>
      <c r="B448" s="4" t="s">
        <v>210</v>
      </c>
      <c r="C448" s="4" t="s">
        <v>0</v>
      </c>
      <c r="D448" s="7" t="s">
        <v>0</v>
      </c>
      <c r="E448" s="7" t="s">
        <v>0</v>
      </c>
      <c r="F448" s="7" t="s">
        <v>0</v>
      </c>
      <c r="G448" s="19">
        <v>114532448.98</v>
      </c>
      <c r="H448" s="19">
        <f t="shared" si="39"/>
        <v>28711836.730000004</v>
      </c>
      <c r="I448" s="19">
        <f t="shared" si="42"/>
        <v>143244285.71000001</v>
      </c>
      <c r="J448" s="20">
        <v>112241800</v>
      </c>
      <c r="K448" s="20">
        <f t="shared" si="41"/>
        <v>28137600</v>
      </c>
      <c r="L448" s="19">
        <v>140379400</v>
      </c>
      <c r="M448" s="20">
        <v>2290648.98</v>
      </c>
      <c r="N448" s="20">
        <f t="shared" si="40"/>
        <v>574236.73</v>
      </c>
      <c r="O448" s="19">
        <v>2864885.71</v>
      </c>
    </row>
    <row r="449" spans="1:15" ht="32.25" hidden="1" customHeight="1">
      <c r="A449" s="4" t="s">
        <v>333</v>
      </c>
      <c r="B449" s="1" t="s">
        <v>32</v>
      </c>
      <c r="C449" s="1" t="s">
        <v>32</v>
      </c>
      <c r="D449" s="6" t="s">
        <v>334</v>
      </c>
      <c r="E449" s="6" t="s">
        <v>43</v>
      </c>
      <c r="F449" s="6" t="s">
        <v>299</v>
      </c>
      <c r="G449" s="19">
        <v>0</v>
      </c>
      <c r="H449" s="19">
        <f t="shared" si="39"/>
        <v>19778061.219999999</v>
      </c>
      <c r="I449" s="19">
        <f t="shared" si="42"/>
        <v>19778061.219999999</v>
      </c>
      <c r="J449" s="20">
        <v>0</v>
      </c>
      <c r="K449" s="20">
        <f t="shared" si="41"/>
        <v>19382500</v>
      </c>
      <c r="L449" s="19">
        <v>19382500</v>
      </c>
      <c r="M449" s="20">
        <v>0</v>
      </c>
      <c r="N449" s="20">
        <f t="shared" si="40"/>
        <v>395561.22</v>
      </c>
      <c r="O449" s="19">
        <v>395561.22</v>
      </c>
    </row>
    <row r="450" spans="1:15" ht="12.95" hidden="1" customHeight="1">
      <c r="A450" s="4" t="s">
        <v>209</v>
      </c>
      <c r="B450" s="4" t="s">
        <v>210</v>
      </c>
      <c r="C450" s="4" t="s">
        <v>0</v>
      </c>
      <c r="D450" s="7" t="s">
        <v>0</v>
      </c>
      <c r="E450" s="7" t="s">
        <v>0</v>
      </c>
      <c r="F450" s="7" t="s">
        <v>0</v>
      </c>
      <c r="G450" s="19">
        <v>0</v>
      </c>
      <c r="H450" s="19">
        <f t="shared" si="39"/>
        <v>19778061.219999999</v>
      </c>
      <c r="I450" s="19">
        <f t="shared" si="42"/>
        <v>19778061.219999999</v>
      </c>
      <c r="J450" s="20">
        <v>0</v>
      </c>
      <c r="K450" s="20">
        <f t="shared" si="41"/>
        <v>19382500</v>
      </c>
      <c r="L450" s="19">
        <v>19382500</v>
      </c>
      <c r="M450" s="20">
        <v>0</v>
      </c>
      <c r="N450" s="20">
        <f t="shared" si="40"/>
        <v>395561.22</v>
      </c>
      <c r="O450" s="19">
        <v>395561.22</v>
      </c>
    </row>
    <row r="451" spans="1:15" ht="20.25" hidden="1" customHeight="1">
      <c r="A451" s="37" t="s">
        <v>291</v>
      </c>
      <c r="B451" s="37"/>
      <c r="C451" s="37"/>
      <c r="D451" s="37"/>
      <c r="E451" s="37"/>
      <c r="F451" s="37"/>
      <c r="G451" s="5">
        <v>254736836.74000001</v>
      </c>
      <c r="H451" s="16">
        <f t="shared" si="39"/>
        <v>0</v>
      </c>
      <c r="I451" s="5">
        <v>254736836.74000001</v>
      </c>
      <c r="J451" s="13">
        <v>249642100</v>
      </c>
      <c r="K451" s="15">
        <f t="shared" si="41"/>
        <v>0</v>
      </c>
      <c r="L451" s="5">
        <v>249642100</v>
      </c>
      <c r="M451" s="13">
        <v>5094736.74</v>
      </c>
      <c r="N451" s="15">
        <f t="shared" si="40"/>
        <v>0</v>
      </c>
      <c r="O451" s="5">
        <v>5094736.74</v>
      </c>
    </row>
    <row r="452" spans="1:15" ht="12.95" hidden="1" customHeight="1">
      <c r="A452" s="35" t="s">
        <v>28</v>
      </c>
      <c r="B452" s="35"/>
      <c r="C452" s="35"/>
      <c r="D452" s="35"/>
      <c r="E452" s="35"/>
      <c r="F452" s="35"/>
      <c r="G452" s="19">
        <v>254736836.74000001</v>
      </c>
      <c r="H452" s="19">
        <f t="shared" si="39"/>
        <v>0</v>
      </c>
      <c r="I452" s="19">
        <v>254736836.74000001</v>
      </c>
      <c r="J452" s="20">
        <v>249642100</v>
      </c>
      <c r="K452" s="20">
        <f t="shared" si="41"/>
        <v>0</v>
      </c>
      <c r="L452" s="19">
        <v>249642100</v>
      </c>
      <c r="M452" s="20">
        <v>5094736.74</v>
      </c>
      <c r="N452" s="20">
        <f t="shared" si="40"/>
        <v>0</v>
      </c>
      <c r="O452" s="19">
        <v>5094736.74</v>
      </c>
    </row>
    <row r="453" spans="1:15" ht="12.95" hidden="1" customHeight="1">
      <c r="A453" s="35" t="s">
        <v>29</v>
      </c>
      <c r="B453" s="35"/>
      <c r="C453" s="35"/>
      <c r="D453" s="35"/>
      <c r="E453" s="35"/>
      <c r="F453" s="35"/>
      <c r="G453" s="19">
        <v>0</v>
      </c>
      <c r="H453" s="19">
        <f t="shared" si="39"/>
        <v>0</v>
      </c>
      <c r="I453" s="19">
        <v>0</v>
      </c>
      <c r="J453" s="20">
        <v>0</v>
      </c>
      <c r="K453" s="20">
        <f t="shared" si="41"/>
        <v>0</v>
      </c>
      <c r="L453" s="19">
        <v>0</v>
      </c>
      <c r="M453" s="20">
        <v>0</v>
      </c>
      <c r="N453" s="20">
        <f t="shared" si="40"/>
        <v>0</v>
      </c>
      <c r="O453" s="19">
        <v>0</v>
      </c>
    </row>
    <row r="454" spans="1:15" ht="12.95" hidden="1" customHeight="1">
      <c r="A454" s="35" t="s">
        <v>0</v>
      </c>
      <c r="B454" s="35"/>
      <c r="C454" s="35"/>
      <c r="D454" s="35"/>
      <c r="E454" s="35"/>
      <c r="F454" s="35"/>
      <c r="G454" s="19">
        <v>254736836.74000001</v>
      </c>
      <c r="H454" s="19">
        <f t="shared" si="39"/>
        <v>0</v>
      </c>
      <c r="I454" s="19">
        <v>254736836.74000001</v>
      </c>
      <c r="J454" s="20">
        <v>249642100</v>
      </c>
      <c r="K454" s="20">
        <f t="shared" si="41"/>
        <v>0</v>
      </c>
      <c r="L454" s="19">
        <v>249642100</v>
      </c>
      <c r="M454" s="20">
        <v>5094736.74</v>
      </c>
      <c r="N454" s="20">
        <f t="shared" si="40"/>
        <v>0</v>
      </c>
      <c r="O454" s="19">
        <v>5094736.74</v>
      </c>
    </row>
    <row r="455" spans="1:15" ht="12.95" hidden="1" customHeight="1">
      <c r="A455" s="36" t="s">
        <v>59</v>
      </c>
      <c r="B455" s="36"/>
      <c r="C455" s="36"/>
      <c r="D455" s="36"/>
      <c r="E455" s="36"/>
      <c r="F455" s="36"/>
      <c r="G455" s="3">
        <v>254736836.74000001</v>
      </c>
      <c r="H455" s="3">
        <f t="shared" si="39"/>
        <v>0</v>
      </c>
      <c r="I455" s="3">
        <v>254736836.74000001</v>
      </c>
      <c r="J455" s="12">
        <v>249642100</v>
      </c>
      <c r="K455" s="12">
        <f t="shared" si="41"/>
        <v>0</v>
      </c>
      <c r="L455" s="3">
        <v>249642100</v>
      </c>
      <c r="M455" s="12">
        <v>5094736.74</v>
      </c>
      <c r="N455" s="12">
        <f t="shared" si="40"/>
        <v>0</v>
      </c>
      <c r="O455" s="3">
        <v>5094736.74</v>
      </c>
    </row>
    <row r="456" spans="1:15" ht="56.65" hidden="1" customHeight="1">
      <c r="A456" s="4" t="s">
        <v>298</v>
      </c>
      <c r="B456" s="1" t="s">
        <v>32</v>
      </c>
      <c r="C456" s="1" t="s">
        <v>32</v>
      </c>
      <c r="D456" s="6" t="s">
        <v>113</v>
      </c>
      <c r="E456" s="6" t="s">
        <v>62</v>
      </c>
      <c r="F456" s="6" t="s">
        <v>299</v>
      </c>
      <c r="G456" s="19">
        <v>254736836.74000001</v>
      </c>
      <c r="H456" s="19">
        <f t="shared" si="39"/>
        <v>0</v>
      </c>
      <c r="I456" s="19">
        <v>254736836.74000001</v>
      </c>
      <c r="J456" s="20">
        <v>249642100</v>
      </c>
      <c r="K456" s="20">
        <f t="shared" si="41"/>
        <v>0</v>
      </c>
      <c r="L456" s="19">
        <v>249642100</v>
      </c>
      <c r="M456" s="20">
        <v>5094736.74</v>
      </c>
      <c r="N456" s="20">
        <f t="shared" si="40"/>
        <v>0</v>
      </c>
      <c r="O456" s="19">
        <v>5094736.74</v>
      </c>
    </row>
    <row r="457" spans="1:15" ht="12.95" hidden="1" customHeight="1">
      <c r="A457" s="4" t="s">
        <v>296</v>
      </c>
      <c r="B457" s="4" t="s">
        <v>297</v>
      </c>
      <c r="C457" s="4" t="s">
        <v>0</v>
      </c>
      <c r="D457" s="7" t="s">
        <v>0</v>
      </c>
      <c r="E457" s="7" t="s">
        <v>0</v>
      </c>
      <c r="F457" s="7" t="s">
        <v>0</v>
      </c>
      <c r="G457" s="19">
        <v>254736836.74000001</v>
      </c>
      <c r="H457" s="19">
        <f t="shared" si="39"/>
        <v>0</v>
      </c>
      <c r="I457" s="19">
        <v>254736836.74000001</v>
      </c>
      <c r="J457" s="20">
        <v>249642100</v>
      </c>
      <c r="K457" s="20">
        <f t="shared" si="41"/>
        <v>0</v>
      </c>
      <c r="L457" s="19">
        <v>249642100</v>
      </c>
      <c r="M457" s="20">
        <v>5094736.74</v>
      </c>
      <c r="N457" s="20">
        <f t="shared" si="40"/>
        <v>0</v>
      </c>
      <c r="O457" s="19">
        <v>5094736.74</v>
      </c>
    </row>
    <row r="458" spans="1:15">
      <c r="G458"/>
      <c r="J458"/>
      <c r="M458"/>
    </row>
    <row r="459" spans="1:15">
      <c r="G459"/>
      <c r="J459"/>
      <c r="M459"/>
    </row>
    <row r="460" spans="1:15">
      <c r="G460"/>
      <c r="J460"/>
      <c r="M460"/>
    </row>
    <row r="461" spans="1:15">
      <c r="G461"/>
      <c r="J461"/>
      <c r="M461"/>
    </row>
    <row r="462" spans="1:15">
      <c r="G462"/>
      <c r="J462"/>
      <c r="M462"/>
    </row>
    <row r="463" spans="1:15">
      <c r="G463"/>
      <c r="J463"/>
      <c r="M463"/>
    </row>
    <row r="464" spans="1:15">
      <c r="G464"/>
      <c r="J464"/>
      <c r="M464"/>
    </row>
    <row r="465" spans="7:13">
      <c r="G465"/>
      <c r="J465"/>
      <c r="M465"/>
    </row>
    <row r="466" spans="7:13">
      <c r="G466"/>
      <c r="J466"/>
      <c r="M466"/>
    </row>
    <row r="467" spans="7:13">
      <c r="G467"/>
      <c r="J467"/>
      <c r="M467"/>
    </row>
    <row r="468" spans="7:13">
      <c r="G468"/>
      <c r="J468"/>
      <c r="M468"/>
    </row>
    <row r="469" spans="7:13">
      <c r="G469"/>
      <c r="J469"/>
      <c r="M469"/>
    </row>
    <row r="470" spans="7:13">
      <c r="G470"/>
      <c r="J470"/>
      <c r="M470"/>
    </row>
    <row r="471" spans="7:13">
      <c r="G471"/>
      <c r="J471"/>
      <c r="M471"/>
    </row>
    <row r="472" spans="7:13">
      <c r="G472"/>
      <c r="J472"/>
      <c r="M472"/>
    </row>
    <row r="473" spans="7:13">
      <c r="G473"/>
      <c r="J473"/>
      <c r="M473"/>
    </row>
    <row r="474" spans="7:13">
      <c r="G474"/>
      <c r="J474"/>
      <c r="M474"/>
    </row>
    <row r="475" spans="7:13">
      <c r="G475"/>
      <c r="J475"/>
      <c r="M475"/>
    </row>
    <row r="476" spans="7:13">
      <c r="G476"/>
      <c r="J476"/>
      <c r="M476"/>
    </row>
    <row r="477" spans="7:13">
      <c r="G477"/>
      <c r="J477"/>
      <c r="M477"/>
    </row>
    <row r="478" spans="7:13">
      <c r="G478"/>
      <c r="J478"/>
      <c r="M478"/>
    </row>
    <row r="479" spans="7:13">
      <c r="G479"/>
      <c r="J479"/>
      <c r="M479"/>
    </row>
    <row r="480" spans="7:13">
      <c r="G480"/>
      <c r="J480"/>
      <c r="M480"/>
    </row>
    <row r="481" spans="7:13">
      <c r="G481"/>
      <c r="J481"/>
      <c r="M481"/>
    </row>
    <row r="482" spans="7:13">
      <c r="G482"/>
      <c r="J482"/>
      <c r="M482"/>
    </row>
    <row r="483" spans="7:13">
      <c r="G483"/>
      <c r="J483"/>
      <c r="M483"/>
    </row>
    <row r="484" spans="7:13">
      <c r="G484"/>
      <c r="J484"/>
      <c r="M484"/>
    </row>
    <row r="485" spans="7:13">
      <c r="G485"/>
      <c r="J485"/>
      <c r="M485"/>
    </row>
    <row r="486" spans="7:13">
      <c r="G486"/>
      <c r="J486"/>
      <c r="M486"/>
    </row>
    <row r="487" spans="7:13">
      <c r="G487"/>
      <c r="J487"/>
      <c r="M487"/>
    </row>
    <row r="488" spans="7:13">
      <c r="G488"/>
      <c r="J488"/>
      <c r="M488"/>
    </row>
    <row r="489" spans="7:13">
      <c r="G489"/>
      <c r="J489"/>
      <c r="M489"/>
    </row>
    <row r="490" spans="7:13">
      <c r="G490"/>
      <c r="J490"/>
      <c r="M490"/>
    </row>
    <row r="491" spans="7:13">
      <c r="G491"/>
      <c r="J491"/>
      <c r="M491"/>
    </row>
    <row r="492" spans="7:13">
      <c r="G492"/>
      <c r="J492"/>
      <c r="M492"/>
    </row>
    <row r="493" spans="7:13">
      <c r="G493"/>
      <c r="J493"/>
      <c r="M493"/>
    </row>
    <row r="494" spans="7:13">
      <c r="G494"/>
      <c r="J494"/>
      <c r="M494"/>
    </row>
    <row r="495" spans="7:13">
      <c r="G495"/>
      <c r="J495"/>
      <c r="M495"/>
    </row>
    <row r="496" spans="7:13">
      <c r="G496"/>
      <c r="J496"/>
      <c r="M496"/>
    </row>
    <row r="497" spans="7:13">
      <c r="G497"/>
      <c r="J497"/>
      <c r="M497"/>
    </row>
    <row r="498" spans="7:13">
      <c r="G498"/>
      <c r="J498"/>
      <c r="M498"/>
    </row>
    <row r="499" spans="7:13">
      <c r="G499"/>
      <c r="J499"/>
      <c r="M499"/>
    </row>
    <row r="500" spans="7:13">
      <c r="G500"/>
      <c r="J500"/>
      <c r="M500"/>
    </row>
    <row r="501" spans="7:13">
      <c r="G501"/>
      <c r="J501"/>
      <c r="M501"/>
    </row>
    <row r="502" spans="7:13">
      <c r="G502"/>
      <c r="J502"/>
      <c r="M502"/>
    </row>
    <row r="503" spans="7:13">
      <c r="G503"/>
      <c r="J503"/>
      <c r="M503"/>
    </row>
    <row r="504" spans="7:13">
      <c r="G504"/>
      <c r="J504"/>
      <c r="M504"/>
    </row>
    <row r="505" spans="7:13">
      <c r="G505"/>
      <c r="J505"/>
      <c r="M505"/>
    </row>
    <row r="506" spans="7:13">
      <c r="G506"/>
      <c r="J506"/>
      <c r="M506"/>
    </row>
    <row r="507" spans="7:13">
      <c r="G507"/>
      <c r="J507"/>
      <c r="M507"/>
    </row>
    <row r="508" spans="7:13">
      <c r="G508"/>
      <c r="J508"/>
      <c r="M508"/>
    </row>
    <row r="509" spans="7:13">
      <c r="G509"/>
      <c r="J509"/>
      <c r="M509"/>
    </row>
    <row r="510" spans="7:13">
      <c r="G510"/>
      <c r="J510"/>
      <c r="M510"/>
    </row>
    <row r="511" spans="7:13">
      <c r="G511"/>
      <c r="J511"/>
      <c r="M511"/>
    </row>
    <row r="512" spans="7:13">
      <c r="G512"/>
      <c r="J512"/>
      <c r="M512"/>
    </row>
    <row r="513" spans="7:13">
      <c r="G513"/>
      <c r="J513"/>
      <c r="M513"/>
    </row>
    <row r="514" spans="7:13">
      <c r="G514"/>
      <c r="J514"/>
      <c r="M514"/>
    </row>
    <row r="515" spans="7:13">
      <c r="G515"/>
      <c r="J515"/>
      <c r="M515"/>
    </row>
    <row r="516" spans="7:13">
      <c r="G516"/>
      <c r="J516"/>
      <c r="M516"/>
    </row>
    <row r="517" spans="7:13">
      <c r="G517"/>
      <c r="J517"/>
      <c r="M517"/>
    </row>
    <row r="518" spans="7:13">
      <c r="G518"/>
      <c r="J518"/>
      <c r="M518"/>
    </row>
    <row r="519" spans="7:13">
      <c r="G519"/>
      <c r="J519"/>
      <c r="M519"/>
    </row>
    <row r="520" spans="7:13">
      <c r="G520"/>
      <c r="J520"/>
      <c r="M520"/>
    </row>
    <row r="521" spans="7:13">
      <c r="G521"/>
      <c r="J521"/>
      <c r="M521"/>
    </row>
    <row r="522" spans="7:13">
      <c r="G522"/>
      <c r="J522"/>
      <c r="M522"/>
    </row>
    <row r="523" spans="7:13">
      <c r="G523"/>
      <c r="J523"/>
      <c r="M523"/>
    </row>
    <row r="524" spans="7:13">
      <c r="G524"/>
      <c r="J524"/>
      <c r="M524"/>
    </row>
    <row r="525" spans="7:13">
      <c r="G525"/>
      <c r="J525"/>
      <c r="M525"/>
    </row>
    <row r="526" spans="7:13">
      <c r="G526"/>
      <c r="J526"/>
      <c r="M526"/>
    </row>
    <row r="527" spans="7:13">
      <c r="G527"/>
      <c r="J527"/>
      <c r="M527"/>
    </row>
    <row r="528" spans="7:13">
      <c r="G528"/>
      <c r="J528"/>
      <c r="M528"/>
    </row>
    <row r="529" spans="7:13">
      <c r="G529"/>
      <c r="J529"/>
      <c r="M529"/>
    </row>
    <row r="530" spans="7:13">
      <c r="G530"/>
      <c r="J530"/>
      <c r="M530"/>
    </row>
    <row r="531" spans="7:13">
      <c r="G531"/>
      <c r="J531"/>
      <c r="M531"/>
    </row>
    <row r="532" spans="7:13">
      <c r="G532"/>
      <c r="J532"/>
      <c r="M532"/>
    </row>
    <row r="533" spans="7:13">
      <c r="G533"/>
      <c r="J533"/>
      <c r="M533"/>
    </row>
    <row r="534" spans="7:13">
      <c r="G534"/>
      <c r="J534"/>
      <c r="M534"/>
    </row>
    <row r="535" spans="7:13">
      <c r="G535"/>
      <c r="J535"/>
      <c r="M535"/>
    </row>
    <row r="536" spans="7:13">
      <c r="G536"/>
      <c r="J536"/>
      <c r="M536"/>
    </row>
    <row r="537" spans="7:13">
      <c r="G537"/>
      <c r="J537"/>
      <c r="M537"/>
    </row>
    <row r="538" spans="7:13">
      <c r="G538"/>
      <c r="J538"/>
      <c r="M538"/>
    </row>
    <row r="539" spans="7:13">
      <c r="G539"/>
      <c r="J539"/>
      <c r="M539"/>
    </row>
    <row r="540" spans="7:13">
      <c r="G540"/>
      <c r="J540"/>
      <c r="M540"/>
    </row>
    <row r="541" spans="7:13">
      <c r="G541"/>
      <c r="J541"/>
      <c r="M541"/>
    </row>
    <row r="542" spans="7:13">
      <c r="G542"/>
      <c r="J542"/>
      <c r="M542"/>
    </row>
    <row r="543" spans="7:13">
      <c r="G543"/>
      <c r="J543"/>
      <c r="M543"/>
    </row>
    <row r="544" spans="7:13">
      <c r="G544"/>
      <c r="J544"/>
      <c r="M544"/>
    </row>
    <row r="545" spans="7:13">
      <c r="G545"/>
      <c r="J545"/>
      <c r="M545"/>
    </row>
    <row r="546" spans="7:13">
      <c r="G546"/>
      <c r="J546"/>
      <c r="M546"/>
    </row>
    <row r="547" spans="7:13">
      <c r="G547"/>
      <c r="J547"/>
      <c r="M547"/>
    </row>
    <row r="548" spans="7:13">
      <c r="G548"/>
      <c r="J548"/>
      <c r="M548"/>
    </row>
    <row r="549" spans="7:13">
      <c r="G549"/>
      <c r="J549"/>
      <c r="M549"/>
    </row>
    <row r="550" spans="7:13">
      <c r="G550"/>
      <c r="J550"/>
      <c r="M550"/>
    </row>
    <row r="551" spans="7:13">
      <c r="G551"/>
      <c r="J551"/>
      <c r="M551"/>
    </row>
    <row r="552" spans="7:13">
      <c r="G552"/>
      <c r="J552"/>
      <c r="M552"/>
    </row>
    <row r="553" spans="7:13">
      <c r="G553"/>
      <c r="J553"/>
      <c r="M553"/>
    </row>
    <row r="554" spans="7:13">
      <c r="G554"/>
      <c r="J554"/>
      <c r="M554"/>
    </row>
    <row r="555" spans="7:13">
      <c r="G555"/>
      <c r="J555"/>
      <c r="M555"/>
    </row>
    <row r="556" spans="7:13">
      <c r="G556"/>
      <c r="J556"/>
      <c r="M556"/>
    </row>
    <row r="557" spans="7:13">
      <c r="G557"/>
      <c r="J557"/>
      <c r="M557"/>
    </row>
    <row r="558" spans="7:13">
      <c r="G558"/>
      <c r="J558"/>
      <c r="M558"/>
    </row>
    <row r="559" spans="7:13">
      <c r="G559"/>
      <c r="J559"/>
      <c r="M559"/>
    </row>
    <row r="560" spans="7:13">
      <c r="G560"/>
      <c r="J560"/>
      <c r="M560"/>
    </row>
    <row r="561" spans="7:13">
      <c r="G561"/>
      <c r="J561"/>
      <c r="M561"/>
    </row>
    <row r="562" spans="7:13">
      <c r="G562"/>
      <c r="J562"/>
      <c r="M562"/>
    </row>
    <row r="563" spans="7:13">
      <c r="G563"/>
      <c r="J563"/>
      <c r="M563"/>
    </row>
    <row r="564" spans="7:13">
      <c r="G564"/>
      <c r="J564"/>
      <c r="M564"/>
    </row>
    <row r="565" spans="7:13">
      <c r="G565"/>
      <c r="J565"/>
      <c r="M565"/>
    </row>
    <row r="566" spans="7:13">
      <c r="G566"/>
      <c r="J566"/>
      <c r="M566"/>
    </row>
    <row r="567" spans="7:13">
      <c r="G567"/>
      <c r="J567"/>
      <c r="M567"/>
    </row>
    <row r="568" spans="7:13">
      <c r="G568"/>
      <c r="J568"/>
      <c r="M568"/>
    </row>
    <row r="569" spans="7:13">
      <c r="G569"/>
      <c r="J569"/>
      <c r="M569"/>
    </row>
    <row r="570" spans="7:13">
      <c r="G570"/>
      <c r="J570"/>
      <c r="M570"/>
    </row>
    <row r="571" spans="7:13">
      <c r="G571"/>
      <c r="J571"/>
      <c r="M571"/>
    </row>
    <row r="572" spans="7:13">
      <c r="G572"/>
      <c r="J572"/>
      <c r="M572"/>
    </row>
    <row r="573" spans="7:13">
      <c r="G573"/>
      <c r="J573"/>
      <c r="M573"/>
    </row>
    <row r="574" spans="7:13">
      <c r="G574"/>
      <c r="J574"/>
      <c r="M574"/>
    </row>
    <row r="575" spans="7:13">
      <c r="G575"/>
      <c r="J575"/>
      <c r="M575"/>
    </row>
    <row r="576" spans="7:13">
      <c r="G576"/>
      <c r="J576"/>
      <c r="M576"/>
    </row>
    <row r="577" spans="7:13">
      <c r="G577"/>
      <c r="J577"/>
      <c r="M577"/>
    </row>
    <row r="578" spans="7:13">
      <c r="G578"/>
      <c r="J578"/>
      <c r="M578"/>
    </row>
    <row r="579" spans="7:13">
      <c r="G579"/>
      <c r="J579"/>
      <c r="M579"/>
    </row>
    <row r="580" spans="7:13">
      <c r="G580"/>
      <c r="J580"/>
      <c r="M580"/>
    </row>
    <row r="581" spans="7:13">
      <c r="G581"/>
      <c r="J581"/>
      <c r="M581"/>
    </row>
    <row r="582" spans="7:13">
      <c r="G582"/>
      <c r="J582"/>
      <c r="M582"/>
    </row>
    <row r="583" spans="7:13">
      <c r="G583"/>
      <c r="J583"/>
      <c r="M583"/>
    </row>
    <row r="584" spans="7:13">
      <c r="G584"/>
      <c r="J584"/>
      <c r="M584"/>
    </row>
    <row r="585" spans="7:13">
      <c r="G585"/>
      <c r="J585"/>
      <c r="M585"/>
    </row>
    <row r="586" spans="7:13">
      <c r="G586"/>
      <c r="J586"/>
      <c r="M586"/>
    </row>
    <row r="587" spans="7:13">
      <c r="G587"/>
      <c r="J587"/>
      <c r="M587"/>
    </row>
    <row r="588" spans="7:13">
      <c r="G588"/>
      <c r="J588"/>
      <c r="M588"/>
    </row>
    <row r="589" spans="7:13">
      <c r="G589"/>
      <c r="J589"/>
      <c r="M589"/>
    </row>
    <row r="590" spans="7:13">
      <c r="G590"/>
      <c r="J590"/>
      <c r="M590"/>
    </row>
    <row r="591" spans="7:13">
      <c r="G591"/>
      <c r="J591"/>
      <c r="M591"/>
    </row>
    <row r="592" spans="7:13">
      <c r="G592"/>
      <c r="J592"/>
      <c r="M592"/>
    </row>
    <row r="593" spans="7:13">
      <c r="G593"/>
      <c r="J593"/>
      <c r="M593"/>
    </row>
    <row r="594" spans="7:13">
      <c r="G594"/>
      <c r="J594"/>
      <c r="M594"/>
    </row>
    <row r="595" spans="7:13">
      <c r="G595"/>
      <c r="J595"/>
      <c r="M595"/>
    </row>
    <row r="596" spans="7:13">
      <c r="G596"/>
      <c r="J596"/>
      <c r="M596"/>
    </row>
    <row r="597" spans="7:13">
      <c r="G597"/>
      <c r="J597"/>
      <c r="M597"/>
    </row>
    <row r="598" spans="7:13">
      <c r="G598"/>
      <c r="J598"/>
      <c r="M598"/>
    </row>
    <row r="599" spans="7:13">
      <c r="G599"/>
      <c r="J599"/>
      <c r="M599"/>
    </row>
    <row r="600" spans="7:13">
      <c r="G600"/>
      <c r="J600"/>
      <c r="M600"/>
    </row>
    <row r="601" spans="7:13">
      <c r="G601"/>
      <c r="J601"/>
      <c r="M601"/>
    </row>
    <row r="602" spans="7:13">
      <c r="G602"/>
      <c r="J602"/>
      <c r="M602"/>
    </row>
    <row r="603" spans="7:13">
      <c r="G603"/>
      <c r="J603"/>
      <c r="M603"/>
    </row>
    <row r="604" spans="7:13">
      <c r="G604"/>
      <c r="J604"/>
      <c r="M604"/>
    </row>
    <row r="605" spans="7:13">
      <c r="G605"/>
      <c r="J605"/>
      <c r="M605"/>
    </row>
    <row r="606" spans="7:13">
      <c r="G606"/>
      <c r="J606"/>
      <c r="M606"/>
    </row>
    <row r="607" spans="7:13">
      <c r="G607"/>
      <c r="J607"/>
      <c r="M607"/>
    </row>
    <row r="608" spans="7:13">
      <c r="G608"/>
      <c r="J608"/>
      <c r="M608"/>
    </row>
    <row r="609" spans="7:13">
      <c r="G609"/>
      <c r="J609"/>
      <c r="M609"/>
    </row>
    <row r="610" spans="7:13">
      <c r="G610"/>
      <c r="J610"/>
      <c r="M610"/>
    </row>
    <row r="611" spans="7:13">
      <c r="G611"/>
      <c r="J611"/>
      <c r="M611"/>
    </row>
    <row r="612" spans="7:13">
      <c r="G612"/>
      <c r="J612"/>
      <c r="M612"/>
    </row>
    <row r="613" spans="7:13">
      <c r="G613"/>
      <c r="J613"/>
      <c r="M613"/>
    </row>
    <row r="614" spans="7:13">
      <c r="G614"/>
      <c r="J614"/>
      <c r="M614"/>
    </row>
    <row r="615" spans="7:13">
      <c r="G615"/>
      <c r="J615"/>
      <c r="M615"/>
    </row>
    <row r="616" spans="7:13">
      <c r="G616"/>
      <c r="J616"/>
      <c r="M616"/>
    </row>
    <row r="617" spans="7:13">
      <c r="G617"/>
      <c r="J617"/>
      <c r="M617"/>
    </row>
    <row r="618" spans="7:13">
      <c r="G618"/>
      <c r="J618"/>
      <c r="M618"/>
    </row>
    <row r="619" spans="7:13">
      <c r="G619"/>
      <c r="J619"/>
      <c r="M619"/>
    </row>
    <row r="620" spans="7:13">
      <c r="G620"/>
      <c r="J620"/>
      <c r="M620"/>
    </row>
    <row r="621" spans="7:13">
      <c r="G621"/>
      <c r="J621"/>
      <c r="M621"/>
    </row>
    <row r="622" spans="7:13">
      <c r="G622"/>
      <c r="J622"/>
      <c r="M622"/>
    </row>
    <row r="623" spans="7:13">
      <c r="G623"/>
      <c r="J623"/>
      <c r="M623"/>
    </row>
    <row r="624" spans="7:13">
      <c r="G624"/>
      <c r="J624"/>
      <c r="M624"/>
    </row>
    <row r="625" spans="7:13">
      <c r="G625"/>
      <c r="J625"/>
      <c r="M625"/>
    </row>
    <row r="626" spans="7:13">
      <c r="G626"/>
      <c r="J626"/>
      <c r="M626"/>
    </row>
    <row r="627" spans="7:13">
      <c r="G627"/>
      <c r="J627"/>
      <c r="M627"/>
    </row>
    <row r="628" spans="7:13">
      <c r="G628"/>
      <c r="J628"/>
      <c r="M628"/>
    </row>
    <row r="629" spans="7:13">
      <c r="G629"/>
      <c r="J629"/>
      <c r="M629"/>
    </row>
    <row r="630" spans="7:13">
      <c r="G630"/>
      <c r="J630"/>
      <c r="M630"/>
    </row>
    <row r="631" spans="7:13">
      <c r="G631"/>
      <c r="J631"/>
      <c r="M631"/>
    </row>
    <row r="632" spans="7:13">
      <c r="G632"/>
      <c r="J632"/>
      <c r="M632"/>
    </row>
    <row r="633" spans="7:13">
      <c r="G633"/>
      <c r="J633"/>
      <c r="M633"/>
    </row>
    <row r="634" spans="7:13">
      <c r="G634"/>
      <c r="J634"/>
      <c r="M634"/>
    </row>
    <row r="635" spans="7:13">
      <c r="G635"/>
      <c r="J635"/>
      <c r="M635"/>
    </row>
    <row r="636" spans="7:13">
      <c r="G636"/>
      <c r="J636"/>
      <c r="M636"/>
    </row>
    <row r="637" spans="7:13">
      <c r="G637"/>
      <c r="J637"/>
      <c r="M637"/>
    </row>
    <row r="638" spans="7:13">
      <c r="G638"/>
      <c r="J638"/>
      <c r="M638"/>
    </row>
    <row r="639" spans="7:13">
      <c r="G639"/>
      <c r="J639"/>
      <c r="M639"/>
    </row>
    <row r="640" spans="7:13">
      <c r="G640"/>
      <c r="J640"/>
      <c r="M640"/>
    </row>
    <row r="641" spans="7:13">
      <c r="G641"/>
      <c r="J641"/>
      <c r="M641"/>
    </row>
    <row r="642" spans="7:13">
      <c r="G642"/>
      <c r="J642"/>
      <c r="M642"/>
    </row>
    <row r="643" spans="7:13">
      <c r="G643"/>
      <c r="J643"/>
      <c r="M643"/>
    </row>
    <row r="644" spans="7:13">
      <c r="G644"/>
      <c r="J644"/>
      <c r="M644"/>
    </row>
    <row r="645" spans="7:13">
      <c r="G645"/>
      <c r="J645"/>
      <c r="M645"/>
    </row>
    <row r="646" spans="7:13">
      <c r="G646"/>
      <c r="J646"/>
      <c r="M646"/>
    </row>
    <row r="647" spans="7:13">
      <c r="G647"/>
      <c r="J647"/>
      <c r="M647"/>
    </row>
    <row r="648" spans="7:13">
      <c r="G648"/>
      <c r="J648"/>
      <c r="M648"/>
    </row>
    <row r="649" spans="7:13">
      <c r="G649"/>
      <c r="J649"/>
      <c r="M649"/>
    </row>
    <row r="650" spans="7:13">
      <c r="G650"/>
      <c r="J650"/>
      <c r="M650"/>
    </row>
    <row r="651" spans="7:13">
      <c r="G651"/>
      <c r="J651"/>
      <c r="M651"/>
    </row>
    <row r="652" spans="7:13">
      <c r="G652"/>
      <c r="J652"/>
      <c r="M652"/>
    </row>
    <row r="653" spans="7:13">
      <c r="G653"/>
      <c r="J653"/>
      <c r="M653"/>
    </row>
    <row r="654" spans="7:13">
      <c r="G654"/>
      <c r="J654"/>
      <c r="M654"/>
    </row>
    <row r="655" spans="7:13">
      <c r="G655"/>
      <c r="J655"/>
      <c r="M655"/>
    </row>
    <row r="656" spans="7:13">
      <c r="G656"/>
      <c r="J656"/>
      <c r="M656"/>
    </row>
    <row r="657" spans="7:13">
      <c r="G657"/>
      <c r="J657"/>
      <c r="M657"/>
    </row>
    <row r="658" spans="7:13">
      <c r="G658"/>
      <c r="J658"/>
      <c r="M658"/>
    </row>
    <row r="659" spans="7:13">
      <c r="G659"/>
      <c r="J659"/>
      <c r="M659"/>
    </row>
    <row r="660" spans="7:13">
      <c r="G660"/>
      <c r="J660"/>
      <c r="M660"/>
    </row>
    <row r="661" spans="7:13">
      <c r="G661"/>
      <c r="J661"/>
      <c r="M661"/>
    </row>
    <row r="662" spans="7:13">
      <c r="G662"/>
      <c r="J662"/>
      <c r="M662"/>
    </row>
    <row r="663" spans="7:13">
      <c r="G663"/>
      <c r="J663"/>
      <c r="M663"/>
    </row>
    <row r="664" spans="7:13">
      <c r="G664"/>
      <c r="J664"/>
      <c r="M664"/>
    </row>
    <row r="665" spans="7:13">
      <c r="G665"/>
      <c r="J665"/>
      <c r="M665"/>
    </row>
    <row r="666" spans="7:13">
      <c r="G666"/>
      <c r="J666"/>
      <c r="M666"/>
    </row>
    <row r="667" spans="7:13">
      <c r="G667"/>
      <c r="J667"/>
      <c r="M667"/>
    </row>
    <row r="668" spans="7:13">
      <c r="G668"/>
      <c r="J668"/>
      <c r="M668"/>
    </row>
    <row r="669" spans="7:13">
      <c r="G669"/>
      <c r="J669"/>
      <c r="M669"/>
    </row>
    <row r="670" spans="7:13">
      <c r="G670"/>
      <c r="J670"/>
      <c r="M670"/>
    </row>
    <row r="671" spans="7:13">
      <c r="G671"/>
      <c r="J671"/>
      <c r="M671"/>
    </row>
    <row r="672" spans="7:13">
      <c r="G672"/>
      <c r="J672"/>
      <c r="M672"/>
    </row>
    <row r="673" spans="7:13">
      <c r="G673"/>
      <c r="J673"/>
      <c r="M673"/>
    </row>
    <row r="674" spans="7:13">
      <c r="G674"/>
      <c r="J674"/>
      <c r="M674"/>
    </row>
    <row r="675" spans="7:13">
      <c r="G675"/>
      <c r="J675"/>
      <c r="M675"/>
    </row>
    <row r="676" spans="7:13">
      <c r="G676"/>
      <c r="J676"/>
      <c r="M676"/>
    </row>
    <row r="677" spans="7:13">
      <c r="G677"/>
      <c r="J677"/>
      <c r="M677"/>
    </row>
    <row r="678" spans="7:13">
      <c r="G678"/>
      <c r="J678"/>
      <c r="M678"/>
    </row>
    <row r="679" spans="7:13">
      <c r="G679"/>
      <c r="J679"/>
      <c r="M679"/>
    </row>
    <row r="680" spans="7:13">
      <c r="G680"/>
      <c r="J680"/>
      <c r="M680"/>
    </row>
    <row r="681" spans="7:13">
      <c r="G681"/>
      <c r="J681"/>
      <c r="M681"/>
    </row>
    <row r="682" spans="7:13">
      <c r="G682"/>
      <c r="J682"/>
      <c r="M682"/>
    </row>
    <row r="683" spans="7:13">
      <c r="G683"/>
      <c r="J683"/>
      <c r="M683"/>
    </row>
    <row r="684" spans="7:13">
      <c r="G684"/>
      <c r="J684"/>
      <c r="M684"/>
    </row>
    <row r="685" spans="7:13">
      <c r="G685"/>
      <c r="J685"/>
      <c r="M685"/>
    </row>
    <row r="686" spans="7:13">
      <c r="G686"/>
      <c r="J686"/>
      <c r="M686"/>
    </row>
    <row r="687" spans="7:13">
      <c r="G687"/>
      <c r="J687"/>
      <c r="M687"/>
    </row>
    <row r="688" spans="7:13">
      <c r="G688"/>
      <c r="J688"/>
      <c r="M688"/>
    </row>
    <row r="689" spans="7:13">
      <c r="G689"/>
      <c r="J689"/>
      <c r="M689"/>
    </row>
    <row r="690" spans="7:13">
      <c r="G690"/>
      <c r="J690"/>
      <c r="M690"/>
    </row>
    <row r="691" spans="7:13">
      <c r="G691"/>
      <c r="J691"/>
      <c r="M691"/>
    </row>
    <row r="692" spans="7:13">
      <c r="G692"/>
      <c r="J692"/>
      <c r="M692"/>
    </row>
    <row r="693" spans="7:13">
      <c r="G693"/>
      <c r="J693"/>
      <c r="M693"/>
    </row>
    <row r="694" spans="7:13">
      <c r="G694"/>
      <c r="J694"/>
      <c r="M694"/>
    </row>
    <row r="695" spans="7:13">
      <c r="G695"/>
      <c r="J695"/>
      <c r="M695"/>
    </row>
    <row r="696" spans="7:13">
      <c r="G696"/>
      <c r="J696"/>
      <c r="M696"/>
    </row>
    <row r="697" spans="7:13">
      <c r="G697"/>
      <c r="J697"/>
      <c r="M697"/>
    </row>
    <row r="698" spans="7:13">
      <c r="G698"/>
      <c r="J698"/>
      <c r="M698"/>
    </row>
    <row r="699" spans="7:13">
      <c r="G699"/>
      <c r="J699"/>
      <c r="M699"/>
    </row>
    <row r="700" spans="7:13">
      <c r="G700"/>
      <c r="J700"/>
      <c r="M700"/>
    </row>
    <row r="701" spans="7:13">
      <c r="G701"/>
      <c r="J701"/>
      <c r="M701"/>
    </row>
    <row r="702" spans="7:13">
      <c r="G702"/>
      <c r="J702"/>
      <c r="M702"/>
    </row>
    <row r="703" spans="7:13">
      <c r="G703"/>
      <c r="J703"/>
      <c r="M703"/>
    </row>
    <row r="704" spans="7:13">
      <c r="G704"/>
      <c r="J704"/>
      <c r="M704"/>
    </row>
    <row r="705" spans="7:13">
      <c r="G705"/>
      <c r="J705"/>
      <c r="M705"/>
    </row>
    <row r="706" spans="7:13">
      <c r="G706"/>
      <c r="J706"/>
      <c r="M706"/>
    </row>
    <row r="707" spans="7:13">
      <c r="G707"/>
      <c r="J707"/>
      <c r="M707"/>
    </row>
    <row r="708" spans="7:13">
      <c r="G708"/>
      <c r="J708"/>
      <c r="M708"/>
    </row>
    <row r="709" spans="7:13">
      <c r="G709"/>
      <c r="J709"/>
      <c r="M709"/>
    </row>
    <row r="710" spans="7:13">
      <c r="G710"/>
      <c r="J710"/>
      <c r="M710"/>
    </row>
    <row r="711" spans="7:13">
      <c r="G711"/>
      <c r="J711"/>
      <c r="M711"/>
    </row>
    <row r="712" spans="7:13">
      <c r="G712"/>
      <c r="J712"/>
      <c r="M712"/>
    </row>
    <row r="713" spans="7:13">
      <c r="G713"/>
      <c r="J713"/>
      <c r="M713"/>
    </row>
    <row r="714" spans="7:13">
      <c r="G714"/>
      <c r="J714"/>
      <c r="M714"/>
    </row>
    <row r="715" spans="7:13">
      <c r="G715"/>
      <c r="J715"/>
      <c r="M715"/>
    </row>
    <row r="716" spans="7:13">
      <c r="G716"/>
      <c r="J716"/>
      <c r="M716"/>
    </row>
    <row r="717" spans="7:13">
      <c r="G717"/>
      <c r="J717"/>
      <c r="M717"/>
    </row>
    <row r="718" spans="7:13">
      <c r="G718"/>
      <c r="J718"/>
      <c r="M718"/>
    </row>
    <row r="719" spans="7:13">
      <c r="G719"/>
      <c r="J719"/>
      <c r="M719"/>
    </row>
    <row r="720" spans="7:13">
      <c r="G720"/>
      <c r="J720"/>
      <c r="M720"/>
    </row>
    <row r="721" spans="7:13">
      <c r="G721"/>
      <c r="J721"/>
      <c r="M721"/>
    </row>
    <row r="722" spans="7:13">
      <c r="G722"/>
      <c r="J722"/>
      <c r="M722"/>
    </row>
    <row r="723" spans="7:13">
      <c r="G723"/>
      <c r="J723"/>
      <c r="M723"/>
    </row>
    <row r="724" spans="7:13">
      <c r="G724"/>
      <c r="J724"/>
      <c r="M724"/>
    </row>
    <row r="725" spans="7:13">
      <c r="G725"/>
      <c r="J725"/>
      <c r="M725"/>
    </row>
    <row r="726" spans="7:13">
      <c r="G726"/>
      <c r="J726"/>
      <c r="M726"/>
    </row>
    <row r="727" spans="7:13">
      <c r="G727"/>
      <c r="J727"/>
      <c r="M727"/>
    </row>
    <row r="728" spans="7:13">
      <c r="G728"/>
      <c r="J728"/>
      <c r="M728"/>
    </row>
    <row r="729" spans="7:13">
      <c r="G729"/>
      <c r="J729"/>
      <c r="M729"/>
    </row>
    <row r="730" spans="7:13">
      <c r="G730"/>
      <c r="J730"/>
      <c r="M730"/>
    </row>
    <row r="731" spans="7:13">
      <c r="G731"/>
      <c r="J731"/>
      <c r="M731"/>
    </row>
    <row r="732" spans="7:13">
      <c r="G732"/>
      <c r="J732"/>
      <c r="M732"/>
    </row>
    <row r="733" spans="7:13">
      <c r="G733"/>
      <c r="J733"/>
      <c r="M733"/>
    </row>
    <row r="734" spans="7:13">
      <c r="G734"/>
      <c r="J734"/>
      <c r="M734"/>
    </row>
    <row r="735" spans="7:13">
      <c r="G735"/>
      <c r="J735"/>
      <c r="M735"/>
    </row>
    <row r="736" spans="7:13">
      <c r="G736"/>
      <c r="J736"/>
      <c r="M736"/>
    </row>
    <row r="737" spans="7:13">
      <c r="G737"/>
      <c r="J737"/>
      <c r="M737"/>
    </row>
    <row r="738" spans="7:13">
      <c r="G738"/>
      <c r="J738"/>
      <c r="M738"/>
    </row>
    <row r="739" spans="7:13">
      <c r="G739"/>
      <c r="J739"/>
      <c r="M739"/>
    </row>
    <row r="740" spans="7:13">
      <c r="G740"/>
      <c r="J740"/>
      <c r="M740"/>
    </row>
    <row r="741" spans="7:13">
      <c r="G741"/>
      <c r="J741"/>
      <c r="M741"/>
    </row>
    <row r="742" spans="7:13">
      <c r="G742"/>
      <c r="J742"/>
      <c r="M742"/>
    </row>
    <row r="743" spans="7:13">
      <c r="G743"/>
      <c r="J743"/>
      <c r="M743"/>
    </row>
    <row r="744" spans="7:13">
      <c r="G744"/>
      <c r="J744"/>
      <c r="M744"/>
    </row>
    <row r="745" spans="7:13">
      <c r="G745"/>
      <c r="J745"/>
      <c r="M745"/>
    </row>
    <row r="746" spans="7:13">
      <c r="G746"/>
      <c r="J746"/>
      <c r="M746"/>
    </row>
    <row r="747" spans="7:13">
      <c r="G747"/>
      <c r="J747"/>
      <c r="M747"/>
    </row>
    <row r="748" spans="7:13">
      <c r="G748"/>
      <c r="J748"/>
      <c r="M748"/>
    </row>
    <row r="749" spans="7:13">
      <c r="G749"/>
      <c r="J749"/>
      <c r="M749"/>
    </row>
    <row r="750" spans="7:13">
      <c r="G750"/>
      <c r="J750"/>
      <c r="M750"/>
    </row>
    <row r="751" spans="7:13">
      <c r="G751"/>
      <c r="J751"/>
      <c r="M751"/>
    </row>
    <row r="752" spans="7:13">
      <c r="G752"/>
      <c r="J752"/>
      <c r="M752"/>
    </row>
    <row r="753" spans="7:13">
      <c r="G753"/>
      <c r="J753"/>
      <c r="M753"/>
    </row>
    <row r="754" spans="7:13">
      <c r="G754"/>
      <c r="J754"/>
      <c r="M754"/>
    </row>
    <row r="755" spans="7:13">
      <c r="G755"/>
      <c r="J755"/>
      <c r="M755"/>
    </row>
    <row r="756" spans="7:13">
      <c r="G756"/>
      <c r="J756"/>
      <c r="M756"/>
    </row>
    <row r="757" spans="7:13">
      <c r="G757"/>
      <c r="J757"/>
      <c r="M757"/>
    </row>
    <row r="758" spans="7:13">
      <c r="G758"/>
      <c r="J758"/>
      <c r="M758"/>
    </row>
    <row r="759" spans="7:13">
      <c r="G759"/>
      <c r="J759"/>
      <c r="M759"/>
    </row>
    <row r="760" spans="7:13">
      <c r="G760"/>
      <c r="J760"/>
      <c r="M760"/>
    </row>
    <row r="761" spans="7:13">
      <c r="G761"/>
      <c r="J761"/>
      <c r="M761"/>
    </row>
    <row r="762" spans="7:13">
      <c r="G762"/>
      <c r="J762"/>
      <c r="M762"/>
    </row>
    <row r="763" spans="7:13">
      <c r="G763"/>
      <c r="J763"/>
      <c r="M763"/>
    </row>
    <row r="764" spans="7:13">
      <c r="G764"/>
      <c r="J764"/>
      <c r="M764"/>
    </row>
    <row r="765" spans="7:13">
      <c r="G765"/>
      <c r="J765"/>
      <c r="M765"/>
    </row>
    <row r="766" spans="7:13">
      <c r="G766"/>
      <c r="J766"/>
      <c r="M766"/>
    </row>
    <row r="767" spans="7:13">
      <c r="G767"/>
      <c r="J767"/>
      <c r="M767"/>
    </row>
    <row r="768" spans="7:13">
      <c r="G768"/>
      <c r="J768"/>
      <c r="M768"/>
    </row>
    <row r="769" spans="7:13">
      <c r="G769"/>
      <c r="J769"/>
      <c r="M769"/>
    </row>
    <row r="770" spans="7:13">
      <c r="G770"/>
      <c r="J770"/>
      <c r="M770"/>
    </row>
    <row r="771" spans="7:13">
      <c r="G771"/>
      <c r="J771"/>
      <c r="M771"/>
    </row>
    <row r="772" spans="7:13">
      <c r="G772"/>
      <c r="J772"/>
      <c r="M772"/>
    </row>
    <row r="773" spans="7:13">
      <c r="G773"/>
      <c r="J773"/>
      <c r="M773"/>
    </row>
    <row r="774" spans="7:13">
      <c r="G774"/>
      <c r="J774"/>
      <c r="M774"/>
    </row>
    <row r="775" spans="7:13">
      <c r="G775"/>
      <c r="J775"/>
      <c r="M775"/>
    </row>
    <row r="776" spans="7:13">
      <c r="G776"/>
      <c r="J776"/>
      <c r="M776"/>
    </row>
    <row r="777" spans="7:13">
      <c r="G777"/>
      <c r="J777"/>
      <c r="M777"/>
    </row>
    <row r="778" spans="7:13">
      <c r="G778"/>
      <c r="J778"/>
      <c r="M778"/>
    </row>
    <row r="779" spans="7:13">
      <c r="G779"/>
      <c r="J779"/>
      <c r="M779"/>
    </row>
    <row r="780" spans="7:13">
      <c r="G780"/>
      <c r="J780"/>
      <c r="M780"/>
    </row>
    <row r="781" spans="7:13">
      <c r="G781"/>
      <c r="J781"/>
      <c r="M781"/>
    </row>
    <row r="782" spans="7:13">
      <c r="G782"/>
      <c r="J782"/>
      <c r="M782"/>
    </row>
    <row r="783" spans="7:13">
      <c r="G783"/>
      <c r="J783"/>
      <c r="M783"/>
    </row>
    <row r="784" spans="7:13">
      <c r="G784"/>
      <c r="J784"/>
      <c r="M784"/>
    </row>
    <row r="785" spans="7:13">
      <c r="G785"/>
      <c r="J785"/>
      <c r="M785"/>
    </row>
    <row r="786" spans="7:13">
      <c r="G786"/>
      <c r="J786"/>
      <c r="M786"/>
    </row>
    <row r="787" spans="7:13">
      <c r="G787"/>
      <c r="J787"/>
      <c r="M787"/>
    </row>
    <row r="788" spans="7:13">
      <c r="G788"/>
      <c r="J788"/>
      <c r="M788"/>
    </row>
    <row r="789" spans="7:13">
      <c r="G789"/>
      <c r="J789"/>
      <c r="M789"/>
    </row>
    <row r="790" spans="7:13">
      <c r="G790"/>
      <c r="J790"/>
      <c r="M790"/>
    </row>
    <row r="791" spans="7:13">
      <c r="G791"/>
      <c r="J791"/>
      <c r="M791"/>
    </row>
    <row r="792" spans="7:13">
      <c r="G792"/>
      <c r="J792"/>
      <c r="M792"/>
    </row>
    <row r="793" spans="7:13">
      <c r="G793"/>
      <c r="J793"/>
      <c r="M793"/>
    </row>
    <row r="794" spans="7:13">
      <c r="G794"/>
      <c r="J794"/>
      <c r="M794"/>
    </row>
    <row r="795" spans="7:13">
      <c r="G795"/>
      <c r="J795"/>
      <c r="M795"/>
    </row>
    <row r="796" spans="7:13">
      <c r="G796"/>
      <c r="J796"/>
      <c r="M796"/>
    </row>
    <row r="797" spans="7:13">
      <c r="G797"/>
      <c r="J797"/>
      <c r="M797"/>
    </row>
    <row r="798" spans="7:13">
      <c r="G798"/>
      <c r="J798"/>
      <c r="M798"/>
    </row>
    <row r="799" spans="7:13">
      <c r="G799"/>
      <c r="J799"/>
      <c r="M799"/>
    </row>
    <row r="800" spans="7:13">
      <c r="G800"/>
      <c r="J800"/>
      <c r="M800"/>
    </row>
    <row r="801" spans="7:13">
      <c r="G801"/>
      <c r="J801"/>
      <c r="M801"/>
    </row>
    <row r="802" spans="7:13">
      <c r="G802"/>
      <c r="J802"/>
      <c r="M802"/>
    </row>
    <row r="803" spans="7:13">
      <c r="G803"/>
      <c r="J803"/>
      <c r="M803"/>
    </row>
    <row r="804" spans="7:13">
      <c r="G804"/>
      <c r="J804"/>
      <c r="M804"/>
    </row>
    <row r="805" spans="7:13">
      <c r="G805"/>
      <c r="J805"/>
      <c r="M805"/>
    </row>
    <row r="806" spans="7:13">
      <c r="G806"/>
      <c r="J806"/>
      <c r="M806"/>
    </row>
    <row r="807" spans="7:13">
      <c r="G807"/>
      <c r="J807"/>
      <c r="M807"/>
    </row>
    <row r="808" spans="7:13">
      <c r="G808"/>
      <c r="J808"/>
      <c r="M808"/>
    </row>
    <row r="809" spans="7:13">
      <c r="G809"/>
      <c r="J809"/>
      <c r="M809"/>
    </row>
    <row r="810" spans="7:13">
      <c r="G810"/>
      <c r="J810"/>
      <c r="M810"/>
    </row>
    <row r="811" spans="7:13">
      <c r="G811"/>
      <c r="J811"/>
      <c r="M811"/>
    </row>
    <row r="812" spans="7:13">
      <c r="G812"/>
      <c r="J812"/>
      <c r="M812"/>
    </row>
    <row r="813" spans="7:13">
      <c r="G813"/>
      <c r="J813"/>
      <c r="M813"/>
    </row>
    <row r="814" spans="7:13">
      <c r="G814"/>
      <c r="J814"/>
      <c r="M814"/>
    </row>
    <row r="815" spans="7:13">
      <c r="G815"/>
      <c r="J815"/>
      <c r="M815"/>
    </row>
    <row r="816" spans="7:13">
      <c r="G816"/>
      <c r="J816"/>
      <c r="M816"/>
    </row>
    <row r="817" spans="7:13">
      <c r="G817"/>
      <c r="J817"/>
      <c r="M817"/>
    </row>
    <row r="818" spans="7:13">
      <c r="G818"/>
      <c r="J818"/>
      <c r="M818"/>
    </row>
    <row r="819" spans="7:13">
      <c r="G819"/>
      <c r="J819"/>
      <c r="M819"/>
    </row>
    <row r="820" spans="7:13">
      <c r="G820"/>
      <c r="J820"/>
      <c r="M820"/>
    </row>
    <row r="821" spans="7:13">
      <c r="G821"/>
      <c r="J821"/>
      <c r="M821"/>
    </row>
    <row r="822" spans="7:13">
      <c r="G822"/>
      <c r="J822"/>
      <c r="M822"/>
    </row>
    <row r="823" spans="7:13">
      <c r="G823"/>
      <c r="J823"/>
      <c r="M823"/>
    </row>
    <row r="824" spans="7:13">
      <c r="G824"/>
      <c r="J824"/>
      <c r="M824"/>
    </row>
    <row r="825" spans="7:13">
      <c r="G825"/>
      <c r="J825"/>
      <c r="M825"/>
    </row>
    <row r="826" spans="7:13">
      <c r="G826"/>
      <c r="J826"/>
      <c r="M826"/>
    </row>
    <row r="827" spans="7:13">
      <c r="G827"/>
      <c r="J827"/>
      <c r="M827"/>
    </row>
    <row r="828" spans="7:13">
      <c r="G828"/>
      <c r="J828"/>
      <c r="M828"/>
    </row>
    <row r="829" spans="7:13">
      <c r="G829"/>
      <c r="J829"/>
      <c r="M829"/>
    </row>
    <row r="830" spans="7:13">
      <c r="G830"/>
      <c r="J830"/>
      <c r="M830"/>
    </row>
    <row r="831" spans="7:13">
      <c r="G831"/>
      <c r="J831"/>
      <c r="M831"/>
    </row>
    <row r="832" spans="7:13">
      <c r="G832"/>
      <c r="J832"/>
      <c r="M832"/>
    </row>
    <row r="833" spans="7:13">
      <c r="G833"/>
      <c r="J833"/>
      <c r="M833"/>
    </row>
    <row r="834" spans="7:13">
      <c r="G834"/>
      <c r="J834"/>
      <c r="M834"/>
    </row>
    <row r="835" spans="7:13">
      <c r="G835"/>
      <c r="J835"/>
      <c r="M835"/>
    </row>
    <row r="836" spans="7:13">
      <c r="G836"/>
      <c r="J836"/>
      <c r="M836"/>
    </row>
    <row r="837" spans="7:13">
      <c r="G837"/>
      <c r="J837"/>
      <c r="M837"/>
    </row>
    <row r="838" spans="7:13">
      <c r="G838"/>
      <c r="J838"/>
      <c r="M838"/>
    </row>
    <row r="839" spans="7:13">
      <c r="G839"/>
      <c r="J839"/>
      <c r="M839"/>
    </row>
    <row r="840" spans="7:13">
      <c r="G840"/>
      <c r="J840"/>
      <c r="M840"/>
    </row>
    <row r="841" spans="7:13">
      <c r="G841"/>
      <c r="J841"/>
      <c r="M841"/>
    </row>
    <row r="842" spans="7:13">
      <c r="G842"/>
      <c r="J842"/>
      <c r="M842"/>
    </row>
    <row r="843" spans="7:13">
      <c r="G843"/>
      <c r="J843"/>
      <c r="M843"/>
    </row>
    <row r="844" spans="7:13">
      <c r="G844"/>
      <c r="J844"/>
      <c r="M844"/>
    </row>
    <row r="845" spans="7:13">
      <c r="G845"/>
      <c r="J845"/>
      <c r="M845"/>
    </row>
    <row r="846" spans="7:13">
      <c r="G846"/>
      <c r="J846"/>
      <c r="M846"/>
    </row>
    <row r="847" spans="7:13">
      <c r="G847"/>
      <c r="J847"/>
      <c r="M847"/>
    </row>
    <row r="848" spans="7:13">
      <c r="G848"/>
      <c r="J848"/>
      <c r="M848"/>
    </row>
    <row r="849" spans="7:13">
      <c r="G849"/>
      <c r="J849"/>
      <c r="M849"/>
    </row>
    <row r="850" spans="7:13">
      <c r="G850"/>
      <c r="J850"/>
      <c r="M850"/>
    </row>
    <row r="851" spans="7:13">
      <c r="G851"/>
      <c r="J851"/>
      <c r="M851"/>
    </row>
    <row r="852" spans="7:13">
      <c r="G852"/>
      <c r="J852"/>
      <c r="M852"/>
    </row>
    <row r="853" spans="7:13">
      <c r="G853"/>
      <c r="J853"/>
      <c r="M853"/>
    </row>
    <row r="854" spans="7:13">
      <c r="G854"/>
      <c r="J854"/>
      <c r="M854"/>
    </row>
    <row r="855" spans="7:13">
      <c r="G855"/>
      <c r="J855"/>
      <c r="M855"/>
    </row>
    <row r="856" spans="7:13">
      <c r="G856"/>
      <c r="J856"/>
      <c r="M856"/>
    </row>
    <row r="857" spans="7:13">
      <c r="G857"/>
      <c r="J857"/>
      <c r="M857"/>
    </row>
    <row r="858" spans="7:13">
      <c r="G858"/>
      <c r="J858"/>
      <c r="M858"/>
    </row>
    <row r="859" spans="7:13">
      <c r="G859"/>
      <c r="J859"/>
      <c r="M859"/>
    </row>
    <row r="860" spans="7:13">
      <c r="G860"/>
      <c r="J860"/>
      <c r="M860"/>
    </row>
    <row r="861" spans="7:13">
      <c r="G861"/>
      <c r="J861"/>
      <c r="M861"/>
    </row>
    <row r="862" spans="7:13">
      <c r="G862"/>
      <c r="J862"/>
      <c r="M862"/>
    </row>
    <row r="863" spans="7:13">
      <c r="G863"/>
      <c r="J863"/>
      <c r="M863"/>
    </row>
    <row r="864" spans="7:13">
      <c r="G864"/>
      <c r="J864"/>
      <c r="M864"/>
    </row>
    <row r="865" spans="7:13">
      <c r="G865"/>
      <c r="J865"/>
      <c r="M865"/>
    </row>
    <row r="866" spans="7:13">
      <c r="G866"/>
      <c r="J866"/>
      <c r="M866"/>
    </row>
    <row r="867" spans="7:13">
      <c r="G867"/>
      <c r="J867"/>
      <c r="M867"/>
    </row>
    <row r="868" spans="7:13">
      <c r="G868"/>
      <c r="J868"/>
      <c r="M868"/>
    </row>
    <row r="869" spans="7:13">
      <c r="G869"/>
      <c r="J869"/>
      <c r="M869"/>
    </row>
    <row r="870" spans="7:13">
      <c r="G870"/>
      <c r="J870"/>
      <c r="M870"/>
    </row>
    <row r="871" spans="7:13">
      <c r="G871"/>
      <c r="J871"/>
      <c r="M871"/>
    </row>
    <row r="872" spans="7:13">
      <c r="G872"/>
      <c r="J872"/>
      <c r="M872"/>
    </row>
    <row r="873" spans="7:13">
      <c r="G873"/>
      <c r="J873"/>
      <c r="M873"/>
    </row>
    <row r="874" spans="7:13">
      <c r="G874"/>
      <c r="J874"/>
      <c r="M874"/>
    </row>
    <row r="875" spans="7:13">
      <c r="G875"/>
      <c r="J875"/>
      <c r="M875"/>
    </row>
    <row r="876" spans="7:13">
      <c r="G876"/>
      <c r="J876"/>
      <c r="M876"/>
    </row>
    <row r="877" spans="7:13">
      <c r="G877"/>
      <c r="J877"/>
      <c r="M877"/>
    </row>
    <row r="878" spans="7:13">
      <c r="G878"/>
      <c r="J878"/>
      <c r="M878"/>
    </row>
    <row r="879" spans="7:13">
      <c r="G879"/>
      <c r="J879"/>
      <c r="M879"/>
    </row>
    <row r="880" spans="7:13">
      <c r="G880"/>
      <c r="J880"/>
      <c r="M880"/>
    </row>
    <row r="881" spans="7:13">
      <c r="G881"/>
      <c r="J881"/>
      <c r="M881"/>
    </row>
    <row r="882" spans="7:13">
      <c r="G882"/>
      <c r="J882"/>
      <c r="M882"/>
    </row>
    <row r="883" spans="7:13">
      <c r="G883"/>
      <c r="J883"/>
      <c r="M883"/>
    </row>
    <row r="884" spans="7:13">
      <c r="G884"/>
      <c r="J884"/>
      <c r="M884"/>
    </row>
    <row r="885" spans="7:13">
      <c r="G885"/>
      <c r="J885"/>
      <c r="M885"/>
    </row>
    <row r="886" spans="7:13">
      <c r="G886"/>
      <c r="J886"/>
      <c r="M886"/>
    </row>
    <row r="887" spans="7:13">
      <c r="G887"/>
      <c r="J887"/>
      <c r="M887"/>
    </row>
    <row r="888" spans="7:13">
      <c r="G888"/>
      <c r="J888"/>
      <c r="M888"/>
    </row>
    <row r="889" spans="7:13">
      <c r="G889"/>
      <c r="J889"/>
      <c r="M889"/>
    </row>
    <row r="890" spans="7:13">
      <c r="G890"/>
      <c r="J890"/>
      <c r="M890"/>
    </row>
    <row r="891" spans="7:13">
      <c r="G891"/>
      <c r="J891"/>
      <c r="M891"/>
    </row>
    <row r="892" spans="7:13">
      <c r="G892"/>
      <c r="J892"/>
      <c r="M892"/>
    </row>
    <row r="893" spans="7:13">
      <c r="G893"/>
      <c r="J893"/>
      <c r="M893"/>
    </row>
    <row r="894" spans="7:13">
      <c r="G894"/>
      <c r="J894"/>
      <c r="M894"/>
    </row>
    <row r="895" spans="7:13">
      <c r="G895"/>
      <c r="J895"/>
      <c r="M895"/>
    </row>
    <row r="896" spans="7:13">
      <c r="G896"/>
      <c r="J896"/>
      <c r="M896"/>
    </row>
    <row r="897" spans="7:13">
      <c r="G897"/>
      <c r="J897"/>
      <c r="M897"/>
    </row>
    <row r="898" spans="7:13">
      <c r="G898"/>
      <c r="J898"/>
      <c r="M898"/>
    </row>
    <row r="899" spans="7:13">
      <c r="G899"/>
      <c r="J899"/>
      <c r="M899"/>
    </row>
    <row r="900" spans="7:13">
      <c r="G900"/>
      <c r="J900"/>
      <c r="M900"/>
    </row>
    <row r="901" spans="7:13">
      <c r="G901"/>
      <c r="J901"/>
      <c r="M901"/>
    </row>
    <row r="902" spans="7:13">
      <c r="G902"/>
      <c r="J902"/>
      <c r="M902"/>
    </row>
    <row r="903" spans="7:13">
      <c r="G903"/>
      <c r="J903"/>
      <c r="M903"/>
    </row>
    <row r="904" spans="7:13">
      <c r="G904"/>
      <c r="J904"/>
      <c r="M904"/>
    </row>
    <row r="905" spans="7:13">
      <c r="G905"/>
      <c r="J905"/>
      <c r="M905"/>
    </row>
    <row r="906" spans="7:13">
      <c r="G906"/>
      <c r="J906"/>
      <c r="M906"/>
    </row>
    <row r="907" spans="7:13">
      <c r="G907"/>
      <c r="J907"/>
      <c r="M907"/>
    </row>
    <row r="908" spans="7:13">
      <c r="G908"/>
      <c r="J908"/>
      <c r="M908"/>
    </row>
    <row r="909" spans="7:13">
      <c r="G909"/>
      <c r="J909"/>
      <c r="M909"/>
    </row>
    <row r="910" spans="7:13">
      <c r="G910"/>
      <c r="J910"/>
      <c r="M910"/>
    </row>
    <row r="911" spans="7:13">
      <c r="G911"/>
      <c r="J911"/>
      <c r="M911"/>
    </row>
    <row r="912" spans="7:13">
      <c r="G912"/>
      <c r="J912"/>
      <c r="M912"/>
    </row>
    <row r="913" spans="7:13">
      <c r="G913"/>
      <c r="J913"/>
      <c r="M913"/>
    </row>
    <row r="914" spans="7:13">
      <c r="G914"/>
      <c r="J914"/>
      <c r="M914"/>
    </row>
  </sheetData>
  <customSheetViews>
    <customSheetView guid="{F293CA62-67BE-4FD2-B8B4-1920BA9CA214}" scale="154" hiddenRows="1" topLeftCell="A443">
      <selection activeCell="I450" sqref="I450:O456"/>
      <rowBreaks count="3" manualBreakCount="3">
        <brk id="257" max="16383" man="1"/>
        <brk id="379" max="16383" man="1"/>
        <brk id="456" max="16383" man="1"/>
      </rowBreaks>
      <pageMargins left="0.59055120000000005" right="0.59055120000000005" top="1.662598" bottom="1.084646" header="0.3" footer="0.3"/>
      <pageSetup paperSize="9" orientation="landscape" r:id="rId1"/>
      <headerFooter>
        <oddFooter>&amp;C&amp;P</oddFooter>
      </headerFooter>
    </customSheetView>
  </customSheetViews>
  <mergeCells count="226">
    <mergeCell ref="A4:A7"/>
    <mergeCell ref="B4:B7"/>
    <mergeCell ref="C4:C7"/>
    <mergeCell ref="D4:D7"/>
    <mergeCell ref="E4:E7"/>
    <mergeCell ref="F4:F7"/>
    <mergeCell ref="G4:O4"/>
    <mergeCell ref="G5:G7"/>
    <mergeCell ref="H5:H7"/>
    <mergeCell ref="I5:I7"/>
    <mergeCell ref="J5:O5"/>
    <mergeCell ref="J6:J7"/>
    <mergeCell ref="K6:K7"/>
    <mergeCell ref="M6:M7"/>
    <mergeCell ref="N6:N7"/>
    <mergeCell ref="L6:L7"/>
    <mergeCell ref="O6:O7"/>
    <mergeCell ref="A9:F9"/>
    <mergeCell ref="A10:F10"/>
    <mergeCell ref="A11:F11"/>
    <mergeCell ref="A12:F12"/>
    <mergeCell ref="A13:F13"/>
    <mergeCell ref="A14:F14"/>
    <mergeCell ref="A15:F15"/>
    <mergeCell ref="A16:F16"/>
    <mergeCell ref="A42:F42"/>
    <mergeCell ref="A43:F43"/>
    <mergeCell ref="A44:F44"/>
    <mergeCell ref="A45:F45"/>
    <mergeCell ref="A46:F46"/>
    <mergeCell ref="A70:F70"/>
    <mergeCell ref="A71:F71"/>
    <mergeCell ref="A72:F72"/>
    <mergeCell ref="A73:F73"/>
    <mergeCell ref="A74:F74"/>
    <mergeCell ref="A75:F75"/>
    <mergeCell ref="A76:F76"/>
    <mergeCell ref="A77:F77"/>
    <mergeCell ref="A84:F84"/>
    <mergeCell ref="A85:F85"/>
    <mergeCell ref="A86:F86"/>
    <mergeCell ref="A87:F87"/>
    <mergeCell ref="A88:F88"/>
    <mergeCell ref="A97:F97"/>
    <mergeCell ref="A81:F81"/>
    <mergeCell ref="A100:F100"/>
    <mergeCell ref="A115:F115"/>
    <mergeCell ref="A116:F116"/>
    <mergeCell ref="A117:F117"/>
    <mergeCell ref="A118:F118"/>
    <mergeCell ref="A119:F119"/>
    <mergeCell ref="A121:F121"/>
    <mergeCell ref="A122:F122"/>
    <mergeCell ref="A123:F123"/>
    <mergeCell ref="A124:F124"/>
    <mergeCell ref="A125:F125"/>
    <mergeCell ref="A128:F128"/>
    <mergeCell ref="A129:F129"/>
    <mergeCell ref="A131:F131"/>
    <mergeCell ref="A132:F132"/>
    <mergeCell ref="A133:F133"/>
    <mergeCell ref="A134:F134"/>
    <mergeCell ref="A135:F135"/>
    <mergeCell ref="A137:F137"/>
    <mergeCell ref="A138:F138"/>
    <mergeCell ref="A140:F140"/>
    <mergeCell ref="A141:F141"/>
    <mergeCell ref="A142:F142"/>
    <mergeCell ref="A143:F143"/>
    <mergeCell ref="A144:F144"/>
    <mergeCell ref="A146:F146"/>
    <mergeCell ref="A147:F147"/>
    <mergeCell ref="A148:F148"/>
    <mergeCell ref="A149:F149"/>
    <mergeCell ref="A150:F150"/>
    <mergeCell ref="A180:F180"/>
    <mergeCell ref="A181:F181"/>
    <mergeCell ref="A182:F182"/>
    <mergeCell ref="A183:F183"/>
    <mergeCell ref="A184:F184"/>
    <mergeCell ref="A205:F205"/>
    <mergeCell ref="A206:F206"/>
    <mergeCell ref="A207:F207"/>
    <mergeCell ref="A208:F208"/>
    <mergeCell ref="A209:F209"/>
    <mergeCell ref="A216:F216"/>
    <mergeCell ref="A217:F217"/>
    <mergeCell ref="A218:F218"/>
    <mergeCell ref="A219:F219"/>
    <mergeCell ref="A220:F220"/>
    <mergeCell ref="A252:F252"/>
    <mergeCell ref="A253:F253"/>
    <mergeCell ref="A254:F254"/>
    <mergeCell ref="A255:F255"/>
    <mergeCell ref="A223:F223"/>
    <mergeCell ref="A224:F224"/>
    <mergeCell ref="A229:F229"/>
    <mergeCell ref="A230:F230"/>
    <mergeCell ref="A231:F231"/>
    <mergeCell ref="A232:F232"/>
    <mergeCell ref="A233:F233"/>
    <mergeCell ref="A235:F235"/>
    <mergeCell ref="A236:F236"/>
    <mergeCell ref="A263:F263"/>
    <mergeCell ref="A264:F264"/>
    <mergeCell ref="A265:F265"/>
    <mergeCell ref="A266:F266"/>
    <mergeCell ref="A267:F267"/>
    <mergeCell ref="A268:F268"/>
    <mergeCell ref="A269:F269"/>
    <mergeCell ref="A270:F270"/>
    <mergeCell ref="A280:F280"/>
    <mergeCell ref="A281:F281"/>
    <mergeCell ref="A282:F282"/>
    <mergeCell ref="A283:F283"/>
    <mergeCell ref="A284:F284"/>
    <mergeCell ref="A293:F293"/>
    <mergeCell ref="A296:F296"/>
    <mergeCell ref="A297:F297"/>
    <mergeCell ref="A298:F298"/>
    <mergeCell ref="A299:F299"/>
    <mergeCell ref="A300:F300"/>
    <mergeCell ref="A302:F302"/>
    <mergeCell ref="A303:F303"/>
    <mergeCell ref="A304:F304"/>
    <mergeCell ref="A305:F305"/>
    <mergeCell ref="A306:F306"/>
    <mergeCell ref="A310:F310"/>
    <mergeCell ref="A311:F311"/>
    <mergeCell ref="A312:F312"/>
    <mergeCell ref="A313:F313"/>
    <mergeCell ref="A314:F314"/>
    <mergeCell ref="A320:F320"/>
    <mergeCell ref="A335:F335"/>
    <mergeCell ref="A336:F336"/>
    <mergeCell ref="A337:F337"/>
    <mergeCell ref="A338:F338"/>
    <mergeCell ref="A339:F339"/>
    <mergeCell ref="A356:F356"/>
    <mergeCell ref="A357:F357"/>
    <mergeCell ref="A358:F358"/>
    <mergeCell ref="A359:F359"/>
    <mergeCell ref="A360:F360"/>
    <mergeCell ref="A367:F367"/>
    <mergeCell ref="A368:F368"/>
    <mergeCell ref="A369:F369"/>
    <mergeCell ref="A370:F370"/>
    <mergeCell ref="A371:F371"/>
    <mergeCell ref="A373:F373"/>
    <mergeCell ref="A374:F374"/>
    <mergeCell ref="A375:F375"/>
    <mergeCell ref="A376:F376"/>
    <mergeCell ref="G381:O381"/>
    <mergeCell ref="A388:F388"/>
    <mergeCell ref="A389:F389"/>
    <mergeCell ref="A390:F390"/>
    <mergeCell ref="A391:F391"/>
    <mergeCell ref="G382:G384"/>
    <mergeCell ref="H382:H384"/>
    <mergeCell ref="I382:I384"/>
    <mergeCell ref="J382:O382"/>
    <mergeCell ref="J383:J384"/>
    <mergeCell ref="K383:K384"/>
    <mergeCell ref="L383:L384"/>
    <mergeCell ref="M383:M384"/>
    <mergeCell ref="N383:N384"/>
    <mergeCell ref="O383:O384"/>
    <mergeCell ref="A392:F392"/>
    <mergeCell ref="A393:F393"/>
    <mergeCell ref="A409:F409"/>
    <mergeCell ref="A377:F377"/>
    <mergeCell ref="A381:A384"/>
    <mergeCell ref="B381:B384"/>
    <mergeCell ref="C381:C384"/>
    <mergeCell ref="D381:D384"/>
    <mergeCell ref="E381:E384"/>
    <mergeCell ref="F381:F384"/>
    <mergeCell ref="A380:O380"/>
    <mergeCell ref="A453:F453"/>
    <mergeCell ref="A454:F454"/>
    <mergeCell ref="A455:F455"/>
    <mergeCell ref="A1:O1"/>
    <mergeCell ref="A424:F424"/>
    <mergeCell ref="A428:F428"/>
    <mergeCell ref="A442:F442"/>
    <mergeCell ref="A443:F443"/>
    <mergeCell ref="A444:F444"/>
    <mergeCell ref="A445:F445"/>
    <mergeCell ref="A446:F446"/>
    <mergeCell ref="A451:F451"/>
    <mergeCell ref="A452:F452"/>
    <mergeCell ref="A410:F410"/>
    <mergeCell ref="A411:F411"/>
    <mergeCell ref="A412:F412"/>
    <mergeCell ref="A413:F413"/>
    <mergeCell ref="A417:F417"/>
    <mergeCell ref="A420:F420"/>
    <mergeCell ref="A421:F421"/>
    <mergeCell ref="A422:F422"/>
    <mergeCell ref="A423:F423"/>
    <mergeCell ref="A386:F386"/>
    <mergeCell ref="A387:F387"/>
    <mergeCell ref="J260:J261"/>
    <mergeCell ref="G259:G261"/>
    <mergeCell ref="H259:H261"/>
    <mergeCell ref="I259:I261"/>
    <mergeCell ref="K260:K261"/>
    <mergeCell ref="L260:L261"/>
    <mergeCell ref="O260:O261"/>
    <mergeCell ref="A257:O257"/>
    <mergeCell ref="A3:O3"/>
    <mergeCell ref="A258:A261"/>
    <mergeCell ref="B258:B261"/>
    <mergeCell ref="C258:C261"/>
    <mergeCell ref="D258:D261"/>
    <mergeCell ref="E258:E261"/>
    <mergeCell ref="F258:F261"/>
    <mergeCell ref="G258:O258"/>
    <mergeCell ref="J259:O259"/>
    <mergeCell ref="M260:M261"/>
    <mergeCell ref="N260:N261"/>
    <mergeCell ref="A237:F237"/>
    <mergeCell ref="A238:F238"/>
    <mergeCell ref="A239:F239"/>
    <mergeCell ref="A249:F249"/>
    <mergeCell ref="A251:F251"/>
  </mergeCells>
  <pageMargins left="0.59055118110236227" right="0.59055118110236227" top="0.86614173228346458" bottom="0.70866141732283472" header="0.31496062992125984" footer="0.39370078740157483"/>
  <pageSetup paperSize="9" scale="83" orientation="landscape" r:id="rId2"/>
  <headerFooter>
    <oddFooter>&amp;C&amp;P</oddFooter>
  </headerFooter>
  <rowBreaks count="3" manualBreakCount="3">
    <brk id="257" max="16383" man="1"/>
    <brk id="380" max="16383" man="1"/>
    <brk id="45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O122"/>
  <sheetViews>
    <sheetView zoomScale="160" zoomScaleNormal="160" workbookViewId="0">
      <selection activeCell="G1" sqref="G1:O1"/>
    </sheetView>
  </sheetViews>
  <sheetFormatPr defaultRowHeight="12.75"/>
  <cols>
    <col min="1" max="1" width="17.33203125" customWidth="1"/>
    <col min="7" max="7" width="13" customWidth="1"/>
    <col min="8" max="8" width="12" customWidth="1"/>
    <col min="9" max="9" width="12.1640625" customWidth="1"/>
    <col min="10" max="10" width="13.1640625" customWidth="1"/>
    <col min="11" max="11" width="11.1640625" customWidth="1"/>
    <col min="12" max="12" width="13.1640625" customWidth="1"/>
    <col min="13" max="13" width="12.5" customWidth="1"/>
    <col min="14" max="14" width="11.33203125" customWidth="1"/>
    <col min="15" max="15" width="12.1640625" customWidth="1"/>
  </cols>
  <sheetData>
    <row r="1" spans="1:15">
      <c r="A1" s="31" t="s">
        <v>1</v>
      </c>
      <c r="B1" s="31" t="s">
        <v>2</v>
      </c>
      <c r="C1" s="31" t="s">
        <v>3</v>
      </c>
      <c r="D1" s="31" t="s">
        <v>4</v>
      </c>
      <c r="E1" s="31" t="s">
        <v>5</v>
      </c>
      <c r="F1" s="31" t="s">
        <v>6</v>
      </c>
      <c r="G1" s="55" t="s">
        <v>314</v>
      </c>
      <c r="H1" s="55"/>
      <c r="I1" s="55"/>
      <c r="J1" s="55"/>
      <c r="K1" s="55"/>
      <c r="L1" s="55"/>
      <c r="M1" s="55"/>
      <c r="N1" s="55"/>
      <c r="O1" s="55"/>
    </row>
    <row r="2" spans="1:15">
      <c r="A2" s="34" t="s">
        <v>0</v>
      </c>
      <c r="B2" s="34" t="s">
        <v>0</v>
      </c>
      <c r="C2" s="34" t="s">
        <v>0</v>
      </c>
      <c r="D2" s="34" t="s">
        <v>0</v>
      </c>
      <c r="E2" s="34" t="s">
        <v>0</v>
      </c>
      <c r="F2" s="34" t="s">
        <v>0</v>
      </c>
      <c r="G2" s="31" t="s">
        <v>361</v>
      </c>
      <c r="H2" s="31" t="s">
        <v>8</v>
      </c>
      <c r="I2" s="31" t="s">
        <v>362</v>
      </c>
      <c r="J2" s="31" t="s">
        <v>9</v>
      </c>
      <c r="K2" s="31"/>
      <c r="L2" s="31"/>
      <c r="M2" s="31"/>
      <c r="N2" s="31"/>
      <c r="O2" s="31"/>
    </row>
    <row r="3" spans="1:15">
      <c r="A3" s="34" t="s">
        <v>0</v>
      </c>
      <c r="B3" s="34" t="s">
        <v>0</v>
      </c>
      <c r="C3" s="34" t="s">
        <v>0</v>
      </c>
      <c r="D3" s="34" t="s">
        <v>0</v>
      </c>
      <c r="E3" s="34" t="s">
        <v>0</v>
      </c>
      <c r="F3" s="34" t="s">
        <v>0</v>
      </c>
      <c r="G3" s="32" t="s">
        <v>0</v>
      </c>
      <c r="H3" s="32" t="s">
        <v>0</v>
      </c>
      <c r="I3" s="32" t="s">
        <v>0</v>
      </c>
      <c r="J3" s="31" t="s">
        <v>10</v>
      </c>
      <c r="K3" s="31" t="s">
        <v>8</v>
      </c>
      <c r="L3" s="31" t="s">
        <v>10</v>
      </c>
      <c r="M3" s="31" t="s">
        <v>11</v>
      </c>
      <c r="N3" s="31" t="s">
        <v>8</v>
      </c>
      <c r="O3" s="31" t="s">
        <v>11</v>
      </c>
    </row>
    <row r="4" spans="1:15" ht="21" customHeight="1">
      <c r="A4" s="34" t="s">
        <v>0</v>
      </c>
      <c r="B4" s="34" t="s">
        <v>0</v>
      </c>
      <c r="C4" s="34" t="s">
        <v>0</v>
      </c>
      <c r="D4" s="34" t="s">
        <v>0</v>
      </c>
      <c r="E4" s="34" t="s">
        <v>0</v>
      </c>
      <c r="F4" s="34" t="s">
        <v>0</v>
      </c>
      <c r="G4" s="32" t="s">
        <v>0</v>
      </c>
      <c r="H4" s="32" t="s">
        <v>0</v>
      </c>
      <c r="I4" s="32" t="s">
        <v>0</v>
      </c>
      <c r="J4" s="31"/>
      <c r="K4" s="31"/>
      <c r="L4" s="31"/>
      <c r="M4" s="31"/>
      <c r="N4" s="31"/>
      <c r="O4" s="31"/>
    </row>
    <row r="5" spans="1:15">
      <c r="A5" s="26" t="s">
        <v>12</v>
      </c>
      <c r="B5" s="26" t="s">
        <v>13</v>
      </c>
      <c r="C5" s="26" t="s">
        <v>14</v>
      </c>
      <c r="D5" s="26" t="s">
        <v>15</v>
      </c>
      <c r="E5" s="26" t="s">
        <v>16</v>
      </c>
      <c r="F5" s="26" t="s">
        <v>17</v>
      </c>
      <c r="G5" s="26" t="s">
        <v>18</v>
      </c>
      <c r="H5" s="26" t="s">
        <v>19</v>
      </c>
      <c r="I5" s="26" t="s">
        <v>20</v>
      </c>
      <c r="J5" s="26" t="s">
        <v>21</v>
      </c>
      <c r="K5" s="26" t="s">
        <v>22</v>
      </c>
      <c r="L5" s="26" t="s">
        <v>23</v>
      </c>
      <c r="M5" s="26" t="s">
        <v>24</v>
      </c>
      <c r="N5" s="26" t="s">
        <v>25</v>
      </c>
      <c r="O5" s="26" t="s">
        <v>26</v>
      </c>
    </row>
    <row r="6" spans="1:15">
      <c r="A6" s="36" t="s">
        <v>27</v>
      </c>
      <c r="B6" s="36"/>
      <c r="C6" s="36"/>
      <c r="D6" s="36"/>
      <c r="E6" s="36"/>
      <c r="F6" s="36"/>
      <c r="G6" s="3">
        <v>7344392939.0500002</v>
      </c>
      <c r="H6" s="3">
        <f t="shared" ref="H6:H18" si="0">I6-G6</f>
        <v>-222296769.34999943</v>
      </c>
      <c r="I6" s="3">
        <f>I9+I23+I39+I45+I53+I78+I99+I110+I116</f>
        <v>7122096169.7000008</v>
      </c>
      <c r="J6" s="3">
        <v>3270944007.75</v>
      </c>
      <c r="K6" s="3">
        <f t="shared" ref="K6:K15" si="1">L6-J6</f>
        <v>94560100</v>
      </c>
      <c r="L6" s="3">
        <f>L9+L23+L39+L45+L53+L78+L99+L110+L116</f>
        <v>3365504107.75</v>
      </c>
      <c r="M6" s="3">
        <v>4073448931.3000002</v>
      </c>
      <c r="N6" s="3">
        <f t="shared" ref="N6:N18" si="2">O6-M6</f>
        <v>-316856869.3499999</v>
      </c>
      <c r="O6" s="3">
        <f>O9+O23+O39+O45+O53+O78+O99+O110+O116</f>
        <v>3756592061.9500003</v>
      </c>
    </row>
    <row r="7" spans="1:15">
      <c r="A7" s="39" t="s">
        <v>28</v>
      </c>
      <c r="B7" s="39"/>
      <c r="C7" s="39"/>
      <c r="D7" s="39"/>
      <c r="E7" s="39"/>
      <c r="F7" s="39"/>
      <c r="G7" s="5">
        <v>3265244806.54</v>
      </c>
      <c r="H7" s="19">
        <f t="shared" si="0"/>
        <v>95014579.960000038</v>
      </c>
      <c r="I7" s="19">
        <f>I24+I40+I46+I54+I79+I100+I111+I117+I10</f>
        <v>3360259386.5</v>
      </c>
      <c r="J7" s="19">
        <v>3151944007.75</v>
      </c>
      <c r="K7" s="19">
        <f t="shared" si="1"/>
        <v>94560100</v>
      </c>
      <c r="L7" s="19">
        <f>L24+L40+L46+L54+L79+L100+L111+L117+L10</f>
        <v>3246504107.75</v>
      </c>
      <c r="M7" s="19">
        <v>113300798.79000001</v>
      </c>
      <c r="N7" s="19">
        <f t="shared" si="2"/>
        <v>454479.95999999344</v>
      </c>
      <c r="O7" s="19">
        <f>O24+O40+O46+O54+O79+O100+O111+O117+O10</f>
        <v>113755278.75</v>
      </c>
    </row>
    <row r="8" spans="1:15">
      <c r="A8" s="39" t="s">
        <v>29</v>
      </c>
      <c r="B8" s="39"/>
      <c r="C8" s="39"/>
      <c r="D8" s="39"/>
      <c r="E8" s="39"/>
      <c r="F8" s="39"/>
      <c r="G8" s="5">
        <v>4079148132.5100002</v>
      </c>
      <c r="H8" s="19">
        <f t="shared" si="0"/>
        <v>-317311349.30999947</v>
      </c>
      <c r="I8" s="19">
        <f>I6-I7</f>
        <v>3761836783.2000008</v>
      </c>
      <c r="J8" s="19">
        <v>119000000</v>
      </c>
      <c r="K8" s="19">
        <f t="shared" si="1"/>
        <v>0</v>
      </c>
      <c r="L8" s="19">
        <f>L6-L7</f>
        <v>119000000</v>
      </c>
      <c r="M8" s="19">
        <v>3960148132.5100002</v>
      </c>
      <c r="N8" s="19">
        <f t="shared" si="2"/>
        <v>-317311349.30999994</v>
      </c>
      <c r="O8" s="19">
        <f>O6-O7</f>
        <v>3642836783.2000003</v>
      </c>
    </row>
    <row r="9" spans="1:15" ht="23.25" customHeight="1">
      <c r="A9" s="37" t="s">
        <v>57</v>
      </c>
      <c r="B9" s="37"/>
      <c r="C9" s="37"/>
      <c r="D9" s="37"/>
      <c r="E9" s="37"/>
      <c r="F9" s="37"/>
      <c r="G9" s="16">
        <v>670127728.55999994</v>
      </c>
      <c r="H9" s="16">
        <f t="shared" si="0"/>
        <v>0</v>
      </c>
      <c r="I9" s="16">
        <v>670127728.55999994</v>
      </c>
      <c r="J9" s="16">
        <v>646180656.74000001</v>
      </c>
      <c r="K9" s="16">
        <f t="shared" si="1"/>
        <v>0</v>
      </c>
      <c r="L9" s="16">
        <v>646180656.74000001</v>
      </c>
      <c r="M9" s="16">
        <v>23947071.82</v>
      </c>
      <c r="N9" s="15">
        <f t="shared" si="2"/>
        <v>0</v>
      </c>
      <c r="O9" s="16">
        <v>23947071.82</v>
      </c>
    </row>
    <row r="10" spans="1:15">
      <c r="A10" s="35" t="s">
        <v>28</v>
      </c>
      <c r="B10" s="35"/>
      <c r="C10" s="35"/>
      <c r="D10" s="35"/>
      <c r="E10" s="35"/>
      <c r="F10" s="35"/>
      <c r="G10" s="19">
        <v>667817728.55999994</v>
      </c>
      <c r="H10" s="19">
        <f t="shared" si="0"/>
        <v>0</v>
      </c>
      <c r="I10" s="19">
        <v>667817728.55999994</v>
      </c>
      <c r="J10" s="20">
        <v>646180656.74000001</v>
      </c>
      <c r="K10" s="20">
        <f t="shared" si="1"/>
        <v>0</v>
      </c>
      <c r="L10" s="19">
        <v>646180656.74000001</v>
      </c>
      <c r="M10" s="20">
        <v>21637071.82</v>
      </c>
      <c r="N10" s="20">
        <f t="shared" si="2"/>
        <v>0</v>
      </c>
      <c r="O10" s="19">
        <v>21637071.82</v>
      </c>
    </row>
    <row r="11" spans="1:15">
      <c r="A11" s="35" t="s">
        <v>29</v>
      </c>
      <c r="B11" s="35"/>
      <c r="C11" s="35"/>
      <c r="D11" s="35"/>
      <c r="E11" s="35"/>
      <c r="F11" s="35"/>
      <c r="G11" s="19">
        <v>2310000</v>
      </c>
      <c r="H11" s="19">
        <f t="shared" si="0"/>
        <v>0</v>
      </c>
      <c r="I11" s="19">
        <v>2310000</v>
      </c>
      <c r="J11" s="20">
        <v>0</v>
      </c>
      <c r="K11" s="20">
        <f t="shared" si="1"/>
        <v>0</v>
      </c>
      <c r="L11" s="19">
        <v>0</v>
      </c>
      <c r="M11" s="20">
        <v>2310000</v>
      </c>
      <c r="N11" s="20">
        <f t="shared" si="2"/>
        <v>0</v>
      </c>
      <c r="O11" s="19">
        <v>2310000</v>
      </c>
    </row>
    <row r="12" spans="1:15">
      <c r="A12" s="35" t="s">
        <v>58</v>
      </c>
      <c r="B12" s="35"/>
      <c r="C12" s="35"/>
      <c r="D12" s="35"/>
      <c r="E12" s="35"/>
      <c r="F12" s="35"/>
      <c r="G12" s="19">
        <v>670127728.55999994</v>
      </c>
      <c r="H12" s="19">
        <f t="shared" si="0"/>
        <v>0</v>
      </c>
      <c r="I12" s="19">
        <v>670127728.55999994</v>
      </c>
      <c r="J12" s="20">
        <v>646180656.74000001</v>
      </c>
      <c r="K12" s="20">
        <f t="shared" si="1"/>
        <v>0</v>
      </c>
      <c r="L12" s="19">
        <v>646180656.74000001</v>
      </c>
      <c r="M12" s="20">
        <v>23947071.82</v>
      </c>
      <c r="N12" s="20">
        <f t="shared" si="2"/>
        <v>0</v>
      </c>
      <c r="O12" s="19">
        <v>23947071.82</v>
      </c>
    </row>
    <row r="13" spans="1:15">
      <c r="A13" s="36" t="s">
        <v>59</v>
      </c>
      <c r="B13" s="36"/>
      <c r="C13" s="36"/>
      <c r="D13" s="36"/>
      <c r="E13" s="36"/>
      <c r="F13" s="36"/>
      <c r="G13" s="3">
        <v>670127728.55999994</v>
      </c>
      <c r="H13" s="3">
        <f t="shared" si="0"/>
        <v>0</v>
      </c>
      <c r="I13" s="3">
        <v>670127728.55999994</v>
      </c>
      <c r="J13" s="12">
        <v>646180656.74000001</v>
      </c>
      <c r="K13" s="12">
        <f t="shared" si="1"/>
        <v>0</v>
      </c>
      <c r="L13" s="3">
        <v>646180656.74000001</v>
      </c>
      <c r="M13" s="12">
        <v>23947071.82</v>
      </c>
      <c r="N13" s="12">
        <f t="shared" si="2"/>
        <v>0</v>
      </c>
      <c r="O13" s="3">
        <v>23947071.82</v>
      </c>
    </row>
    <row r="14" spans="1:15" ht="90.75">
      <c r="A14" s="30" t="s">
        <v>70</v>
      </c>
      <c r="B14" s="29" t="s">
        <v>32</v>
      </c>
      <c r="C14" s="29" t="s">
        <v>32</v>
      </c>
      <c r="D14" s="6" t="s">
        <v>71</v>
      </c>
      <c r="E14" s="6" t="s">
        <v>62</v>
      </c>
      <c r="F14" s="6" t="s">
        <v>72</v>
      </c>
      <c r="G14" s="19">
        <v>66904740</v>
      </c>
      <c r="H14" s="19">
        <f t="shared" si="0"/>
        <v>0</v>
      </c>
      <c r="I14" s="19">
        <v>66904740</v>
      </c>
      <c r="J14" s="20">
        <v>62501891.490000002</v>
      </c>
      <c r="K14" s="20">
        <f t="shared" si="1"/>
        <v>0</v>
      </c>
      <c r="L14" s="19">
        <v>62501891.490000002</v>
      </c>
      <c r="M14" s="20">
        <v>4402848.51</v>
      </c>
      <c r="N14" s="20">
        <f t="shared" si="2"/>
        <v>0</v>
      </c>
      <c r="O14" s="19">
        <v>4402848.51</v>
      </c>
    </row>
    <row r="15" spans="1:15" ht="33">
      <c r="A15" s="30" t="s">
        <v>64</v>
      </c>
      <c r="B15" s="30" t="s">
        <v>65</v>
      </c>
      <c r="C15" s="30" t="s">
        <v>0</v>
      </c>
      <c r="D15" s="7" t="s">
        <v>0</v>
      </c>
      <c r="E15" s="7" t="s">
        <v>0</v>
      </c>
      <c r="F15" s="7" t="s">
        <v>0</v>
      </c>
      <c r="G15" s="19">
        <v>64594740</v>
      </c>
      <c r="H15" s="19">
        <f t="shared" si="0"/>
        <v>0</v>
      </c>
      <c r="I15" s="19">
        <v>64594740</v>
      </c>
      <c r="J15" s="20">
        <v>62501891.490000002</v>
      </c>
      <c r="K15" s="20">
        <f t="shared" si="1"/>
        <v>0</v>
      </c>
      <c r="L15" s="19">
        <v>62501891.490000002</v>
      </c>
      <c r="M15" s="20">
        <v>2092848.51</v>
      </c>
      <c r="N15" s="20">
        <f t="shared" si="2"/>
        <v>0</v>
      </c>
      <c r="O15" s="19">
        <v>2092848.51</v>
      </c>
    </row>
    <row r="16" spans="1:15" ht="16.5">
      <c r="A16" s="30" t="s">
        <v>66</v>
      </c>
      <c r="B16" s="30" t="s">
        <v>32</v>
      </c>
      <c r="C16" s="30" t="s">
        <v>0</v>
      </c>
      <c r="D16" s="7" t="s">
        <v>0</v>
      </c>
      <c r="E16" s="7" t="s">
        <v>0</v>
      </c>
      <c r="F16" s="7" t="s">
        <v>0</v>
      </c>
      <c r="G16" s="19">
        <v>2310000</v>
      </c>
      <c r="H16" s="19">
        <f t="shared" si="0"/>
        <v>0</v>
      </c>
      <c r="I16" s="19">
        <v>2310000</v>
      </c>
      <c r="J16" s="20" t="s">
        <v>0</v>
      </c>
      <c r="K16" s="20"/>
      <c r="L16" s="19" t="s">
        <v>0</v>
      </c>
      <c r="M16" s="20">
        <v>2310000</v>
      </c>
      <c r="N16" s="20">
        <f t="shared" si="2"/>
        <v>0</v>
      </c>
      <c r="O16" s="19">
        <v>2310000</v>
      </c>
    </row>
    <row r="17" spans="1:15" ht="82.5">
      <c r="A17" s="30" t="s">
        <v>75</v>
      </c>
      <c r="B17" s="29" t="s">
        <v>32</v>
      </c>
      <c r="C17" s="29" t="s">
        <v>32</v>
      </c>
      <c r="D17" s="6" t="s">
        <v>76</v>
      </c>
      <c r="E17" s="6" t="s">
        <v>62</v>
      </c>
      <c r="F17" s="6" t="s">
        <v>63</v>
      </c>
      <c r="G17" s="19">
        <v>543222833.09000003</v>
      </c>
      <c r="H17" s="19">
        <f t="shared" si="0"/>
        <v>0</v>
      </c>
      <c r="I17" s="19">
        <v>543222833.09000003</v>
      </c>
      <c r="J17" s="20">
        <v>525622595.25</v>
      </c>
      <c r="K17" s="20">
        <f>L17-J17</f>
        <v>0</v>
      </c>
      <c r="L17" s="19">
        <v>525622595.25</v>
      </c>
      <c r="M17" s="20">
        <v>17600237.84</v>
      </c>
      <c r="N17" s="20">
        <f t="shared" si="2"/>
        <v>0</v>
      </c>
      <c r="O17" s="19">
        <v>17600237.84</v>
      </c>
    </row>
    <row r="18" spans="1:15" ht="33">
      <c r="A18" s="30" t="s">
        <v>64</v>
      </c>
      <c r="B18" s="30" t="s">
        <v>65</v>
      </c>
      <c r="C18" s="30" t="s">
        <v>0</v>
      </c>
      <c r="D18" s="7" t="s">
        <v>0</v>
      </c>
      <c r="E18" s="7" t="s">
        <v>0</v>
      </c>
      <c r="F18" s="7" t="s">
        <v>0</v>
      </c>
      <c r="G18" s="19">
        <v>543222833.09000003</v>
      </c>
      <c r="H18" s="19">
        <f t="shared" si="0"/>
        <v>0</v>
      </c>
      <c r="I18" s="19">
        <v>543222833.09000003</v>
      </c>
      <c r="J18" s="20">
        <v>525622595.25</v>
      </c>
      <c r="K18" s="20">
        <f>L18-J18</f>
        <v>0</v>
      </c>
      <c r="L18" s="19">
        <v>525622595.25</v>
      </c>
      <c r="M18" s="20">
        <v>17600237.84</v>
      </c>
      <c r="N18" s="20">
        <f t="shared" si="2"/>
        <v>0</v>
      </c>
      <c r="O18" s="19">
        <v>17600237.84</v>
      </c>
    </row>
    <row r="19" spans="1:15" ht="16.5">
      <c r="A19" s="30" t="s">
        <v>66</v>
      </c>
      <c r="B19" s="30" t="s">
        <v>32</v>
      </c>
      <c r="C19" s="30" t="s">
        <v>0</v>
      </c>
      <c r="D19" s="7" t="s">
        <v>0</v>
      </c>
      <c r="E19" s="7" t="s">
        <v>0</v>
      </c>
      <c r="F19" s="7" t="s">
        <v>0</v>
      </c>
      <c r="G19" s="19" t="s">
        <v>0</v>
      </c>
      <c r="H19" s="19"/>
      <c r="I19" s="19" t="s">
        <v>0</v>
      </c>
      <c r="J19" s="20" t="s">
        <v>0</v>
      </c>
      <c r="K19" s="20"/>
      <c r="L19" s="19" t="s">
        <v>0</v>
      </c>
      <c r="M19" s="20" t="s">
        <v>0</v>
      </c>
      <c r="N19" s="20"/>
      <c r="O19" s="19" t="s">
        <v>0</v>
      </c>
    </row>
    <row r="20" spans="1:15" ht="82.5">
      <c r="A20" s="30" t="s">
        <v>80</v>
      </c>
      <c r="B20" s="29" t="s">
        <v>32</v>
      </c>
      <c r="C20" s="29" t="s">
        <v>32</v>
      </c>
      <c r="D20" s="6" t="s">
        <v>61</v>
      </c>
      <c r="E20" s="6" t="s">
        <v>62</v>
      </c>
      <c r="F20" s="6" t="s">
        <v>63</v>
      </c>
      <c r="G20" s="19">
        <v>60000155.469999999</v>
      </c>
      <c r="H20" s="19">
        <f>I20-G20</f>
        <v>0</v>
      </c>
      <c r="I20" s="19">
        <v>60000155.469999999</v>
      </c>
      <c r="J20" s="20">
        <v>58056170</v>
      </c>
      <c r="K20" s="20">
        <f>L20-J20</f>
        <v>0</v>
      </c>
      <c r="L20" s="19">
        <v>58056170</v>
      </c>
      <c r="M20" s="20">
        <v>1943985.47</v>
      </c>
      <c r="N20" s="20">
        <f>O20-M20</f>
        <v>0</v>
      </c>
      <c r="O20" s="19">
        <v>1943985.47</v>
      </c>
    </row>
    <row r="21" spans="1:15" ht="33">
      <c r="A21" s="30" t="s">
        <v>64</v>
      </c>
      <c r="B21" s="30" t="s">
        <v>65</v>
      </c>
      <c r="C21" s="30" t="s">
        <v>0</v>
      </c>
      <c r="D21" s="7" t="s">
        <v>0</v>
      </c>
      <c r="E21" s="7" t="s">
        <v>0</v>
      </c>
      <c r="F21" s="7" t="s">
        <v>0</v>
      </c>
      <c r="G21" s="19">
        <v>60000155.469999999</v>
      </c>
      <c r="H21" s="19">
        <f>I21-G21</f>
        <v>0</v>
      </c>
      <c r="I21" s="19">
        <v>60000155.469999999</v>
      </c>
      <c r="J21" s="20">
        <v>58056170</v>
      </c>
      <c r="K21" s="20">
        <f>L21-J21</f>
        <v>0</v>
      </c>
      <c r="L21" s="19">
        <v>58056170</v>
      </c>
      <c r="M21" s="20">
        <v>1943985.47</v>
      </c>
      <c r="N21" s="20">
        <f>O21-M21</f>
        <v>0</v>
      </c>
      <c r="O21" s="19">
        <v>1943985.47</v>
      </c>
    </row>
    <row r="22" spans="1:15" ht="16.5">
      <c r="A22" s="30" t="s">
        <v>66</v>
      </c>
      <c r="B22" s="30" t="s">
        <v>32</v>
      </c>
      <c r="C22" s="30" t="s">
        <v>0</v>
      </c>
      <c r="D22" s="7" t="s">
        <v>0</v>
      </c>
      <c r="E22" s="7" t="s">
        <v>0</v>
      </c>
      <c r="F22" s="7" t="s">
        <v>0</v>
      </c>
      <c r="G22" s="19" t="s">
        <v>0</v>
      </c>
      <c r="H22" s="19"/>
      <c r="I22" s="19" t="s">
        <v>0</v>
      </c>
      <c r="J22" s="20" t="s">
        <v>0</v>
      </c>
      <c r="K22" s="20"/>
      <c r="L22" s="19" t="s">
        <v>0</v>
      </c>
      <c r="M22" s="20" t="s">
        <v>0</v>
      </c>
      <c r="N22" s="20"/>
      <c r="O22" s="19" t="s">
        <v>0</v>
      </c>
    </row>
    <row r="23" spans="1:15" ht="22.5" customHeight="1">
      <c r="A23" s="37" t="s">
        <v>90</v>
      </c>
      <c r="B23" s="37"/>
      <c r="C23" s="37"/>
      <c r="D23" s="37"/>
      <c r="E23" s="37"/>
      <c r="F23" s="37"/>
      <c r="G23" s="16">
        <v>999522915.96000004</v>
      </c>
      <c r="H23" s="16">
        <f t="shared" ref="H23:H28" si="3">I23-G23</f>
        <v>-84985420.040000081</v>
      </c>
      <c r="I23" s="16">
        <v>914537495.91999996</v>
      </c>
      <c r="J23" s="15">
        <v>745027100</v>
      </c>
      <c r="K23" s="15">
        <f t="shared" ref="K23:K27" si="4">L23-J23</f>
        <v>94560100</v>
      </c>
      <c r="L23" s="16">
        <v>839587200</v>
      </c>
      <c r="M23" s="15">
        <v>254495815.96000001</v>
      </c>
      <c r="N23" s="15">
        <f t="shared" ref="N23:N28" si="5">O23-M23</f>
        <v>-179545520.04000002</v>
      </c>
      <c r="O23" s="16">
        <v>74950295.920000002</v>
      </c>
    </row>
    <row r="24" spans="1:15">
      <c r="A24" s="35" t="s">
        <v>28</v>
      </c>
      <c r="B24" s="35"/>
      <c r="C24" s="35"/>
      <c r="D24" s="35"/>
      <c r="E24" s="35"/>
      <c r="F24" s="35"/>
      <c r="G24" s="19">
        <v>819483053</v>
      </c>
      <c r="H24" s="19">
        <f t="shared" si="3"/>
        <v>95014579.960000038</v>
      </c>
      <c r="I24" s="19">
        <v>914497632.96000004</v>
      </c>
      <c r="J24" s="20">
        <v>745027100</v>
      </c>
      <c r="K24" s="20">
        <f t="shared" si="4"/>
        <v>94560100</v>
      </c>
      <c r="L24" s="19">
        <v>839587200</v>
      </c>
      <c r="M24" s="20">
        <v>74455953</v>
      </c>
      <c r="N24" s="20">
        <f t="shared" si="5"/>
        <v>454479.95999999344</v>
      </c>
      <c r="O24" s="19">
        <v>74910432.959999993</v>
      </c>
    </row>
    <row r="25" spans="1:15">
      <c r="A25" s="35" t="s">
        <v>29</v>
      </c>
      <c r="B25" s="35"/>
      <c r="C25" s="35"/>
      <c r="D25" s="35"/>
      <c r="E25" s="35"/>
      <c r="F25" s="35"/>
      <c r="G25" s="19">
        <v>180039862.96000001</v>
      </c>
      <c r="H25" s="19">
        <f t="shared" si="3"/>
        <v>-180000000</v>
      </c>
      <c r="I25" s="19">
        <v>39862.959999999999</v>
      </c>
      <c r="J25" s="20">
        <v>0</v>
      </c>
      <c r="K25" s="20">
        <f t="shared" si="4"/>
        <v>0</v>
      </c>
      <c r="L25" s="19">
        <v>0</v>
      </c>
      <c r="M25" s="20">
        <v>180039862.96000001</v>
      </c>
      <c r="N25" s="20">
        <f t="shared" si="5"/>
        <v>-180000000</v>
      </c>
      <c r="O25" s="19">
        <v>39862.959999999999</v>
      </c>
    </row>
    <row r="26" spans="1:15" ht="18.75" customHeight="1">
      <c r="A26" s="35" t="s">
        <v>91</v>
      </c>
      <c r="B26" s="35"/>
      <c r="C26" s="35"/>
      <c r="D26" s="35"/>
      <c r="E26" s="35"/>
      <c r="F26" s="35"/>
      <c r="G26" s="19">
        <v>999522915.96000004</v>
      </c>
      <c r="H26" s="19">
        <f t="shared" si="3"/>
        <v>-84985420.040000081</v>
      </c>
      <c r="I26" s="19">
        <v>914537495.91999996</v>
      </c>
      <c r="J26" s="20">
        <v>745027100</v>
      </c>
      <c r="K26" s="20">
        <f t="shared" si="4"/>
        <v>94560100</v>
      </c>
      <c r="L26" s="19">
        <v>839587200</v>
      </c>
      <c r="M26" s="20">
        <v>254495815.96000001</v>
      </c>
      <c r="N26" s="20">
        <f t="shared" si="5"/>
        <v>-179545520.04000002</v>
      </c>
      <c r="O26" s="19">
        <v>74950295.920000002</v>
      </c>
    </row>
    <row r="27" spans="1:15">
      <c r="A27" s="36" t="s">
        <v>59</v>
      </c>
      <c r="B27" s="36"/>
      <c r="C27" s="36"/>
      <c r="D27" s="36"/>
      <c r="E27" s="36"/>
      <c r="F27" s="36"/>
      <c r="G27" s="3">
        <v>998047597.96000004</v>
      </c>
      <c r="H27" s="3">
        <f t="shared" si="3"/>
        <v>-180000000</v>
      </c>
      <c r="I27" s="3">
        <v>818047597.96000004</v>
      </c>
      <c r="J27" s="12">
        <v>745027100</v>
      </c>
      <c r="K27" s="12">
        <f t="shared" si="4"/>
        <v>0</v>
      </c>
      <c r="L27" s="3">
        <v>745027100</v>
      </c>
      <c r="M27" s="12">
        <v>253020497.96000001</v>
      </c>
      <c r="N27" s="12">
        <f t="shared" si="5"/>
        <v>-180000000</v>
      </c>
      <c r="O27" s="3">
        <v>73020497.959999993</v>
      </c>
    </row>
    <row r="28" spans="1:15" ht="82.5">
      <c r="A28" s="30" t="s">
        <v>92</v>
      </c>
      <c r="B28" s="29" t="s">
        <v>32</v>
      </c>
      <c r="C28" s="29" t="s">
        <v>32</v>
      </c>
      <c r="D28" s="6" t="s">
        <v>93</v>
      </c>
      <c r="E28" s="6" t="s">
        <v>62</v>
      </c>
      <c r="F28" s="6" t="s">
        <v>69</v>
      </c>
      <c r="G28" s="19">
        <v>180000000</v>
      </c>
      <c r="H28" s="19">
        <f t="shared" si="3"/>
        <v>-180000000</v>
      </c>
      <c r="I28" s="19">
        <v>0</v>
      </c>
      <c r="J28" s="20" t="s">
        <v>0</v>
      </c>
      <c r="K28" s="20"/>
      <c r="L28" s="19" t="s">
        <v>0</v>
      </c>
      <c r="M28" s="20">
        <v>180000000</v>
      </c>
      <c r="N28" s="20">
        <f t="shared" si="5"/>
        <v>-180000000</v>
      </c>
      <c r="O28" s="19">
        <v>0</v>
      </c>
    </row>
    <row r="29" spans="1:15" ht="16.5">
      <c r="A29" s="30" t="s">
        <v>94</v>
      </c>
      <c r="B29" s="30" t="s">
        <v>95</v>
      </c>
      <c r="C29" s="30" t="s">
        <v>0</v>
      </c>
      <c r="D29" s="7" t="s">
        <v>0</v>
      </c>
      <c r="E29" s="7" t="s">
        <v>0</v>
      </c>
      <c r="F29" s="7" t="s">
        <v>0</v>
      </c>
      <c r="G29" s="19" t="s">
        <v>0</v>
      </c>
      <c r="H29" s="19"/>
      <c r="I29" s="19" t="s">
        <v>0</v>
      </c>
      <c r="J29" s="20" t="s">
        <v>0</v>
      </c>
      <c r="K29" s="20"/>
      <c r="L29" s="19" t="s">
        <v>0</v>
      </c>
      <c r="M29" s="20" t="s">
        <v>0</v>
      </c>
      <c r="N29" s="20"/>
      <c r="O29" s="19" t="s">
        <v>0</v>
      </c>
    </row>
    <row r="30" spans="1:15" ht="16.5">
      <c r="A30" s="30" t="s">
        <v>66</v>
      </c>
      <c r="B30" s="30" t="s">
        <v>32</v>
      </c>
      <c r="C30" s="30" t="s">
        <v>0</v>
      </c>
      <c r="D30" s="7" t="s">
        <v>0</v>
      </c>
      <c r="E30" s="7" t="s">
        <v>0</v>
      </c>
      <c r="F30" s="7" t="s">
        <v>0</v>
      </c>
      <c r="G30" s="19" t="s">
        <v>0</v>
      </c>
      <c r="H30" s="19"/>
      <c r="I30" s="19" t="s">
        <v>0</v>
      </c>
      <c r="J30" s="20" t="s">
        <v>0</v>
      </c>
      <c r="K30" s="20"/>
      <c r="L30" s="19" t="s">
        <v>0</v>
      </c>
      <c r="M30" s="20" t="s">
        <v>0</v>
      </c>
      <c r="N30" s="20"/>
      <c r="O30" s="19" t="s">
        <v>0</v>
      </c>
    </row>
    <row r="31" spans="1:15" ht="66">
      <c r="A31" s="30" t="s">
        <v>96</v>
      </c>
      <c r="B31" s="29" t="s">
        <v>32</v>
      </c>
      <c r="C31" s="29" t="s">
        <v>32</v>
      </c>
      <c r="D31" s="6" t="s">
        <v>97</v>
      </c>
      <c r="E31" s="6" t="s">
        <v>98</v>
      </c>
      <c r="F31" s="6" t="s">
        <v>40</v>
      </c>
      <c r="G31" s="19">
        <v>110291597.95999999</v>
      </c>
      <c r="H31" s="19">
        <f t="shared" ref="H31:H90" si="6">I31-G31</f>
        <v>0</v>
      </c>
      <c r="I31" s="19">
        <v>110291597.95999999</v>
      </c>
      <c r="J31" s="20">
        <v>108046700</v>
      </c>
      <c r="K31" s="20">
        <f>L31-J31</f>
        <v>0</v>
      </c>
      <c r="L31" s="19">
        <v>108046700</v>
      </c>
      <c r="M31" s="20">
        <v>2244897.96</v>
      </c>
      <c r="N31" s="20">
        <f t="shared" ref="N31:N90" si="7">O31-M31</f>
        <v>0</v>
      </c>
      <c r="O31" s="19">
        <v>2244897.96</v>
      </c>
    </row>
    <row r="32" spans="1:15" ht="16.5">
      <c r="A32" s="30" t="s">
        <v>94</v>
      </c>
      <c r="B32" s="30" t="s">
        <v>95</v>
      </c>
      <c r="C32" s="30" t="s">
        <v>0</v>
      </c>
      <c r="D32" s="7" t="s">
        <v>0</v>
      </c>
      <c r="E32" s="7" t="s">
        <v>0</v>
      </c>
      <c r="F32" s="7" t="s">
        <v>0</v>
      </c>
      <c r="G32" s="19">
        <v>110251735</v>
      </c>
      <c r="H32" s="19">
        <f t="shared" si="6"/>
        <v>0</v>
      </c>
      <c r="I32" s="19">
        <v>110251735</v>
      </c>
      <c r="J32" s="20">
        <v>108046700</v>
      </c>
      <c r="K32" s="20">
        <f>L32-J32</f>
        <v>0</v>
      </c>
      <c r="L32" s="19">
        <v>108046700</v>
      </c>
      <c r="M32" s="20">
        <v>2205035</v>
      </c>
      <c r="N32" s="20">
        <f t="shared" si="7"/>
        <v>0</v>
      </c>
      <c r="O32" s="19">
        <v>2205035</v>
      </c>
    </row>
    <row r="33" spans="1:15" ht="16.5">
      <c r="A33" s="30" t="s">
        <v>66</v>
      </c>
      <c r="B33" s="30" t="s">
        <v>32</v>
      </c>
      <c r="C33" s="30" t="s">
        <v>0</v>
      </c>
      <c r="D33" s="7" t="s">
        <v>0</v>
      </c>
      <c r="E33" s="7" t="s">
        <v>0</v>
      </c>
      <c r="F33" s="7" t="s">
        <v>0</v>
      </c>
      <c r="G33" s="19">
        <v>39862.959999999999</v>
      </c>
      <c r="H33" s="19">
        <f t="shared" si="6"/>
        <v>0</v>
      </c>
      <c r="I33" s="19">
        <v>39862.959999999999</v>
      </c>
      <c r="J33" s="20" t="s">
        <v>0</v>
      </c>
      <c r="K33" s="20"/>
      <c r="L33" s="19" t="s">
        <v>0</v>
      </c>
      <c r="M33" s="20">
        <v>39862.959999999999</v>
      </c>
      <c r="N33" s="20">
        <f t="shared" si="7"/>
        <v>0</v>
      </c>
      <c r="O33" s="19">
        <v>39862.959999999999</v>
      </c>
    </row>
    <row r="34" spans="1:15" ht="41.25">
      <c r="A34" s="30" t="s">
        <v>315</v>
      </c>
      <c r="B34" s="29" t="s">
        <v>32</v>
      </c>
      <c r="C34" s="29" t="s">
        <v>32</v>
      </c>
      <c r="D34" s="6" t="s">
        <v>316</v>
      </c>
      <c r="E34" s="6" t="s">
        <v>35</v>
      </c>
      <c r="F34" s="6" t="s">
        <v>183</v>
      </c>
      <c r="G34" s="19">
        <v>707756000</v>
      </c>
      <c r="H34" s="19">
        <f t="shared" si="6"/>
        <v>0</v>
      </c>
      <c r="I34" s="19">
        <v>707756000</v>
      </c>
      <c r="J34" s="20">
        <v>636980400</v>
      </c>
      <c r="K34" s="20">
        <f t="shared" ref="K34:K57" si="8">L34-J34</f>
        <v>0</v>
      </c>
      <c r="L34" s="19">
        <v>636980400</v>
      </c>
      <c r="M34" s="20">
        <v>70775600</v>
      </c>
      <c r="N34" s="20">
        <f t="shared" si="7"/>
        <v>0</v>
      </c>
      <c r="O34" s="19">
        <v>70775600</v>
      </c>
    </row>
    <row r="35" spans="1:15" ht="16.5">
      <c r="A35" s="30" t="s">
        <v>94</v>
      </c>
      <c r="B35" s="30" t="s">
        <v>95</v>
      </c>
      <c r="C35" s="30" t="s">
        <v>0</v>
      </c>
      <c r="D35" s="7" t="s">
        <v>0</v>
      </c>
      <c r="E35" s="7" t="s">
        <v>0</v>
      </c>
      <c r="F35" s="7" t="s">
        <v>0</v>
      </c>
      <c r="G35" s="19">
        <v>707756000</v>
      </c>
      <c r="H35" s="19">
        <f t="shared" si="6"/>
        <v>0</v>
      </c>
      <c r="I35" s="19">
        <v>707756000</v>
      </c>
      <c r="J35" s="20">
        <v>636980400</v>
      </c>
      <c r="K35" s="20">
        <f t="shared" si="8"/>
        <v>0</v>
      </c>
      <c r="L35" s="19">
        <v>636980400</v>
      </c>
      <c r="M35" s="20">
        <v>70775600</v>
      </c>
      <c r="N35" s="20">
        <f t="shared" si="7"/>
        <v>0</v>
      </c>
      <c r="O35" s="19">
        <v>70775600</v>
      </c>
    </row>
    <row r="36" spans="1:15">
      <c r="A36" s="36" t="s">
        <v>317</v>
      </c>
      <c r="B36" s="36"/>
      <c r="C36" s="36"/>
      <c r="D36" s="36"/>
      <c r="E36" s="36"/>
      <c r="F36" s="36"/>
      <c r="G36" s="19">
        <v>1475318</v>
      </c>
      <c r="H36" s="19">
        <f t="shared" si="6"/>
        <v>95014579.959999993</v>
      </c>
      <c r="I36" s="19">
        <v>96489897.959999993</v>
      </c>
      <c r="J36" s="20">
        <v>0</v>
      </c>
      <c r="K36" s="20">
        <f t="shared" si="8"/>
        <v>94560100</v>
      </c>
      <c r="L36" s="19">
        <v>94560100</v>
      </c>
      <c r="M36" s="20">
        <v>1475318</v>
      </c>
      <c r="N36" s="20">
        <f t="shared" si="7"/>
        <v>454479.95999999996</v>
      </c>
      <c r="O36" s="19">
        <v>1929797.96</v>
      </c>
    </row>
    <row r="37" spans="1:15" ht="57.75">
      <c r="A37" s="30" t="s">
        <v>318</v>
      </c>
      <c r="B37" s="29" t="s">
        <v>32</v>
      </c>
      <c r="C37" s="29" t="s">
        <v>32</v>
      </c>
      <c r="D37" s="6" t="s">
        <v>117</v>
      </c>
      <c r="E37" s="6" t="s">
        <v>319</v>
      </c>
      <c r="F37" s="6" t="s">
        <v>320</v>
      </c>
      <c r="G37" s="19">
        <v>1475318</v>
      </c>
      <c r="H37" s="19">
        <f t="shared" si="6"/>
        <v>95014579.959999993</v>
      </c>
      <c r="I37" s="19">
        <v>96489897.959999993</v>
      </c>
      <c r="J37" s="20">
        <v>0</v>
      </c>
      <c r="K37" s="20">
        <f t="shared" si="8"/>
        <v>94560100</v>
      </c>
      <c r="L37" s="19">
        <v>94560100</v>
      </c>
      <c r="M37" s="20">
        <v>1475318</v>
      </c>
      <c r="N37" s="20">
        <f t="shared" si="7"/>
        <v>454479.95999999996</v>
      </c>
      <c r="O37" s="19">
        <v>1929797.96</v>
      </c>
    </row>
    <row r="38" spans="1:15" ht="16.5">
      <c r="A38" s="30" t="s">
        <v>94</v>
      </c>
      <c r="B38" s="30" t="s">
        <v>95</v>
      </c>
      <c r="C38" s="30" t="s">
        <v>0</v>
      </c>
      <c r="D38" s="7" t="s">
        <v>0</v>
      </c>
      <c r="E38" s="7" t="s">
        <v>0</v>
      </c>
      <c r="F38" s="7" t="s">
        <v>0</v>
      </c>
      <c r="G38" s="19">
        <v>1475318</v>
      </c>
      <c r="H38" s="19">
        <f t="shared" si="6"/>
        <v>95014579.959999993</v>
      </c>
      <c r="I38" s="19">
        <v>96489897.959999993</v>
      </c>
      <c r="J38" s="20">
        <v>0</v>
      </c>
      <c r="K38" s="20">
        <f t="shared" si="8"/>
        <v>94560100</v>
      </c>
      <c r="L38" s="19">
        <v>94560100</v>
      </c>
      <c r="M38" s="20">
        <v>1475318</v>
      </c>
      <c r="N38" s="20">
        <f t="shared" si="7"/>
        <v>454479.95999999996</v>
      </c>
      <c r="O38" s="19">
        <v>1929797.96</v>
      </c>
    </row>
    <row r="39" spans="1:15" ht="20.25" customHeight="1">
      <c r="A39" s="37" t="s">
        <v>321</v>
      </c>
      <c r="B39" s="37"/>
      <c r="C39" s="37"/>
      <c r="D39" s="37"/>
      <c r="E39" s="37"/>
      <c r="F39" s="37"/>
      <c r="G39" s="16">
        <v>0</v>
      </c>
      <c r="H39" s="16">
        <f t="shared" si="6"/>
        <v>69251910</v>
      </c>
      <c r="I39" s="16">
        <v>69251910</v>
      </c>
      <c r="J39" s="15">
        <v>0</v>
      </c>
      <c r="K39" s="15">
        <f t="shared" si="8"/>
        <v>0</v>
      </c>
      <c r="L39" s="16">
        <v>0</v>
      </c>
      <c r="M39" s="15">
        <v>0</v>
      </c>
      <c r="N39" s="15">
        <f t="shared" si="7"/>
        <v>69251910</v>
      </c>
      <c r="O39" s="16">
        <v>69251910</v>
      </c>
    </row>
    <row r="40" spans="1:15">
      <c r="A40" s="35" t="s">
        <v>28</v>
      </c>
      <c r="B40" s="35"/>
      <c r="C40" s="35"/>
      <c r="D40" s="35"/>
      <c r="E40" s="35"/>
      <c r="F40" s="35"/>
      <c r="G40" s="19">
        <v>0</v>
      </c>
      <c r="H40" s="19">
        <f t="shared" si="6"/>
        <v>0</v>
      </c>
      <c r="I40" s="19">
        <v>0</v>
      </c>
      <c r="J40" s="20">
        <v>0</v>
      </c>
      <c r="K40" s="20">
        <f t="shared" si="8"/>
        <v>0</v>
      </c>
      <c r="L40" s="19">
        <v>0</v>
      </c>
      <c r="M40" s="20">
        <v>0</v>
      </c>
      <c r="N40" s="20">
        <f t="shared" si="7"/>
        <v>0</v>
      </c>
      <c r="O40" s="19">
        <v>0</v>
      </c>
    </row>
    <row r="41" spans="1:15">
      <c r="A41" s="35" t="s">
        <v>29</v>
      </c>
      <c r="B41" s="35"/>
      <c r="C41" s="35"/>
      <c r="D41" s="35"/>
      <c r="E41" s="35"/>
      <c r="F41" s="35"/>
      <c r="G41" s="19">
        <v>0</v>
      </c>
      <c r="H41" s="19">
        <f t="shared" si="6"/>
        <v>69251910</v>
      </c>
      <c r="I41" s="19">
        <v>69251910</v>
      </c>
      <c r="J41" s="20">
        <v>0</v>
      </c>
      <c r="K41" s="20">
        <f t="shared" si="8"/>
        <v>0</v>
      </c>
      <c r="L41" s="19">
        <v>0</v>
      </c>
      <c r="M41" s="20">
        <v>0</v>
      </c>
      <c r="N41" s="20">
        <f t="shared" si="7"/>
        <v>69251910</v>
      </c>
      <c r="O41" s="19">
        <v>69251910</v>
      </c>
    </row>
    <row r="42" spans="1:15" ht="20.25" customHeight="1">
      <c r="A42" s="35" t="s">
        <v>322</v>
      </c>
      <c r="B42" s="35"/>
      <c r="C42" s="35"/>
      <c r="D42" s="35"/>
      <c r="E42" s="35"/>
      <c r="F42" s="35"/>
      <c r="G42" s="19">
        <v>0</v>
      </c>
      <c r="H42" s="19">
        <f t="shared" si="6"/>
        <v>69251910</v>
      </c>
      <c r="I42" s="19">
        <v>69251910</v>
      </c>
      <c r="J42" s="20">
        <v>0</v>
      </c>
      <c r="K42" s="20">
        <f t="shared" si="8"/>
        <v>0</v>
      </c>
      <c r="L42" s="19">
        <v>0</v>
      </c>
      <c r="M42" s="20">
        <v>0</v>
      </c>
      <c r="N42" s="20">
        <f t="shared" si="7"/>
        <v>69251910</v>
      </c>
      <c r="O42" s="19">
        <v>69251910</v>
      </c>
    </row>
    <row r="43" spans="1:15">
      <c r="A43" s="36" t="s">
        <v>122</v>
      </c>
      <c r="B43" s="36"/>
      <c r="C43" s="36"/>
      <c r="D43" s="36"/>
      <c r="E43" s="36"/>
      <c r="F43" s="36"/>
      <c r="G43" s="3">
        <v>0</v>
      </c>
      <c r="H43" s="3">
        <f t="shared" si="6"/>
        <v>69251910</v>
      </c>
      <c r="I43" s="3">
        <v>69251910</v>
      </c>
      <c r="J43" s="12">
        <v>0</v>
      </c>
      <c r="K43" s="12">
        <f t="shared" si="8"/>
        <v>0</v>
      </c>
      <c r="L43" s="3">
        <v>0</v>
      </c>
      <c r="M43" s="12">
        <v>0</v>
      </c>
      <c r="N43" s="12">
        <f t="shared" si="7"/>
        <v>69251910</v>
      </c>
      <c r="O43" s="3">
        <v>69251910</v>
      </c>
    </row>
    <row r="44" spans="1:15" ht="82.5">
      <c r="A44" s="30" t="s">
        <v>323</v>
      </c>
      <c r="B44" s="29" t="s">
        <v>32</v>
      </c>
      <c r="C44" s="29" t="s">
        <v>32</v>
      </c>
      <c r="D44" s="6" t="s">
        <v>324</v>
      </c>
      <c r="E44" s="6" t="s">
        <v>325</v>
      </c>
      <c r="F44" s="6" t="s">
        <v>320</v>
      </c>
      <c r="G44" s="19">
        <v>0</v>
      </c>
      <c r="H44" s="19">
        <f t="shared" si="6"/>
        <v>69251910</v>
      </c>
      <c r="I44" s="19">
        <v>69251910</v>
      </c>
      <c r="J44" s="20">
        <v>0</v>
      </c>
      <c r="K44" s="20">
        <f t="shared" si="8"/>
        <v>0</v>
      </c>
      <c r="L44" s="19">
        <v>0</v>
      </c>
      <c r="M44" s="20">
        <v>0</v>
      </c>
      <c r="N44" s="20">
        <f t="shared" si="7"/>
        <v>69251910</v>
      </c>
      <c r="O44" s="19">
        <v>69251910</v>
      </c>
    </row>
    <row r="45" spans="1:15">
      <c r="A45" s="37" t="s">
        <v>123</v>
      </c>
      <c r="B45" s="37"/>
      <c r="C45" s="37"/>
      <c r="D45" s="37"/>
      <c r="E45" s="37"/>
      <c r="F45" s="37"/>
      <c r="G45" s="16">
        <v>367749357.08999997</v>
      </c>
      <c r="H45" s="16">
        <f t="shared" si="6"/>
        <v>0</v>
      </c>
      <c r="I45" s="16">
        <f>I46+I47</f>
        <v>367749357.09000003</v>
      </c>
      <c r="J45" s="15">
        <v>142500051.00999999</v>
      </c>
      <c r="K45" s="15">
        <f t="shared" si="8"/>
        <v>0</v>
      </c>
      <c r="L45" s="16">
        <f>L46+L47</f>
        <v>142500051.00999999</v>
      </c>
      <c r="M45" s="15">
        <v>225249306.08000001</v>
      </c>
      <c r="N45" s="15">
        <f t="shared" si="7"/>
        <v>0</v>
      </c>
      <c r="O45" s="16">
        <f>O46+O47</f>
        <v>225249306.08000001</v>
      </c>
    </row>
    <row r="46" spans="1:15">
      <c r="A46" s="35" t="s">
        <v>28</v>
      </c>
      <c r="B46" s="35"/>
      <c r="C46" s="35"/>
      <c r="D46" s="35"/>
      <c r="E46" s="35"/>
      <c r="F46" s="35"/>
      <c r="G46" s="19">
        <v>26111167.789999999</v>
      </c>
      <c r="H46" s="19">
        <f t="shared" si="6"/>
        <v>0</v>
      </c>
      <c r="I46" s="19">
        <v>26111167.789999999</v>
      </c>
      <c r="J46" s="20">
        <v>23500051.010000002</v>
      </c>
      <c r="K46" s="20">
        <f t="shared" si="8"/>
        <v>0</v>
      </c>
      <c r="L46" s="19">
        <v>23500051.010000002</v>
      </c>
      <c r="M46" s="20">
        <v>2611116.7799999998</v>
      </c>
      <c r="N46" s="20">
        <f t="shared" si="7"/>
        <v>0</v>
      </c>
      <c r="O46" s="19">
        <v>2611116.7799999998</v>
      </c>
    </row>
    <row r="47" spans="1:15">
      <c r="A47" s="35" t="s">
        <v>29</v>
      </c>
      <c r="B47" s="35"/>
      <c r="C47" s="35"/>
      <c r="D47" s="35"/>
      <c r="E47" s="35"/>
      <c r="F47" s="35"/>
      <c r="G47" s="19">
        <v>341638189.30000001</v>
      </c>
      <c r="H47" s="19">
        <f t="shared" si="6"/>
        <v>0</v>
      </c>
      <c r="I47" s="19">
        <f>L47+O47</f>
        <v>341638189.30000001</v>
      </c>
      <c r="J47" s="20">
        <v>119000000</v>
      </c>
      <c r="K47" s="20">
        <f t="shared" si="8"/>
        <v>0</v>
      </c>
      <c r="L47" s="19">
        <f>L50</f>
        <v>119000000</v>
      </c>
      <c r="M47" s="20">
        <v>222638189.30000001</v>
      </c>
      <c r="N47" s="20">
        <f t="shared" si="7"/>
        <v>0</v>
      </c>
      <c r="O47" s="19">
        <f>O50</f>
        <v>222638189.30000001</v>
      </c>
    </row>
    <row r="48" spans="1:15">
      <c r="A48" s="35" t="s">
        <v>0</v>
      </c>
      <c r="B48" s="35"/>
      <c r="C48" s="35"/>
      <c r="D48" s="35"/>
      <c r="E48" s="35"/>
      <c r="F48" s="35"/>
      <c r="G48" s="5">
        <v>367749357.08999997</v>
      </c>
      <c r="H48" s="16">
        <f t="shared" si="6"/>
        <v>132556000</v>
      </c>
      <c r="I48" s="5">
        <v>500305357.08999997</v>
      </c>
      <c r="J48" s="13">
        <v>142500051.00999999</v>
      </c>
      <c r="K48" s="15">
        <f t="shared" si="8"/>
        <v>119000000</v>
      </c>
      <c r="L48" s="5">
        <v>261500051.00999999</v>
      </c>
      <c r="M48" s="13">
        <v>225249306.08000001</v>
      </c>
      <c r="N48" s="15">
        <f t="shared" si="7"/>
        <v>13556000</v>
      </c>
      <c r="O48" s="5">
        <v>238805306.08000001</v>
      </c>
    </row>
    <row r="49" spans="1:15">
      <c r="A49" s="36" t="s">
        <v>59</v>
      </c>
      <c r="B49" s="36"/>
      <c r="C49" s="36"/>
      <c r="D49" s="36"/>
      <c r="E49" s="36"/>
      <c r="F49" s="36"/>
      <c r="G49" s="3">
        <v>367749357.08999997</v>
      </c>
      <c r="H49" s="3">
        <f t="shared" si="6"/>
        <v>0</v>
      </c>
      <c r="I49" s="3">
        <f>L49+O49</f>
        <v>367749357.09000003</v>
      </c>
      <c r="J49" s="12">
        <v>142500051.00999999</v>
      </c>
      <c r="K49" s="12">
        <f t="shared" si="8"/>
        <v>0</v>
      </c>
      <c r="L49" s="3">
        <f>L50+L51</f>
        <v>142500051.00999999</v>
      </c>
      <c r="M49" s="12">
        <v>225249306.08000001</v>
      </c>
      <c r="N49" s="12">
        <f t="shared" si="7"/>
        <v>0</v>
      </c>
      <c r="O49" s="3">
        <f>O50+O51</f>
        <v>225249306.08000001</v>
      </c>
    </row>
    <row r="50" spans="1:15" ht="82.5">
      <c r="A50" s="30" t="s">
        <v>124</v>
      </c>
      <c r="B50" s="29" t="s">
        <v>32</v>
      </c>
      <c r="C50" s="29" t="s">
        <v>32</v>
      </c>
      <c r="D50" s="6" t="s">
        <v>125</v>
      </c>
      <c r="E50" s="6" t="s">
        <v>62</v>
      </c>
      <c r="F50" s="6" t="s">
        <v>40</v>
      </c>
      <c r="G50" s="19">
        <v>341638189.30000001</v>
      </c>
      <c r="H50" s="19">
        <f t="shared" si="6"/>
        <v>0</v>
      </c>
      <c r="I50" s="19">
        <f>L50+O50</f>
        <v>341638189.30000001</v>
      </c>
      <c r="J50" s="20">
        <v>119000000</v>
      </c>
      <c r="K50" s="20">
        <f t="shared" si="8"/>
        <v>0</v>
      </c>
      <c r="L50" s="19">
        <v>119000000</v>
      </c>
      <c r="M50" s="20">
        <v>222638189.30000001</v>
      </c>
      <c r="N50" s="20">
        <f t="shared" si="7"/>
        <v>0</v>
      </c>
      <c r="O50" s="19">
        <v>222638189.30000001</v>
      </c>
    </row>
    <row r="51" spans="1:15" ht="66">
      <c r="A51" s="30" t="s">
        <v>126</v>
      </c>
      <c r="B51" s="29" t="s">
        <v>32</v>
      </c>
      <c r="C51" s="29" t="s">
        <v>32</v>
      </c>
      <c r="D51" s="6" t="s">
        <v>127</v>
      </c>
      <c r="E51" s="6" t="s">
        <v>128</v>
      </c>
      <c r="F51" s="6" t="s">
        <v>40</v>
      </c>
      <c r="G51" s="19">
        <v>26111167.789999999</v>
      </c>
      <c r="H51" s="19">
        <f t="shared" si="6"/>
        <v>0</v>
      </c>
      <c r="I51" s="19">
        <v>26111167.789999999</v>
      </c>
      <c r="J51" s="20">
        <v>23500051.010000002</v>
      </c>
      <c r="K51" s="20">
        <f t="shared" si="8"/>
        <v>0</v>
      </c>
      <c r="L51" s="19">
        <v>23500051.010000002</v>
      </c>
      <c r="M51" s="20">
        <v>2611116.7799999998</v>
      </c>
      <c r="N51" s="20">
        <f t="shared" si="7"/>
        <v>0</v>
      </c>
      <c r="O51" s="19">
        <v>2611116.7799999998</v>
      </c>
    </row>
    <row r="52" spans="1:15" ht="16.5">
      <c r="A52" s="30" t="s">
        <v>129</v>
      </c>
      <c r="B52" s="30" t="s">
        <v>130</v>
      </c>
      <c r="C52" s="30" t="s">
        <v>0</v>
      </c>
      <c r="D52" s="7" t="s">
        <v>0</v>
      </c>
      <c r="E52" s="7" t="s">
        <v>0</v>
      </c>
      <c r="F52" s="7" t="s">
        <v>0</v>
      </c>
      <c r="G52" s="19">
        <v>26111167.789999999</v>
      </c>
      <c r="H52" s="19">
        <f t="shared" si="6"/>
        <v>0</v>
      </c>
      <c r="I52" s="19">
        <v>26111167.789999999</v>
      </c>
      <c r="J52" s="20">
        <v>23500051.010000002</v>
      </c>
      <c r="K52" s="20">
        <f t="shared" si="8"/>
        <v>0</v>
      </c>
      <c r="L52" s="19">
        <v>23500051.010000002</v>
      </c>
      <c r="M52" s="20">
        <v>2611116.7799999998</v>
      </c>
      <c r="N52" s="20">
        <f t="shared" si="7"/>
        <v>0</v>
      </c>
      <c r="O52" s="19">
        <v>2611116.7799999998</v>
      </c>
    </row>
    <row r="53" spans="1:15" ht="24" customHeight="1">
      <c r="A53" s="37" t="s">
        <v>131</v>
      </c>
      <c r="B53" s="37"/>
      <c r="C53" s="37"/>
      <c r="D53" s="37"/>
      <c r="E53" s="37"/>
      <c r="F53" s="37"/>
      <c r="G53" s="16">
        <v>257864815</v>
      </c>
      <c r="H53" s="16">
        <f t="shared" si="6"/>
        <v>1000000</v>
      </c>
      <c r="I53" s="16">
        <v>258864815</v>
      </c>
      <c r="J53" s="15">
        <v>0</v>
      </c>
      <c r="K53" s="15">
        <f t="shared" si="8"/>
        <v>0</v>
      </c>
      <c r="L53" s="16">
        <v>0</v>
      </c>
      <c r="M53" s="15">
        <v>257864815</v>
      </c>
      <c r="N53" s="15">
        <f t="shared" si="7"/>
        <v>1000000</v>
      </c>
      <c r="O53" s="16">
        <v>258864815</v>
      </c>
    </row>
    <row r="54" spans="1:15">
      <c r="A54" s="35" t="s">
        <v>28</v>
      </c>
      <c r="B54" s="35"/>
      <c r="C54" s="35"/>
      <c r="D54" s="35"/>
      <c r="E54" s="35"/>
      <c r="F54" s="35"/>
      <c r="G54" s="19">
        <v>0</v>
      </c>
      <c r="H54" s="19">
        <f t="shared" si="6"/>
        <v>0</v>
      </c>
      <c r="I54" s="19">
        <v>0</v>
      </c>
      <c r="J54" s="20">
        <v>0</v>
      </c>
      <c r="K54" s="20">
        <f t="shared" si="8"/>
        <v>0</v>
      </c>
      <c r="L54" s="19">
        <v>0</v>
      </c>
      <c r="M54" s="20">
        <v>0</v>
      </c>
      <c r="N54" s="20">
        <f t="shared" si="7"/>
        <v>0</v>
      </c>
      <c r="O54" s="19">
        <v>0</v>
      </c>
    </row>
    <row r="55" spans="1:15">
      <c r="A55" s="35" t="s">
        <v>29</v>
      </c>
      <c r="B55" s="35"/>
      <c r="C55" s="35"/>
      <c r="D55" s="35"/>
      <c r="E55" s="35"/>
      <c r="F55" s="35"/>
      <c r="G55" s="19">
        <v>257864815</v>
      </c>
      <c r="H55" s="19">
        <f t="shared" si="6"/>
        <v>1000000</v>
      </c>
      <c r="I55" s="19">
        <v>258864815</v>
      </c>
      <c r="J55" s="20">
        <v>0</v>
      </c>
      <c r="K55" s="20">
        <f t="shared" si="8"/>
        <v>0</v>
      </c>
      <c r="L55" s="19">
        <v>0</v>
      </c>
      <c r="M55" s="20">
        <v>257864815</v>
      </c>
      <c r="N55" s="20">
        <f t="shared" si="7"/>
        <v>1000000</v>
      </c>
      <c r="O55" s="19">
        <v>258864815</v>
      </c>
    </row>
    <row r="56" spans="1:15" ht="18" customHeight="1">
      <c r="A56" s="35" t="s">
        <v>132</v>
      </c>
      <c r="B56" s="35"/>
      <c r="C56" s="35"/>
      <c r="D56" s="35"/>
      <c r="E56" s="35"/>
      <c r="F56" s="35"/>
      <c r="G56" s="19">
        <v>257864815</v>
      </c>
      <c r="H56" s="19">
        <f t="shared" si="6"/>
        <v>1000000</v>
      </c>
      <c r="I56" s="19">
        <v>258864815</v>
      </c>
      <c r="J56" s="20">
        <v>0</v>
      </c>
      <c r="K56" s="20">
        <f t="shared" si="8"/>
        <v>0</v>
      </c>
      <c r="L56" s="19">
        <v>0</v>
      </c>
      <c r="M56" s="20">
        <v>257864815</v>
      </c>
      <c r="N56" s="20">
        <f t="shared" si="7"/>
        <v>1000000</v>
      </c>
      <c r="O56" s="19">
        <v>258864815</v>
      </c>
    </row>
    <row r="57" spans="1:15">
      <c r="A57" s="36" t="s">
        <v>59</v>
      </c>
      <c r="B57" s="36"/>
      <c r="C57" s="36"/>
      <c r="D57" s="36"/>
      <c r="E57" s="36"/>
      <c r="F57" s="36"/>
      <c r="G57" s="3">
        <v>227294315</v>
      </c>
      <c r="H57" s="3">
        <f t="shared" si="6"/>
        <v>1000000</v>
      </c>
      <c r="I57" s="3">
        <v>228294315</v>
      </c>
      <c r="J57" s="12">
        <v>0</v>
      </c>
      <c r="K57" s="12">
        <f t="shared" si="8"/>
        <v>0</v>
      </c>
      <c r="L57" s="3">
        <v>0</v>
      </c>
      <c r="M57" s="12">
        <v>227294315</v>
      </c>
      <c r="N57" s="12">
        <f t="shared" si="7"/>
        <v>1000000</v>
      </c>
      <c r="O57" s="3">
        <v>228294315</v>
      </c>
    </row>
    <row r="58" spans="1:15" ht="90.75">
      <c r="A58" s="30" t="s">
        <v>135</v>
      </c>
      <c r="B58" s="29" t="s">
        <v>32</v>
      </c>
      <c r="C58" s="29" t="s">
        <v>32</v>
      </c>
      <c r="D58" s="6" t="s">
        <v>136</v>
      </c>
      <c r="E58" s="6" t="s">
        <v>109</v>
      </c>
      <c r="F58" s="6" t="s">
        <v>40</v>
      </c>
      <c r="G58" s="19">
        <v>35551410</v>
      </c>
      <c r="H58" s="19">
        <f t="shared" si="6"/>
        <v>0</v>
      </c>
      <c r="I58" s="19">
        <v>35551410</v>
      </c>
      <c r="J58" s="20" t="s">
        <v>0</v>
      </c>
      <c r="K58" s="20"/>
      <c r="L58" s="19" t="s">
        <v>0</v>
      </c>
      <c r="M58" s="20">
        <v>35551410</v>
      </c>
      <c r="N58" s="20">
        <f t="shared" si="7"/>
        <v>0</v>
      </c>
      <c r="O58" s="19">
        <v>35551410</v>
      </c>
    </row>
    <row r="59" spans="1:15" ht="82.5">
      <c r="A59" s="30" t="s">
        <v>137</v>
      </c>
      <c r="B59" s="29" t="s">
        <v>32</v>
      </c>
      <c r="C59" s="29" t="s">
        <v>32</v>
      </c>
      <c r="D59" s="6" t="s">
        <v>138</v>
      </c>
      <c r="E59" s="6" t="s">
        <v>62</v>
      </c>
      <c r="F59" s="6" t="s">
        <v>36</v>
      </c>
      <c r="G59" s="19">
        <v>0</v>
      </c>
      <c r="H59" s="19">
        <f t="shared" si="6"/>
        <v>1000000</v>
      </c>
      <c r="I59" s="19">
        <v>1000000</v>
      </c>
      <c r="J59" s="20" t="s">
        <v>0</v>
      </c>
      <c r="K59" s="20"/>
      <c r="L59" s="19" t="s">
        <v>0</v>
      </c>
      <c r="M59" s="20">
        <v>0</v>
      </c>
      <c r="N59" s="20">
        <f t="shared" si="7"/>
        <v>1000000</v>
      </c>
      <c r="O59" s="19">
        <v>1000000</v>
      </c>
    </row>
    <row r="60" spans="1:15" ht="57.75">
      <c r="A60" s="30" t="s">
        <v>139</v>
      </c>
      <c r="B60" s="29" t="s">
        <v>32</v>
      </c>
      <c r="C60" s="29" t="s">
        <v>32</v>
      </c>
      <c r="D60" s="6" t="s">
        <v>140</v>
      </c>
      <c r="E60" s="6" t="s">
        <v>141</v>
      </c>
      <c r="F60" s="6" t="s">
        <v>36</v>
      </c>
      <c r="G60" s="19">
        <v>41363000</v>
      </c>
      <c r="H60" s="19">
        <f t="shared" si="6"/>
        <v>0</v>
      </c>
      <c r="I60" s="19">
        <v>41363000</v>
      </c>
      <c r="J60" s="20" t="s">
        <v>0</v>
      </c>
      <c r="K60" s="20"/>
      <c r="L60" s="19" t="s">
        <v>0</v>
      </c>
      <c r="M60" s="20">
        <v>41363000</v>
      </c>
      <c r="N60" s="20">
        <f t="shared" si="7"/>
        <v>0</v>
      </c>
      <c r="O60" s="19">
        <v>41363000</v>
      </c>
    </row>
    <row r="61" spans="1:15" ht="49.5">
      <c r="A61" s="30" t="s">
        <v>142</v>
      </c>
      <c r="B61" s="29" t="s">
        <v>32</v>
      </c>
      <c r="C61" s="29" t="s">
        <v>32</v>
      </c>
      <c r="D61" s="6" t="s">
        <v>143</v>
      </c>
      <c r="E61" s="6" t="s">
        <v>43</v>
      </c>
      <c r="F61" s="6" t="s">
        <v>40</v>
      </c>
      <c r="G61" s="19">
        <v>34879905</v>
      </c>
      <c r="H61" s="19">
        <f t="shared" si="6"/>
        <v>0</v>
      </c>
      <c r="I61" s="19">
        <v>34879905</v>
      </c>
      <c r="J61" s="20" t="s">
        <v>0</v>
      </c>
      <c r="K61" s="20"/>
      <c r="L61" s="19" t="s">
        <v>0</v>
      </c>
      <c r="M61" s="20">
        <v>34879905</v>
      </c>
      <c r="N61" s="20">
        <f t="shared" si="7"/>
        <v>0</v>
      </c>
      <c r="O61" s="19">
        <v>34879905</v>
      </c>
    </row>
    <row r="62" spans="1:15" ht="82.5">
      <c r="A62" s="30" t="s">
        <v>326</v>
      </c>
      <c r="B62" s="29" t="s">
        <v>32</v>
      </c>
      <c r="C62" s="29" t="s">
        <v>32</v>
      </c>
      <c r="D62" s="6" t="s">
        <v>327</v>
      </c>
      <c r="E62" s="6" t="s">
        <v>62</v>
      </c>
      <c r="F62" s="6" t="s">
        <v>328</v>
      </c>
      <c r="G62" s="19">
        <v>115500000</v>
      </c>
      <c r="H62" s="19">
        <f t="shared" si="6"/>
        <v>0</v>
      </c>
      <c r="I62" s="19">
        <v>115500000</v>
      </c>
      <c r="J62" s="20" t="s">
        <v>0</v>
      </c>
      <c r="K62" s="20"/>
      <c r="L62" s="19" t="s">
        <v>0</v>
      </c>
      <c r="M62" s="20">
        <v>115500000</v>
      </c>
      <c r="N62" s="20">
        <f t="shared" si="7"/>
        <v>0</v>
      </c>
      <c r="O62" s="19">
        <v>115500000</v>
      </c>
    </row>
    <row r="63" spans="1:15">
      <c r="A63" s="36" t="s">
        <v>153</v>
      </c>
      <c r="B63" s="36"/>
      <c r="C63" s="36"/>
      <c r="D63" s="36"/>
      <c r="E63" s="36"/>
      <c r="F63" s="36"/>
      <c r="G63" s="3">
        <v>30570500</v>
      </c>
      <c r="H63" s="3">
        <f t="shared" si="6"/>
        <v>0</v>
      </c>
      <c r="I63" s="3">
        <v>30570500</v>
      </c>
      <c r="J63" s="12" t="s">
        <v>0</v>
      </c>
      <c r="K63" s="12"/>
      <c r="L63" s="3" t="s">
        <v>0</v>
      </c>
      <c r="M63" s="12">
        <v>30570500</v>
      </c>
      <c r="N63" s="12">
        <f t="shared" si="7"/>
        <v>0</v>
      </c>
      <c r="O63" s="3">
        <v>30570500</v>
      </c>
    </row>
    <row r="64" spans="1:15" ht="123.75">
      <c r="A64" s="30" t="s">
        <v>154</v>
      </c>
      <c r="B64" s="29" t="s">
        <v>32</v>
      </c>
      <c r="C64" s="29" t="s">
        <v>32</v>
      </c>
      <c r="D64" s="6" t="s">
        <v>155</v>
      </c>
      <c r="E64" s="6" t="s">
        <v>329</v>
      </c>
      <c r="F64" s="6" t="s">
        <v>36</v>
      </c>
      <c r="G64" s="19">
        <v>1924500</v>
      </c>
      <c r="H64" s="19">
        <f t="shared" si="6"/>
        <v>0</v>
      </c>
      <c r="I64" s="19">
        <v>1924500</v>
      </c>
      <c r="J64" s="20" t="s">
        <v>0</v>
      </c>
      <c r="K64" s="20"/>
      <c r="L64" s="19" t="s">
        <v>0</v>
      </c>
      <c r="M64" s="20">
        <v>1924500</v>
      </c>
      <c r="N64" s="20">
        <f t="shared" si="7"/>
        <v>0</v>
      </c>
      <c r="O64" s="19">
        <v>1924500</v>
      </c>
    </row>
    <row r="65" spans="1:15" ht="123.75">
      <c r="A65" s="30" t="s">
        <v>154</v>
      </c>
      <c r="B65" s="29" t="s">
        <v>32</v>
      </c>
      <c r="C65" s="29" t="s">
        <v>32</v>
      </c>
      <c r="D65" s="6" t="s">
        <v>155</v>
      </c>
      <c r="E65" s="6" t="s">
        <v>330</v>
      </c>
      <c r="F65" s="6" t="s">
        <v>36</v>
      </c>
      <c r="G65" s="19">
        <v>1924500</v>
      </c>
      <c r="H65" s="19">
        <f t="shared" si="6"/>
        <v>0</v>
      </c>
      <c r="I65" s="19">
        <v>1924500</v>
      </c>
      <c r="J65" s="20" t="s">
        <v>0</v>
      </c>
      <c r="K65" s="20"/>
      <c r="L65" s="19" t="s">
        <v>0</v>
      </c>
      <c r="M65" s="20">
        <v>1924500</v>
      </c>
      <c r="N65" s="20">
        <f t="shared" si="7"/>
        <v>0</v>
      </c>
      <c r="O65" s="19">
        <v>1924500</v>
      </c>
    </row>
    <row r="66" spans="1:15" ht="107.25">
      <c r="A66" s="30" t="s">
        <v>154</v>
      </c>
      <c r="B66" s="29" t="s">
        <v>32</v>
      </c>
      <c r="C66" s="29" t="s">
        <v>32</v>
      </c>
      <c r="D66" s="6" t="s">
        <v>155</v>
      </c>
      <c r="E66" s="6" t="s">
        <v>331</v>
      </c>
      <c r="F66" s="6" t="s">
        <v>36</v>
      </c>
      <c r="G66" s="19">
        <v>2450000</v>
      </c>
      <c r="H66" s="19">
        <f t="shared" si="6"/>
        <v>0</v>
      </c>
      <c r="I66" s="19">
        <v>2450000</v>
      </c>
      <c r="J66" s="20" t="s">
        <v>0</v>
      </c>
      <c r="K66" s="20"/>
      <c r="L66" s="19" t="s">
        <v>0</v>
      </c>
      <c r="M66" s="20">
        <v>2450000</v>
      </c>
      <c r="N66" s="20">
        <f t="shared" si="7"/>
        <v>0</v>
      </c>
      <c r="O66" s="19">
        <v>2450000</v>
      </c>
    </row>
    <row r="67" spans="1:15" ht="99">
      <c r="A67" s="30" t="s">
        <v>154</v>
      </c>
      <c r="B67" s="29" t="s">
        <v>32</v>
      </c>
      <c r="C67" s="29" t="s">
        <v>32</v>
      </c>
      <c r="D67" s="6" t="s">
        <v>158</v>
      </c>
      <c r="E67" s="6" t="s">
        <v>159</v>
      </c>
      <c r="F67" s="6" t="s">
        <v>36</v>
      </c>
      <c r="G67" s="19">
        <v>1897000</v>
      </c>
      <c r="H67" s="19">
        <f t="shared" si="6"/>
        <v>0</v>
      </c>
      <c r="I67" s="19">
        <v>1897000</v>
      </c>
      <c r="J67" s="20" t="s">
        <v>0</v>
      </c>
      <c r="K67" s="20"/>
      <c r="L67" s="19" t="s">
        <v>0</v>
      </c>
      <c r="M67" s="20">
        <v>1897000</v>
      </c>
      <c r="N67" s="20">
        <f t="shared" si="7"/>
        <v>0</v>
      </c>
      <c r="O67" s="19">
        <v>1897000</v>
      </c>
    </row>
    <row r="68" spans="1:15" ht="115.5">
      <c r="A68" s="30" t="s">
        <v>154</v>
      </c>
      <c r="B68" s="29" t="s">
        <v>32</v>
      </c>
      <c r="C68" s="29" t="s">
        <v>32</v>
      </c>
      <c r="D68" s="6" t="s">
        <v>158</v>
      </c>
      <c r="E68" s="6" t="s">
        <v>161</v>
      </c>
      <c r="F68" s="6" t="s">
        <v>36</v>
      </c>
      <c r="G68" s="19">
        <v>1330000</v>
      </c>
      <c r="H68" s="19">
        <f t="shared" si="6"/>
        <v>0</v>
      </c>
      <c r="I68" s="19">
        <v>1330000</v>
      </c>
      <c r="J68" s="20" t="s">
        <v>0</v>
      </c>
      <c r="K68" s="20"/>
      <c r="L68" s="19" t="s">
        <v>0</v>
      </c>
      <c r="M68" s="20">
        <v>1330000</v>
      </c>
      <c r="N68" s="20">
        <f t="shared" si="7"/>
        <v>0</v>
      </c>
      <c r="O68" s="19">
        <v>1330000</v>
      </c>
    </row>
    <row r="69" spans="1:15" ht="115.5">
      <c r="A69" s="30" t="s">
        <v>154</v>
      </c>
      <c r="B69" s="29" t="s">
        <v>32</v>
      </c>
      <c r="C69" s="29" t="s">
        <v>32</v>
      </c>
      <c r="D69" s="6" t="s">
        <v>158</v>
      </c>
      <c r="E69" s="6" t="s">
        <v>162</v>
      </c>
      <c r="F69" s="6" t="s">
        <v>36</v>
      </c>
      <c r="G69" s="19">
        <v>3150000</v>
      </c>
      <c r="H69" s="19">
        <f t="shared" si="6"/>
        <v>0</v>
      </c>
      <c r="I69" s="19">
        <v>3150000</v>
      </c>
      <c r="J69" s="20" t="s">
        <v>0</v>
      </c>
      <c r="K69" s="20"/>
      <c r="L69" s="19" t="s">
        <v>0</v>
      </c>
      <c r="M69" s="20">
        <v>3150000</v>
      </c>
      <c r="N69" s="20">
        <f t="shared" si="7"/>
        <v>0</v>
      </c>
      <c r="O69" s="19">
        <v>3150000</v>
      </c>
    </row>
    <row r="70" spans="1:15" ht="99">
      <c r="A70" s="30" t="s">
        <v>154</v>
      </c>
      <c r="B70" s="29" t="s">
        <v>32</v>
      </c>
      <c r="C70" s="29" t="s">
        <v>32</v>
      </c>
      <c r="D70" s="6" t="s">
        <v>164</v>
      </c>
      <c r="E70" s="6" t="s">
        <v>165</v>
      </c>
      <c r="F70" s="6" t="s">
        <v>36</v>
      </c>
      <c r="G70" s="19">
        <v>1700000</v>
      </c>
      <c r="H70" s="19">
        <f t="shared" si="6"/>
        <v>0</v>
      </c>
      <c r="I70" s="19">
        <v>1700000</v>
      </c>
      <c r="J70" s="20" t="s">
        <v>0</v>
      </c>
      <c r="K70" s="20"/>
      <c r="L70" s="19" t="s">
        <v>0</v>
      </c>
      <c r="M70" s="20">
        <v>1700000</v>
      </c>
      <c r="N70" s="20">
        <f t="shared" si="7"/>
        <v>0</v>
      </c>
      <c r="O70" s="19">
        <v>1700000</v>
      </c>
    </row>
    <row r="71" spans="1:15" ht="99">
      <c r="A71" s="30" t="s">
        <v>154</v>
      </c>
      <c r="B71" s="29" t="s">
        <v>32</v>
      </c>
      <c r="C71" s="29" t="s">
        <v>32</v>
      </c>
      <c r="D71" s="6" t="s">
        <v>164</v>
      </c>
      <c r="E71" s="6" t="s">
        <v>332</v>
      </c>
      <c r="F71" s="6" t="s">
        <v>36</v>
      </c>
      <c r="G71" s="19">
        <v>2160000</v>
      </c>
      <c r="H71" s="19">
        <f t="shared" si="6"/>
        <v>0</v>
      </c>
      <c r="I71" s="19">
        <v>2160000</v>
      </c>
      <c r="J71" s="20" t="s">
        <v>0</v>
      </c>
      <c r="K71" s="20"/>
      <c r="L71" s="19" t="s">
        <v>0</v>
      </c>
      <c r="M71" s="20">
        <v>2160000</v>
      </c>
      <c r="N71" s="20">
        <f t="shared" si="7"/>
        <v>0</v>
      </c>
      <c r="O71" s="19">
        <v>2160000</v>
      </c>
    </row>
    <row r="72" spans="1:15" ht="99">
      <c r="A72" s="30" t="s">
        <v>154</v>
      </c>
      <c r="B72" s="29" t="s">
        <v>32</v>
      </c>
      <c r="C72" s="29" t="s">
        <v>32</v>
      </c>
      <c r="D72" s="6" t="s">
        <v>164</v>
      </c>
      <c r="E72" s="6" t="s">
        <v>166</v>
      </c>
      <c r="F72" s="6" t="s">
        <v>36</v>
      </c>
      <c r="G72" s="19">
        <v>1700000</v>
      </c>
      <c r="H72" s="19">
        <f t="shared" si="6"/>
        <v>0</v>
      </c>
      <c r="I72" s="19">
        <v>1700000</v>
      </c>
      <c r="J72" s="20" t="s">
        <v>0</v>
      </c>
      <c r="K72" s="20"/>
      <c r="L72" s="19" t="s">
        <v>0</v>
      </c>
      <c r="M72" s="20">
        <v>1700000</v>
      </c>
      <c r="N72" s="20">
        <f t="shared" si="7"/>
        <v>0</v>
      </c>
      <c r="O72" s="19">
        <v>1700000</v>
      </c>
    </row>
    <row r="73" spans="1:15" ht="107.25">
      <c r="A73" s="30" t="s">
        <v>154</v>
      </c>
      <c r="B73" s="29" t="s">
        <v>32</v>
      </c>
      <c r="C73" s="29" t="s">
        <v>32</v>
      </c>
      <c r="D73" s="6" t="s">
        <v>167</v>
      </c>
      <c r="E73" s="6" t="s">
        <v>168</v>
      </c>
      <c r="F73" s="6" t="s">
        <v>36</v>
      </c>
      <c r="G73" s="19">
        <v>3034500</v>
      </c>
      <c r="H73" s="19">
        <f t="shared" si="6"/>
        <v>0</v>
      </c>
      <c r="I73" s="19">
        <v>3034500</v>
      </c>
      <c r="J73" s="20" t="s">
        <v>0</v>
      </c>
      <c r="K73" s="20"/>
      <c r="L73" s="19" t="s">
        <v>0</v>
      </c>
      <c r="M73" s="20">
        <v>3034500</v>
      </c>
      <c r="N73" s="20">
        <f t="shared" si="7"/>
        <v>0</v>
      </c>
      <c r="O73" s="19">
        <v>3034500</v>
      </c>
    </row>
    <row r="74" spans="1:15" ht="99">
      <c r="A74" s="30" t="s">
        <v>154</v>
      </c>
      <c r="B74" s="29" t="s">
        <v>32</v>
      </c>
      <c r="C74" s="29" t="s">
        <v>32</v>
      </c>
      <c r="D74" s="6" t="s">
        <v>167</v>
      </c>
      <c r="E74" s="6" t="s">
        <v>169</v>
      </c>
      <c r="F74" s="6" t="s">
        <v>36</v>
      </c>
      <c r="G74" s="19">
        <v>1225000</v>
      </c>
      <c r="H74" s="19">
        <f t="shared" si="6"/>
        <v>0</v>
      </c>
      <c r="I74" s="19">
        <v>1225000</v>
      </c>
      <c r="J74" s="20" t="s">
        <v>0</v>
      </c>
      <c r="K74" s="20"/>
      <c r="L74" s="19" t="s">
        <v>0</v>
      </c>
      <c r="M74" s="20">
        <v>1225000</v>
      </c>
      <c r="N74" s="20">
        <f t="shared" si="7"/>
        <v>0</v>
      </c>
      <c r="O74" s="19">
        <v>1225000</v>
      </c>
    </row>
    <row r="75" spans="1:15" ht="107.25">
      <c r="A75" s="30" t="s">
        <v>154</v>
      </c>
      <c r="B75" s="29" t="s">
        <v>32</v>
      </c>
      <c r="C75" s="29" t="s">
        <v>32</v>
      </c>
      <c r="D75" s="6" t="s">
        <v>167</v>
      </c>
      <c r="E75" s="6" t="s">
        <v>170</v>
      </c>
      <c r="F75" s="6" t="s">
        <v>36</v>
      </c>
      <c r="G75" s="19">
        <v>1350000</v>
      </c>
      <c r="H75" s="19">
        <f t="shared" si="6"/>
        <v>0</v>
      </c>
      <c r="I75" s="19">
        <v>1350000</v>
      </c>
      <c r="J75" s="20" t="s">
        <v>0</v>
      </c>
      <c r="K75" s="20"/>
      <c r="L75" s="19" t="s">
        <v>0</v>
      </c>
      <c r="M75" s="20">
        <v>1350000</v>
      </c>
      <c r="N75" s="20">
        <f t="shared" si="7"/>
        <v>0</v>
      </c>
      <c r="O75" s="19">
        <v>1350000</v>
      </c>
    </row>
    <row r="76" spans="1:15" ht="99">
      <c r="A76" s="30" t="s">
        <v>154</v>
      </c>
      <c r="B76" s="29" t="s">
        <v>32</v>
      </c>
      <c r="C76" s="29" t="s">
        <v>32</v>
      </c>
      <c r="D76" s="6" t="s">
        <v>167</v>
      </c>
      <c r="E76" s="6" t="s">
        <v>171</v>
      </c>
      <c r="F76" s="6" t="s">
        <v>36</v>
      </c>
      <c r="G76" s="19">
        <v>1845000</v>
      </c>
      <c r="H76" s="19">
        <f t="shared" si="6"/>
        <v>0</v>
      </c>
      <c r="I76" s="19">
        <v>1845000</v>
      </c>
      <c r="J76" s="20" t="s">
        <v>0</v>
      </c>
      <c r="K76" s="20"/>
      <c r="L76" s="19" t="s">
        <v>0</v>
      </c>
      <c r="M76" s="20">
        <v>1845000</v>
      </c>
      <c r="N76" s="20">
        <f t="shared" si="7"/>
        <v>0</v>
      </c>
      <c r="O76" s="19">
        <v>1845000</v>
      </c>
    </row>
    <row r="77" spans="1:15" ht="99">
      <c r="A77" s="30" t="s">
        <v>154</v>
      </c>
      <c r="B77" s="29" t="s">
        <v>32</v>
      </c>
      <c r="C77" s="29" t="s">
        <v>32</v>
      </c>
      <c r="D77" s="6" t="s">
        <v>172</v>
      </c>
      <c r="E77" s="6" t="s">
        <v>173</v>
      </c>
      <c r="F77" s="6" t="s">
        <v>36</v>
      </c>
      <c r="G77" s="19">
        <v>4880000</v>
      </c>
      <c r="H77" s="19">
        <f t="shared" si="6"/>
        <v>0</v>
      </c>
      <c r="I77" s="19">
        <v>4880000</v>
      </c>
      <c r="J77" s="20" t="s">
        <v>0</v>
      </c>
      <c r="K77" s="20"/>
      <c r="L77" s="19" t="s">
        <v>0</v>
      </c>
      <c r="M77" s="20">
        <v>4880000</v>
      </c>
      <c r="N77" s="20">
        <f t="shared" si="7"/>
        <v>0</v>
      </c>
      <c r="O77" s="19">
        <v>4880000</v>
      </c>
    </row>
    <row r="78" spans="1:15" ht="21.75" customHeight="1">
      <c r="A78" s="37" t="s">
        <v>205</v>
      </c>
      <c r="B78" s="37"/>
      <c r="C78" s="37"/>
      <c r="D78" s="37"/>
      <c r="E78" s="37"/>
      <c r="F78" s="37"/>
      <c r="G78" s="16">
        <v>729832857.19000006</v>
      </c>
      <c r="H78" s="16">
        <f t="shared" si="6"/>
        <v>0</v>
      </c>
      <c r="I78" s="16">
        <f>L78+O78</f>
        <v>729832857.19000006</v>
      </c>
      <c r="J78" s="15">
        <v>715236200</v>
      </c>
      <c r="K78" s="15">
        <f t="shared" ref="K78:K90" si="9">L78-J78</f>
        <v>0</v>
      </c>
      <c r="L78" s="16">
        <f>L79</f>
        <v>715236200</v>
      </c>
      <c r="M78" s="15">
        <v>14596657.189999999</v>
      </c>
      <c r="N78" s="15">
        <f t="shared" si="7"/>
        <v>0</v>
      </c>
      <c r="O78" s="16">
        <f>O79</f>
        <v>14596657.190000001</v>
      </c>
    </row>
    <row r="79" spans="1:15">
      <c r="A79" s="35" t="s">
        <v>28</v>
      </c>
      <c r="B79" s="35"/>
      <c r="C79" s="35"/>
      <c r="D79" s="35"/>
      <c r="E79" s="35"/>
      <c r="F79" s="35"/>
      <c r="G79" s="19">
        <v>729832857.19000006</v>
      </c>
      <c r="H79" s="19">
        <f t="shared" si="6"/>
        <v>0</v>
      </c>
      <c r="I79" s="19">
        <f>L79+O79</f>
        <v>729832857.19000006</v>
      </c>
      <c r="J79" s="20">
        <v>715236200</v>
      </c>
      <c r="K79" s="20">
        <f t="shared" si="9"/>
        <v>0</v>
      </c>
      <c r="L79" s="19">
        <f>L81</f>
        <v>715236200</v>
      </c>
      <c r="M79" s="20">
        <v>14596657.189999999</v>
      </c>
      <c r="N79" s="20">
        <f t="shared" si="7"/>
        <v>0</v>
      </c>
      <c r="O79" s="19">
        <f>O81</f>
        <v>14596657.190000001</v>
      </c>
    </row>
    <row r="80" spans="1:15">
      <c r="A80" s="35" t="s">
        <v>29</v>
      </c>
      <c r="B80" s="35"/>
      <c r="C80" s="35"/>
      <c r="D80" s="35"/>
      <c r="E80" s="35"/>
      <c r="F80" s="35"/>
      <c r="G80" s="19">
        <v>0</v>
      </c>
      <c r="H80" s="19">
        <f t="shared" si="6"/>
        <v>0</v>
      </c>
      <c r="I80" s="19">
        <v>0</v>
      </c>
      <c r="J80" s="20">
        <v>0</v>
      </c>
      <c r="K80" s="20">
        <f t="shared" si="9"/>
        <v>0</v>
      </c>
      <c r="L80" s="19">
        <v>0</v>
      </c>
      <c r="M80" s="20">
        <v>0</v>
      </c>
      <c r="N80" s="20">
        <f t="shared" si="7"/>
        <v>0</v>
      </c>
      <c r="O80" s="19">
        <v>0</v>
      </c>
    </row>
    <row r="81" spans="1:15">
      <c r="A81" s="35" t="s">
        <v>206</v>
      </c>
      <c r="B81" s="35"/>
      <c r="C81" s="35"/>
      <c r="D81" s="35"/>
      <c r="E81" s="35"/>
      <c r="F81" s="35"/>
      <c r="G81" s="19">
        <v>729832857.19000006</v>
      </c>
      <c r="H81" s="19">
        <f t="shared" si="6"/>
        <v>0</v>
      </c>
      <c r="I81" s="19">
        <f>I82</f>
        <v>729832857.19000006</v>
      </c>
      <c r="J81" s="20">
        <v>715236200</v>
      </c>
      <c r="K81" s="20">
        <f t="shared" si="9"/>
        <v>0</v>
      </c>
      <c r="L81" s="19">
        <f>L82</f>
        <v>715236200</v>
      </c>
      <c r="M81" s="20">
        <v>14596657.189999999</v>
      </c>
      <c r="N81" s="20">
        <f t="shared" si="7"/>
        <v>0</v>
      </c>
      <c r="O81" s="19">
        <f>O82</f>
        <v>14596657.190000001</v>
      </c>
    </row>
    <row r="82" spans="1:15">
      <c r="A82" s="36" t="s">
        <v>147</v>
      </c>
      <c r="B82" s="36"/>
      <c r="C82" s="36"/>
      <c r="D82" s="36"/>
      <c r="E82" s="36"/>
      <c r="F82" s="36"/>
      <c r="G82" s="3">
        <v>729832857.19000006</v>
      </c>
      <c r="H82" s="3">
        <f t="shared" si="6"/>
        <v>0</v>
      </c>
      <c r="I82" s="16">
        <f>L82+O82</f>
        <v>729832857.19000006</v>
      </c>
      <c r="J82" s="12">
        <v>715236200</v>
      </c>
      <c r="K82" s="12">
        <f t="shared" si="9"/>
        <v>0</v>
      </c>
      <c r="L82" s="3">
        <f>L83+L85+L87+L89+L92+L95+L97</f>
        <v>715236200</v>
      </c>
      <c r="M82" s="12">
        <v>14596657.189999999</v>
      </c>
      <c r="N82" s="12">
        <f t="shared" si="7"/>
        <v>0</v>
      </c>
      <c r="O82" s="3">
        <f>O83+O85+O87+O89+O92+O95+O97</f>
        <v>14596657.190000001</v>
      </c>
    </row>
    <row r="83" spans="1:15" ht="49.5">
      <c r="A83" s="30" t="s">
        <v>220</v>
      </c>
      <c r="B83" s="29" t="s">
        <v>32</v>
      </c>
      <c r="C83" s="29" t="s">
        <v>32</v>
      </c>
      <c r="D83" s="6" t="s">
        <v>221</v>
      </c>
      <c r="E83" s="6" t="s">
        <v>222</v>
      </c>
      <c r="F83" s="6" t="s">
        <v>36</v>
      </c>
      <c r="G83" s="19">
        <v>54078775.509999998</v>
      </c>
      <c r="H83" s="19">
        <f t="shared" si="6"/>
        <v>-6620612.2399999946</v>
      </c>
      <c r="I83" s="19">
        <f t="shared" ref="I83:I98" si="10">L83+O83</f>
        <v>47458163.270000003</v>
      </c>
      <c r="J83" s="20">
        <v>52997200</v>
      </c>
      <c r="K83" s="20">
        <f t="shared" si="9"/>
        <v>-6488200</v>
      </c>
      <c r="L83" s="19">
        <v>46509000</v>
      </c>
      <c r="M83" s="20">
        <v>1081575.51</v>
      </c>
      <c r="N83" s="20">
        <f t="shared" si="7"/>
        <v>-132412.24</v>
      </c>
      <c r="O83" s="19">
        <v>949163.27</v>
      </c>
    </row>
    <row r="84" spans="1:15" ht="16.5">
      <c r="A84" s="30" t="s">
        <v>209</v>
      </c>
      <c r="B84" s="30" t="s">
        <v>210</v>
      </c>
      <c r="C84" s="30" t="s">
        <v>0</v>
      </c>
      <c r="D84" s="7" t="s">
        <v>0</v>
      </c>
      <c r="E84" s="7" t="s">
        <v>0</v>
      </c>
      <c r="F84" s="7" t="s">
        <v>0</v>
      </c>
      <c r="G84" s="19">
        <v>54078775.509999998</v>
      </c>
      <c r="H84" s="19">
        <f t="shared" si="6"/>
        <v>-6620612.2399999946</v>
      </c>
      <c r="I84" s="19">
        <f t="shared" si="10"/>
        <v>47458163.270000003</v>
      </c>
      <c r="J84" s="20">
        <v>52997200</v>
      </c>
      <c r="K84" s="20">
        <f t="shared" si="9"/>
        <v>-6488200</v>
      </c>
      <c r="L84" s="19">
        <v>46509000</v>
      </c>
      <c r="M84" s="20">
        <v>1081575.51</v>
      </c>
      <c r="N84" s="20">
        <f t="shared" si="7"/>
        <v>-132412.24</v>
      </c>
      <c r="O84" s="19">
        <v>949163.27</v>
      </c>
    </row>
    <row r="85" spans="1:15" ht="49.5">
      <c r="A85" s="30" t="s">
        <v>333</v>
      </c>
      <c r="B85" s="29" t="s">
        <v>32</v>
      </c>
      <c r="C85" s="29" t="s">
        <v>32</v>
      </c>
      <c r="D85" s="6" t="s">
        <v>334</v>
      </c>
      <c r="E85" s="6" t="s">
        <v>43</v>
      </c>
      <c r="F85" s="6" t="s">
        <v>299</v>
      </c>
      <c r="G85" s="19">
        <v>213463265.31</v>
      </c>
      <c r="H85" s="19">
        <f t="shared" si="6"/>
        <v>-19778061.219999999</v>
      </c>
      <c r="I85" s="19">
        <f t="shared" si="10"/>
        <v>193685204.09</v>
      </c>
      <c r="J85" s="20">
        <v>209194000</v>
      </c>
      <c r="K85" s="20">
        <f t="shared" si="9"/>
        <v>-19382500</v>
      </c>
      <c r="L85" s="19">
        <v>189811500</v>
      </c>
      <c r="M85" s="20">
        <v>4269265.3099999996</v>
      </c>
      <c r="N85" s="20">
        <f t="shared" si="7"/>
        <v>-395561.21999999974</v>
      </c>
      <c r="O85" s="19">
        <v>3873704.09</v>
      </c>
    </row>
    <row r="86" spans="1:15" ht="16.5">
      <c r="A86" s="30" t="s">
        <v>209</v>
      </c>
      <c r="B86" s="30" t="s">
        <v>210</v>
      </c>
      <c r="C86" s="30" t="s">
        <v>0</v>
      </c>
      <c r="D86" s="7" t="s">
        <v>0</v>
      </c>
      <c r="E86" s="7" t="s">
        <v>0</v>
      </c>
      <c r="F86" s="7" t="s">
        <v>0</v>
      </c>
      <c r="G86" s="19">
        <v>213463265.31</v>
      </c>
      <c r="H86" s="19">
        <f t="shared" si="6"/>
        <v>-19778061.219999999</v>
      </c>
      <c r="I86" s="19">
        <f t="shared" si="10"/>
        <v>193685204.09</v>
      </c>
      <c r="J86" s="20">
        <v>209194000</v>
      </c>
      <c r="K86" s="20">
        <f t="shared" si="9"/>
        <v>-19382500</v>
      </c>
      <c r="L86" s="19">
        <v>189811500</v>
      </c>
      <c r="M86" s="20">
        <v>4269265.3099999996</v>
      </c>
      <c r="N86" s="20">
        <f t="shared" si="7"/>
        <v>-395561.21999999974</v>
      </c>
      <c r="O86" s="19">
        <v>3873704.09</v>
      </c>
    </row>
    <row r="87" spans="1:15" ht="66">
      <c r="A87" s="30" t="s">
        <v>223</v>
      </c>
      <c r="B87" s="29" t="s">
        <v>32</v>
      </c>
      <c r="C87" s="29" t="s">
        <v>32</v>
      </c>
      <c r="D87" s="6" t="s">
        <v>224</v>
      </c>
      <c r="E87" s="6" t="s">
        <v>128</v>
      </c>
      <c r="F87" s="6" t="s">
        <v>40</v>
      </c>
      <c r="G87" s="19">
        <v>206014387.78</v>
      </c>
      <c r="H87" s="19">
        <f t="shared" si="6"/>
        <v>0</v>
      </c>
      <c r="I87" s="19">
        <f t="shared" si="10"/>
        <v>206014387.78</v>
      </c>
      <c r="J87" s="20">
        <v>201894100</v>
      </c>
      <c r="K87" s="20">
        <f t="shared" si="9"/>
        <v>0</v>
      </c>
      <c r="L87" s="19">
        <v>201894100</v>
      </c>
      <c r="M87" s="20">
        <v>4120287.78</v>
      </c>
      <c r="N87" s="20">
        <f t="shared" si="7"/>
        <v>0</v>
      </c>
      <c r="O87" s="19">
        <v>4120287.78</v>
      </c>
    </row>
    <row r="88" spans="1:15" ht="16.5">
      <c r="A88" s="30" t="s">
        <v>209</v>
      </c>
      <c r="B88" s="30" t="s">
        <v>210</v>
      </c>
      <c r="C88" s="30" t="s">
        <v>0</v>
      </c>
      <c r="D88" s="7" t="s">
        <v>0</v>
      </c>
      <c r="E88" s="7" t="s">
        <v>0</v>
      </c>
      <c r="F88" s="7" t="s">
        <v>0</v>
      </c>
      <c r="G88" s="19">
        <v>206014387.78</v>
      </c>
      <c r="H88" s="19">
        <f t="shared" si="6"/>
        <v>0</v>
      </c>
      <c r="I88" s="19">
        <f t="shared" si="10"/>
        <v>206014387.78</v>
      </c>
      <c r="J88" s="20">
        <v>201894100</v>
      </c>
      <c r="K88" s="20">
        <f t="shared" si="9"/>
        <v>0</v>
      </c>
      <c r="L88" s="19">
        <v>201894100</v>
      </c>
      <c r="M88" s="20">
        <v>4120287.78</v>
      </c>
      <c r="N88" s="20">
        <f t="shared" si="7"/>
        <v>0</v>
      </c>
      <c r="O88" s="19">
        <v>4120287.78</v>
      </c>
    </row>
    <row r="89" spans="1:15" ht="49.5">
      <c r="A89" s="30" t="s">
        <v>225</v>
      </c>
      <c r="B89" s="29" t="s">
        <v>32</v>
      </c>
      <c r="C89" s="29" t="s">
        <v>32</v>
      </c>
      <c r="D89" s="6" t="s">
        <v>226</v>
      </c>
      <c r="E89" s="6" t="s">
        <v>227</v>
      </c>
      <c r="F89" s="6" t="s">
        <v>40</v>
      </c>
      <c r="G89" s="19">
        <v>61456122.450000003</v>
      </c>
      <c r="H89" s="19">
        <f t="shared" si="6"/>
        <v>-6302040.8200000003</v>
      </c>
      <c r="I89" s="19">
        <f t="shared" si="10"/>
        <v>55154081.630000003</v>
      </c>
      <c r="J89" s="20">
        <v>60227000</v>
      </c>
      <c r="K89" s="20">
        <f t="shared" si="9"/>
        <v>-6176000</v>
      </c>
      <c r="L89" s="19">
        <v>54051000</v>
      </c>
      <c r="M89" s="20">
        <v>1229122.45</v>
      </c>
      <c r="N89" s="20">
        <f t="shared" si="7"/>
        <v>-126040.82000000007</v>
      </c>
      <c r="O89" s="19">
        <v>1103081.6299999999</v>
      </c>
    </row>
    <row r="90" spans="1:15" ht="16.5">
      <c r="A90" s="30" t="s">
        <v>209</v>
      </c>
      <c r="B90" s="30" t="s">
        <v>210</v>
      </c>
      <c r="C90" s="30" t="s">
        <v>0</v>
      </c>
      <c r="D90" s="7" t="s">
        <v>0</v>
      </c>
      <c r="E90" s="7" t="s">
        <v>0</v>
      </c>
      <c r="F90" s="7" t="s">
        <v>0</v>
      </c>
      <c r="G90" s="19">
        <v>61456122.450000003</v>
      </c>
      <c r="H90" s="19">
        <f t="shared" si="6"/>
        <v>-6302040.8200000003</v>
      </c>
      <c r="I90" s="19">
        <f t="shared" si="10"/>
        <v>55154081.630000003</v>
      </c>
      <c r="J90" s="20">
        <v>60227000</v>
      </c>
      <c r="K90" s="20">
        <f t="shared" si="9"/>
        <v>-6176000</v>
      </c>
      <c r="L90" s="19">
        <v>54051000</v>
      </c>
      <c r="M90" s="20">
        <v>1229122.45</v>
      </c>
      <c r="N90" s="20">
        <f t="shared" si="7"/>
        <v>-126040.82000000007</v>
      </c>
      <c r="O90" s="19">
        <v>1103081.6299999999</v>
      </c>
    </row>
    <row r="91" spans="1:15" ht="16.5">
      <c r="A91" s="30" t="s">
        <v>209</v>
      </c>
      <c r="B91" s="30" t="s">
        <v>210</v>
      </c>
      <c r="C91" s="30" t="s">
        <v>0</v>
      </c>
      <c r="D91" s="7" t="s">
        <v>0</v>
      </c>
      <c r="E91" s="7" t="s">
        <v>0</v>
      </c>
      <c r="F91" s="7" t="s">
        <v>0</v>
      </c>
      <c r="G91" s="19" t="s">
        <v>0</v>
      </c>
      <c r="H91" s="19"/>
      <c r="I91" s="19"/>
      <c r="J91" s="20" t="s">
        <v>0</v>
      </c>
      <c r="K91" s="20"/>
      <c r="L91" s="19" t="s">
        <v>0</v>
      </c>
      <c r="M91" s="20" t="s">
        <v>0</v>
      </c>
      <c r="N91" s="20"/>
      <c r="O91" s="19" t="s">
        <v>0</v>
      </c>
    </row>
    <row r="92" spans="1:15" ht="66">
      <c r="A92" s="30" t="s">
        <v>228</v>
      </c>
      <c r="B92" s="29" t="s">
        <v>32</v>
      </c>
      <c r="C92" s="29" t="s">
        <v>32</v>
      </c>
      <c r="D92" s="6" t="s">
        <v>229</v>
      </c>
      <c r="E92" s="6" t="s">
        <v>230</v>
      </c>
      <c r="F92" s="6" t="s">
        <v>40</v>
      </c>
      <c r="G92" s="19">
        <v>37438265.310000002</v>
      </c>
      <c r="H92" s="19">
        <f>I92-G92</f>
        <v>8770408.1599999964</v>
      </c>
      <c r="I92" s="19">
        <f t="shared" si="10"/>
        <v>46208673.469999999</v>
      </c>
      <c r="J92" s="20">
        <v>36689500</v>
      </c>
      <c r="K92" s="20">
        <f>L92-J92</f>
        <v>8595000</v>
      </c>
      <c r="L92" s="19">
        <v>45284500</v>
      </c>
      <c r="M92" s="20">
        <v>748765.31</v>
      </c>
      <c r="N92" s="20">
        <f>O92-M92</f>
        <v>175408.15999999992</v>
      </c>
      <c r="O92" s="19">
        <v>924173.47</v>
      </c>
    </row>
    <row r="93" spans="1:15" ht="16.5">
      <c r="A93" s="30" t="s">
        <v>209</v>
      </c>
      <c r="B93" s="30" t="s">
        <v>210</v>
      </c>
      <c r="C93" s="30" t="s">
        <v>0</v>
      </c>
      <c r="D93" s="7" t="s">
        <v>0</v>
      </c>
      <c r="E93" s="7" t="s">
        <v>0</v>
      </c>
      <c r="F93" s="7" t="s">
        <v>0</v>
      </c>
      <c r="G93" s="19">
        <v>37438265.310000002</v>
      </c>
      <c r="H93" s="19">
        <f>I93-G93</f>
        <v>8770408.1599999964</v>
      </c>
      <c r="I93" s="19">
        <f t="shared" si="10"/>
        <v>46208673.469999999</v>
      </c>
      <c r="J93" s="20">
        <v>36689500</v>
      </c>
      <c r="K93" s="20">
        <f>L93-J93</f>
        <v>8595000</v>
      </c>
      <c r="L93" s="19">
        <v>45284500</v>
      </c>
      <c r="M93" s="20">
        <v>748765.31</v>
      </c>
      <c r="N93" s="20">
        <f>O93-M93</f>
        <v>175408.15999999992</v>
      </c>
      <c r="O93" s="19">
        <v>924173.47</v>
      </c>
    </row>
    <row r="94" spans="1:15" ht="16.5">
      <c r="A94" s="30" t="s">
        <v>209</v>
      </c>
      <c r="B94" s="30" t="s">
        <v>210</v>
      </c>
      <c r="C94" s="30" t="s">
        <v>0</v>
      </c>
      <c r="D94" s="7" t="s">
        <v>0</v>
      </c>
      <c r="E94" s="7" t="s">
        <v>0</v>
      </c>
      <c r="F94" s="7" t="s">
        <v>0</v>
      </c>
      <c r="G94" s="19" t="s">
        <v>0</v>
      </c>
      <c r="H94" s="19"/>
      <c r="I94" s="19"/>
      <c r="J94" s="20" t="s">
        <v>0</v>
      </c>
      <c r="K94" s="20"/>
      <c r="L94" s="19" t="s">
        <v>0</v>
      </c>
      <c r="M94" s="20" t="s">
        <v>0</v>
      </c>
      <c r="N94" s="20"/>
      <c r="O94" s="19" t="s">
        <v>0</v>
      </c>
    </row>
    <row r="95" spans="1:15" ht="57.75">
      <c r="A95" s="30" t="s">
        <v>231</v>
      </c>
      <c r="B95" s="29" t="s">
        <v>32</v>
      </c>
      <c r="C95" s="29" t="s">
        <v>32</v>
      </c>
      <c r="D95" s="6" t="s">
        <v>232</v>
      </c>
      <c r="E95" s="6" t="s">
        <v>233</v>
      </c>
      <c r="F95" s="6" t="s">
        <v>40</v>
      </c>
      <c r="G95" s="19">
        <v>56740102.049999997</v>
      </c>
      <c r="H95" s="19">
        <f t="shared" ref="H95:H106" si="11">I95-G95</f>
        <v>0</v>
      </c>
      <c r="I95" s="19">
        <f t="shared" si="10"/>
        <v>56740102.049999997</v>
      </c>
      <c r="J95" s="20">
        <v>55605300</v>
      </c>
      <c r="K95" s="20">
        <f t="shared" ref="K95:K103" si="12">L95-J95</f>
        <v>0</v>
      </c>
      <c r="L95" s="19">
        <v>55605300</v>
      </c>
      <c r="M95" s="20">
        <v>1134802.05</v>
      </c>
      <c r="N95" s="20">
        <f t="shared" ref="N95:N122" si="13">O95-M95</f>
        <v>0</v>
      </c>
      <c r="O95" s="19">
        <v>1134802.05</v>
      </c>
    </row>
    <row r="96" spans="1:15" ht="16.5">
      <c r="A96" s="30" t="s">
        <v>209</v>
      </c>
      <c r="B96" s="30" t="s">
        <v>210</v>
      </c>
      <c r="C96" s="30" t="s">
        <v>0</v>
      </c>
      <c r="D96" s="7" t="s">
        <v>0</v>
      </c>
      <c r="E96" s="7" t="s">
        <v>0</v>
      </c>
      <c r="F96" s="7" t="s">
        <v>0</v>
      </c>
      <c r="G96" s="19">
        <v>56740102.049999997</v>
      </c>
      <c r="H96" s="19">
        <f t="shared" si="11"/>
        <v>0</v>
      </c>
      <c r="I96" s="19">
        <f t="shared" si="10"/>
        <v>56740102.049999997</v>
      </c>
      <c r="J96" s="20">
        <v>55605300</v>
      </c>
      <c r="K96" s="20">
        <f t="shared" si="12"/>
        <v>0</v>
      </c>
      <c r="L96" s="19">
        <v>55605300</v>
      </c>
      <c r="M96" s="20">
        <v>1134802.05</v>
      </c>
      <c r="N96" s="20">
        <f t="shared" si="13"/>
        <v>0</v>
      </c>
      <c r="O96" s="19">
        <v>1134802.05</v>
      </c>
    </row>
    <row r="97" spans="1:15" ht="57.75">
      <c r="A97" s="30" t="s">
        <v>237</v>
      </c>
      <c r="B97" s="29" t="s">
        <v>32</v>
      </c>
      <c r="C97" s="29" t="s">
        <v>32</v>
      </c>
      <c r="D97" s="6" t="s">
        <v>238</v>
      </c>
      <c r="E97" s="6" t="s">
        <v>239</v>
      </c>
      <c r="F97" s="6" t="s">
        <v>40</v>
      </c>
      <c r="G97" s="19">
        <v>100641938.78</v>
      </c>
      <c r="H97" s="19">
        <f t="shared" si="11"/>
        <v>23930306.120000005</v>
      </c>
      <c r="I97" s="19">
        <f t="shared" si="10"/>
        <v>124572244.90000001</v>
      </c>
      <c r="J97" s="20">
        <v>98629100</v>
      </c>
      <c r="K97" s="20">
        <f t="shared" si="12"/>
        <v>23451700</v>
      </c>
      <c r="L97" s="19">
        <v>122080800</v>
      </c>
      <c r="M97" s="20">
        <v>2012838.78</v>
      </c>
      <c r="N97" s="20">
        <f t="shared" si="13"/>
        <v>478606.11999999988</v>
      </c>
      <c r="O97" s="19">
        <v>2491444.9</v>
      </c>
    </row>
    <row r="98" spans="1:15" ht="16.5">
      <c r="A98" s="30" t="s">
        <v>209</v>
      </c>
      <c r="B98" s="30" t="s">
        <v>210</v>
      </c>
      <c r="C98" s="30" t="s">
        <v>0</v>
      </c>
      <c r="D98" s="7" t="s">
        <v>0</v>
      </c>
      <c r="E98" s="7" t="s">
        <v>0</v>
      </c>
      <c r="F98" s="7" t="s">
        <v>0</v>
      </c>
      <c r="G98" s="19">
        <v>100641938.78</v>
      </c>
      <c r="H98" s="19">
        <f t="shared" si="11"/>
        <v>23930306.120000005</v>
      </c>
      <c r="I98" s="19">
        <f t="shared" si="10"/>
        <v>124572244.90000001</v>
      </c>
      <c r="J98" s="20">
        <v>98629100</v>
      </c>
      <c r="K98" s="20">
        <f t="shared" si="12"/>
        <v>23451700</v>
      </c>
      <c r="L98" s="19">
        <v>122080800</v>
      </c>
      <c r="M98" s="20">
        <v>2012838.78</v>
      </c>
      <c r="N98" s="20">
        <f t="shared" si="13"/>
        <v>478606.11999999988</v>
      </c>
      <c r="O98" s="19">
        <v>2491444.9</v>
      </c>
    </row>
    <row r="99" spans="1:15" ht="22.5" customHeight="1">
      <c r="A99" s="37" t="s">
        <v>245</v>
      </c>
      <c r="B99" s="37"/>
      <c r="C99" s="37"/>
      <c r="D99" s="37"/>
      <c r="E99" s="37"/>
      <c r="F99" s="37"/>
      <c r="G99" s="16">
        <v>1022000000</v>
      </c>
      <c r="H99" s="16">
        <f t="shared" si="11"/>
        <v>2802472179.3600001</v>
      </c>
      <c r="I99" s="3">
        <f>L99+O99</f>
        <v>3824472179.3600001</v>
      </c>
      <c r="J99" s="16">
        <v>1022000000</v>
      </c>
      <c r="K99" s="16">
        <f t="shared" si="12"/>
        <v>0</v>
      </c>
      <c r="L99" s="16">
        <v>1022000000</v>
      </c>
      <c r="M99" s="16">
        <v>0</v>
      </c>
      <c r="N99" s="16">
        <f t="shared" si="13"/>
        <v>2802472179.3600001</v>
      </c>
      <c r="O99" s="16">
        <f>O101</f>
        <v>2802472179.3600001</v>
      </c>
    </row>
    <row r="100" spans="1:15">
      <c r="A100" s="35" t="s">
        <v>28</v>
      </c>
      <c r="B100" s="35"/>
      <c r="C100" s="35"/>
      <c r="D100" s="35"/>
      <c r="E100" s="35"/>
      <c r="F100" s="35"/>
      <c r="G100" s="19">
        <v>1022000000</v>
      </c>
      <c r="H100" s="19">
        <f t="shared" si="11"/>
        <v>0</v>
      </c>
      <c r="I100" s="19">
        <v>1022000000</v>
      </c>
      <c r="J100" s="19">
        <v>1022000000</v>
      </c>
      <c r="K100" s="19">
        <f t="shared" si="12"/>
        <v>0</v>
      </c>
      <c r="L100" s="19">
        <v>1022000000</v>
      </c>
      <c r="M100" s="19">
        <v>0</v>
      </c>
      <c r="N100" s="19">
        <f t="shared" si="13"/>
        <v>0</v>
      </c>
      <c r="O100" s="19">
        <v>0</v>
      </c>
    </row>
    <row r="101" spans="1:15">
      <c r="A101" s="35" t="s">
        <v>29</v>
      </c>
      <c r="B101" s="35"/>
      <c r="C101" s="35"/>
      <c r="D101" s="35"/>
      <c r="E101" s="35"/>
      <c r="F101" s="35"/>
      <c r="G101" s="19">
        <v>0</v>
      </c>
      <c r="H101" s="19">
        <f t="shared" si="11"/>
        <v>2802472179.3600001</v>
      </c>
      <c r="I101" s="19">
        <f>O101</f>
        <v>2802472179.3600001</v>
      </c>
      <c r="J101" s="19">
        <v>0</v>
      </c>
      <c r="K101" s="19">
        <f t="shared" si="12"/>
        <v>0</v>
      </c>
      <c r="L101" s="19">
        <v>0</v>
      </c>
      <c r="M101" s="19">
        <v>0</v>
      </c>
      <c r="N101" s="19">
        <f t="shared" si="13"/>
        <v>2802472179.3600001</v>
      </c>
      <c r="O101" s="19">
        <f>O102</f>
        <v>2802472179.3600001</v>
      </c>
    </row>
    <row r="102" spans="1:15" ht="22.5" customHeight="1">
      <c r="A102" s="35" t="s">
        <v>246</v>
      </c>
      <c r="B102" s="35"/>
      <c r="C102" s="35"/>
      <c r="D102" s="35"/>
      <c r="E102" s="35"/>
      <c r="F102" s="35"/>
      <c r="G102" s="19">
        <v>1022000000</v>
      </c>
      <c r="H102" s="19">
        <f t="shared" si="11"/>
        <v>2802472179.3600001</v>
      </c>
      <c r="I102" s="19">
        <f>I103</f>
        <v>3824472179.3600001</v>
      </c>
      <c r="J102" s="19">
        <v>1022000000</v>
      </c>
      <c r="K102" s="19">
        <f t="shared" si="12"/>
        <v>0</v>
      </c>
      <c r="L102" s="19">
        <v>1022000000</v>
      </c>
      <c r="M102" s="19">
        <v>0</v>
      </c>
      <c r="N102" s="19">
        <f t="shared" si="13"/>
        <v>2802472179.3600001</v>
      </c>
      <c r="O102" s="19">
        <f>O103</f>
        <v>2802472179.3600001</v>
      </c>
    </row>
    <row r="103" spans="1:15">
      <c r="A103" s="36" t="s">
        <v>30</v>
      </c>
      <c r="B103" s="36"/>
      <c r="C103" s="36"/>
      <c r="D103" s="36"/>
      <c r="E103" s="36"/>
      <c r="F103" s="36"/>
      <c r="G103" s="3">
        <v>1022000000</v>
      </c>
      <c r="H103" s="3">
        <f t="shared" si="11"/>
        <v>2802472179.3600001</v>
      </c>
      <c r="I103" s="3">
        <f>L103+O103</f>
        <v>3824472179.3600001</v>
      </c>
      <c r="J103" s="3">
        <v>1022000000</v>
      </c>
      <c r="K103" s="3">
        <f t="shared" si="12"/>
        <v>0</v>
      </c>
      <c r="L103" s="3">
        <v>1022000000</v>
      </c>
      <c r="M103" s="3">
        <v>0</v>
      </c>
      <c r="N103" s="16">
        <f t="shared" si="13"/>
        <v>2802472179.3600001</v>
      </c>
      <c r="O103" s="3">
        <f>O105+O104+O108+O109</f>
        <v>2802472179.3600001</v>
      </c>
    </row>
    <row r="104" spans="1:15" ht="57.75">
      <c r="A104" s="11" t="s">
        <v>363</v>
      </c>
      <c r="B104" s="29" t="s">
        <v>32</v>
      </c>
      <c r="C104" s="29" t="s">
        <v>33</v>
      </c>
      <c r="D104" s="14" t="s">
        <v>38</v>
      </c>
      <c r="E104" s="14" t="s">
        <v>35</v>
      </c>
      <c r="F104" s="11" t="s">
        <v>320</v>
      </c>
      <c r="G104" s="19">
        <v>0</v>
      </c>
      <c r="H104" s="19">
        <f t="shared" si="11"/>
        <v>33000000</v>
      </c>
      <c r="I104" s="19">
        <f>O104</f>
        <v>33000000</v>
      </c>
      <c r="J104" s="19"/>
      <c r="K104" s="19"/>
      <c r="L104" s="19"/>
      <c r="M104" s="19">
        <v>0</v>
      </c>
      <c r="N104" s="19">
        <f t="shared" si="13"/>
        <v>33000000</v>
      </c>
      <c r="O104" s="19">
        <v>33000000</v>
      </c>
    </row>
    <row r="105" spans="1:15" ht="57.75">
      <c r="A105" s="30" t="s">
        <v>253</v>
      </c>
      <c r="B105" s="29" t="s">
        <v>32</v>
      </c>
      <c r="C105" s="29" t="s">
        <v>33</v>
      </c>
      <c r="D105" s="6" t="s">
        <v>254</v>
      </c>
      <c r="E105" s="6" t="s">
        <v>39</v>
      </c>
      <c r="F105" s="6" t="s">
        <v>255</v>
      </c>
      <c r="G105" s="19">
        <v>1022000000</v>
      </c>
      <c r="H105" s="19">
        <f t="shared" si="11"/>
        <v>363125179.36000013</v>
      </c>
      <c r="I105" s="19">
        <f>L105+O105</f>
        <v>1385125179.3600001</v>
      </c>
      <c r="J105" s="20">
        <v>1022000000</v>
      </c>
      <c r="K105" s="20">
        <f>L105-J105</f>
        <v>0</v>
      </c>
      <c r="L105" s="19">
        <v>1022000000</v>
      </c>
      <c r="M105" s="20">
        <v>0</v>
      </c>
      <c r="N105" s="19">
        <f t="shared" si="13"/>
        <v>363125179.36000001</v>
      </c>
      <c r="O105" s="19">
        <v>363125179.36000001</v>
      </c>
    </row>
    <row r="106" spans="1:15" ht="24.75">
      <c r="A106" s="30" t="s">
        <v>256</v>
      </c>
      <c r="B106" s="30" t="s">
        <v>257</v>
      </c>
      <c r="C106" s="30" t="s">
        <v>0</v>
      </c>
      <c r="D106" s="7" t="s">
        <v>0</v>
      </c>
      <c r="E106" s="7" t="s">
        <v>0</v>
      </c>
      <c r="F106" s="7" t="s">
        <v>0</v>
      </c>
      <c r="G106" s="19">
        <v>1022000000</v>
      </c>
      <c r="H106" s="19">
        <f t="shared" si="11"/>
        <v>0</v>
      </c>
      <c r="I106" s="19">
        <v>1022000000</v>
      </c>
      <c r="J106" s="20">
        <v>1022000000</v>
      </c>
      <c r="K106" s="20">
        <f>L106-J106</f>
        <v>0</v>
      </c>
      <c r="L106" s="19">
        <v>1022000000</v>
      </c>
      <c r="M106" s="20"/>
      <c r="N106" s="19"/>
      <c r="O106" s="19" t="s">
        <v>0</v>
      </c>
    </row>
    <row r="107" spans="1:15" ht="16.5">
      <c r="A107" s="11" t="s">
        <v>29</v>
      </c>
      <c r="B107" s="29" t="s">
        <v>32</v>
      </c>
      <c r="C107" s="30"/>
      <c r="D107" s="7"/>
      <c r="E107" s="7"/>
      <c r="F107" s="7"/>
      <c r="G107" s="19"/>
      <c r="H107" s="19"/>
      <c r="I107" s="19">
        <f>O107</f>
        <v>363125179.36000001</v>
      </c>
      <c r="J107" s="20"/>
      <c r="K107" s="20">
        <f t="shared" ref="K107:K109" si="14">L107-J107</f>
        <v>0</v>
      </c>
      <c r="L107" s="19"/>
      <c r="M107" s="20"/>
      <c r="N107" s="19">
        <f t="shared" si="13"/>
        <v>363125179.36000001</v>
      </c>
      <c r="O107" s="19">
        <v>363125179.36000001</v>
      </c>
    </row>
    <row r="108" spans="1:15" ht="33">
      <c r="A108" s="11" t="s">
        <v>31</v>
      </c>
      <c r="B108" s="21" t="s">
        <v>32</v>
      </c>
      <c r="C108" s="21" t="s">
        <v>32</v>
      </c>
      <c r="D108" s="14" t="s">
        <v>34</v>
      </c>
      <c r="E108" s="14" t="s">
        <v>35</v>
      </c>
      <c r="F108" s="14" t="s">
        <v>36</v>
      </c>
      <c r="G108" s="19"/>
      <c r="H108" s="19"/>
      <c r="I108" s="19">
        <f>O108</f>
        <v>1860000000</v>
      </c>
      <c r="J108" s="20"/>
      <c r="K108" s="20">
        <f t="shared" si="14"/>
        <v>0</v>
      </c>
      <c r="L108" s="19"/>
      <c r="M108" s="20"/>
      <c r="N108" s="19">
        <f t="shared" si="13"/>
        <v>1860000000</v>
      </c>
      <c r="O108" s="19">
        <v>1860000000</v>
      </c>
    </row>
    <row r="109" spans="1:15" ht="57.75">
      <c r="A109" s="11" t="s">
        <v>37</v>
      </c>
      <c r="B109" s="21" t="s">
        <v>32</v>
      </c>
      <c r="C109" s="21" t="s">
        <v>32</v>
      </c>
      <c r="D109" s="14" t="s">
        <v>38</v>
      </c>
      <c r="E109" s="14" t="s">
        <v>39</v>
      </c>
      <c r="F109" s="14" t="s">
        <v>40</v>
      </c>
      <c r="G109" s="19"/>
      <c r="H109" s="19"/>
      <c r="I109" s="19">
        <f>O109</f>
        <v>546347000</v>
      </c>
      <c r="J109" s="20"/>
      <c r="K109" s="20">
        <f t="shared" si="14"/>
        <v>0</v>
      </c>
      <c r="L109" s="19"/>
      <c r="M109" s="20"/>
      <c r="N109" s="19">
        <f t="shared" si="13"/>
        <v>546347000</v>
      </c>
      <c r="O109" s="19">
        <v>546347000</v>
      </c>
    </row>
    <row r="110" spans="1:15">
      <c r="A110" s="37" t="s">
        <v>258</v>
      </c>
      <c r="B110" s="37"/>
      <c r="C110" s="37"/>
      <c r="D110" s="37"/>
      <c r="E110" s="37"/>
      <c r="F110" s="37"/>
      <c r="G110" s="16">
        <v>110459826.58</v>
      </c>
      <c r="H110" s="16">
        <f t="shared" ref="H110:H122" si="15">I110-G110</f>
        <v>-1000000</v>
      </c>
      <c r="I110" s="16">
        <f>O110</f>
        <v>109459826.58</v>
      </c>
      <c r="J110" s="15">
        <v>0</v>
      </c>
      <c r="K110" s="15">
        <f>L110-J110</f>
        <v>0</v>
      </c>
      <c r="L110" s="16">
        <v>0</v>
      </c>
      <c r="M110" s="15">
        <v>110459826.58</v>
      </c>
      <c r="N110" s="15">
        <f t="shared" si="13"/>
        <v>-1000000</v>
      </c>
      <c r="O110" s="16">
        <f>O114</f>
        <v>109459826.58</v>
      </c>
    </row>
    <row r="111" spans="1:15">
      <c r="A111" s="35" t="s">
        <v>28</v>
      </c>
      <c r="B111" s="35"/>
      <c r="C111" s="35"/>
      <c r="D111" s="35"/>
      <c r="E111" s="35"/>
      <c r="F111" s="35"/>
      <c r="G111" s="19">
        <v>0</v>
      </c>
      <c r="H111" s="19">
        <f t="shared" si="15"/>
        <v>0</v>
      </c>
      <c r="I111" s="19">
        <v>0</v>
      </c>
      <c r="J111" s="20">
        <v>0</v>
      </c>
      <c r="K111" s="20">
        <f>L111-J111</f>
        <v>0</v>
      </c>
      <c r="L111" s="19">
        <v>0</v>
      </c>
      <c r="M111" s="20">
        <v>0</v>
      </c>
      <c r="N111" s="20">
        <f t="shared" si="13"/>
        <v>0</v>
      </c>
      <c r="O111" s="19">
        <v>0</v>
      </c>
    </row>
    <row r="112" spans="1:15">
      <c r="A112" s="41" t="s">
        <v>29</v>
      </c>
      <c r="B112" s="35"/>
      <c r="C112" s="35"/>
      <c r="D112" s="35"/>
      <c r="E112" s="35"/>
      <c r="F112" s="35"/>
      <c r="G112" s="19">
        <v>110459826.58</v>
      </c>
      <c r="H112" s="19">
        <f t="shared" si="15"/>
        <v>-1000000</v>
      </c>
      <c r="I112" s="19">
        <f>O112</f>
        <v>109459826.58</v>
      </c>
      <c r="J112" s="20">
        <v>0</v>
      </c>
      <c r="K112" s="20">
        <f>L112-J112</f>
        <v>0</v>
      </c>
      <c r="L112" s="19">
        <v>0</v>
      </c>
      <c r="M112" s="20">
        <v>110459826.58</v>
      </c>
      <c r="N112" s="20">
        <f t="shared" si="13"/>
        <v>-1000000</v>
      </c>
      <c r="O112" s="19">
        <f>O113</f>
        <v>109459826.58</v>
      </c>
    </row>
    <row r="113" spans="1:15">
      <c r="A113" s="35" t="s">
        <v>0</v>
      </c>
      <c r="B113" s="35"/>
      <c r="C113" s="35"/>
      <c r="D113" s="35"/>
      <c r="E113" s="35"/>
      <c r="F113" s="35"/>
      <c r="G113" s="5">
        <v>110459826.58</v>
      </c>
      <c r="H113" s="16">
        <f t="shared" si="15"/>
        <v>0</v>
      </c>
      <c r="I113" s="5">
        <v>110459826.58</v>
      </c>
      <c r="J113" s="13" t="s">
        <v>0</v>
      </c>
      <c r="K113" s="15"/>
      <c r="L113" s="5" t="s">
        <v>0</v>
      </c>
      <c r="M113" s="13">
        <v>110459826.58</v>
      </c>
      <c r="N113" s="15">
        <f t="shared" si="13"/>
        <v>-1000000</v>
      </c>
      <c r="O113" s="5">
        <f>O114</f>
        <v>109459826.58</v>
      </c>
    </row>
    <row r="114" spans="1:15">
      <c r="A114" s="36" t="s">
        <v>59</v>
      </c>
      <c r="B114" s="36"/>
      <c r="C114" s="36"/>
      <c r="D114" s="36"/>
      <c r="E114" s="36"/>
      <c r="F114" s="36"/>
      <c r="G114" s="3">
        <v>110459826.58</v>
      </c>
      <c r="H114" s="3">
        <f t="shared" si="15"/>
        <v>-1000000</v>
      </c>
      <c r="I114" s="3">
        <f>O114</f>
        <v>109459826.58</v>
      </c>
      <c r="J114" s="12" t="s">
        <v>0</v>
      </c>
      <c r="K114" s="12"/>
      <c r="L114" s="3" t="s">
        <v>0</v>
      </c>
      <c r="M114" s="12">
        <v>110459826.58</v>
      </c>
      <c r="N114" s="12">
        <f t="shared" si="13"/>
        <v>-1000000</v>
      </c>
      <c r="O114" s="3">
        <f>O115</f>
        <v>109459826.58</v>
      </c>
    </row>
    <row r="115" spans="1:15" ht="82.5">
      <c r="A115" s="30" t="s">
        <v>266</v>
      </c>
      <c r="B115" s="29" t="s">
        <v>32</v>
      </c>
      <c r="C115" s="29" t="s">
        <v>32</v>
      </c>
      <c r="D115" s="6" t="s">
        <v>267</v>
      </c>
      <c r="E115" s="6" t="s">
        <v>62</v>
      </c>
      <c r="F115" s="6" t="s">
        <v>72</v>
      </c>
      <c r="G115" s="19">
        <v>110459826.58</v>
      </c>
      <c r="H115" s="19">
        <f t="shared" si="15"/>
        <v>-1000000</v>
      </c>
      <c r="I115" s="19">
        <f>O115</f>
        <v>109459826.58</v>
      </c>
      <c r="J115" s="20" t="s">
        <v>0</v>
      </c>
      <c r="K115" s="20"/>
      <c r="L115" s="19" t="s">
        <v>0</v>
      </c>
      <c r="M115" s="20">
        <v>110459826.58</v>
      </c>
      <c r="N115" s="20">
        <f t="shared" si="13"/>
        <v>-1000000</v>
      </c>
      <c r="O115" s="19">
        <v>109459826.58</v>
      </c>
    </row>
    <row r="116" spans="1:15" ht="21.75" customHeight="1">
      <c r="A116" s="37" t="s">
        <v>291</v>
      </c>
      <c r="B116" s="37"/>
      <c r="C116" s="37"/>
      <c r="D116" s="37"/>
      <c r="E116" s="37"/>
      <c r="F116" s="37"/>
      <c r="G116" s="5">
        <v>380488438.67000002</v>
      </c>
      <c r="H116" s="16">
        <f t="shared" si="15"/>
        <v>-202688438.67000002</v>
      </c>
      <c r="I116" s="5">
        <v>177800000</v>
      </c>
      <c r="J116" s="13">
        <v>0</v>
      </c>
      <c r="K116" s="15">
        <f>L116-J116</f>
        <v>0</v>
      </c>
      <c r="L116" s="5">
        <v>0</v>
      </c>
      <c r="M116" s="13">
        <v>380488438.67000002</v>
      </c>
      <c r="N116" s="15">
        <f t="shared" si="13"/>
        <v>-202688438.67000002</v>
      </c>
      <c r="O116" s="5">
        <v>177800000</v>
      </c>
    </row>
    <row r="117" spans="1:15">
      <c r="A117" s="35" t="s">
        <v>28</v>
      </c>
      <c r="B117" s="35"/>
      <c r="C117" s="35"/>
      <c r="D117" s="35"/>
      <c r="E117" s="35"/>
      <c r="F117" s="35"/>
      <c r="G117" s="19">
        <v>0</v>
      </c>
      <c r="H117" s="19">
        <f t="shared" si="15"/>
        <v>0</v>
      </c>
      <c r="I117" s="19">
        <v>0</v>
      </c>
      <c r="J117" s="20">
        <v>0</v>
      </c>
      <c r="K117" s="20">
        <f>L117-J117</f>
        <v>0</v>
      </c>
      <c r="L117" s="19">
        <v>0</v>
      </c>
      <c r="M117" s="20">
        <v>0</v>
      </c>
      <c r="N117" s="20">
        <f t="shared" si="13"/>
        <v>0</v>
      </c>
      <c r="O117" s="19">
        <v>0</v>
      </c>
    </row>
    <row r="118" spans="1:15">
      <c r="A118" s="35" t="s">
        <v>29</v>
      </c>
      <c r="B118" s="35"/>
      <c r="C118" s="35"/>
      <c r="D118" s="35"/>
      <c r="E118" s="35"/>
      <c r="F118" s="35"/>
      <c r="G118" s="19">
        <v>380488438.67000002</v>
      </c>
      <c r="H118" s="19">
        <f t="shared" si="15"/>
        <v>-202688438.67000002</v>
      </c>
      <c r="I118" s="19">
        <v>177800000</v>
      </c>
      <c r="J118" s="20">
        <v>0</v>
      </c>
      <c r="K118" s="20">
        <f>L118-J118</f>
        <v>0</v>
      </c>
      <c r="L118" s="19">
        <v>0</v>
      </c>
      <c r="M118" s="20">
        <v>380488438.67000002</v>
      </c>
      <c r="N118" s="20">
        <f t="shared" si="13"/>
        <v>-202688438.67000002</v>
      </c>
      <c r="O118" s="19">
        <v>177800000</v>
      </c>
    </row>
    <row r="119" spans="1:15">
      <c r="A119" s="35" t="s">
        <v>0</v>
      </c>
      <c r="B119" s="35"/>
      <c r="C119" s="35"/>
      <c r="D119" s="35"/>
      <c r="E119" s="35"/>
      <c r="F119" s="35"/>
      <c r="G119" s="19">
        <v>380488438.67000002</v>
      </c>
      <c r="H119" s="19">
        <f t="shared" si="15"/>
        <v>-202688438.67000002</v>
      </c>
      <c r="I119" s="19">
        <v>177800000</v>
      </c>
      <c r="J119" s="20" t="s">
        <v>0</v>
      </c>
      <c r="K119" s="20"/>
      <c r="L119" s="19" t="s">
        <v>0</v>
      </c>
      <c r="M119" s="20">
        <v>380488438.67000002</v>
      </c>
      <c r="N119" s="20">
        <f t="shared" si="13"/>
        <v>-202688438.67000002</v>
      </c>
      <c r="O119" s="19">
        <v>177800000</v>
      </c>
    </row>
    <row r="120" spans="1:15">
      <c r="A120" s="36" t="s">
        <v>59</v>
      </c>
      <c r="B120" s="36"/>
      <c r="C120" s="36"/>
      <c r="D120" s="36"/>
      <c r="E120" s="36"/>
      <c r="F120" s="36"/>
      <c r="G120" s="3">
        <v>380488438.67000002</v>
      </c>
      <c r="H120" s="3">
        <f t="shared" si="15"/>
        <v>-202688438.67000002</v>
      </c>
      <c r="I120" s="3">
        <v>177800000</v>
      </c>
      <c r="J120" s="12" t="s">
        <v>0</v>
      </c>
      <c r="K120" s="12"/>
      <c r="L120" s="3" t="s">
        <v>0</v>
      </c>
      <c r="M120" s="12">
        <v>380488438.67000002</v>
      </c>
      <c r="N120" s="12">
        <f t="shared" si="13"/>
        <v>-202688438.67000002</v>
      </c>
      <c r="O120" s="3">
        <v>177800000</v>
      </c>
    </row>
    <row r="121" spans="1:15" ht="57.75">
      <c r="A121" s="30" t="s">
        <v>292</v>
      </c>
      <c r="B121" s="29" t="s">
        <v>32</v>
      </c>
      <c r="C121" s="29" t="s">
        <v>32</v>
      </c>
      <c r="D121" s="6" t="s">
        <v>293</v>
      </c>
      <c r="E121" s="6" t="s">
        <v>39</v>
      </c>
      <c r="F121" s="6" t="s">
        <v>40</v>
      </c>
      <c r="G121" s="19">
        <v>177800000</v>
      </c>
      <c r="H121" s="19">
        <f t="shared" si="15"/>
        <v>0</v>
      </c>
      <c r="I121" s="19">
        <v>177800000</v>
      </c>
      <c r="J121" s="20" t="s">
        <v>0</v>
      </c>
      <c r="K121" s="20"/>
      <c r="L121" s="19" t="s">
        <v>0</v>
      </c>
      <c r="M121" s="20">
        <v>177800000</v>
      </c>
      <c r="N121" s="20">
        <f t="shared" si="13"/>
        <v>0</v>
      </c>
      <c r="O121" s="19">
        <v>177800000</v>
      </c>
    </row>
    <row r="122" spans="1:15" ht="107.25">
      <c r="A122" s="22" t="s">
        <v>294</v>
      </c>
      <c r="B122" s="23" t="s">
        <v>32</v>
      </c>
      <c r="C122" s="23" t="s">
        <v>32</v>
      </c>
      <c r="D122" s="24" t="s">
        <v>295</v>
      </c>
      <c r="E122" s="24" t="s">
        <v>62</v>
      </c>
      <c r="F122" s="24" t="s">
        <v>102</v>
      </c>
      <c r="G122" s="27">
        <v>202688438.66999999</v>
      </c>
      <c r="H122" s="27">
        <f t="shared" si="15"/>
        <v>-202688438.66999999</v>
      </c>
      <c r="I122" s="27">
        <v>0</v>
      </c>
      <c r="J122" s="28">
        <v>0</v>
      </c>
      <c r="K122" s="28">
        <f>L122-J122</f>
        <v>0</v>
      </c>
      <c r="L122" s="27">
        <v>0</v>
      </c>
      <c r="M122" s="28">
        <v>202688438.66999999</v>
      </c>
      <c r="N122" s="28">
        <f t="shared" si="13"/>
        <v>-202688438.66999999</v>
      </c>
      <c r="O122" s="27">
        <v>0</v>
      </c>
    </row>
  </sheetData>
  <mergeCells count="67">
    <mergeCell ref="A118:F118"/>
    <mergeCell ref="A119:F119"/>
    <mergeCell ref="A120:F120"/>
    <mergeCell ref="A111:F111"/>
    <mergeCell ref="A112:F112"/>
    <mergeCell ref="A113:F113"/>
    <mergeCell ref="A114:F114"/>
    <mergeCell ref="A116:F116"/>
    <mergeCell ref="A117:F117"/>
    <mergeCell ref="A110:F110"/>
    <mergeCell ref="A63:F63"/>
    <mergeCell ref="A78:F78"/>
    <mergeCell ref="A79:F79"/>
    <mergeCell ref="A80:F80"/>
    <mergeCell ref="A81:F81"/>
    <mergeCell ref="A82:F82"/>
    <mergeCell ref="A99:F99"/>
    <mergeCell ref="A100:F100"/>
    <mergeCell ref="A101:F101"/>
    <mergeCell ref="A102:F102"/>
    <mergeCell ref="A103:F103"/>
    <mergeCell ref="A57:F57"/>
    <mergeCell ref="A42:F42"/>
    <mergeCell ref="A43:F43"/>
    <mergeCell ref="A45:F45"/>
    <mergeCell ref="A46:F46"/>
    <mergeCell ref="A47:F47"/>
    <mergeCell ref="A48:F48"/>
    <mergeCell ref="A49:F49"/>
    <mergeCell ref="A53:F53"/>
    <mergeCell ref="A54:F54"/>
    <mergeCell ref="A55:F55"/>
    <mergeCell ref="A56:F56"/>
    <mergeCell ref="A41:F41"/>
    <mergeCell ref="A11:F11"/>
    <mergeCell ref="A12:F12"/>
    <mergeCell ref="A13:F13"/>
    <mergeCell ref="A23:F23"/>
    <mergeCell ref="A24:F24"/>
    <mergeCell ref="A25:F25"/>
    <mergeCell ref="A26:F26"/>
    <mergeCell ref="A27:F27"/>
    <mergeCell ref="A36:F36"/>
    <mergeCell ref="A39:F39"/>
    <mergeCell ref="A40:F40"/>
    <mergeCell ref="O3:O4"/>
    <mergeCell ref="A6:F6"/>
    <mergeCell ref="A7:F7"/>
    <mergeCell ref="A8:F8"/>
    <mergeCell ref="A9:F9"/>
    <mergeCell ref="F1:F4"/>
    <mergeCell ref="A10:F10"/>
    <mergeCell ref="G1:O1"/>
    <mergeCell ref="G2:G4"/>
    <mergeCell ref="H2:H4"/>
    <mergeCell ref="I2:I4"/>
    <mergeCell ref="J2:O2"/>
    <mergeCell ref="J3:J4"/>
    <mergeCell ref="K3:K4"/>
    <mergeCell ref="L3:L4"/>
    <mergeCell ref="M3:M4"/>
    <mergeCell ref="N3:N4"/>
    <mergeCell ref="A1:A4"/>
    <mergeCell ref="B1:B4"/>
    <mergeCell ref="C1:C4"/>
    <mergeCell ref="D1:D4"/>
    <mergeCell ref="E1:E4"/>
  </mergeCells>
  <pageMargins left="0.55118110236220474" right="0.55118110236220474" top="0.74803149606299213" bottom="0.55118110236220474" header="0.31496062992125984" footer="0.31496062992125984"/>
  <pageSetup paperSize="9" scale="85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O77"/>
  <sheetViews>
    <sheetView view="pageBreakPreview" zoomScale="130" zoomScaleSheetLayoutView="130" workbookViewId="0">
      <selection activeCell="A61" sqref="A61"/>
    </sheetView>
  </sheetViews>
  <sheetFormatPr defaultRowHeight="12.75"/>
  <cols>
    <col min="1" max="1" width="22.5" customWidth="1"/>
    <col min="2" max="2" width="6.83203125" customWidth="1"/>
    <col min="3" max="3" width="6.5" customWidth="1"/>
    <col min="4" max="4" width="8.33203125" customWidth="1"/>
    <col min="6" max="6" width="3.5" customWidth="1"/>
    <col min="7" max="7" width="15.1640625" customWidth="1"/>
    <col min="8" max="8" width="11.83203125" customWidth="1"/>
    <col min="9" max="9" width="14" customWidth="1"/>
    <col min="10" max="10" width="14.1640625" customWidth="1"/>
    <col min="11" max="11" width="10.83203125" customWidth="1"/>
    <col min="12" max="12" width="14.5" customWidth="1"/>
    <col min="13" max="13" width="13.33203125" customWidth="1"/>
    <col min="14" max="14" width="10.1640625" customWidth="1"/>
    <col min="15" max="15" width="13" customWidth="1"/>
  </cols>
  <sheetData>
    <row r="1" spans="1:15">
      <c r="A1" s="31" t="s">
        <v>1</v>
      </c>
      <c r="B1" s="31" t="s">
        <v>2</v>
      </c>
      <c r="C1" s="31" t="s">
        <v>3</v>
      </c>
      <c r="D1" s="31" t="s">
        <v>4</v>
      </c>
      <c r="E1" s="31" t="s">
        <v>5</v>
      </c>
      <c r="F1" s="31" t="s">
        <v>6</v>
      </c>
      <c r="G1" s="55" t="s">
        <v>335</v>
      </c>
      <c r="H1" s="55"/>
      <c r="I1" s="55"/>
      <c r="J1" s="55"/>
      <c r="K1" s="55"/>
      <c r="L1" s="55"/>
      <c r="M1" s="55"/>
      <c r="N1" s="55"/>
      <c r="O1" s="55"/>
    </row>
    <row r="2" spans="1:15">
      <c r="A2" s="34" t="s">
        <v>0</v>
      </c>
      <c r="B2" s="34" t="s">
        <v>0</v>
      </c>
      <c r="C2" s="34" t="s">
        <v>0</v>
      </c>
      <c r="D2" s="34" t="s">
        <v>0</v>
      </c>
      <c r="E2" s="34" t="s">
        <v>0</v>
      </c>
      <c r="F2" s="34" t="s">
        <v>0</v>
      </c>
      <c r="G2" s="31" t="s">
        <v>364</v>
      </c>
      <c r="H2" s="31" t="s">
        <v>8</v>
      </c>
      <c r="I2" s="31" t="s">
        <v>362</v>
      </c>
      <c r="J2" s="31" t="s">
        <v>9</v>
      </c>
      <c r="K2" s="31"/>
      <c r="L2" s="31"/>
      <c r="M2" s="31"/>
      <c r="N2" s="31"/>
      <c r="O2" s="31"/>
    </row>
    <row r="3" spans="1:15">
      <c r="A3" s="34" t="s">
        <v>0</v>
      </c>
      <c r="B3" s="34" t="s">
        <v>0</v>
      </c>
      <c r="C3" s="34" t="s">
        <v>0</v>
      </c>
      <c r="D3" s="34" t="s">
        <v>0</v>
      </c>
      <c r="E3" s="34" t="s">
        <v>0</v>
      </c>
      <c r="F3" s="34" t="s">
        <v>0</v>
      </c>
      <c r="G3" s="31"/>
      <c r="H3" s="31"/>
      <c r="I3" s="31"/>
      <c r="J3" s="31" t="s">
        <v>10</v>
      </c>
      <c r="K3" s="31" t="s">
        <v>8</v>
      </c>
      <c r="L3" s="31" t="s">
        <v>10</v>
      </c>
      <c r="M3" s="31" t="s">
        <v>11</v>
      </c>
      <c r="N3" s="31" t="s">
        <v>8</v>
      </c>
      <c r="O3" s="31" t="s">
        <v>11</v>
      </c>
    </row>
    <row r="4" spans="1:15" ht="37.5" customHeight="1">
      <c r="A4" s="34" t="s">
        <v>0</v>
      </c>
      <c r="B4" s="34" t="s">
        <v>0</v>
      </c>
      <c r="C4" s="34" t="s">
        <v>0</v>
      </c>
      <c r="D4" s="34" t="s">
        <v>0</v>
      </c>
      <c r="E4" s="34" t="s">
        <v>0</v>
      </c>
      <c r="F4" s="34" t="s">
        <v>0</v>
      </c>
      <c r="G4" s="31"/>
      <c r="H4" s="31"/>
      <c r="I4" s="31"/>
      <c r="J4" s="31"/>
      <c r="K4" s="31"/>
      <c r="L4" s="31"/>
      <c r="M4" s="31"/>
      <c r="N4" s="31"/>
      <c r="O4" s="31"/>
    </row>
    <row r="5" spans="1:15">
      <c r="A5" s="26" t="s">
        <v>12</v>
      </c>
      <c r="B5" s="26" t="s">
        <v>13</v>
      </c>
      <c r="C5" s="26" t="s">
        <v>14</v>
      </c>
      <c r="D5" s="26" t="s">
        <v>15</v>
      </c>
      <c r="E5" s="26" t="s">
        <v>16</v>
      </c>
      <c r="F5" s="26" t="s">
        <v>17</v>
      </c>
      <c r="G5" s="26" t="s">
        <v>18</v>
      </c>
      <c r="H5" s="26" t="s">
        <v>19</v>
      </c>
      <c r="I5" s="26" t="s">
        <v>20</v>
      </c>
      <c r="J5" s="26" t="s">
        <v>21</v>
      </c>
      <c r="K5" s="26" t="s">
        <v>22</v>
      </c>
      <c r="L5" s="26" t="s">
        <v>23</v>
      </c>
      <c r="M5" s="26" t="s">
        <v>24</v>
      </c>
      <c r="N5" s="26" t="s">
        <v>25</v>
      </c>
      <c r="O5" s="26" t="s">
        <v>26</v>
      </c>
    </row>
    <row r="6" spans="1:15">
      <c r="A6" s="36" t="s">
        <v>27</v>
      </c>
      <c r="B6" s="36"/>
      <c r="C6" s="36"/>
      <c r="D6" s="36"/>
      <c r="E6" s="36"/>
      <c r="F6" s="36"/>
      <c r="G6" s="3">
        <v>2502205939.77</v>
      </c>
      <c r="H6" s="3">
        <f t="shared" ref="H6:H18" si="0">I6-G6</f>
        <v>896203060.36000013</v>
      </c>
      <c r="I6" s="3">
        <f>I9+I29+I40+I62+I71</f>
        <v>3398409000.1300001</v>
      </c>
      <c r="J6" s="3">
        <v>1783400106.2</v>
      </c>
      <c r="K6" s="3">
        <f t="shared" ref="K6:K18" si="1">L6-J6</f>
        <v>891291299.99999976</v>
      </c>
      <c r="L6" s="3">
        <f>L9+L29+L40+L62+L71</f>
        <v>2674691406.1999998</v>
      </c>
      <c r="M6" s="3">
        <v>718805833.57000005</v>
      </c>
      <c r="N6" s="3">
        <f t="shared" ref="N6:N18" si="2">O6-M6</f>
        <v>4911760.3599998951</v>
      </c>
      <c r="O6" s="3">
        <f>O9+O29+O40+O62+O71</f>
        <v>723717593.92999995</v>
      </c>
    </row>
    <row r="7" spans="1:15">
      <c r="A7" s="39" t="s">
        <v>28</v>
      </c>
      <c r="B7" s="39"/>
      <c r="C7" s="39"/>
      <c r="D7" s="39"/>
      <c r="E7" s="39"/>
      <c r="F7" s="39"/>
      <c r="G7" s="19">
        <v>1929025932.03</v>
      </c>
      <c r="H7" s="19">
        <f t="shared" si="0"/>
        <v>896203060.36000037</v>
      </c>
      <c r="I7" s="19">
        <f>I10+I30+I41+I63+I72</f>
        <v>2825228992.3900003</v>
      </c>
      <c r="J7" s="19">
        <v>1783400106.2</v>
      </c>
      <c r="K7" s="19">
        <f t="shared" si="1"/>
        <v>891291299.99999976</v>
      </c>
      <c r="L7" s="19">
        <f>L10+L30+L41+L63+L72</f>
        <v>2674691406.1999998</v>
      </c>
      <c r="M7" s="19">
        <v>145625825.83000001</v>
      </c>
      <c r="N7" s="19">
        <f t="shared" si="2"/>
        <v>4911760.3599999845</v>
      </c>
      <c r="O7" s="19">
        <f>O10+O30+O41+O63+O72</f>
        <v>150537586.19</v>
      </c>
    </row>
    <row r="8" spans="1:15">
      <c r="A8" s="39" t="s">
        <v>29</v>
      </c>
      <c r="B8" s="39"/>
      <c r="C8" s="39"/>
      <c r="D8" s="39"/>
      <c r="E8" s="39"/>
      <c r="F8" s="39"/>
      <c r="G8" s="19">
        <v>573180007.74000001</v>
      </c>
      <c r="H8" s="19">
        <f t="shared" si="0"/>
        <v>0</v>
      </c>
      <c r="I8" s="19">
        <f>I6-I7</f>
        <v>573180007.73999977</v>
      </c>
      <c r="J8" s="19">
        <v>0</v>
      </c>
      <c r="K8" s="19">
        <f t="shared" si="1"/>
        <v>0</v>
      </c>
      <c r="L8" s="19">
        <f>L6-L7</f>
        <v>0</v>
      </c>
      <c r="M8" s="19">
        <v>573180007.74000001</v>
      </c>
      <c r="N8" s="19">
        <f t="shared" si="2"/>
        <v>0</v>
      </c>
      <c r="O8" s="19">
        <f>O6-O7</f>
        <v>573180007.74000001</v>
      </c>
    </row>
    <row r="9" spans="1:15" ht="21" customHeight="1">
      <c r="A9" s="37" t="s">
        <v>57</v>
      </c>
      <c r="B9" s="37"/>
      <c r="C9" s="37"/>
      <c r="D9" s="37"/>
      <c r="E9" s="37"/>
      <c r="F9" s="37"/>
      <c r="G9" s="3">
        <v>439114121.31</v>
      </c>
      <c r="H9" s="16">
        <f t="shared" si="0"/>
        <v>0</v>
      </c>
      <c r="I9" s="3">
        <v>439114121.31</v>
      </c>
      <c r="J9" s="12">
        <v>424888006.19999999</v>
      </c>
      <c r="K9" s="15">
        <f t="shared" si="1"/>
        <v>0</v>
      </c>
      <c r="L9" s="3">
        <v>424888006.19999999</v>
      </c>
      <c r="M9" s="12">
        <v>14226115.109999999</v>
      </c>
      <c r="N9" s="15">
        <f t="shared" si="2"/>
        <v>0</v>
      </c>
      <c r="O9" s="3">
        <v>14226115.109999999</v>
      </c>
    </row>
    <row r="10" spans="1:15">
      <c r="A10" s="35" t="s">
        <v>28</v>
      </c>
      <c r="B10" s="35"/>
      <c r="C10" s="35"/>
      <c r="D10" s="35"/>
      <c r="E10" s="35"/>
      <c r="F10" s="35"/>
      <c r="G10" s="19">
        <v>439114121.31</v>
      </c>
      <c r="H10" s="19">
        <f t="shared" si="0"/>
        <v>0</v>
      </c>
      <c r="I10" s="19">
        <v>439114121.31</v>
      </c>
      <c r="J10" s="20">
        <v>424888006.19999999</v>
      </c>
      <c r="K10" s="20">
        <f t="shared" si="1"/>
        <v>0</v>
      </c>
      <c r="L10" s="19">
        <v>424888006.19999999</v>
      </c>
      <c r="M10" s="20">
        <v>14226115.109999999</v>
      </c>
      <c r="N10" s="20">
        <f t="shared" si="2"/>
        <v>0</v>
      </c>
      <c r="O10" s="19">
        <v>14226115.109999999</v>
      </c>
    </row>
    <row r="11" spans="1:15">
      <c r="A11" s="35" t="s">
        <v>29</v>
      </c>
      <c r="B11" s="35"/>
      <c r="C11" s="35"/>
      <c r="D11" s="35"/>
      <c r="E11" s="35"/>
      <c r="F11" s="35"/>
      <c r="G11" s="19">
        <v>0</v>
      </c>
      <c r="H11" s="19">
        <f t="shared" si="0"/>
        <v>0</v>
      </c>
      <c r="I11" s="19">
        <v>0</v>
      </c>
      <c r="J11" s="20">
        <v>0</v>
      </c>
      <c r="K11" s="20">
        <f t="shared" si="1"/>
        <v>0</v>
      </c>
      <c r="L11" s="19">
        <v>0</v>
      </c>
      <c r="M11" s="20">
        <v>0</v>
      </c>
      <c r="N11" s="20">
        <f t="shared" si="2"/>
        <v>0</v>
      </c>
      <c r="O11" s="19">
        <v>0</v>
      </c>
    </row>
    <row r="12" spans="1:15">
      <c r="A12" s="35" t="s">
        <v>58</v>
      </c>
      <c r="B12" s="35"/>
      <c r="C12" s="35"/>
      <c r="D12" s="35"/>
      <c r="E12" s="35"/>
      <c r="F12" s="35"/>
      <c r="G12" s="19">
        <v>439114121.31</v>
      </c>
      <c r="H12" s="19">
        <f t="shared" si="0"/>
        <v>0</v>
      </c>
      <c r="I12" s="19">
        <v>439114121.31</v>
      </c>
      <c r="J12" s="20">
        <v>424888006.19999999</v>
      </c>
      <c r="K12" s="20">
        <f t="shared" si="1"/>
        <v>0</v>
      </c>
      <c r="L12" s="19">
        <v>424888006.19999999</v>
      </c>
      <c r="M12" s="20">
        <v>14226115.109999999</v>
      </c>
      <c r="N12" s="20">
        <f t="shared" si="2"/>
        <v>0</v>
      </c>
      <c r="O12" s="19">
        <v>14226115.109999999</v>
      </c>
    </row>
    <row r="13" spans="1:15">
      <c r="A13" s="36" t="s">
        <v>59</v>
      </c>
      <c r="B13" s="36"/>
      <c r="C13" s="36"/>
      <c r="D13" s="36"/>
      <c r="E13" s="36"/>
      <c r="F13" s="36"/>
      <c r="G13" s="3">
        <v>439114121.31</v>
      </c>
      <c r="H13" s="3">
        <f t="shared" si="0"/>
        <v>0</v>
      </c>
      <c r="I13" s="3">
        <v>439114121.31</v>
      </c>
      <c r="J13" s="12">
        <v>424888006.19999999</v>
      </c>
      <c r="K13" s="12">
        <f t="shared" si="1"/>
        <v>0</v>
      </c>
      <c r="L13" s="3">
        <v>424888006.19999999</v>
      </c>
      <c r="M13" s="12">
        <v>14226115.109999999</v>
      </c>
      <c r="N13" s="12">
        <f t="shared" si="2"/>
        <v>0</v>
      </c>
      <c r="O13" s="3">
        <v>14226115.109999999</v>
      </c>
    </row>
    <row r="14" spans="1:15" ht="84" customHeight="1">
      <c r="A14" s="30" t="s">
        <v>336</v>
      </c>
      <c r="B14" s="29" t="s">
        <v>32</v>
      </c>
      <c r="C14" s="29" t="s">
        <v>32</v>
      </c>
      <c r="D14" s="6" t="s">
        <v>337</v>
      </c>
      <c r="E14" s="6" t="s">
        <v>62</v>
      </c>
      <c r="F14" s="6" t="s">
        <v>320</v>
      </c>
      <c r="G14" s="19">
        <v>80000000</v>
      </c>
      <c r="H14" s="19">
        <f t="shared" si="0"/>
        <v>0</v>
      </c>
      <c r="I14" s="19">
        <v>80000000</v>
      </c>
      <c r="J14" s="20">
        <v>77408393.609999999</v>
      </c>
      <c r="K14" s="20">
        <f t="shared" si="1"/>
        <v>0</v>
      </c>
      <c r="L14" s="19">
        <v>77408393.609999999</v>
      </c>
      <c r="M14" s="20">
        <v>2591606.39</v>
      </c>
      <c r="N14" s="20">
        <f t="shared" si="2"/>
        <v>0</v>
      </c>
      <c r="O14" s="19">
        <v>2591606.39</v>
      </c>
    </row>
    <row r="15" spans="1:15" ht="34.5" customHeight="1">
      <c r="A15" s="30" t="s">
        <v>64</v>
      </c>
      <c r="B15" s="30" t="s">
        <v>65</v>
      </c>
      <c r="C15" s="30" t="s">
        <v>0</v>
      </c>
      <c r="D15" s="7" t="s">
        <v>0</v>
      </c>
      <c r="E15" s="7" t="s">
        <v>0</v>
      </c>
      <c r="F15" s="7" t="s">
        <v>0</v>
      </c>
      <c r="G15" s="19">
        <v>80000000</v>
      </c>
      <c r="H15" s="19">
        <f t="shared" si="0"/>
        <v>0</v>
      </c>
      <c r="I15" s="19">
        <v>80000000</v>
      </c>
      <c r="J15" s="20">
        <v>77408393.609999999</v>
      </c>
      <c r="K15" s="20">
        <f t="shared" si="1"/>
        <v>0</v>
      </c>
      <c r="L15" s="19">
        <v>77408393.609999999</v>
      </c>
      <c r="M15" s="20">
        <v>2591606.39</v>
      </c>
      <c r="N15" s="20">
        <f t="shared" si="2"/>
        <v>0</v>
      </c>
      <c r="O15" s="19">
        <v>2591606.39</v>
      </c>
    </row>
    <row r="16" spans="1:15">
      <c r="A16" s="30" t="s">
        <v>66</v>
      </c>
      <c r="B16" s="30" t="s">
        <v>32</v>
      </c>
      <c r="C16" s="30" t="s">
        <v>0</v>
      </c>
      <c r="D16" s="7" t="s">
        <v>0</v>
      </c>
      <c r="E16" s="7" t="s">
        <v>0</v>
      </c>
      <c r="F16" s="7" t="s">
        <v>0</v>
      </c>
      <c r="G16" s="19">
        <v>0</v>
      </c>
      <c r="H16" s="19">
        <f t="shared" si="0"/>
        <v>0</v>
      </c>
      <c r="I16" s="19">
        <v>0</v>
      </c>
      <c r="J16" s="20">
        <v>0</v>
      </c>
      <c r="K16" s="20">
        <f t="shared" si="1"/>
        <v>0</v>
      </c>
      <c r="L16" s="19">
        <v>0</v>
      </c>
      <c r="M16" s="20">
        <v>0</v>
      </c>
      <c r="N16" s="20">
        <f t="shared" si="2"/>
        <v>0</v>
      </c>
      <c r="O16" s="19">
        <v>0</v>
      </c>
    </row>
    <row r="17" spans="1:15" ht="88.5" customHeight="1">
      <c r="A17" s="30" t="s">
        <v>338</v>
      </c>
      <c r="B17" s="29" t="s">
        <v>32</v>
      </c>
      <c r="C17" s="29" t="s">
        <v>32</v>
      </c>
      <c r="D17" s="6" t="s">
        <v>339</v>
      </c>
      <c r="E17" s="6" t="s">
        <v>62</v>
      </c>
      <c r="F17" s="6" t="s">
        <v>320</v>
      </c>
      <c r="G17" s="19">
        <v>110000000</v>
      </c>
      <c r="H17" s="19">
        <f t="shared" si="0"/>
        <v>0</v>
      </c>
      <c r="I17" s="19">
        <v>110000000</v>
      </c>
      <c r="J17" s="20">
        <v>106436541.20999999</v>
      </c>
      <c r="K17" s="20">
        <f t="shared" si="1"/>
        <v>0</v>
      </c>
      <c r="L17" s="19">
        <v>106436541.20999999</v>
      </c>
      <c r="M17" s="20">
        <v>3563458.79</v>
      </c>
      <c r="N17" s="20">
        <f t="shared" si="2"/>
        <v>0</v>
      </c>
      <c r="O17" s="19">
        <v>3563458.79</v>
      </c>
    </row>
    <row r="18" spans="1:15" ht="31.5" customHeight="1">
      <c r="A18" s="30" t="s">
        <v>64</v>
      </c>
      <c r="B18" s="30" t="s">
        <v>65</v>
      </c>
      <c r="C18" s="30" t="s">
        <v>0</v>
      </c>
      <c r="D18" s="7" t="s">
        <v>0</v>
      </c>
      <c r="E18" s="7" t="s">
        <v>0</v>
      </c>
      <c r="F18" s="7" t="s">
        <v>0</v>
      </c>
      <c r="G18" s="19">
        <v>110000000</v>
      </c>
      <c r="H18" s="19">
        <f t="shared" si="0"/>
        <v>0</v>
      </c>
      <c r="I18" s="19">
        <v>110000000</v>
      </c>
      <c r="J18" s="20">
        <v>106436541.20999999</v>
      </c>
      <c r="K18" s="20">
        <f t="shared" si="1"/>
        <v>0</v>
      </c>
      <c r="L18" s="19">
        <v>106436541.20999999</v>
      </c>
      <c r="M18" s="20">
        <v>3563458.79</v>
      </c>
      <c r="N18" s="20">
        <f t="shared" si="2"/>
        <v>0</v>
      </c>
      <c r="O18" s="19">
        <v>3563458.79</v>
      </c>
    </row>
    <row r="19" spans="1:15" ht="19.5" customHeight="1">
      <c r="A19" s="30" t="s">
        <v>66</v>
      </c>
      <c r="B19" s="30" t="s">
        <v>32</v>
      </c>
      <c r="C19" s="30" t="s">
        <v>0</v>
      </c>
      <c r="D19" s="7" t="s">
        <v>0</v>
      </c>
      <c r="E19" s="7" t="s">
        <v>0</v>
      </c>
      <c r="F19" s="7" t="s">
        <v>0</v>
      </c>
      <c r="G19" s="19" t="s">
        <v>0</v>
      </c>
      <c r="H19" s="19"/>
      <c r="I19" s="19" t="s">
        <v>0</v>
      </c>
      <c r="J19" s="20" t="s">
        <v>0</v>
      </c>
      <c r="K19" s="20"/>
      <c r="L19" s="19" t="s">
        <v>0</v>
      </c>
      <c r="M19" s="20" t="s">
        <v>0</v>
      </c>
      <c r="N19" s="20"/>
      <c r="O19" s="19" t="s">
        <v>0</v>
      </c>
    </row>
    <row r="20" spans="1:15" ht="82.5">
      <c r="A20" s="30" t="s">
        <v>340</v>
      </c>
      <c r="B20" s="29" t="s">
        <v>32</v>
      </c>
      <c r="C20" s="29" t="s">
        <v>32</v>
      </c>
      <c r="D20" s="6" t="s">
        <v>82</v>
      </c>
      <c r="E20" s="6" t="s">
        <v>62</v>
      </c>
      <c r="F20" s="6" t="s">
        <v>299</v>
      </c>
      <c r="G20" s="19">
        <v>25799991.309999999</v>
      </c>
      <c r="H20" s="19">
        <f>I20-G20</f>
        <v>0</v>
      </c>
      <c r="I20" s="19">
        <v>25799991.309999999</v>
      </c>
      <c r="J20" s="20">
        <v>24964198.539999999</v>
      </c>
      <c r="K20" s="20">
        <f>L20-J20</f>
        <v>0</v>
      </c>
      <c r="L20" s="19">
        <v>24964198.539999999</v>
      </c>
      <c r="M20" s="20">
        <v>835792.77</v>
      </c>
      <c r="N20" s="20">
        <f>O20-M20</f>
        <v>0</v>
      </c>
      <c r="O20" s="19">
        <v>835792.77</v>
      </c>
    </row>
    <row r="21" spans="1:15" ht="33">
      <c r="A21" s="30" t="s">
        <v>64</v>
      </c>
      <c r="B21" s="30" t="s">
        <v>65</v>
      </c>
      <c r="C21" s="30" t="s">
        <v>0</v>
      </c>
      <c r="D21" s="7" t="s">
        <v>0</v>
      </c>
      <c r="E21" s="7" t="s">
        <v>0</v>
      </c>
      <c r="F21" s="7" t="s">
        <v>0</v>
      </c>
      <c r="G21" s="19">
        <v>25799991.309999999</v>
      </c>
      <c r="H21" s="19">
        <f>I21-G21</f>
        <v>0</v>
      </c>
      <c r="I21" s="19">
        <v>25799991.309999999</v>
      </c>
      <c r="J21" s="20">
        <v>24964198.539999999</v>
      </c>
      <c r="K21" s="20">
        <f>L21-J21</f>
        <v>0</v>
      </c>
      <c r="L21" s="19">
        <v>24964198.539999999</v>
      </c>
      <c r="M21" s="20">
        <v>835792.77</v>
      </c>
      <c r="N21" s="20">
        <f>O21-M21</f>
        <v>0</v>
      </c>
      <c r="O21" s="19">
        <v>835792.77</v>
      </c>
    </row>
    <row r="22" spans="1:15">
      <c r="A22" s="30" t="s">
        <v>66</v>
      </c>
      <c r="B22" s="30" t="s">
        <v>32</v>
      </c>
      <c r="C22" s="30" t="s">
        <v>0</v>
      </c>
      <c r="D22" s="7" t="s">
        <v>0</v>
      </c>
      <c r="E22" s="7" t="s">
        <v>0</v>
      </c>
      <c r="F22" s="7" t="s">
        <v>0</v>
      </c>
      <c r="G22" s="19" t="s">
        <v>0</v>
      </c>
      <c r="H22" s="19"/>
      <c r="I22" s="19" t="s">
        <v>0</v>
      </c>
      <c r="J22" s="20" t="s">
        <v>0</v>
      </c>
      <c r="K22" s="20"/>
      <c r="L22" s="19" t="s">
        <v>0</v>
      </c>
      <c r="M22" s="20" t="s">
        <v>0</v>
      </c>
      <c r="N22" s="20"/>
      <c r="O22" s="19" t="s">
        <v>0</v>
      </c>
    </row>
    <row r="23" spans="1:15" ht="82.5">
      <c r="A23" s="30" t="s">
        <v>341</v>
      </c>
      <c r="B23" s="29" t="s">
        <v>32</v>
      </c>
      <c r="C23" s="29" t="s">
        <v>32</v>
      </c>
      <c r="D23" s="6" t="s">
        <v>82</v>
      </c>
      <c r="E23" s="6" t="s">
        <v>62</v>
      </c>
      <c r="F23" s="6" t="s">
        <v>183</v>
      </c>
      <c r="G23" s="19">
        <v>27000000</v>
      </c>
      <c r="H23" s="19">
        <f>I23-G23</f>
        <v>0</v>
      </c>
      <c r="I23" s="19">
        <v>27000000</v>
      </c>
      <c r="J23" s="20">
        <v>26125332.84</v>
      </c>
      <c r="K23" s="20">
        <f>L23-J23</f>
        <v>0</v>
      </c>
      <c r="L23" s="19">
        <v>26125332.84</v>
      </c>
      <c r="M23" s="20">
        <v>874667.16</v>
      </c>
      <c r="N23" s="20">
        <f>O23-M23</f>
        <v>0</v>
      </c>
      <c r="O23" s="19">
        <v>874667.16</v>
      </c>
    </row>
    <row r="24" spans="1:15" ht="41.25" customHeight="1">
      <c r="A24" s="30" t="s">
        <v>64</v>
      </c>
      <c r="B24" s="30" t="s">
        <v>65</v>
      </c>
      <c r="C24" s="30" t="s">
        <v>0</v>
      </c>
      <c r="D24" s="7" t="s">
        <v>0</v>
      </c>
      <c r="E24" s="7" t="s">
        <v>0</v>
      </c>
      <c r="F24" s="7" t="s">
        <v>0</v>
      </c>
      <c r="G24" s="19">
        <v>27000000</v>
      </c>
      <c r="H24" s="19">
        <f>I24-G24</f>
        <v>0</v>
      </c>
      <c r="I24" s="19">
        <v>27000000</v>
      </c>
      <c r="J24" s="20">
        <v>26125332.84</v>
      </c>
      <c r="K24" s="20">
        <f>L24-J24</f>
        <v>0</v>
      </c>
      <c r="L24" s="19">
        <v>26125332.84</v>
      </c>
      <c r="M24" s="20">
        <v>874667.16</v>
      </c>
      <c r="N24" s="20">
        <f>O24-M24</f>
        <v>0</v>
      </c>
      <c r="O24" s="19">
        <v>874667.16</v>
      </c>
    </row>
    <row r="25" spans="1:15">
      <c r="A25" s="30" t="s">
        <v>66</v>
      </c>
      <c r="B25" s="30" t="s">
        <v>32</v>
      </c>
      <c r="C25" s="30" t="s">
        <v>0</v>
      </c>
      <c r="D25" s="7" t="s">
        <v>0</v>
      </c>
      <c r="E25" s="7" t="s">
        <v>0</v>
      </c>
      <c r="F25" s="7" t="s">
        <v>0</v>
      </c>
      <c r="G25" s="19" t="s">
        <v>0</v>
      </c>
      <c r="H25" s="19"/>
      <c r="I25" s="19" t="s">
        <v>0</v>
      </c>
      <c r="J25" s="20" t="s">
        <v>0</v>
      </c>
      <c r="K25" s="20"/>
      <c r="L25" s="19" t="s">
        <v>0</v>
      </c>
      <c r="M25" s="20" t="s">
        <v>0</v>
      </c>
      <c r="N25" s="20"/>
      <c r="O25" s="19" t="s">
        <v>0</v>
      </c>
    </row>
    <row r="26" spans="1:15" ht="96.75" customHeight="1">
      <c r="A26" s="30" t="s">
        <v>342</v>
      </c>
      <c r="B26" s="29" t="s">
        <v>32</v>
      </c>
      <c r="C26" s="29" t="s">
        <v>32</v>
      </c>
      <c r="D26" s="6" t="s">
        <v>343</v>
      </c>
      <c r="E26" s="6" t="s">
        <v>62</v>
      </c>
      <c r="F26" s="6" t="s">
        <v>320</v>
      </c>
      <c r="G26" s="19">
        <v>196314130</v>
      </c>
      <c r="H26" s="19">
        <f>I26-G26</f>
        <v>0</v>
      </c>
      <c r="I26" s="19">
        <v>196314130</v>
      </c>
      <c r="J26" s="20">
        <v>189953540</v>
      </c>
      <c r="K26" s="20">
        <f>L26-J26</f>
        <v>0</v>
      </c>
      <c r="L26" s="19">
        <v>189953540</v>
      </c>
      <c r="M26" s="20">
        <v>6360590</v>
      </c>
      <c r="N26" s="20">
        <f>O26-M26</f>
        <v>0</v>
      </c>
      <c r="O26" s="19">
        <v>6360590</v>
      </c>
    </row>
    <row r="27" spans="1:15" ht="35.25" customHeight="1">
      <c r="A27" s="30" t="s">
        <v>64</v>
      </c>
      <c r="B27" s="30" t="s">
        <v>65</v>
      </c>
      <c r="C27" s="30" t="s">
        <v>0</v>
      </c>
      <c r="D27" s="7" t="s">
        <v>0</v>
      </c>
      <c r="E27" s="7" t="s">
        <v>0</v>
      </c>
      <c r="F27" s="7" t="s">
        <v>0</v>
      </c>
      <c r="G27" s="19">
        <v>196314130</v>
      </c>
      <c r="H27" s="19">
        <f>I27-G27</f>
        <v>0</v>
      </c>
      <c r="I27" s="19">
        <v>196314130</v>
      </c>
      <c r="J27" s="20">
        <v>189953540</v>
      </c>
      <c r="K27" s="20">
        <f>L27-J27</f>
        <v>0</v>
      </c>
      <c r="L27" s="19">
        <v>189953540</v>
      </c>
      <c r="M27" s="20">
        <v>6360590</v>
      </c>
      <c r="N27" s="20">
        <f>O27-M27</f>
        <v>0</v>
      </c>
      <c r="O27" s="19">
        <v>6360590</v>
      </c>
    </row>
    <row r="28" spans="1:15">
      <c r="A28" s="30" t="s">
        <v>66</v>
      </c>
      <c r="B28" s="30" t="s">
        <v>32</v>
      </c>
      <c r="C28" s="30" t="s">
        <v>0</v>
      </c>
      <c r="D28" s="7" t="s">
        <v>0</v>
      </c>
      <c r="E28" s="7" t="s">
        <v>0</v>
      </c>
      <c r="F28" s="7" t="s">
        <v>0</v>
      </c>
      <c r="G28" s="19" t="s">
        <v>0</v>
      </c>
      <c r="H28" s="19"/>
      <c r="I28" s="19" t="s">
        <v>0</v>
      </c>
      <c r="J28" s="20" t="s">
        <v>0</v>
      </c>
      <c r="K28" s="20"/>
      <c r="L28" s="19" t="s">
        <v>0</v>
      </c>
      <c r="M28" s="20" t="s">
        <v>0</v>
      </c>
      <c r="N28" s="20"/>
      <c r="O28" s="19" t="s">
        <v>0</v>
      </c>
    </row>
    <row r="29" spans="1:15" ht="26.25" customHeight="1">
      <c r="A29" s="37" t="s">
        <v>90</v>
      </c>
      <c r="B29" s="37"/>
      <c r="C29" s="37"/>
      <c r="D29" s="37"/>
      <c r="E29" s="37"/>
      <c r="F29" s="37"/>
      <c r="G29" s="3">
        <v>1339160569.48</v>
      </c>
      <c r="H29" s="16">
        <f t="shared" ref="H29:H77" si="3">I29-G29</f>
        <v>847713162.40999985</v>
      </c>
      <c r="I29" s="3">
        <v>2186873731.8899999</v>
      </c>
      <c r="J29" s="12">
        <v>996628200</v>
      </c>
      <c r="K29" s="15">
        <f>L29-J29</f>
        <v>843771200</v>
      </c>
      <c r="L29" s="3">
        <v>1840399400</v>
      </c>
      <c r="M29" s="12">
        <v>342532369.48000002</v>
      </c>
      <c r="N29" s="15">
        <f t="shared" ref="N29:N77" si="4">O29-M29</f>
        <v>3941962.4099999666</v>
      </c>
      <c r="O29" s="3">
        <v>346474331.88999999</v>
      </c>
    </row>
    <row r="30" spans="1:15">
      <c r="A30" s="35" t="s">
        <v>28</v>
      </c>
      <c r="B30" s="35"/>
      <c r="C30" s="35"/>
      <c r="D30" s="35"/>
      <c r="E30" s="35"/>
      <c r="F30" s="35"/>
      <c r="G30" s="19">
        <v>1120642525</v>
      </c>
      <c r="H30" s="19">
        <f t="shared" si="3"/>
        <v>847713162.41000009</v>
      </c>
      <c r="I30" s="19">
        <v>1968355687.4100001</v>
      </c>
      <c r="J30" s="20">
        <v>996628200</v>
      </c>
      <c r="K30" s="20">
        <f>L30-J30</f>
        <v>843771200</v>
      </c>
      <c r="L30" s="19">
        <v>1840399400</v>
      </c>
      <c r="M30" s="20">
        <v>124014325</v>
      </c>
      <c r="N30" s="20">
        <f t="shared" si="4"/>
        <v>3941962.4099999964</v>
      </c>
      <c r="O30" s="19">
        <v>127956287.41</v>
      </c>
    </row>
    <row r="31" spans="1:15">
      <c r="A31" s="35" t="s">
        <v>29</v>
      </c>
      <c r="B31" s="35"/>
      <c r="C31" s="35"/>
      <c r="D31" s="35"/>
      <c r="E31" s="35"/>
      <c r="F31" s="35"/>
      <c r="G31" s="19">
        <v>218518044.47999999</v>
      </c>
      <c r="H31" s="19">
        <f t="shared" si="3"/>
        <v>0</v>
      </c>
      <c r="I31" s="19">
        <v>218518044.47999999</v>
      </c>
      <c r="J31" s="20">
        <v>0</v>
      </c>
      <c r="K31" s="20">
        <f>L31-J31</f>
        <v>0</v>
      </c>
      <c r="L31" s="19">
        <v>0</v>
      </c>
      <c r="M31" s="20">
        <v>218518044.47999999</v>
      </c>
      <c r="N31" s="20">
        <f t="shared" si="4"/>
        <v>0</v>
      </c>
      <c r="O31" s="19">
        <v>218518044.47999999</v>
      </c>
    </row>
    <row r="32" spans="1:15" ht="23.25" customHeight="1">
      <c r="A32" s="35" t="s">
        <v>91</v>
      </c>
      <c r="B32" s="35"/>
      <c r="C32" s="35"/>
      <c r="D32" s="35"/>
      <c r="E32" s="35"/>
      <c r="F32" s="35"/>
      <c r="G32" s="19">
        <v>1339160569.48</v>
      </c>
      <c r="H32" s="19">
        <f t="shared" si="3"/>
        <v>847713162.40999985</v>
      </c>
      <c r="I32" s="19">
        <v>2186873731.8899999</v>
      </c>
      <c r="J32" s="20">
        <v>996628200</v>
      </c>
      <c r="K32" s="20">
        <f>L32-J32</f>
        <v>843771200</v>
      </c>
      <c r="L32" s="19">
        <v>1840399400</v>
      </c>
      <c r="M32" s="20">
        <v>342532369.48000002</v>
      </c>
      <c r="N32" s="20">
        <f t="shared" si="4"/>
        <v>3941962.4099999666</v>
      </c>
      <c r="O32" s="19">
        <v>346474331.88999999</v>
      </c>
    </row>
    <row r="33" spans="1:15">
      <c r="A33" s="36" t="s">
        <v>59</v>
      </c>
      <c r="B33" s="36"/>
      <c r="C33" s="36"/>
      <c r="D33" s="36"/>
      <c r="E33" s="36"/>
      <c r="F33" s="36"/>
      <c r="G33" s="3">
        <v>1325882711.48</v>
      </c>
      <c r="H33" s="3">
        <f t="shared" si="3"/>
        <v>0</v>
      </c>
      <c r="I33" s="3">
        <v>1325882711.48</v>
      </c>
      <c r="J33" s="12">
        <v>996628200</v>
      </c>
      <c r="K33" s="12">
        <f>L33-J33</f>
        <v>0</v>
      </c>
      <c r="L33" s="3">
        <v>996628200</v>
      </c>
      <c r="M33" s="12">
        <v>329254511.48000002</v>
      </c>
      <c r="N33" s="12">
        <f t="shared" si="4"/>
        <v>0</v>
      </c>
      <c r="O33" s="3">
        <v>329254511.48000002</v>
      </c>
    </row>
    <row r="34" spans="1:15" ht="70.5" customHeight="1">
      <c r="A34" s="30" t="s">
        <v>96</v>
      </c>
      <c r="B34" s="29" t="s">
        <v>32</v>
      </c>
      <c r="C34" s="29" t="s">
        <v>32</v>
      </c>
      <c r="D34" s="6" t="s">
        <v>97</v>
      </c>
      <c r="E34" s="6" t="s">
        <v>98</v>
      </c>
      <c r="F34" s="6" t="s">
        <v>40</v>
      </c>
      <c r="G34" s="19">
        <v>218518044.47999999</v>
      </c>
      <c r="H34" s="19">
        <f t="shared" si="3"/>
        <v>0</v>
      </c>
      <c r="I34" s="19">
        <v>218518044.47999999</v>
      </c>
      <c r="J34" s="20" t="s">
        <v>0</v>
      </c>
      <c r="K34" s="20"/>
      <c r="L34" s="19" t="s">
        <v>0</v>
      </c>
      <c r="M34" s="20">
        <v>218518044.47999999</v>
      </c>
      <c r="N34" s="20">
        <f t="shared" si="4"/>
        <v>0</v>
      </c>
      <c r="O34" s="19">
        <v>218518044.47999999</v>
      </c>
    </row>
    <row r="35" spans="1:15" ht="54" customHeight="1">
      <c r="A35" s="30" t="s">
        <v>315</v>
      </c>
      <c r="B35" s="29" t="s">
        <v>32</v>
      </c>
      <c r="C35" s="29" t="s">
        <v>32</v>
      </c>
      <c r="D35" s="6" t="s">
        <v>316</v>
      </c>
      <c r="E35" s="6" t="s">
        <v>35</v>
      </c>
      <c r="F35" s="6" t="s">
        <v>183</v>
      </c>
      <c r="G35" s="19">
        <v>1107364667</v>
      </c>
      <c r="H35" s="19">
        <f t="shared" si="3"/>
        <v>0</v>
      </c>
      <c r="I35" s="19">
        <v>1107364667</v>
      </c>
      <c r="J35" s="20">
        <v>996628200</v>
      </c>
      <c r="K35" s="20">
        <f t="shared" ref="K35:K42" si="5">L35-J35</f>
        <v>0</v>
      </c>
      <c r="L35" s="19">
        <v>996628200</v>
      </c>
      <c r="M35" s="20">
        <v>110736467</v>
      </c>
      <c r="N35" s="20">
        <f t="shared" si="4"/>
        <v>0</v>
      </c>
      <c r="O35" s="19">
        <v>110736467</v>
      </c>
    </row>
    <row r="36" spans="1:15" ht="16.5">
      <c r="A36" s="30" t="s">
        <v>94</v>
      </c>
      <c r="B36" s="30" t="s">
        <v>95</v>
      </c>
      <c r="C36" s="30" t="s">
        <v>0</v>
      </c>
      <c r="D36" s="7" t="s">
        <v>0</v>
      </c>
      <c r="E36" s="7" t="s">
        <v>0</v>
      </c>
      <c r="F36" s="7" t="s">
        <v>0</v>
      </c>
      <c r="G36" s="19">
        <v>1107364667</v>
      </c>
      <c r="H36" s="19">
        <f t="shared" si="3"/>
        <v>0</v>
      </c>
      <c r="I36" s="19">
        <v>1107364667</v>
      </c>
      <c r="J36" s="20">
        <v>996628200</v>
      </c>
      <c r="K36" s="20">
        <f t="shared" si="5"/>
        <v>0</v>
      </c>
      <c r="L36" s="19">
        <v>996628200</v>
      </c>
      <c r="M36" s="20">
        <v>110736467</v>
      </c>
      <c r="N36" s="20">
        <f t="shared" si="4"/>
        <v>0</v>
      </c>
      <c r="O36" s="19">
        <v>110736467</v>
      </c>
    </row>
    <row r="37" spans="1:15">
      <c r="A37" s="36" t="s">
        <v>317</v>
      </c>
      <c r="B37" s="36"/>
      <c r="C37" s="36"/>
      <c r="D37" s="36"/>
      <c r="E37" s="36"/>
      <c r="F37" s="36"/>
      <c r="G37" s="3">
        <v>13277858</v>
      </c>
      <c r="H37" s="3">
        <f t="shared" si="3"/>
        <v>847713162.40999997</v>
      </c>
      <c r="I37" s="3">
        <v>860991020.40999997</v>
      </c>
      <c r="J37" s="12">
        <v>0</v>
      </c>
      <c r="K37" s="12">
        <f t="shared" si="5"/>
        <v>843771200</v>
      </c>
      <c r="L37" s="3">
        <v>843771200</v>
      </c>
      <c r="M37" s="12">
        <v>13277858</v>
      </c>
      <c r="N37" s="12">
        <f t="shared" si="4"/>
        <v>3941962.41</v>
      </c>
      <c r="O37" s="3">
        <v>17219820.41</v>
      </c>
    </row>
    <row r="38" spans="1:15" ht="57.75">
      <c r="A38" s="30" t="s">
        <v>318</v>
      </c>
      <c r="B38" s="29" t="s">
        <v>32</v>
      </c>
      <c r="C38" s="29" t="s">
        <v>32</v>
      </c>
      <c r="D38" s="6" t="s">
        <v>117</v>
      </c>
      <c r="E38" s="6" t="s">
        <v>319</v>
      </c>
      <c r="F38" s="6" t="s">
        <v>320</v>
      </c>
      <c r="G38" s="19">
        <v>13277858</v>
      </c>
      <c r="H38" s="19">
        <f t="shared" si="3"/>
        <v>847713162.40999997</v>
      </c>
      <c r="I38" s="19">
        <v>860991020.40999997</v>
      </c>
      <c r="J38" s="20">
        <v>0</v>
      </c>
      <c r="K38" s="20">
        <f t="shared" si="5"/>
        <v>843771200</v>
      </c>
      <c r="L38" s="19">
        <v>843771200</v>
      </c>
      <c r="M38" s="20">
        <v>13277858</v>
      </c>
      <c r="N38" s="20">
        <f t="shared" si="4"/>
        <v>3941962.41</v>
      </c>
      <c r="O38" s="19">
        <v>17219820.41</v>
      </c>
    </row>
    <row r="39" spans="1:15" ht="16.5">
      <c r="A39" s="30" t="s">
        <v>94</v>
      </c>
      <c r="B39" s="30" t="s">
        <v>95</v>
      </c>
      <c r="C39" s="30" t="s">
        <v>0</v>
      </c>
      <c r="D39" s="7" t="s">
        <v>0</v>
      </c>
      <c r="E39" s="7" t="s">
        <v>0</v>
      </c>
      <c r="F39" s="7" t="s">
        <v>0</v>
      </c>
      <c r="G39" s="19">
        <v>13277858</v>
      </c>
      <c r="H39" s="19">
        <f t="shared" si="3"/>
        <v>847713162.40999997</v>
      </c>
      <c r="I39" s="19">
        <v>860991020.40999997</v>
      </c>
      <c r="J39" s="20">
        <v>0</v>
      </c>
      <c r="K39" s="20">
        <f t="shared" si="5"/>
        <v>843771200</v>
      </c>
      <c r="L39" s="19">
        <v>843771200</v>
      </c>
      <c r="M39" s="20">
        <v>13277858</v>
      </c>
      <c r="N39" s="20">
        <f t="shared" si="4"/>
        <v>3941962.41</v>
      </c>
      <c r="O39" s="19">
        <v>17219820.41</v>
      </c>
    </row>
    <row r="40" spans="1:15" ht="26.25" customHeight="1">
      <c r="A40" s="37" t="s">
        <v>131</v>
      </c>
      <c r="B40" s="37"/>
      <c r="C40" s="37"/>
      <c r="D40" s="37"/>
      <c r="E40" s="37"/>
      <c r="F40" s="37"/>
      <c r="G40" s="3">
        <v>354661963.25999999</v>
      </c>
      <c r="H40" s="16">
        <f t="shared" si="3"/>
        <v>0</v>
      </c>
      <c r="I40" s="3">
        <v>354661963.25999999</v>
      </c>
      <c r="J40" s="12">
        <v>0</v>
      </c>
      <c r="K40" s="15">
        <f t="shared" si="5"/>
        <v>0</v>
      </c>
      <c r="L40" s="3">
        <v>0</v>
      </c>
      <c r="M40" s="12">
        <v>354661963.25999999</v>
      </c>
      <c r="N40" s="15">
        <f t="shared" si="4"/>
        <v>0</v>
      </c>
      <c r="O40" s="3">
        <v>354661963.25999999</v>
      </c>
    </row>
    <row r="41" spans="1:15">
      <c r="A41" s="35" t="s">
        <v>28</v>
      </c>
      <c r="B41" s="35"/>
      <c r="C41" s="35"/>
      <c r="D41" s="35"/>
      <c r="E41" s="35"/>
      <c r="F41" s="35"/>
      <c r="G41" s="19">
        <v>0</v>
      </c>
      <c r="H41" s="19">
        <f t="shared" si="3"/>
        <v>0</v>
      </c>
      <c r="I41" s="19">
        <v>0</v>
      </c>
      <c r="J41" s="20">
        <v>0</v>
      </c>
      <c r="K41" s="20">
        <f t="shared" si="5"/>
        <v>0</v>
      </c>
      <c r="L41" s="19">
        <v>0</v>
      </c>
      <c r="M41" s="20">
        <v>0</v>
      </c>
      <c r="N41" s="20">
        <f t="shared" si="4"/>
        <v>0</v>
      </c>
      <c r="O41" s="19">
        <v>0</v>
      </c>
    </row>
    <row r="42" spans="1:15">
      <c r="A42" s="35" t="s">
        <v>29</v>
      </c>
      <c r="B42" s="35"/>
      <c r="C42" s="35"/>
      <c r="D42" s="35"/>
      <c r="E42" s="35"/>
      <c r="F42" s="35"/>
      <c r="G42" s="19">
        <v>354661963.25999999</v>
      </c>
      <c r="H42" s="19">
        <f t="shared" si="3"/>
        <v>0</v>
      </c>
      <c r="I42" s="19">
        <v>354661963.25999999</v>
      </c>
      <c r="J42" s="20">
        <v>0</v>
      </c>
      <c r="K42" s="20">
        <f t="shared" si="5"/>
        <v>0</v>
      </c>
      <c r="L42" s="19">
        <v>0</v>
      </c>
      <c r="M42" s="20">
        <v>354661963.25999999</v>
      </c>
      <c r="N42" s="20">
        <f t="shared" si="4"/>
        <v>0</v>
      </c>
      <c r="O42" s="19">
        <v>354661963.25999999</v>
      </c>
    </row>
    <row r="43" spans="1:15" ht="25.5" customHeight="1">
      <c r="A43" s="35" t="s">
        <v>132</v>
      </c>
      <c r="B43" s="35"/>
      <c r="C43" s="35"/>
      <c r="D43" s="35"/>
      <c r="E43" s="35"/>
      <c r="F43" s="35"/>
      <c r="G43" s="19">
        <v>354661963.25999999</v>
      </c>
      <c r="H43" s="19">
        <f t="shared" si="3"/>
        <v>0</v>
      </c>
      <c r="I43" s="19">
        <v>354661963.25999999</v>
      </c>
      <c r="J43" s="20" t="s">
        <v>0</v>
      </c>
      <c r="K43" s="20"/>
      <c r="L43" s="19" t="s">
        <v>0</v>
      </c>
      <c r="M43" s="20">
        <v>354661963.25999999</v>
      </c>
      <c r="N43" s="20">
        <f t="shared" si="4"/>
        <v>0</v>
      </c>
      <c r="O43" s="19">
        <v>354661963.25999999</v>
      </c>
    </row>
    <row r="44" spans="1:15">
      <c r="A44" s="36" t="s">
        <v>59</v>
      </c>
      <c r="B44" s="36"/>
      <c r="C44" s="36"/>
      <c r="D44" s="36"/>
      <c r="E44" s="36"/>
      <c r="F44" s="36"/>
      <c r="G44" s="3">
        <v>323456963.25999999</v>
      </c>
      <c r="H44" s="3">
        <f t="shared" si="3"/>
        <v>0</v>
      </c>
      <c r="I44" s="3">
        <v>323456963.25999999</v>
      </c>
      <c r="J44" s="12" t="s">
        <v>0</v>
      </c>
      <c r="K44" s="12"/>
      <c r="L44" s="3" t="s">
        <v>0</v>
      </c>
      <c r="M44" s="12">
        <v>323456963.25999999</v>
      </c>
      <c r="N44" s="12">
        <f t="shared" si="4"/>
        <v>0</v>
      </c>
      <c r="O44" s="3">
        <v>323456963.25999999</v>
      </c>
    </row>
    <row r="45" spans="1:15" ht="95.25" customHeight="1">
      <c r="A45" s="30" t="s">
        <v>137</v>
      </c>
      <c r="B45" s="29" t="s">
        <v>32</v>
      </c>
      <c r="C45" s="29" t="s">
        <v>32</v>
      </c>
      <c r="D45" s="6" t="s">
        <v>138</v>
      </c>
      <c r="E45" s="6" t="s">
        <v>62</v>
      </c>
      <c r="F45" s="6" t="s">
        <v>36</v>
      </c>
      <c r="G45" s="19">
        <v>0</v>
      </c>
      <c r="H45" s="19">
        <f t="shared" si="3"/>
        <v>1000000</v>
      </c>
      <c r="I45" s="19">
        <v>1000000</v>
      </c>
      <c r="J45" s="20" t="s">
        <v>0</v>
      </c>
      <c r="K45" s="20"/>
      <c r="L45" s="19" t="s">
        <v>0</v>
      </c>
      <c r="M45" s="20">
        <v>0</v>
      </c>
      <c r="N45" s="20">
        <f t="shared" si="4"/>
        <v>1000000</v>
      </c>
      <c r="O45" s="19">
        <v>1000000</v>
      </c>
    </row>
    <row r="46" spans="1:15" ht="63.75" customHeight="1">
      <c r="A46" s="30" t="s">
        <v>344</v>
      </c>
      <c r="B46" s="29" t="s">
        <v>32</v>
      </c>
      <c r="C46" s="29" t="s">
        <v>32</v>
      </c>
      <c r="D46" s="6" t="s">
        <v>345</v>
      </c>
      <c r="E46" s="6" t="s">
        <v>346</v>
      </c>
      <c r="F46" s="6" t="s">
        <v>347</v>
      </c>
      <c r="G46" s="19">
        <v>296657463.25999999</v>
      </c>
      <c r="H46" s="19">
        <f t="shared" si="3"/>
        <v>-1000000</v>
      </c>
      <c r="I46" s="19">
        <v>295657463.25999999</v>
      </c>
      <c r="J46" s="20" t="s">
        <v>0</v>
      </c>
      <c r="K46" s="20"/>
      <c r="L46" s="19" t="s">
        <v>0</v>
      </c>
      <c r="M46" s="20">
        <v>296657463.25999999</v>
      </c>
      <c r="N46" s="20">
        <f t="shared" si="4"/>
        <v>-1000000</v>
      </c>
      <c r="O46" s="19">
        <v>295657463.25999999</v>
      </c>
    </row>
    <row r="47" spans="1:15" ht="71.25" customHeight="1">
      <c r="A47" s="30" t="s">
        <v>139</v>
      </c>
      <c r="B47" s="29" t="s">
        <v>32</v>
      </c>
      <c r="C47" s="29" t="s">
        <v>32</v>
      </c>
      <c r="D47" s="6" t="s">
        <v>140</v>
      </c>
      <c r="E47" s="6" t="s">
        <v>141</v>
      </c>
      <c r="F47" s="6" t="s">
        <v>36</v>
      </c>
      <c r="G47" s="19">
        <v>26799500</v>
      </c>
      <c r="H47" s="19">
        <f t="shared" si="3"/>
        <v>0</v>
      </c>
      <c r="I47" s="19">
        <v>26799500</v>
      </c>
      <c r="J47" s="20" t="s">
        <v>0</v>
      </c>
      <c r="K47" s="20"/>
      <c r="L47" s="19" t="s">
        <v>0</v>
      </c>
      <c r="M47" s="20">
        <v>26799500</v>
      </c>
      <c r="N47" s="20">
        <f t="shared" si="4"/>
        <v>0</v>
      </c>
      <c r="O47" s="19">
        <v>26799500</v>
      </c>
    </row>
    <row r="48" spans="1:15" ht="18.75" customHeight="1">
      <c r="A48" s="36" t="s">
        <v>153</v>
      </c>
      <c r="B48" s="36"/>
      <c r="C48" s="36"/>
      <c r="D48" s="36"/>
      <c r="E48" s="36"/>
      <c r="F48" s="36"/>
      <c r="G48" s="3">
        <v>31205000</v>
      </c>
      <c r="H48" s="3">
        <f t="shared" si="3"/>
        <v>0</v>
      </c>
      <c r="I48" s="3">
        <v>31205000</v>
      </c>
      <c r="J48" s="12" t="s">
        <v>0</v>
      </c>
      <c r="K48" s="12"/>
      <c r="L48" s="3" t="s">
        <v>0</v>
      </c>
      <c r="M48" s="12">
        <v>31205000</v>
      </c>
      <c r="N48" s="12">
        <f t="shared" si="4"/>
        <v>0</v>
      </c>
      <c r="O48" s="3">
        <v>31205000</v>
      </c>
    </row>
    <row r="49" spans="1:15" ht="99">
      <c r="A49" s="30" t="s">
        <v>154</v>
      </c>
      <c r="B49" s="29" t="s">
        <v>32</v>
      </c>
      <c r="C49" s="29" t="s">
        <v>32</v>
      </c>
      <c r="D49" s="6" t="s">
        <v>155</v>
      </c>
      <c r="E49" s="6" t="s">
        <v>348</v>
      </c>
      <c r="F49" s="6" t="s">
        <v>36</v>
      </c>
      <c r="G49" s="19">
        <v>1700000</v>
      </c>
      <c r="H49" s="19">
        <f t="shared" si="3"/>
        <v>0</v>
      </c>
      <c r="I49" s="19">
        <v>1700000</v>
      </c>
      <c r="J49" s="20" t="s">
        <v>0</v>
      </c>
      <c r="K49" s="20"/>
      <c r="L49" s="19" t="s">
        <v>0</v>
      </c>
      <c r="M49" s="20">
        <v>1700000</v>
      </c>
      <c r="N49" s="20">
        <f t="shared" si="4"/>
        <v>0</v>
      </c>
      <c r="O49" s="19">
        <v>1700000</v>
      </c>
    </row>
    <row r="50" spans="1:15" ht="99">
      <c r="A50" s="30" t="s">
        <v>154</v>
      </c>
      <c r="B50" s="29" t="s">
        <v>32</v>
      </c>
      <c r="C50" s="29" t="s">
        <v>32</v>
      </c>
      <c r="D50" s="6" t="s">
        <v>155</v>
      </c>
      <c r="E50" s="6" t="s">
        <v>349</v>
      </c>
      <c r="F50" s="6" t="s">
        <v>36</v>
      </c>
      <c r="G50" s="19">
        <v>1517250</v>
      </c>
      <c r="H50" s="19">
        <f t="shared" si="3"/>
        <v>0</v>
      </c>
      <c r="I50" s="19">
        <v>1517250</v>
      </c>
      <c r="J50" s="20" t="s">
        <v>0</v>
      </c>
      <c r="K50" s="20"/>
      <c r="L50" s="19" t="s">
        <v>0</v>
      </c>
      <c r="M50" s="20">
        <v>1517250</v>
      </c>
      <c r="N50" s="20">
        <f t="shared" si="4"/>
        <v>0</v>
      </c>
      <c r="O50" s="19">
        <v>1517250</v>
      </c>
    </row>
    <row r="51" spans="1:15" ht="107.25">
      <c r="A51" s="30" t="s">
        <v>154</v>
      </c>
      <c r="B51" s="29" t="s">
        <v>32</v>
      </c>
      <c r="C51" s="29" t="s">
        <v>32</v>
      </c>
      <c r="D51" s="6" t="s">
        <v>158</v>
      </c>
      <c r="E51" s="6" t="s">
        <v>160</v>
      </c>
      <c r="F51" s="6" t="s">
        <v>36</v>
      </c>
      <c r="G51" s="19">
        <v>2424500</v>
      </c>
      <c r="H51" s="19">
        <f t="shared" si="3"/>
        <v>0</v>
      </c>
      <c r="I51" s="19">
        <v>2424500</v>
      </c>
      <c r="J51" s="20" t="s">
        <v>0</v>
      </c>
      <c r="K51" s="20"/>
      <c r="L51" s="19" t="s">
        <v>0</v>
      </c>
      <c r="M51" s="20">
        <v>2424500</v>
      </c>
      <c r="N51" s="20">
        <f t="shared" si="4"/>
        <v>0</v>
      </c>
      <c r="O51" s="19">
        <v>2424500</v>
      </c>
    </row>
    <row r="52" spans="1:15" ht="99">
      <c r="A52" s="30" t="s">
        <v>154</v>
      </c>
      <c r="B52" s="29" t="s">
        <v>32</v>
      </c>
      <c r="C52" s="29" t="s">
        <v>32</v>
      </c>
      <c r="D52" s="6" t="s">
        <v>158</v>
      </c>
      <c r="E52" s="6" t="s">
        <v>350</v>
      </c>
      <c r="F52" s="6" t="s">
        <v>36</v>
      </c>
      <c r="G52" s="19">
        <v>3000000</v>
      </c>
      <c r="H52" s="19">
        <f t="shared" si="3"/>
        <v>0</v>
      </c>
      <c r="I52" s="19">
        <v>3000000</v>
      </c>
      <c r="J52" s="20" t="s">
        <v>0</v>
      </c>
      <c r="K52" s="20"/>
      <c r="L52" s="19" t="s">
        <v>0</v>
      </c>
      <c r="M52" s="20">
        <v>3000000</v>
      </c>
      <c r="N52" s="20">
        <f t="shared" si="4"/>
        <v>0</v>
      </c>
      <c r="O52" s="19">
        <v>3000000</v>
      </c>
    </row>
    <row r="53" spans="1:15" ht="107.25">
      <c r="A53" s="30" t="s">
        <v>154</v>
      </c>
      <c r="B53" s="29" t="s">
        <v>32</v>
      </c>
      <c r="C53" s="29" t="s">
        <v>32</v>
      </c>
      <c r="D53" s="6" t="s">
        <v>158</v>
      </c>
      <c r="E53" s="6" t="s">
        <v>163</v>
      </c>
      <c r="F53" s="6" t="s">
        <v>36</v>
      </c>
      <c r="G53" s="19">
        <v>2450000</v>
      </c>
      <c r="H53" s="19">
        <f t="shared" si="3"/>
        <v>0</v>
      </c>
      <c r="I53" s="19">
        <v>2450000</v>
      </c>
      <c r="J53" s="20" t="s">
        <v>0</v>
      </c>
      <c r="K53" s="20"/>
      <c r="L53" s="19" t="s">
        <v>0</v>
      </c>
      <c r="M53" s="20">
        <v>2450000</v>
      </c>
      <c r="N53" s="20">
        <f t="shared" si="4"/>
        <v>0</v>
      </c>
      <c r="O53" s="19">
        <v>2450000</v>
      </c>
    </row>
    <row r="54" spans="1:15" ht="99">
      <c r="A54" s="30" t="s">
        <v>154</v>
      </c>
      <c r="B54" s="29" t="s">
        <v>32</v>
      </c>
      <c r="C54" s="29" t="s">
        <v>32</v>
      </c>
      <c r="D54" s="6" t="s">
        <v>164</v>
      </c>
      <c r="E54" s="6" t="s">
        <v>165</v>
      </c>
      <c r="F54" s="6" t="s">
        <v>36</v>
      </c>
      <c r="G54" s="19">
        <v>2500000</v>
      </c>
      <c r="H54" s="19">
        <f t="shared" si="3"/>
        <v>0</v>
      </c>
      <c r="I54" s="19">
        <v>2500000</v>
      </c>
      <c r="J54" s="20" t="s">
        <v>0</v>
      </c>
      <c r="K54" s="20"/>
      <c r="L54" s="19" t="s">
        <v>0</v>
      </c>
      <c r="M54" s="20">
        <v>2500000</v>
      </c>
      <c r="N54" s="20">
        <f t="shared" si="4"/>
        <v>0</v>
      </c>
      <c r="O54" s="19">
        <v>2500000</v>
      </c>
    </row>
    <row r="55" spans="1:15" ht="99">
      <c r="A55" s="30" t="s">
        <v>154</v>
      </c>
      <c r="B55" s="29" t="s">
        <v>32</v>
      </c>
      <c r="C55" s="29" t="s">
        <v>32</v>
      </c>
      <c r="D55" s="6" t="s">
        <v>164</v>
      </c>
      <c r="E55" s="6" t="s">
        <v>332</v>
      </c>
      <c r="F55" s="6" t="s">
        <v>36</v>
      </c>
      <c r="G55" s="19">
        <v>4101000</v>
      </c>
      <c r="H55" s="19">
        <f t="shared" si="3"/>
        <v>0</v>
      </c>
      <c r="I55" s="19">
        <v>4101000</v>
      </c>
      <c r="J55" s="20" t="s">
        <v>0</v>
      </c>
      <c r="K55" s="20"/>
      <c r="L55" s="19" t="s">
        <v>0</v>
      </c>
      <c r="M55" s="20">
        <v>4101000</v>
      </c>
      <c r="N55" s="20">
        <f t="shared" si="4"/>
        <v>0</v>
      </c>
      <c r="O55" s="19">
        <v>4101000</v>
      </c>
    </row>
    <row r="56" spans="1:15" ht="99">
      <c r="A56" s="30" t="s">
        <v>154</v>
      </c>
      <c r="B56" s="29" t="s">
        <v>32</v>
      </c>
      <c r="C56" s="29" t="s">
        <v>32</v>
      </c>
      <c r="D56" s="6" t="s">
        <v>164</v>
      </c>
      <c r="E56" s="6" t="s">
        <v>166</v>
      </c>
      <c r="F56" s="6" t="s">
        <v>36</v>
      </c>
      <c r="G56" s="19">
        <v>1700000</v>
      </c>
      <c r="H56" s="19">
        <f t="shared" si="3"/>
        <v>0</v>
      </c>
      <c r="I56" s="19">
        <v>1700000</v>
      </c>
      <c r="J56" s="20" t="s">
        <v>0</v>
      </c>
      <c r="K56" s="20"/>
      <c r="L56" s="19" t="s">
        <v>0</v>
      </c>
      <c r="M56" s="20">
        <v>1700000</v>
      </c>
      <c r="N56" s="20">
        <f t="shared" si="4"/>
        <v>0</v>
      </c>
      <c r="O56" s="19">
        <v>1700000</v>
      </c>
    </row>
    <row r="57" spans="1:15" ht="107.25">
      <c r="A57" s="30" t="s">
        <v>154</v>
      </c>
      <c r="B57" s="29" t="s">
        <v>32</v>
      </c>
      <c r="C57" s="29" t="s">
        <v>32</v>
      </c>
      <c r="D57" s="6" t="s">
        <v>167</v>
      </c>
      <c r="E57" s="6" t="s">
        <v>168</v>
      </c>
      <c r="F57" s="6" t="s">
        <v>36</v>
      </c>
      <c r="G57" s="19">
        <v>1517250</v>
      </c>
      <c r="H57" s="19">
        <f t="shared" si="3"/>
        <v>0</v>
      </c>
      <c r="I57" s="19">
        <v>1517250</v>
      </c>
      <c r="J57" s="20" t="s">
        <v>0</v>
      </c>
      <c r="K57" s="20"/>
      <c r="L57" s="19" t="s">
        <v>0</v>
      </c>
      <c r="M57" s="20">
        <v>1517250</v>
      </c>
      <c r="N57" s="20">
        <f t="shared" si="4"/>
        <v>0</v>
      </c>
      <c r="O57" s="19">
        <v>1517250</v>
      </c>
    </row>
    <row r="58" spans="1:15" ht="99">
      <c r="A58" s="30" t="s">
        <v>154</v>
      </c>
      <c r="B58" s="29" t="s">
        <v>32</v>
      </c>
      <c r="C58" s="29" t="s">
        <v>32</v>
      </c>
      <c r="D58" s="6" t="s">
        <v>167</v>
      </c>
      <c r="E58" s="6" t="s">
        <v>169</v>
      </c>
      <c r="F58" s="6" t="s">
        <v>36</v>
      </c>
      <c r="G58" s="19">
        <v>3250000</v>
      </c>
      <c r="H58" s="19">
        <f t="shared" si="3"/>
        <v>0</v>
      </c>
      <c r="I58" s="19">
        <v>3250000</v>
      </c>
      <c r="J58" s="20" t="s">
        <v>0</v>
      </c>
      <c r="K58" s="20"/>
      <c r="L58" s="19" t="s">
        <v>0</v>
      </c>
      <c r="M58" s="20">
        <v>3250000</v>
      </c>
      <c r="N58" s="20">
        <f t="shared" si="4"/>
        <v>0</v>
      </c>
      <c r="O58" s="19">
        <v>3250000</v>
      </c>
    </row>
    <row r="59" spans="1:15" ht="107.25">
      <c r="A59" s="30" t="s">
        <v>154</v>
      </c>
      <c r="B59" s="29" t="s">
        <v>32</v>
      </c>
      <c r="C59" s="29" t="s">
        <v>32</v>
      </c>
      <c r="D59" s="6" t="s">
        <v>167</v>
      </c>
      <c r="E59" s="6" t="s">
        <v>170</v>
      </c>
      <c r="F59" s="6" t="s">
        <v>36</v>
      </c>
      <c r="G59" s="19">
        <v>1800000</v>
      </c>
      <c r="H59" s="19">
        <f t="shared" si="3"/>
        <v>0</v>
      </c>
      <c r="I59" s="19">
        <v>1800000</v>
      </c>
      <c r="J59" s="20" t="s">
        <v>0</v>
      </c>
      <c r="K59" s="20"/>
      <c r="L59" s="19" t="s">
        <v>0</v>
      </c>
      <c r="M59" s="20">
        <v>1800000</v>
      </c>
      <c r="N59" s="20">
        <f t="shared" si="4"/>
        <v>0</v>
      </c>
      <c r="O59" s="19">
        <v>1800000</v>
      </c>
    </row>
    <row r="60" spans="1:15" ht="99">
      <c r="A60" s="30" t="s">
        <v>154</v>
      </c>
      <c r="B60" s="29" t="s">
        <v>32</v>
      </c>
      <c r="C60" s="29" t="s">
        <v>32</v>
      </c>
      <c r="D60" s="6" t="s">
        <v>167</v>
      </c>
      <c r="E60" s="6" t="s">
        <v>171</v>
      </c>
      <c r="F60" s="6" t="s">
        <v>36</v>
      </c>
      <c r="G60" s="19">
        <v>1845000</v>
      </c>
      <c r="H60" s="19">
        <f t="shared" si="3"/>
        <v>0</v>
      </c>
      <c r="I60" s="19">
        <v>1845000</v>
      </c>
      <c r="J60" s="20" t="s">
        <v>0</v>
      </c>
      <c r="K60" s="20"/>
      <c r="L60" s="19" t="s">
        <v>0</v>
      </c>
      <c r="M60" s="20">
        <v>1845000</v>
      </c>
      <c r="N60" s="20">
        <f t="shared" si="4"/>
        <v>0</v>
      </c>
      <c r="O60" s="19">
        <v>1845000</v>
      </c>
    </row>
    <row r="61" spans="1:15" ht="99">
      <c r="A61" s="30" t="s">
        <v>154</v>
      </c>
      <c r="B61" s="29" t="s">
        <v>32</v>
      </c>
      <c r="C61" s="29" t="s">
        <v>32</v>
      </c>
      <c r="D61" s="6" t="s">
        <v>172</v>
      </c>
      <c r="E61" s="6" t="s">
        <v>173</v>
      </c>
      <c r="F61" s="6" t="s">
        <v>36</v>
      </c>
      <c r="G61" s="19">
        <v>3400000</v>
      </c>
      <c r="H61" s="19">
        <f t="shared" si="3"/>
        <v>0</v>
      </c>
      <c r="I61" s="19">
        <v>3400000</v>
      </c>
      <c r="J61" s="20" t="s">
        <v>0</v>
      </c>
      <c r="K61" s="20"/>
      <c r="L61" s="19" t="s">
        <v>0</v>
      </c>
      <c r="M61" s="20">
        <v>3400000</v>
      </c>
      <c r="N61" s="20">
        <f t="shared" si="4"/>
        <v>0</v>
      </c>
      <c r="O61" s="19">
        <v>3400000</v>
      </c>
    </row>
    <row r="62" spans="1:15" ht="34.5" customHeight="1">
      <c r="A62" s="37" t="s">
        <v>205</v>
      </c>
      <c r="B62" s="37"/>
      <c r="C62" s="37"/>
      <c r="D62" s="37"/>
      <c r="E62" s="37"/>
      <c r="F62" s="37"/>
      <c r="G62" s="3">
        <v>114532448.98</v>
      </c>
      <c r="H62" s="16">
        <f t="shared" si="3"/>
        <v>48489897.950000003</v>
      </c>
      <c r="I62" s="3">
        <f>L62+O62</f>
        <v>163022346.93000001</v>
      </c>
      <c r="J62" s="12">
        <v>112241800</v>
      </c>
      <c r="K62" s="15">
        <f t="shared" ref="K62:K77" si="6">L62-J62</f>
        <v>47520100</v>
      </c>
      <c r="L62" s="3">
        <f>L63</f>
        <v>159761900</v>
      </c>
      <c r="M62" s="12">
        <v>2290648.98</v>
      </c>
      <c r="N62" s="15">
        <f t="shared" si="4"/>
        <v>969797.94999999972</v>
      </c>
      <c r="O62" s="5">
        <f>O63</f>
        <v>3260446.9299999997</v>
      </c>
    </row>
    <row r="63" spans="1:15">
      <c r="A63" s="35" t="s">
        <v>28</v>
      </c>
      <c r="B63" s="35"/>
      <c r="C63" s="35"/>
      <c r="D63" s="35"/>
      <c r="E63" s="35"/>
      <c r="F63" s="35"/>
      <c r="G63" s="19">
        <v>114532448.98</v>
      </c>
      <c r="H63" s="19">
        <f t="shared" si="3"/>
        <v>48489897.950000003</v>
      </c>
      <c r="I63" s="19">
        <f>L63+O63</f>
        <v>163022346.93000001</v>
      </c>
      <c r="J63" s="20">
        <v>112241800</v>
      </c>
      <c r="K63" s="20">
        <f t="shared" si="6"/>
        <v>47520100</v>
      </c>
      <c r="L63" s="19">
        <f>L65</f>
        <v>159761900</v>
      </c>
      <c r="M63" s="20">
        <v>2290648.98</v>
      </c>
      <c r="N63" s="20">
        <f t="shared" si="4"/>
        <v>969797.94999999972</v>
      </c>
      <c r="O63" s="19">
        <f>O65</f>
        <v>3260446.9299999997</v>
      </c>
    </row>
    <row r="64" spans="1:15">
      <c r="A64" s="35" t="s">
        <v>29</v>
      </c>
      <c r="B64" s="35"/>
      <c r="C64" s="35"/>
      <c r="D64" s="35"/>
      <c r="E64" s="35"/>
      <c r="F64" s="35"/>
      <c r="G64" s="19">
        <v>0</v>
      </c>
      <c r="H64" s="19">
        <f t="shared" si="3"/>
        <v>0</v>
      </c>
      <c r="I64" s="19">
        <v>0</v>
      </c>
      <c r="J64" s="20">
        <v>0</v>
      </c>
      <c r="K64" s="20">
        <f t="shared" si="6"/>
        <v>0</v>
      </c>
      <c r="L64" s="19">
        <v>0</v>
      </c>
      <c r="M64" s="20">
        <v>0</v>
      </c>
      <c r="N64" s="20">
        <f t="shared" si="4"/>
        <v>0</v>
      </c>
      <c r="O64" s="19">
        <v>0</v>
      </c>
    </row>
    <row r="65" spans="1:15">
      <c r="A65" s="35" t="s">
        <v>206</v>
      </c>
      <c r="B65" s="35"/>
      <c r="C65" s="35"/>
      <c r="D65" s="35"/>
      <c r="E65" s="35"/>
      <c r="F65" s="35"/>
      <c r="G65" s="19">
        <v>114532448.98</v>
      </c>
      <c r="H65" s="19">
        <f t="shared" si="3"/>
        <v>48489897.950000003</v>
      </c>
      <c r="I65" s="19">
        <f t="shared" ref="I65:I70" si="7">L65+O65</f>
        <v>163022346.93000001</v>
      </c>
      <c r="J65" s="20">
        <v>112241800</v>
      </c>
      <c r="K65" s="20">
        <f t="shared" si="6"/>
        <v>47520100</v>
      </c>
      <c r="L65" s="19">
        <f>L66</f>
        <v>159761900</v>
      </c>
      <c r="M65" s="20">
        <v>2290648.98</v>
      </c>
      <c r="N65" s="20">
        <f t="shared" si="4"/>
        <v>969797.94999999972</v>
      </c>
      <c r="O65" s="19">
        <f>O66</f>
        <v>3260446.9299999997</v>
      </c>
    </row>
    <row r="66" spans="1:15">
      <c r="A66" s="36" t="s">
        <v>147</v>
      </c>
      <c r="B66" s="36"/>
      <c r="C66" s="36"/>
      <c r="D66" s="36"/>
      <c r="E66" s="36"/>
      <c r="F66" s="36"/>
      <c r="G66" s="3">
        <v>114532448.98</v>
      </c>
      <c r="H66" s="3">
        <f t="shared" si="3"/>
        <v>48489897.950000003</v>
      </c>
      <c r="I66" s="3">
        <f t="shared" si="7"/>
        <v>163022346.93000001</v>
      </c>
      <c r="J66" s="12">
        <v>112241800</v>
      </c>
      <c r="K66" s="12">
        <f t="shared" si="6"/>
        <v>47520100</v>
      </c>
      <c r="L66" s="3">
        <f>L67+L69</f>
        <v>159761900</v>
      </c>
      <c r="M66" s="12">
        <v>2290648.98</v>
      </c>
      <c r="N66" s="12">
        <f t="shared" si="4"/>
        <v>969797.94999999972</v>
      </c>
      <c r="O66" s="3">
        <f>O67+O69</f>
        <v>3260446.9299999997</v>
      </c>
    </row>
    <row r="67" spans="1:15" ht="49.5">
      <c r="A67" s="30" t="s">
        <v>220</v>
      </c>
      <c r="B67" s="29" t="s">
        <v>32</v>
      </c>
      <c r="C67" s="29" t="s">
        <v>32</v>
      </c>
      <c r="D67" s="6" t="s">
        <v>221</v>
      </c>
      <c r="E67" s="6" t="s">
        <v>222</v>
      </c>
      <c r="F67" s="6" t="s">
        <v>36</v>
      </c>
      <c r="G67" s="19">
        <v>114532448.98</v>
      </c>
      <c r="H67" s="19">
        <f t="shared" si="3"/>
        <v>28711836.730000004</v>
      </c>
      <c r="I67" s="19">
        <f t="shared" si="7"/>
        <v>143244285.71000001</v>
      </c>
      <c r="J67" s="20">
        <v>112241800</v>
      </c>
      <c r="K67" s="20">
        <f t="shared" si="6"/>
        <v>28137600</v>
      </c>
      <c r="L67" s="19">
        <v>140379400</v>
      </c>
      <c r="M67" s="20">
        <v>2290648.98</v>
      </c>
      <c r="N67" s="20">
        <f t="shared" si="4"/>
        <v>574236.73</v>
      </c>
      <c r="O67" s="19">
        <v>2864885.71</v>
      </c>
    </row>
    <row r="68" spans="1:15">
      <c r="A68" s="30" t="s">
        <v>209</v>
      </c>
      <c r="B68" s="30" t="s">
        <v>210</v>
      </c>
      <c r="C68" s="30" t="s">
        <v>0</v>
      </c>
      <c r="D68" s="7" t="s">
        <v>0</v>
      </c>
      <c r="E68" s="7" t="s">
        <v>0</v>
      </c>
      <c r="F68" s="7" t="s">
        <v>0</v>
      </c>
      <c r="G68" s="19">
        <v>114532448.98</v>
      </c>
      <c r="H68" s="19">
        <f t="shared" si="3"/>
        <v>28711836.730000004</v>
      </c>
      <c r="I68" s="19">
        <f t="shared" si="7"/>
        <v>143244285.71000001</v>
      </c>
      <c r="J68" s="20">
        <v>112241800</v>
      </c>
      <c r="K68" s="20">
        <f t="shared" si="6"/>
        <v>28137600</v>
      </c>
      <c r="L68" s="19">
        <v>140379400</v>
      </c>
      <c r="M68" s="20">
        <v>2290648.98</v>
      </c>
      <c r="N68" s="20">
        <f t="shared" si="4"/>
        <v>574236.73</v>
      </c>
      <c r="O68" s="19">
        <v>2864885.71</v>
      </c>
    </row>
    <row r="69" spans="1:15" ht="49.5">
      <c r="A69" s="30" t="s">
        <v>333</v>
      </c>
      <c r="B69" s="29" t="s">
        <v>32</v>
      </c>
      <c r="C69" s="29" t="s">
        <v>32</v>
      </c>
      <c r="D69" s="6" t="s">
        <v>334</v>
      </c>
      <c r="E69" s="6" t="s">
        <v>43</v>
      </c>
      <c r="F69" s="6" t="s">
        <v>299</v>
      </c>
      <c r="G69" s="19">
        <v>0</v>
      </c>
      <c r="H69" s="19">
        <f t="shared" si="3"/>
        <v>19778061.219999999</v>
      </c>
      <c r="I69" s="19">
        <f t="shared" si="7"/>
        <v>19778061.219999999</v>
      </c>
      <c r="J69" s="20">
        <v>0</v>
      </c>
      <c r="K69" s="20">
        <f t="shared" si="6"/>
        <v>19382500</v>
      </c>
      <c r="L69" s="19">
        <v>19382500</v>
      </c>
      <c r="M69" s="20">
        <v>0</v>
      </c>
      <c r="N69" s="20">
        <f t="shared" si="4"/>
        <v>395561.22</v>
      </c>
      <c r="O69" s="19">
        <v>395561.22</v>
      </c>
    </row>
    <row r="70" spans="1:15">
      <c r="A70" s="30" t="s">
        <v>209</v>
      </c>
      <c r="B70" s="30" t="s">
        <v>210</v>
      </c>
      <c r="C70" s="30" t="s">
        <v>0</v>
      </c>
      <c r="D70" s="7" t="s">
        <v>0</v>
      </c>
      <c r="E70" s="7" t="s">
        <v>0</v>
      </c>
      <c r="F70" s="7" t="s">
        <v>0</v>
      </c>
      <c r="G70" s="19">
        <v>0</v>
      </c>
      <c r="H70" s="19">
        <f t="shared" si="3"/>
        <v>19778061.219999999</v>
      </c>
      <c r="I70" s="19">
        <f t="shared" si="7"/>
        <v>19778061.219999999</v>
      </c>
      <c r="J70" s="20">
        <v>0</v>
      </c>
      <c r="K70" s="20">
        <f t="shared" si="6"/>
        <v>19382500</v>
      </c>
      <c r="L70" s="19">
        <v>19382500</v>
      </c>
      <c r="M70" s="20">
        <v>0</v>
      </c>
      <c r="N70" s="20">
        <f t="shared" si="4"/>
        <v>395561.22</v>
      </c>
      <c r="O70" s="19">
        <v>395561.22</v>
      </c>
    </row>
    <row r="71" spans="1:15" ht="31.5" customHeight="1">
      <c r="A71" s="37" t="s">
        <v>291</v>
      </c>
      <c r="B71" s="37"/>
      <c r="C71" s="37"/>
      <c r="D71" s="37"/>
      <c r="E71" s="37"/>
      <c r="F71" s="37"/>
      <c r="G71" s="5">
        <v>254736836.74000001</v>
      </c>
      <c r="H71" s="16">
        <f t="shared" si="3"/>
        <v>0</v>
      </c>
      <c r="I71" s="5">
        <v>254736836.74000001</v>
      </c>
      <c r="J71" s="13">
        <v>249642100</v>
      </c>
      <c r="K71" s="15">
        <f t="shared" si="6"/>
        <v>0</v>
      </c>
      <c r="L71" s="5">
        <v>249642100</v>
      </c>
      <c r="M71" s="13">
        <v>5094736.74</v>
      </c>
      <c r="N71" s="15">
        <f t="shared" si="4"/>
        <v>0</v>
      </c>
      <c r="O71" s="5">
        <v>5094736.74</v>
      </c>
    </row>
    <row r="72" spans="1:15">
      <c r="A72" s="35" t="s">
        <v>28</v>
      </c>
      <c r="B72" s="35"/>
      <c r="C72" s="35"/>
      <c r="D72" s="35"/>
      <c r="E72" s="35"/>
      <c r="F72" s="35"/>
      <c r="G72" s="19">
        <v>254736836.74000001</v>
      </c>
      <c r="H72" s="19">
        <f t="shared" si="3"/>
        <v>0</v>
      </c>
      <c r="I72" s="19">
        <v>254736836.74000001</v>
      </c>
      <c r="J72" s="20">
        <v>249642100</v>
      </c>
      <c r="K72" s="20">
        <f t="shared" si="6"/>
        <v>0</v>
      </c>
      <c r="L72" s="19">
        <v>249642100</v>
      </c>
      <c r="M72" s="20">
        <v>5094736.74</v>
      </c>
      <c r="N72" s="20">
        <f t="shared" si="4"/>
        <v>0</v>
      </c>
      <c r="O72" s="19">
        <v>5094736.74</v>
      </c>
    </row>
    <row r="73" spans="1:15">
      <c r="A73" s="35" t="s">
        <v>29</v>
      </c>
      <c r="B73" s="35"/>
      <c r="C73" s="35"/>
      <c r="D73" s="35"/>
      <c r="E73" s="35"/>
      <c r="F73" s="35"/>
      <c r="G73" s="19">
        <v>0</v>
      </c>
      <c r="H73" s="19">
        <f t="shared" si="3"/>
        <v>0</v>
      </c>
      <c r="I73" s="19">
        <v>0</v>
      </c>
      <c r="J73" s="20">
        <v>0</v>
      </c>
      <c r="K73" s="20">
        <f t="shared" si="6"/>
        <v>0</v>
      </c>
      <c r="L73" s="19">
        <v>0</v>
      </c>
      <c r="M73" s="20">
        <v>0</v>
      </c>
      <c r="N73" s="20">
        <f t="shared" si="4"/>
        <v>0</v>
      </c>
      <c r="O73" s="19">
        <v>0</v>
      </c>
    </row>
    <row r="74" spans="1:15">
      <c r="A74" s="35" t="s">
        <v>0</v>
      </c>
      <c r="B74" s="35"/>
      <c r="C74" s="35"/>
      <c r="D74" s="35"/>
      <c r="E74" s="35"/>
      <c r="F74" s="35"/>
      <c r="G74" s="19">
        <v>254736836.74000001</v>
      </c>
      <c r="H74" s="19">
        <f t="shared" si="3"/>
        <v>0</v>
      </c>
      <c r="I74" s="19">
        <v>254736836.74000001</v>
      </c>
      <c r="J74" s="20">
        <v>249642100</v>
      </c>
      <c r="K74" s="20">
        <f t="shared" si="6"/>
        <v>0</v>
      </c>
      <c r="L74" s="19">
        <v>249642100</v>
      </c>
      <c r="M74" s="20">
        <v>5094736.74</v>
      </c>
      <c r="N74" s="20">
        <f t="shared" si="4"/>
        <v>0</v>
      </c>
      <c r="O74" s="19">
        <v>5094736.74</v>
      </c>
    </row>
    <row r="75" spans="1:15">
      <c r="A75" s="36" t="s">
        <v>59</v>
      </c>
      <c r="B75" s="36"/>
      <c r="C75" s="36"/>
      <c r="D75" s="36"/>
      <c r="E75" s="36"/>
      <c r="F75" s="36"/>
      <c r="G75" s="3">
        <v>254736836.74000001</v>
      </c>
      <c r="H75" s="3">
        <f t="shared" si="3"/>
        <v>0</v>
      </c>
      <c r="I75" s="3">
        <v>254736836.74000001</v>
      </c>
      <c r="J75" s="12">
        <v>249642100</v>
      </c>
      <c r="K75" s="12">
        <f t="shared" si="6"/>
        <v>0</v>
      </c>
      <c r="L75" s="3">
        <v>249642100</v>
      </c>
      <c r="M75" s="12">
        <v>5094736.74</v>
      </c>
      <c r="N75" s="12">
        <f t="shared" si="4"/>
        <v>0</v>
      </c>
      <c r="O75" s="3">
        <v>5094736.74</v>
      </c>
    </row>
    <row r="76" spans="1:15" ht="82.5">
      <c r="A76" s="30" t="s">
        <v>298</v>
      </c>
      <c r="B76" s="29" t="s">
        <v>32</v>
      </c>
      <c r="C76" s="29" t="s">
        <v>32</v>
      </c>
      <c r="D76" s="6" t="s">
        <v>113</v>
      </c>
      <c r="E76" s="6" t="s">
        <v>62</v>
      </c>
      <c r="F76" s="6" t="s">
        <v>299</v>
      </c>
      <c r="G76" s="19">
        <v>254736836.74000001</v>
      </c>
      <c r="H76" s="19">
        <f t="shared" si="3"/>
        <v>0</v>
      </c>
      <c r="I76" s="19">
        <v>254736836.74000001</v>
      </c>
      <c r="J76" s="20">
        <v>249642100</v>
      </c>
      <c r="K76" s="20">
        <f t="shared" si="6"/>
        <v>0</v>
      </c>
      <c r="L76" s="19">
        <v>249642100</v>
      </c>
      <c r="M76" s="20">
        <v>5094736.74</v>
      </c>
      <c r="N76" s="20">
        <f t="shared" si="4"/>
        <v>0</v>
      </c>
      <c r="O76" s="19">
        <v>5094736.74</v>
      </c>
    </row>
    <row r="77" spans="1:15" ht="16.5">
      <c r="A77" s="30" t="s">
        <v>296</v>
      </c>
      <c r="B77" s="30" t="s">
        <v>297</v>
      </c>
      <c r="C77" s="30" t="s">
        <v>0</v>
      </c>
      <c r="D77" s="7" t="s">
        <v>0</v>
      </c>
      <c r="E77" s="7" t="s">
        <v>0</v>
      </c>
      <c r="F77" s="7" t="s">
        <v>0</v>
      </c>
      <c r="G77" s="19">
        <v>254736836.74000001</v>
      </c>
      <c r="H77" s="19">
        <f t="shared" si="3"/>
        <v>0</v>
      </c>
      <c r="I77" s="19">
        <v>254736836.74000001</v>
      </c>
      <c r="J77" s="20">
        <v>249642100</v>
      </c>
      <c r="K77" s="20">
        <f t="shared" si="6"/>
        <v>0</v>
      </c>
      <c r="L77" s="19">
        <v>249642100</v>
      </c>
      <c r="M77" s="20">
        <v>5094736.74</v>
      </c>
      <c r="N77" s="20">
        <f t="shared" si="4"/>
        <v>0</v>
      </c>
      <c r="O77" s="19">
        <v>5094736.74</v>
      </c>
    </row>
  </sheetData>
  <mergeCells count="47">
    <mergeCell ref="A75:F75"/>
    <mergeCell ref="A65:F65"/>
    <mergeCell ref="A66:F66"/>
    <mergeCell ref="A71:F71"/>
    <mergeCell ref="A72:F72"/>
    <mergeCell ref="A73:F73"/>
    <mergeCell ref="A74:F74"/>
    <mergeCell ref="A30:F30"/>
    <mergeCell ref="A64:F64"/>
    <mergeCell ref="A32:F32"/>
    <mergeCell ref="A33:F33"/>
    <mergeCell ref="A37:F37"/>
    <mergeCell ref="A40:F40"/>
    <mergeCell ref="A41:F41"/>
    <mergeCell ref="A42:F42"/>
    <mergeCell ref="A43:F43"/>
    <mergeCell ref="A44:F44"/>
    <mergeCell ref="A48:F48"/>
    <mergeCell ref="A62:F62"/>
    <mergeCell ref="A63:F63"/>
    <mergeCell ref="A31:F31"/>
    <mergeCell ref="A6:F6"/>
    <mergeCell ref="A7:F7"/>
    <mergeCell ref="A8:F8"/>
    <mergeCell ref="A9:F9"/>
    <mergeCell ref="A29:F29"/>
    <mergeCell ref="C1:C4"/>
    <mergeCell ref="D1:D4"/>
    <mergeCell ref="E1:E4"/>
    <mergeCell ref="F1:F4"/>
    <mergeCell ref="O3:O4"/>
    <mergeCell ref="A11:F11"/>
    <mergeCell ref="A12:F12"/>
    <mergeCell ref="A13:F13"/>
    <mergeCell ref="G1:O1"/>
    <mergeCell ref="G2:G4"/>
    <mergeCell ref="H2:H4"/>
    <mergeCell ref="I2:I4"/>
    <mergeCell ref="J2:O2"/>
    <mergeCell ref="J3:J4"/>
    <mergeCell ref="K3:K4"/>
    <mergeCell ref="L3:L4"/>
    <mergeCell ref="M3:M4"/>
    <mergeCell ref="N3:N4"/>
    <mergeCell ref="A10:F10"/>
    <mergeCell ref="A1:A4"/>
    <mergeCell ref="B1:B4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2022 год</vt:lpstr>
      <vt:lpstr>2023 год</vt:lpstr>
      <vt:lpstr>2024 год</vt:lpstr>
      <vt:lpstr>'2022 год'!Заголовки_для_печати</vt:lpstr>
      <vt:lpstr>'2023 год'!Заголовки_для_печати</vt:lpstr>
      <vt:lpstr>'2024 год'!Заголовки_для_печати</vt:lpstr>
      <vt:lpstr>'2022 год'!Область_печати</vt:lpstr>
      <vt:lpstr>'2023 год'!Область_печати</vt:lpstr>
      <vt:lpstr>'2024 год'!Область_печати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</dc:creator>
  <cp:lastModifiedBy>minfin user</cp:lastModifiedBy>
  <cp:lastPrinted>2022-10-05T16:18:21Z</cp:lastPrinted>
  <dcterms:created xsi:type="dcterms:W3CDTF">2006-09-16T00:00:00Z</dcterms:created>
  <dcterms:modified xsi:type="dcterms:W3CDTF">2022-10-05T16:18:24Z</dcterms:modified>
</cp:coreProperties>
</file>