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840" windowWidth="19575" windowHeight="7080"/>
  </bookViews>
  <sheets>
    <sheet name="лист" sheetId="3" r:id="rId1"/>
  </sheets>
  <calcPr calcId="125725"/>
</workbook>
</file>

<file path=xl/calcChain.xml><?xml version="1.0" encoding="utf-8"?>
<calcChain xmlns="http://schemas.openxmlformats.org/spreadsheetml/2006/main">
  <c r="C18" i="3"/>
  <c r="D16"/>
  <c r="B16"/>
  <c r="D9"/>
  <c r="C6"/>
  <c r="C7"/>
  <c r="C8"/>
  <c r="C10"/>
  <c r="C11"/>
  <c r="C12"/>
  <c r="C13"/>
  <c r="C14"/>
  <c r="C15"/>
  <c r="B6"/>
  <c r="D6"/>
  <c r="D5"/>
  <c r="B7"/>
  <c r="C17"/>
  <c r="D17"/>
  <c r="B8"/>
  <c r="D7"/>
  <c r="D8"/>
  <c r="B10"/>
  <c r="D10"/>
  <c r="B11"/>
  <c r="B12"/>
  <c r="D11"/>
  <c r="B13"/>
  <c r="D12"/>
  <c r="B14"/>
  <c r="D13"/>
  <c r="B15"/>
  <c r="D14"/>
  <c r="D15"/>
  <c r="B18"/>
  <c r="D18"/>
</calcChain>
</file>

<file path=xl/sharedStrings.xml><?xml version="1.0" encoding="utf-8"?>
<sst xmlns="http://schemas.openxmlformats.org/spreadsheetml/2006/main" count="21" uniqueCount="21">
  <si>
    <t xml:space="preserve">Потребность в средствах  областного бюджета  для предоставления субсидий
</t>
  </si>
  <si>
    <t>Остаток
(доп. потребность) в средствах областного бюджета</t>
  </si>
  <si>
    <t>4=3-2</t>
  </si>
  <si>
    <t>в январе за декабрь 2021</t>
  </si>
  <si>
    <t xml:space="preserve">в феврале за январь </t>
  </si>
  <si>
    <t>в марте за февраль</t>
  </si>
  <si>
    <t>в августе за июль</t>
  </si>
  <si>
    <t>в сентябре за август</t>
  </si>
  <si>
    <t>в октябре за сентябрь</t>
  </si>
  <si>
    <t>в ноябре за октябрь</t>
  </si>
  <si>
    <t>в декабре за ноябрь</t>
  </si>
  <si>
    <t>ИТОГО</t>
  </si>
  <si>
    <t>Период предоставления субсидии в 2022 году</t>
  </si>
  <si>
    <t>Лимиты бюджетных ассигнований*</t>
  </si>
  <si>
    <t>* лимиты бюджетных ассигнований учтены с учетом постановлений Правительства Архангельской области "О внесении изменений в сводную бюджетную роспись областного бюджета на 2022 год и на плановый период 2023 и  2024 годов" от 17.11.2022 № 940-пп на 44,45 млн.рублей, от 21.11.2022 № 951-пп на 44,5 млн.рублей, письмо минлеспром АО от 23.11.2022 № 204-09/12014 в части перераспределения экономии средств на расходы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отходами, в сумме 9,905 млн. рублей.</t>
  </si>
  <si>
    <r>
      <t xml:space="preserve">Дата перечисления субсидии согласно порядку
</t>
    </r>
    <r>
      <rPr>
        <b/>
        <sz val="12"/>
        <color indexed="8"/>
        <rFont val="Times New Roman"/>
        <family val="1"/>
        <charset val="204"/>
      </rPr>
      <t>(крайний срок перечисления)</t>
    </r>
  </si>
  <si>
    <t>в апреле за март</t>
  </si>
  <si>
    <t>в мае за апрель</t>
  </si>
  <si>
    <t>в июне за май</t>
  </si>
  <si>
    <t>в июле за июнь</t>
  </si>
  <si>
    <t>Информация о недостающих средствах областного бюджета в 2022 году необходимых для предоставления субсидий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отходами,  рублей</t>
  </si>
</sst>
</file>

<file path=xl/styles.xml><?xml version="1.0" encoding="utf-8"?>
<styleSheet xmlns="http://schemas.openxmlformats.org/spreadsheetml/2006/main">
  <numFmts count="6">
    <numFmt numFmtId="164" formatCode="&quot; &quot;#,##0.00&quot;    &quot;;&quot;-&quot;#,##0.00&quot;    &quot;;&quot; -&quot;#&quot;    &quot;;&quot; &quot;@&quot; &quot;"/>
    <numFmt numFmtId="165" formatCode="[$-419]General"/>
    <numFmt numFmtId="166" formatCode="0&quot; &quot;;&quot;-&quot;0&quot; &quot;"/>
    <numFmt numFmtId="167" formatCode="[$-419]#,##0.00"/>
    <numFmt numFmtId="168" formatCode="[$-419]dd&quot;.&quot;mm&quot;.&quot;yyyy"/>
    <numFmt numFmtId="169" formatCode="[$-419]0%"/>
  </numFmts>
  <fonts count="12">
    <font>
      <sz val="11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Arial Cyr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4">
    <xf numFmtId="0" fontId="0" fillId="0" borderId="0"/>
    <xf numFmtId="49" fontId="3" fillId="0" borderId="2">
      <alignment horizontal="center" vertical="top" shrinkToFit="1"/>
    </xf>
    <xf numFmtId="167" fontId="3" fillId="0" borderId="2">
      <alignment horizontal="right" vertical="top" shrinkToFit="1"/>
    </xf>
    <xf numFmtId="164" fontId="2" fillId="0" borderId="0"/>
    <xf numFmtId="169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  <xf numFmtId="165" fontId="6" fillId="0" borderId="0"/>
    <xf numFmtId="165" fontId="7" fillId="0" borderId="0"/>
    <xf numFmtId="165" fontId="7" fillId="0" borderId="0"/>
    <xf numFmtId="165" fontId="6" fillId="0" borderId="0"/>
    <xf numFmtId="164" fontId="2" fillId="0" borderId="0"/>
  </cellStyleXfs>
  <cellXfs count="20">
    <xf numFmtId="0" fontId="0" fillId="0" borderId="0" xfId="0"/>
    <xf numFmtId="0" fontId="8" fillId="0" borderId="0" xfId="0" applyFont="1"/>
    <xf numFmtId="4" fontId="8" fillId="0" borderId="0" xfId="0" applyNumberFormat="1" applyFont="1"/>
    <xf numFmtId="167" fontId="8" fillId="0" borderId="0" xfId="0" applyNumberFormat="1" applyFont="1"/>
    <xf numFmtId="166" fontId="10" fillId="0" borderId="1" xfId="3" applyNumberFormat="1" applyFont="1" applyFill="1" applyBorder="1" applyAlignment="1" applyProtection="1">
      <alignment horizontal="center" vertical="center"/>
    </xf>
    <xf numFmtId="164" fontId="9" fillId="0" borderId="1" xfId="3" applyFont="1" applyFill="1" applyBorder="1" applyAlignment="1" applyProtection="1">
      <alignment horizontal="center" vertical="center" wrapText="1"/>
    </xf>
    <xf numFmtId="167" fontId="9" fillId="0" borderId="1" xfId="3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7" fontId="9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 wrapText="1"/>
    </xf>
    <xf numFmtId="164" fontId="9" fillId="0" borderId="1" xfId="3" applyFont="1" applyFill="1" applyBorder="1" applyAlignment="1" applyProtection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0" fontId="8" fillId="0" borderId="0" xfId="0" applyFont="1" applyFill="1"/>
    <xf numFmtId="167" fontId="8" fillId="0" borderId="0" xfId="0" applyNumberFormat="1" applyFont="1" applyFill="1"/>
  </cellXfs>
  <cellStyles count="14">
    <cellStyle name="ex62" xfId="1"/>
    <cellStyle name="ex63" xfId="2"/>
    <cellStyle name="Excel Built-in Comma" xfId="3"/>
    <cellStyle name="Excel Built-in Percent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10 2" xfId="9"/>
    <cellStyle name="Обычный 2" xfId="10"/>
    <cellStyle name="Обычный 2 2" xfId="11"/>
    <cellStyle name="Обычный 7" xfId="12"/>
    <cellStyle name="Финансовый 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zoomScale="80" zoomScaleNormal="80" workbookViewId="0">
      <selection activeCell="A2" sqref="A2"/>
    </sheetView>
  </sheetViews>
  <sheetFormatPr defaultColWidth="8.125" defaultRowHeight="15.75" outlineLevelCol="1"/>
  <cols>
    <col min="1" max="1" width="31.875" style="1" customWidth="1" outlineLevel="1"/>
    <col min="2" max="4" width="27.125" style="1" customWidth="1" outlineLevel="1"/>
    <col min="5" max="5" width="31.125" style="1" customWidth="1"/>
  </cols>
  <sheetData>
    <row r="1" spans="1:5" ht="58.5" customHeight="1">
      <c r="A1" s="8" t="s">
        <v>20</v>
      </c>
      <c r="B1" s="8"/>
      <c r="C1" s="8"/>
      <c r="D1" s="8"/>
      <c r="E1" s="8"/>
    </row>
    <row r="2" spans="1:5" ht="15" customHeight="1">
      <c r="A2" s="9"/>
      <c r="B2" s="9"/>
      <c r="C2" s="9"/>
      <c r="D2" s="9"/>
      <c r="E2" s="10"/>
    </row>
    <row r="3" spans="1:5" ht="57.75" customHeight="1">
      <c r="A3" s="11" t="s">
        <v>12</v>
      </c>
      <c r="B3" s="11" t="s">
        <v>0</v>
      </c>
      <c r="C3" s="11" t="s">
        <v>13</v>
      </c>
      <c r="D3" s="11" t="s">
        <v>1</v>
      </c>
      <c r="E3" s="11" t="s">
        <v>15</v>
      </c>
    </row>
    <row r="4" spans="1:5">
      <c r="A4" s="4">
        <v>1</v>
      </c>
      <c r="B4" s="4">
        <v>2</v>
      </c>
      <c r="C4" s="4">
        <v>3</v>
      </c>
      <c r="D4" s="4" t="s">
        <v>2</v>
      </c>
      <c r="E4" s="12">
        <v>5</v>
      </c>
    </row>
    <row r="5" spans="1:5" ht="27.75" customHeight="1">
      <c r="A5" s="5" t="s">
        <v>3</v>
      </c>
      <c r="B5" s="6">
        <v>12806289.18</v>
      </c>
      <c r="C5" s="6">
        <v>12806289.18</v>
      </c>
      <c r="D5" s="13">
        <f>B5-C5</f>
        <v>0</v>
      </c>
      <c r="E5" s="14">
        <v>44595</v>
      </c>
    </row>
    <row r="6" spans="1:5" ht="30" customHeight="1">
      <c r="A6" s="5" t="s">
        <v>4</v>
      </c>
      <c r="B6" s="6">
        <f>34302169.87-B5</f>
        <v>21495880.689999998</v>
      </c>
      <c r="C6" s="6">
        <f>34302169.87-C5</f>
        <v>21495880.689999998</v>
      </c>
      <c r="D6" s="13">
        <f t="shared" ref="D6:D16" si="0">B6-C6</f>
        <v>0</v>
      </c>
      <c r="E6" s="14">
        <v>44627</v>
      </c>
    </row>
    <row r="7" spans="1:5" ht="23.25" customHeight="1">
      <c r="A7" s="5" t="s">
        <v>5</v>
      </c>
      <c r="B7" s="6">
        <f>57839119.42-B6-B5</f>
        <v>23536949.550000004</v>
      </c>
      <c r="C7" s="6">
        <f>57839119.42-C6-C5</f>
        <v>23536949.550000004</v>
      </c>
      <c r="D7" s="13">
        <f t="shared" si="0"/>
        <v>0</v>
      </c>
      <c r="E7" s="14">
        <v>44652</v>
      </c>
    </row>
    <row r="8" spans="1:5" ht="24" customHeight="1">
      <c r="A8" s="5" t="s">
        <v>16</v>
      </c>
      <c r="B8" s="6">
        <f>83576237.14-B7-B6-B5</f>
        <v>25737117.719999999</v>
      </c>
      <c r="C8" s="6">
        <f>83576237.14-C7-C6-C5</f>
        <v>25737117.719999999</v>
      </c>
      <c r="D8" s="13">
        <f t="shared" si="0"/>
        <v>0</v>
      </c>
      <c r="E8" s="14">
        <v>44685</v>
      </c>
    </row>
    <row r="9" spans="1:5" ht="45.75" hidden="1" customHeight="1">
      <c r="A9" s="5"/>
      <c r="B9" s="6"/>
      <c r="C9" s="6"/>
      <c r="D9" s="13">
        <f t="shared" si="0"/>
        <v>0</v>
      </c>
      <c r="E9" s="14"/>
    </row>
    <row r="10" spans="1:5" ht="27" customHeight="1">
      <c r="A10" s="5" t="s">
        <v>17</v>
      </c>
      <c r="B10" s="6">
        <f>156808907.64-B8-B7-B6-B5</f>
        <v>73232670.49999997</v>
      </c>
      <c r="C10" s="6">
        <f>156808907.64-C8-C7-C6-C5</f>
        <v>73232670.49999997</v>
      </c>
      <c r="D10" s="13">
        <f t="shared" si="0"/>
        <v>0</v>
      </c>
      <c r="E10" s="14">
        <v>44715</v>
      </c>
    </row>
    <row r="11" spans="1:5" ht="21.75" customHeight="1">
      <c r="A11" s="5" t="s">
        <v>18</v>
      </c>
      <c r="B11" s="6">
        <f>165326400-B10-B8-B7-B6-B5</f>
        <v>8517492.3600000292</v>
      </c>
      <c r="C11" s="6">
        <f>165326400-C10-C8-C7-C6-C5</f>
        <v>8517492.3600000292</v>
      </c>
      <c r="D11" s="13">
        <f t="shared" si="0"/>
        <v>0</v>
      </c>
      <c r="E11" s="14">
        <v>44746</v>
      </c>
    </row>
    <row r="12" spans="1:5" ht="29.25" customHeight="1">
      <c r="A12" s="5" t="s">
        <v>19</v>
      </c>
      <c r="B12" s="6">
        <f>294744114.38-B11-B10-B8-B7-B6-B5</f>
        <v>129417714.38</v>
      </c>
      <c r="C12" s="6">
        <f>294744114.38-C11-C10-C8-C7-C6-C5</f>
        <v>129417714.38</v>
      </c>
      <c r="D12" s="13">
        <f t="shared" si="0"/>
        <v>0</v>
      </c>
      <c r="E12" s="14">
        <v>44776</v>
      </c>
    </row>
    <row r="13" spans="1:5" ht="28.5" customHeight="1">
      <c r="A13" s="5" t="s">
        <v>6</v>
      </c>
      <c r="B13" s="6">
        <f>424954947.77-B12-B11-B10-B8-B7-B6-B5</f>
        <v>130210833.38999999</v>
      </c>
      <c r="C13" s="6">
        <f>424954947.77-C12-C11-C10-C8-C7-C6-C5</f>
        <v>130210833.38999999</v>
      </c>
      <c r="D13" s="13">
        <f t="shared" si="0"/>
        <v>0</v>
      </c>
      <c r="E13" s="14">
        <v>44806</v>
      </c>
    </row>
    <row r="14" spans="1:5" ht="26.25" customHeight="1">
      <c r="A14" s="5" t="s">
        <v>7</v>
      </c>
      <c r="B14" s="6">
        <f>562625516-B13-B12-B11-B10-B8-B7-B6-B5</f>
        <v>137670568.23000002</v>
      </c>
      <c r="C14" s="6">
        <f>562625516-C13-C12-C11-C10-C8-C7-C6-C5</f>
        <v>137670568.23000002</v>
      </c>
      <c r="D14" s="13">
        <f t="shared" si="0"/>
        <v>0</v>
      </c>
      <c r="E14" s="14">
        <v>44838</v>
      </c>
    </row>
    <row r="15" spans="1:5" ht="29.25" customHeight="1">
      <c r="A15" s="5" t="s">
        <v>8</v>
      </c>
      <c r="B15" s="6">
        <f>693024623.64-B14-B13-B12-B11-B10-B8-B7-B6-B5</f>
        <v>130399107.63999999</v>
      </c>
      <c r="C15" s="6">
        <f>693024623.64-C14-C13-C12-C11-C10-C8-C7-C6-C5</f>
        <v>130399107.63999999</v>
      </c>
      <c r="D15" s="13">
        <f t="shared" si="0"/>
        <v>0</v>
      </c>
      <c r="E15" s="14">
        <v>44868</v>
      </c>
    </row>
    <row r="16" spans="1:5" ht="28.5" customHeight="1">
      <c r="A16" s="5" t="s">
        <v>9</v>
      </c>
      <c r="B16" s="6">
        <f>130381024.78+3126653.13</f>
        <v>133507677.91</v>
      </c>
      <c r="C16" s="6">
        <v>133507677.91</v>
      </c>
      <c r="D16" s="13">
        <f t="shared" si="0"/>
        <v>0</v>
      </c>
      <c r="E16" s="14">
        <v>44897</v>
      </c>
    </row>
    <row r="17" spans="1:5" ht="27.75" customHeight="1">
      <c r="A17" s="5" t="s">
        <v>10</v>
      </c>
      <c r="B17" s="6">
        <v>139040097.38999999</v>
      </c>
      <c r="C17" s="6">
        <f>C18-C5-C6-C7-C8-C10-C11-C12-C13-C14-C15-C16</f>
        <v>51957726.349999994</v>
      </c>
      <c r="D17" s="13">
        <f>B17-C17</f>
        <v>87082371.039999992</v>
      </c>
      <c r="E17" s="14">
        <v>44924</v>
      </c>
    </row>
    <row r="18" spans="1:5" ht="34.5" customHeight="1">
      <c r="A18" s="15" t="s">
        <v>11</v>
      </c>
      <c r="B18" s="6">
        <f>SUM(B5:B17)</f>
        <v>965572398.93999994</v>
      </c>
      <c r="C18" s="6">
        <f>779634863.77+44500000+44450000+9905164.13</f>
        <v>878490027.89999998</v>
      </c>
      <c r="D18" s="16">
        <f>B18-C18</f>
        <v>87082371.039999962</v>
      </c>
      <c r="E18" s="11"/>
    </row>
    <row r="19" spans="1:5">
      <c r="A19" s="17"/>
      <c r="B19" s="17"/>
      <c r="C19" s="17"/>
      <c r="D19" s="17"/>
      <c r="E19" s="10"/>
    </row>
    <row r="20" spans="1:5" ht="66.75" customHeight="1">
      <c r="A20" s="7" t="s">
        <v>14</v>
      </c>
      <c r="B20" s="7"/>
      <c r="C20" s="7"/>
      <c r="D20" s="7"/>
      <c r="E20" s="7"/>
    </row>
    <row r="21" spans="1:5">
      <c r="A21" s="18"/>
      <c r="B21" s="18"/>
      <c r="C21" s="19"/>
      <c r="D21" s="18"/>
      <c r="E21" s="18"/>
    </row>
    <row r="22" spans="1:5">
      <c r="B22" s="3"/>
      <c r="C22" s="2"/>
      <c r="D22" s="2"/>
    </row>
  </sheetData>
  <mergeCells count="2">
    <mergeCell ref="A1:E1"/>
    <mergeCell ref="A20:E20"/>
  </mergeCells>
  <pageMargins left="1.1023622047244095" right="0.70866141732283472" top="0.9055118110236221" bottom="0.59055118110236227" header="0.19685039370078741" footer="0.43307086614173229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minfin user</cp:lastModifiedBy>
  <cp:lastPrinted>2022-11-27T07:50:20Z</cp:lastPrinted>
  <dcterms:created xsi:type="dcterms:W3CDTF">2021-09-09T10:46:48Z</dcterms:created>
  <dcterms:modified xsi:type="dcterms:W3CDTF">2022-11-27T07:50:22Z</dcterms:modified>
</cp:coreProperties>
</file>