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R\Министерство здравоохранения\427\2022\ТПГГ 2022-2024\формирование ТПГГ\проект ТПГГ\МЗ АО\"/>
    </mc:Choice>
  </mc:AlternateContent>
  <bookViews>
    <workbookView xWindow="0" yWindow="75" windowWidth="20730" windowHeight="11760"/>
  </bookViews>
  <sheets>
    <sheet name="2022" sheetId="1" r:id="rId1"/>
  </sheets>
  <definedNames>
    <definedName name="_xlnm._FilterDatabase" localSheetId="0" hidden="1">'2022'!$A$9:$FE$115</definedName>
    <definedName name="_xlnm.Print_Titles" localSheetId="0">'2022'!$10:$10</definedName>
  </definedNames>
  <calcPr calcId="152511" fullPrecision="0"/>
</workbook>
</file>

<file path=xl/calcChain.xml><?xml version="1.0" encoding="utf-8"?>
<calcChain xmlns="http://schemas.openxmlformats.org/spreadsheetml/2006/main">
  <c r="DS11" i="1" l="1"/>
  <c r="DS115" i="1" s="1"/>
  <c r="CS11" i="1"/>
  <c r="CS115" i="1" s="1"/>
  <c r="DF44" i="1" l="1"/>
  <c r="DF34" i="1" s="1"/>
  <c r="DF64" i="1"/>
  <c r="EF64" i="1"/>
  <c r="EF62" i="1" s="1"/>
  <c r="EF34" i="1" s="1"/>
  <c r="DF70" i="1"/>
  <c r="DF68" i="1"/>
  <c r="DF67" i="1"/>
  <c r="DF37" i="1"/>
  <c r="DF38" i="1"/>
  <c r="DF40" i="1"/>
  <c r="EF45" i="1"/>
  <c r="EF73" i="1"/>
  <c r="EF115" i="1" l="1"/>
  <c r="ES11" i="1" s="1"/>
  <c r="ES34" i="1" l="1"/>
  <c r="DF115" i="1"/>
</calcChain>
</file>

<file path=xl/sharedStrings.xml><?xml version="1.0" encoding="utf-8"?>
<sst xmlns="http://schemas.openxmlformats.org/spreadsheetml/2006/main" count="582" uniqueCount="239">
  <si>
    <t>Утвержденная стоимость территориальной программы государственных гарантий</t>
  </si>
  <si>
    <t>бесплатного оказания гражданам медицинской помощи</t>
  </si>
  <si>
    <t>Виды и условия оказания медицинской помощи</t>
  </si>
  <si>
    <t>№ строки</t>
  </si>
  <si>
    <t>Единица измерения</t>
  </si>
  <si>
    <t>Объем медицинской помощи в расчете на 1 жителя (норматив объемов предоставления медицинской помощи в расчете на 1 застрахованное лицо)</t>
  </si>
  <si>
    <t>Стоимость единицы объема медицинской помощи (норматив финансовых затрат на единицу объема предоставления медицинской помощи)</t>
  </si>
  <si>
    <t>Подушевые нормативы финансирования территориальной программы</t>
  </si>
  <si>
    <t>Стоимость территориальной программы по источникам ее финансового обеспечения</t>
  </si>
  <si>
    <t>рублей</t>
  </si>
  <si>
    <t>тыс. рублей</t>
  </si>
  <si>
    <t>в %
к итогу</t>
  </si>
  <si>
    <t>за счет средств  бюджета субъекта Российской Федерации</t>
  </si>
  <si>
    <t>за счет средств ОМС</t>
  </si>
  <si>
    <t>средства ОМС</t>
  </si>
  <si>
    <r>
      <t xml:space="preserve">I. Медицинская помощь, предоставляемая за счет консолидированного бюджета субъекта Российской Федерации
</t>
    </r>
    <r>
      <rPr>
        <sz val="10"/>
        <rFont val="Times New Roman"/>
        <family val="1"/>
        <charset val="204"/>
      </rPr>
      <t>в том числе *:</t>
    </r>
  </si>
  <si>
    <t>01</t>
  </si>
  <si>
    <t>Х</t>
  </si>
  <si>
    <t>1. скорая, в том числе скорая специализированная медицинская помощь, не включенная с территориальную программу ОМС, в том числе</t>
  </si>
  <si>
    <t>02</t>
  </si>
  <si>
    <t>вызов</t>
  </si>
  <si>
    <t xml:space="preserve">     не идентифицированным и не застрахованным в системе ОМС лицам</t>
  </si>
  <si>
    <t>03</t>
  </si>
  <si>
    <t>2. медицинская помощь в амбулаторных условиях, в том числе</t>
  </si>
  <si>
    <t>04</t>
  </si>
  <si>
    <t xml:space="preserve">посещение с профилактическими и иными целями </t>
  </si>
  <si>
    <t>05</t>
  </si>
  <si>
    <t>обращение</t>
  </si>
  <si>
    <t>06</t>
  </si>
  <si>
    <t>07</t>
  </si>
  <si>
    <t>3. специализированная медицинская помощь в стационарных условиях, в том числе</t>
  </si>
  <si>
    <t>08</t>
  </si>
  <si>
    <t>случай госпитализации</t>
  </si>
  <si>
    <t>09</t>
  </si>
  <si>
    <t>4. медицинская помощь в условиях дневного стационара, в том числе</t>
  </si>
  <si>
    <t>10</t>
  </si>
  <si>
    <t>случай лечения</t>
  </si>
  <si>
    <t>11</t>
  </si>
  <si>
    <t>5. паллиативная медицинская помощь</t>
  </si>
  <si>
    <t>12</t>
  </si>
  <si>
    <t>к/день</t>
  </si>
  <si>
    <t xml:space="preserve">6. иные государственные и муниципальные услуги (работы) </t>
  </si>
  <si>
    <t>13</t>
  </si>
  <si>
    <t>–</t>
  </si>
  <si>
    <t>7. высокотехнологичная медицинская помощь, оказываемая в медицинских организациях субъекта РФ</t>
  </si>
  <si>
    <t>14</t>
  </si>
  <si>
    <t>15</t>
  </si>
  <si>
    <t>- санитарного траспорта</t>
  </si>
  <si>
    <t>16</t>
  </si>
  <si>
    <t>- КТ</t>
  </si>
  <si>
    <t>17</t>
  </si>
  <si>
    <t>- МРТ</t>
  </si>
  <si>
    <t>18</t>
  </si>
  <si>
    <t>-  иного медицинского оборудования</t>
  </si>
  <si>
    <t>19</t>
  </si>
  <si>
    <t>III. Медицинская помощь в рамках территориальной программы ОМС:</t>
  </si>
  <si>
    <t>20</t>
  </si>
  <si>
    <t>- скорая медицинская помощь (сумма строк 29+34)</t>
  </si>
  <si>
    <t>21</t>
  </si>
  <si>
    <t>- медицинская помощь в амбулаторных условиях</t>
  </si>
  <si>
    <t>сумма строк</t>
  </si>
  <si>
    <t>30.1+35.1</t>
  </si>
  <si>
    <t>22.1</t>
  </si>
  <si>
    <t>в том числе посещений по паллиативной медицинской помощи***</t>
  </si>
  <si>
    <t>включая посещения на дому выездными бригадами паллиативной медицинской помощи***</t>
  </si>
  <si>
    <t>30.2+35.2</t>
  </si>
  <si>
    <t>22.2</t>
  </si>
  <si>
    <t>30.3+35.3</t>
  </si>
  <si>
    <t>22.3</t>
  </si>
  <si>
    <t>компьютерная томография</t>
  </si>
  <si>
    <t>магнитно-резонансная томография</t>
  </si>
  <si>
    <t>эндоскопическое диагностическое исследование</t>
  </si>
  <si>
    <t>молекулярно-генетическое исследование с целью выявления онкологических заболеваний</t>
  </si>
  <si>
    <t>- специализированная медицинская помощь в стационарных условиях (сумма строк 31 + 36),
в том числе:</t>
  </si>
  <si>
    <t>23</t>
  </si>
  <si>
    <t>медицинская помощь по профилю "онкология"
(сумма строк 31.1 + 36.1)</t>
  </si>
  <si>
    <t>23.1</t>
  </si>
  <si>
    <t>медицинская реабилитация в стационарных условиях (сумма строк 31.2 + 36.2)</t>
  </si>
  <si>
    <t>23.2</t>
  </si>
  <si>
    <t>23.3</t>
  </si>
  <si>
    <t>- медицинская помощь в условиях дневного стационара (сумма строк 32 + 37), в том числе:</t>
  </si>
  <si>
    <t>24</t>
  </si>
  <si>
    <t>медицинская помощь по профилю "онкология"
(сумма строк 32.1 + 37.1)</t>
  </si>
  <si>
    <t>24.1</t>
  </si>
  <si>
    <t xml:space="preserve"> - паллиативная медицинская помощь*** (равно строке 38)</t>
  </si>
  <si>
    <t>25</t>
  </si>
  <si>
    <t>к/дней</t>
  </si>
  <si>
    <t>- затраты на ведение дела  СМО</t>
  </si>
  <si>
    <t>26</t>
  </si>
  <si>
    <t>-</t>
  </si>
  <si>
    <t>- иные расходы</t>
  </si>
  <si>
    <t>27</t>
  </si>
  <si>
    <t>из строки 20:
1. Медицинская помощь, предоставляемая в рамках базовой программы ОМС застрахованным лицам</t>
  </si>
  <si>
    <t>28</t>
  </si>
  <si>
    <t>- скорая медицинская помощь</t>
  </si>
  <si>
    <t>29</t>
  </si>
  <si>
    <t>30.1</t>
  </si>
  <si>
    <t>30.2</t>
  </si>
  <si>
    <t>30.3</t>
  </si>
  <si>
    <t>- специализированная медицинская помощь в стационарных условиях, в том числе:</t>
  </si>
  <si>
    <t>31</t>
  </si>
  <si>
    <t>медицинская помощь по профилю "онкология"</t>
  </si>
  <si>
    <t>31.1</t>
  </si>
  <si>
    <t>медицинская реабилитация в стационарных условиях</t>
  </si>
  <si>
    <t>31.2</t>
  </si>
  <si>
    <t>экстракорпоральное оплодотворение</t>
  </si>
  <si>
    <t>31.3</t>
  </si>
  <si>
    <t xml:space="preserve">высокотехнологичная медицинская помощь </t>
  </si>
  <si>
    <t>- медицинская помощь в условиях дневного стационара, в том числе:</t>
  </si>
  <si>
    <t>32</t>
  </si>
  <si>
    <t>32.1</t>
  </si>
  <si>
    <t>2. Медицинская помощь по видам и заболеваниям сверх базовой программы:</t>
  </si>
  <si>
    <t>33</t>
  </si>
  <si>
    <t>34</t>
  </si>
  <si>
    <t>35.1</t>
  </si>
  <si>
    <t>35.2</t>
  </si>
  <si>
    <t>35.3</t>
  </si>
  <si>
    <t>36</t>
  </si>
  <si>
    <t>36.1</t>
  </si>
  <si>
    <t>36.2</t>
  </si>
  <si>
    <t>36.3</t>
  </si>
  <si>
    <t>37</t>
  </si>
  <si>
    <t>37.1</t>
  </si>
  <si>
    <t xml:space="preserve"> - паллиативная медицинская помощь</t>
  </si>
  <si>
    <t>38</t>
  </si>
  <si>
    <t xml:space="preserve">- иные расходы </t>
  </si>
  <si>
    <t>39</t>
  </si>
  <si>
    <t>40</t>
  </si>
  <si>
    <t>*) без учета финансовых средств консолидированного бюджета субъекта Российской Федерации на приобретение оборудования для медицинских организаций, работающих в системе ОМС (затраты, не вошедшие в тариф).</t>
  </si>
  <si>
    <t>**)  указываются расходы консолидированного бюджета субъекта Российской Федерации на приобретение медицинского оборудования для медицинских организаций, работающих в системе ОМС, сверх  ТПОМС</t>
  </si>
  <si>
    <t>***)  в случае включения паллиативной медицинской помощи в территориальную программу ОМС сверх базовой программы ОМС с соответствующими платежом субъекта РФ</t>
  </si>
  <si>
    <t>24.2</t>
  </si>
  <si>
    <t>экстракорпоральное оплодотворение 
(сумма строк 32.2 + 37.2)</t>
  </si>
  <si>
    <t>высокотехнологичная медицинская помощь (сумма строк 31.3 + 36.3)</t>
  </si>
  <si>
    <t>32.2</t>
  </si>
  <si>
    <t>37.2</t>
  </si>
  <si>
    <t>посещение по неотложной медицинской помощи</t>
  </si>
  <si>
    <t>исследование</t>
  </si>
  <si>
    <t>случай</t>
  </si>
  <si>
    <t>35.4</t>
  </si>
  <si>
    <t>ультразвуковое исследование сердечно-сосудистой системы</t>
  </si>
  <si>
    <t>гистологическое исследование с целью выявления онкологических заболеваний</t>
  </si>
  <si>
    <t>комплексное посещение для проведения диспансеризации, включающей профилактический медицинский осмотр и дополнительные методы обследований, 
в том числе в целях выявления онкологических заболеваний</t>
  </si>
  <si>
    <t xml:space="preserve"> комплексное посещение для проведения профилактических медицинских осмотров</t>
  </si>
  <si>
    <t>посещение с иными целями</t>
  </si>
  <si>
    <t>по условиям ее оказания на 2022 год</t>
  </si>
  <si>
    <t>22.3.1</t>
  </si>
  <si>
    <t>22.3.1.1</t>
  </si>
  <si>
    <t>в том числе проведение диагностических (лабораторных) исследований :</t>
  </si>
  <si>
    <t>22.5.1</t>
  </si>
  <si>
    <t>30.5.1+35.5.1</t>
  </si>
  <si>
    <t>35.3.1</t>
  </si>
  <si>
    <t>35.3.1.1</t>
  </si>
  <si>
    <t>35.5</t>
  </si>
  <si>
    <t>35.5.1</t>
  </si>
  <si>
    <t>35.5.1.1</t>
  </si>
  <si>
    <t>35.5.1.2</t>
  </si>
  <si>
    <t>35.5.1.3</t>
  </si>
  <si>
    <t>35.5.1.4</t>
  </si>
  <si>
    <t>35.5.1.5</t>
  </si>
  <si>
    <t>35.5.1.6</t>
  </si>
  <si>
    <t>тестирование на выявление COVID-19</t>
  </si>
  <si>
    <t>Приложение № 6</t>
  </si>
  <si>
    <t>35.5.1.7</t>
  </si>
  <si>
    <t>тестирование на выявление новой коронавирусной инфекции (COVID-19)</t>
  </si>
  <si>
    <t>22.1.1</t>
  </si>
  <si>
    <t>22.1.2</t>
  </si>
  <si>
    <t>22.1.3</t>
  </si>
  <si>
    <t>22.3.1.2</t>
  </si>
  <si>
    <t>22.3.1.3</t>
  </si>
  <si>
    <t>22.3.1.4</t>
  </si>
  <si>
    <t>22.3.1.5</t>
  </si>
  <si>
    <t>22.3.1.6</t>
  </si>
  <si>
    <t>22.3.1.7</t>
  </si>
  <si>
    <t>30.1.1</t>
  </si>
  <si>
    <t>30.1.2</t>
  </si>
  <si>
    <t>30.1.3</t>
  </si>
  <si>
    <t>30.3.1.1</t>
  </si>
  <si>
    <t>30.3.1</t>
  </si>
  <si>
    <t>30.3.1.2</t>
  </si>
  <si>
    <t>30.3.1.3</t>
  </si>
  <si>
    <t>30.3.1.4</t>
  </si>
  <si>
    <t>30.3.1.5</t>
  </si>
  <si>
    <t>30.3.1.6</t>
  </si>
  <si>
    <t>30.3.1.7</t>
  </si>
  <si>
    <t>30.1.1+35.1.1</t>
  </si>
  <si>
    <t>30.1.2+35.1.2</t>
  </si>
  <si>
    <t>30.1.3+35.1.3</t>
  </si>
  <si>
    <t>молекулярно-биологическое исследование с целью выявления онкологических заболеваний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</si>
  <si>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</si>
  <si>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 xml:space="preserve">к территориальной программе
государственных гарантий бесплатного
оказания гражданам медицинской помощи
в Архангельской области на 2022 год и 
на плановый период 2023 и 2024 годов
</t>
  </si>
  <si>
    <t>комплексное посещение для проведения диспансеризации, всего</t>
  </si>
  <si>
    <t>в том числе для проведения углубленной диспансеризации</t>
  </si>
  <si>
    <t>0,0090067</t>
  </si>
  <si>
    <t>комплексное посещение</t>
  </si>
  <si>
    <t>обращение по заболеванию по профилю "Медицинская реабилитация"</t>
  </si>
  <si>
    <t>посещение (комплексное посещение) с профилактической и иными целями</t>
  </si>
  <si>
    <t>22.1.2.1</t>
  </si>
  <si>
    <t>30.1.2.1</t>
  </si>
  <si>
    <t>30.1.2.1+35.1.2.1</t>
  </si>
  <si>
    <t>22.4</t>
  </si>
  <si>
    <t>в связи с заболеваниями - обращений и проведение следующих отдельных диагностических (лабораторных) исследований</t>
  </si>
  <si>
    <t>посещение в неотложной форме</t>
  </si>
  <si>
    <t>30.4</t>
  </si>
  <si>
    <t>0,0465</t>
  </si>
  <si>
    <t>3440,5</t>
  </si>
  <si>
    <t>0,0452</t>
  </si>
  <si>
    <t>3214,8</t>
  </si>
  <si>
    <t xml:space="preserve">    скорая медицинская помощь при санитарно-авиационной эвакуации</t>
  </si>
  <si>
    <t>0,0013</t>
  </si>
  <si>
    <t>11253,9</t>
  </si>
  <si>
    <t>посещение с профилактическими и иными целями, в том числе</t>
  </si>
  <si>
    <t>0,6570</t>
  </si>
  <si>
    <t>811,1</t>
  </si>
  <si>
    <t>посещение по паллиативной медицинской помощи, включая</t>
  </si>
  <si>
    <t>посещение по паллиативной медицинской помощи без учета посещения на дому патронажными бригадами</t>
  </si>
  <si>
    <t>посещение на дому выездными патронажными бригадами</t>
  </si>
  <si>
    <t>0,0252</t>
  </si>
  <si>
    <t>0,01872</t>
  </si>
  <si>
    <t>729,2</t>
  </si>
  <si>
    <t>0,00648</t>
  </si>
  <si>
    <t>3646,1</t>
  </si>
  <si>
    <t>0,1296</t>
  </si>
  <si>
    <t>2352</t>
  </si>
  <si>
    <t>0,0351</t>
  </si>
  <si>
    <t>787</t>
  </si>
  <si>
    <t>0,0006</t>
  </si>
  <si>
    <t>2444,6</t>
  </si>
  <si>
    <t>0,01314</t>
  </si>
  <si>
    <t>115096</t>
  </si>
  <si>
    <t>0,00134</t>
  </si>
  <si>
    <t>40434,9</t>
  </si>
  <si>
    <t>0,002852</t>
  </si>
  <si>
    <t>19505,9</t>
  </si>
  <si>
    <t>0</t>
  </si>
  <si>
    <t>0,116</t>
  </si>
  <si>
    <t>3567,4</t>
  </si>
  <si>
    <t xml:space="preserve">II. Средства консолидированного бюджета субъекта Российской Федерации на приобретение медицинского оборудования для медицинских организаций, работающих в системе ОМС**                                                            </t>
  </si>
  <si>
    <t>ИТОГО (сумма строк 01 + 19 + 20)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</si>
</sst>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0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name val="Tahoma"/>
      <family val="2"/>
      <charset val="204"/>
    </font>
    <font>
      <sz val="8"/>
      <name val="Times New Roman"/>
      <family val="1"/>
      <charset val="204"/>
    </font>
    <font>
      <b/>
      <sz val="11.5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2" fillId="3" borderId="0" xfId="1" applyFont="1" applyFill="1" applyAlignment="1"/>
    <xf numFmtId="0" fontId="2" fillId="3" borderId="0" xfId="1" applyFont="1" applyFill="1" applyAlignment="1">
      <alignment horizontal="right"/>
    </xf>
    <xf numFmtId="0" fontId="11" fillId="3" borderId="0" xfId="1" applyFont="1" applyFill="1" applyAlignment="1">
      <alignment horizontal="left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/>
    </xf>
    <xf numFmtId="0" fontId="6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49" fontId="3" fillId="3" borderId="3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/>
    </xf>
    <xf numFmtId="49" fontId="3" fillId="3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left" vertical="center" wrapText="1"/>
    </xf>
    <xf numFmtId="49" fontId="6" fillId="3" borderId="2" xfId="1" applyNumberFormat="1" applyFont="1" applyFill="1" applyBorder="1" applyAlignment="1">
      <alignment horizontal="left" vertical="center" wrapText="1"/>
    </xf>
    <xf numFmtId="49" fontId="6" fillId="3" borderId="3" xfId="1" applyNumberFormat="1" applyFont="1" applyFill="1" applyBorder="1" applyAlignment="1">
      <alignment horizontal="left" vertical="center" wrapText="1"/>
    </xf>
    <xf numFmtId="164" fontId="6" fillId="3" borderId="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wrapText="1"/>
    </xf>
    <xf numFmtId="0" fontId="14" fillId="3" borderId="2" xfId="0" applyFont="1" applyFill="1" applyBorder="1"/>
    <xf numFmtId="0" fontId="14" fillId="3" borderId="3" xfId="0" applyFont="1" applyFill="1" applyBorder="1"/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left" vertical="center" wrapText="1"/>
    </xf>
    <xf numFmtId="49" fontId="3" fillId="3" borderId="3" xfId="1" applyNumberFormat="1" applyFont="1" applyFill="1" applyBorder="1" applyAlignment="1">
      <alignment horizontal="left" vertical="center" wrapText="1"/>
    </xf>
    <xf numFmtId="0" fontId="11" fillId="3" borderId="0" xfId="1" applyFont="1" applyFill="1" applyAlignment="1">
      <alignment horizontal="left" wrapText="1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 vertical="top" wrapText="1"/>
    </xf>
    <xf numFmtId="49" fontId="5" fillId="3" borderId="1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49" fontId="8" fillId="0" borderId="3" xfId="1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8" fillId="0" borderId="3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right" vertical="center" wrapText="1"/>
    </xf>
    <xf numFmtId="49" fontId="8" fillId="0" borderId="2" xfId="1" applyNumberFormat="1" applyFont="1" applyFill="1" applyBorder="1" applyAlignment="1">
      <alignment horizontal="right" vertical="center" wrapText="1"/>
    </xf>
    <xf numFmtId="49" fontId="8" fillId="0" borderId="3" xfId="1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left" vertical="center" wrapText="1"/>
    </xf>
    <xf numFmtId="49" fontId="8" fillId="3" borderId="2" xfId="1" applyNumberFormat="1" applyFont="1" applyFill="1" applyBorder="1" applyAlignment="1">
      <alignment horizontal="left" vertical="center" wrapText="1"/>
    </xf>
    <xf numFmtId="49" fontId="8" fillId="3" borderId="3" xfId="1" applyNumberFormat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horizontal="center" vertical="center"/>
    </xf>
    <xf numFmtId="49" fontId="8" fillId="3" borderId="2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49" fontId="8" fillId="3" borderId="1" xfId="1" applyNumberFormat="1" applyFont="1" applyFill="1" applyBorder="1" applyAlignment="1">
      <alignment horizontal="right" vertical="center" wrapText="1"/>
    </xf>
    <xf numFmtId="49" fontId="8" fillId="3" borderId="2" xfId="1" applyNumberFormat="1" applyFont="1" applyFill="1" applyBorder="1" applyAlignment="1">
      <alignment horizontal="right" vertical="center" wrapText="1"/>
    </xf>
    <xf numFmtId="49" fontId="8" fillId="3" borderId="3" xfId="1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/>
    </xf>
    <xf numFmtId="165" fontId="3" fillId="3" borderId="3" xfId="1" applyNumberFormat="1" applyFont="1" applyFill="1" applyBorder="1" applyAlignment="1">
      <alignment horizontal="center" vertical="center"/>
    </xf>
    <xf numFmtId="49" fontId="3" fillId="3" borderId="8" xfId="1" applyNumberFormat="1" applyFont="1" applyFill="1" applyBorder="1" applyAlignment="1">
      <alignment horizontal="center" vertical="center" wrapText="1"/>
    </xf>
    <xf numFmtId="49" fontId="3" fillId="3" borderId="9" xfId="1" applyNumberFormat="1" applyFont="1" applyFill="1" applyBorder="1" applyAlignment="1">
      <alignment horizontal="center" vertical="center" wrapText="1"/>
    </xf>
    <xf numFmtId="49" fontId="3" fillId="3" borderId="10" xfId="1" applyNumberFormat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>
      <alignment horizontal="center" vertical="center" wrapText="1"/>
    </xf>
    <xf numFmtId="49" fontId="3" fillId="3" borderId="0" xfId="1" applyNumberFormat="1" applyFont="1" applyFill="1" applyBorder="1" applyAlignment="1">
      <alignment horizontal="center" vertical="center" wrapText="1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3" borderId="7" xfId="1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/>
    </xf>
    <xf numFmtId="166" fontId="6" fillId="3" borderId="2" xfId="1" applyNumberFormat="1" applyFont="1" applyFill="1" applyBorder="1" applyAlignment="1">
      <alignment horizontal="center" vertical="center"/>
    </xf>
    <xf numFmtId="166" fontId="6" fillId="3" borderId="3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3" fillId="3" borderId="8" xfId="1" applyNumberFormat="1" applyFont="1" applyFill="1" applyBorder="1" applyAlignment="1">
      <alignment horizontal="center" vertical="center" textRotation="90" wrapText="1"/>
    </xf>
    <xf numFmtId="49" fontId="3" fillId="3" borderId="9" xfId="1" applyNumberFormat="1" applyFont="1" applyFill="1" applyBorder="1" applyAlignment="1">
      <alignment horizontal="center" vertical="center" textRotation="90" wrapText="1"/>
    </xf>
    <xf numFmtId="49" fontId="3" fillId="3" borderId="10" xfId="1" applyNumberFormat="1" applyFont="1" applyFill="1" applyBorder="1" applyAlignment="1">
      <alignment horizontal="center" vertical="center" textRotation="90" wrapText="1"/>
    </xf>
    <xf numFmtId="49" fontId="3" fillId="3" borderId="11" xfId="1" applyNumberFormat="1" applyFont="1" applyFill="1" applyBorder="1" applyAlignment="1">
      <alignment horizontal="center" vertical="center" textRotation="90" wrapText="1"/>
    </xf>
    <xf numFmtId="49" fontId="3" fillId="3" borderId="0" xfId="1" applyNumberFormat="1" applyFont="1" applyFill="1" applyBorder="1" applyAlignment="1">
      <alignment horizontal="center" vertical="center" textRotation="90" wrapText="1"/>
    </xf>
    <xf numFmtId="49" fontId="3" fillId="3" borderId="12" xfId="1" applyNumberFormat="1" applyFont="1" applyFill="1" applyBorder="1" applyAlignment="1">
      <alignment horizontal="center" vertical="center" textRotation="90" wrapText="1"/>
    </xf>
    <xf numFmtId="49" fontId="3" fillId="0" borderId="11" xfId="1" applyNumberFormat="1" applyFont="1" applyFill="1" applyBorder="1" applyAlignment="1">
      <alignment horizontal="center" vertical="center" textRotation="90" wrapText="1"/>
    </xf>
    <xf numFmtId="49" fontId="3" fillId="0" borderId="0" xfId="1" applyNumberFormat="1" applyFont="1" applyFill="1" applyBorder="1" applyAlignment="1">
      <alignment horizontal="center" vertical="center" textRotation="90" wrapText="1"/>
    </xf>
    <xf numFmtId="49" fontId="3" fillId="0" borderId="12" xfId="1" applyNumberFormat="1" applyFont="1" applyFill="1" applyBorder="1" applyAlignment="1">
      <alignment horizontal="center" vertical="center" textRotation="90" wrapText="1"/>
    </xf>
    <xf numFmtId="49" fontId="3" fillId="0" borderId="5" xfId="1" applyNumberFormat="1" applyFont="1" applyFill="1" applyBorder="1" applyAlignment="1">
      <alignment horizontal="center" vertical="center" textRotation="90" wrapText="1"/>
    </xf>
    <xf numFmtId="49" fontId="3" fillId="0" borderId="6" xfId="1" applyNumberFormat="1" applyFont="1" applyFill="1" applyBorder="1" applyAlignment="1">
      <alignment horizontal="center" vertical="center" textRotation="90" wrapText="1"/>
    </xf>
    <xf numFmtId="49" fontId="3" fillId="0" borderId="7" xfId="1" applyNumberFormat="1" applyFont="1" applyFill="1" applyBorder="1" applyAlignment="1">
      <alignment horizontal="center" vertical="center" textRotation="90" wrapText="1"/>
    </xf>
    <xf numFmtId="0" fontId="3" fillId="3" borderId="4" xfId="1" applyNumberFormat="1" applyFont="1" applyFill="1" applyBorder="1" applyAlignment="1">
      <alignment horizontal="center" vertical="top"/>
    </xf>
    <xf numFmtId="0" fontId="3" fillId="3" borderId="1" xfId="1" applyNumberFormat="1" applyFont="1" applyFill="1" applyBorder="1" applyAlignment="1">
      <alignment horizontal="center" vertical="top"/>
    </xf>
    <xf numFmtId="0" fontId="3" fillId="3" borderId="2" xfId="1" applyNumberFormat="1" applyFont="1" applyFill="1" applyBorder="1" applyAlignment="1">
      <alignment horizontal="center" vertical="top"/>
    </xf>
    <xf numFmtId="0" fontId="3" fillId="0" borderId="2" xfId="1" applyNumberFormat="1" applyFont="1" applyFill="1" applyBorder="1" applyAlignment="1">
      <alignment horizontal="center" vertical="top"/>
    </xf>
    <xf numFmtId="0" fontId="3" fillId="3" borderId="3" xfId="1" applyNumberFormat="1" applyFont="1" applyFill="1" applyBorder="1" applyAlignment="1">
      <alignment horizontal="center" vertical="top"/>
    </xf>
    <xf numFmtId="49" fontId="9" fillId="0" borderId="1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 wrapText="1"/>
    </xf>
    <xf numFmtId="49" fontId="8" fillId="0" borderId="9" xfId="1" applyNumberFormat="1" applyFont="1" applyFill="1" applyBorder="1" applyAlignment="1">
      <alignment horizontal="left" vertical="center" wrapText="1"/>
    </xf>
    <xf numFmtId="49" fontId="8" fillId="0" borderId="10" xfId="1" applyNumberFormat="1" applyFont="1" applyFill="1" applyBorder="1" applyAlignment="1">
      <alignment horizontal="left" vertical="center" wrapText="1"/>
    </xf>
    <xf numFmtId="49" fontId="8" fillId="0" borderId="5" xfId="1" applyNumberFormat="1" applyFont="1" applyFill="1" applyBorder="1" applyAlignment="1">
      <alignment horizontal="left" vertical="center" wrapText="1"/>
    </xf>
    <xf numFmtId="49" fontId="8" fillId="0" borderId="6" xfId="1" applyNumberFormat="1" applyFont="1" applyFill="1" applyBorder="1" applyAlignment="1">
      <alignment horizontal="left" vertical="center" wrapText="1"/>
    </xf>
    <xf numFmtId="49" fontId="8" fillId="0" borderId="7" xfId="1" applyNumberFormat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left" vertical="center" wrapText="1"/>
    </xf>
    <xf numFmtId="49" fontId="3" fillId="0" borderId="11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49" fontId="3" fillId="0" borderId="12" xfId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left" vertical="center" wrapText="1"/>
    </xf>
    <xf numFmtId="0" fontId="3" fillId="3" borderId="0" xfId="1" applyFont="1" applyFill="1" applyAlignment="1">
      <alignment horizontal="right" wrapText="1"/>
    </xf>
    <xf numFmtId="0" fontId="3" fillId="3" borderId="0" xfId="1" applyFont="1" applyFill="1" applyAlignment="1">
      <alignment horizontal="right"/>
    </xf>
    <xf numFmtId="0" fontId="3" fillId="0" borderId="0" xfId="1" applyFont="1" applyFill="1" applyAlignment="1">
      <alignment horizontal="right"/>
    </xf>
    <xf numFmtId="0" fontId="12" fillId="3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3" fillId="0" borderId="4" xfId="1" applyNumberFormat="1" applyFont="1" applyFill="1" applyBorder="1" applyAlignment="1">
      <alignment horizontal="center" vertical="top"/>
    </xf>
    <xf numFmtId="0" fontId="5" fillId="3" borderId="4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3" borderId="8" xfId="1" applyNumberFormat="1" applyFont="1" applyFill="1" applyBorder="1" applyAlignment="1">
      <alignment horizontal="center" vertical="center" wrapText="1"/>
    </xf>
    <xf numFmtId="0" fontId="5" fillId="3" borderId="9" xfId="1" applyNumberFormat="1" applyFont="1" applyFill="1" applyBorder="1" applyAlignment="1">
      <alignment horizontal="center" vertical="center" wrapText="1"/>
    </xf>
    <xf numFmtId="0" fontId="5" fillId="3" borderId="10" xfId="1" applyNumberFormat="1" applyFont="1" applyFill="1" applyBorder="1" applyAlignment="1">
      <alignment horizontal="center" vertical="center" wrapText="1"/>
    </xf>
    <xf numFmtId="0" fontId="5" fillId="3" borderId="11" xfId="1" applyNumberFormat="1" applyFont="1" applyFill="1" applyBorder="1" applyAlignment="1">
      <alignment horizontal="center" vertical="center" wrapText="1"/>
    </xf>
    <xf numFmtId="0" fontId="5" fillId="3" borderId="0" xfId="1" applyNumberFormat="1" applyFont="1" applyFill="1" applyBorder="1" applyAlignment="1">
      <alignment horizontal="center" vertical="center" wrapText="1"/>
    </xf>
    <xf numFmtId="0" fontId="5" fillId="3" borderId="12" xfId="1" applyNumberFormat="1" applyFont="1" applyFill="1" applyBorder="1" applyAlignment="1">
      <alignment horizontal="center" vertical="center" wrapText="1"/>
    </xf>
    <xf numFmtId="0" fontId="5" fillId="3" borderId="5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5" fillId="3" borderId="7" xfId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Fill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 tint="0.39997558519241921"/>
    <pageSetUpPr fitToPage="1"/>
  </sheetPr>
  <dimension ref="A1:FE119"/>
  <sheetViews>
    <sheetView tabSelected="1" zoomScale="130" zoomScaleNormal="130" zoomScaleSheetLayoutView="80" workbookViewId="0">
      <selection activeCell="FP12" sqref="FP12"/>
    </sheetView>
  </sheetViews>
  <sheetFormatPr defaultColWidth="0.85546875" defaultRowHeight="15" x14ac:dyDescent="0.25"/>
  <cols>
    <col min="1" max="28" width="0.85546875" style="26"/>
    <col min="29" max="29" width="0.7109375" style="26" customWidth="1"/>
    <col min="30" max="30" width="0.85546875" style="9" hidden="1" customWidth="1"/>
    <col min="31" max="31" width="0.28515625" style="26" customWidth="1"/>
    <col min="32" max="32" width="0.85546875" style="26" customWidth="1"/>
    <col min="33" max="33" width="0.85546875" style="26"/>
    <col min="34" max="34" width="0.42578125" style="26" customWidth="1"/>
    <col min="35" max="35" width="0.85546875" style="26" customWidth="1"/>
    <col min="36" max="39" width="0.85546875" style="26"/>
    <col min="40" max="40" width="8" style="26" customWidth="1"/>
    <col min="41" max="48" width="0.85546875" style="26"/>
    <col min="49" max="49" width="0.28515625" style="26" customWidth="1"/>
    <col min="50" max="57" width="0.85546875" style="26"/>
    <col min="58" max="58" width="0.85546875" style="9" hidden="1" customWidth="1"/>
    <col min="59" max="61" width="0.85546875" style="26"/>
    <col min="62" max="62" width="7" style="26" customWidth="1"/>
    <col min="63" max="69" width="0.85546875" style="26"/>
    <col min="70" max="70" width="1.85546875" style="26" bestFit="1" customWidth="1"/>
    <col min="71" max="95" width="0.85546875" style="26"/>
    <col min="96" max="96" width="7.28515625" style="26" customWidth="1"/>
    <col min="97" max="147" width="0.85546875" style="26"/>
    <col min="148" max="148" width="3" style="26" customWidth="1"/>
    <col min="149" max="171" width="0.85546875" style="26"/>
    <col min="172" max="172" width="20.7109375" style="26" customWidth="1"/>
    <col min="173" max="16384" width="0.85546875" style="26"/>
  </cols>
  <sheetData>
    <row r="1" spans="1:161" x14ac:dyDescent="0.25"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9" t="s">
        <v>162</v>
      </c>
    </row>
    <row r="2" spans="1:161" ht="77.25" customHeight="1" x14ac:dyDescent="0.25">
      <c r="A2" s="227" t="s">
        <v>190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9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9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</row>
    <row r="3" spans="1:161" s="27" customFormat="1" ht="14.45" customHeight="1" x14ac:dyDescent="0.25">
      <c r="A3" s="230" t="s">
        <v>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1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1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</row>
    <row r="4" spans="1:161" s="27" customFormat="1" ht="14.45" customHeight="1" x14ac:dyDescent="0.25">
      <c r="A4" s="230" t="s">
        <v>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1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1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0"/>
    </row>
    <row r="5" spans="1:161" s="27" customFormat="1" ht="14.45" customHeight="1" x14ac:dyDescent="0.25">
      <c r="A5" s="230" t="s">
        <v>145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1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1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0"/>
      <c r="DT5" s="230"/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230"/>
      <c r="FE5" s="230"/>
    </row>
    <row r="6" spans="1:161" s="27" customFormat="1" ht="3.75" customHeight="1" x14ac:dyDescent="0.25">
      <c r="AD6" s="10"/>
      <c r="BF6" s="10"/>
      <c r="BJ6" s="30">
        <v>1100999</v>
      </c>
    </row>
    <row r="7" spans="1:161" s="31" customFormat="1" ht="52.5" customHeight="1" x14ac:dyDescent="0.25">
      <c r="A7" s="233" t="s">
        <v>2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4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5" t="s">
        <v>3</v>
      </c>
      <c r="AP7" s="236"/>
      <c r="AQ7" s="236"/>
      <c r="AR7" s="236"/>
      <c r="AS7" s="236"/>
      <c r="AT7" s="236"/>
      <c r="AU7" s="236"/>
      <c r="AV7" s="236"/>
      <c r="AW7" s="237"/>
      <c r="AX7" s="235" t="s">
        <v>4</v>
      </c>
      <c r="AY7" s="236"/>
      <c r="AZ7" s="236"/>
      <c r="BA7" s="236"/>
      <c r="BB7" s="236"/>
      <c r="BC7" s="236"/>
      <c r="BD7" s="236"/>
      <c r="BE7" s="236"/>
      <c r="BF7" s="244"/>
      <c r="BG7" s="236"/>
      <c r="BH7" s="236"/>
      <c r="BI7" s="236"/>
      <c r="BJ7" s="237"/>
      <c r="BK7" s="235" t="s">
        <v>5</v>
      </c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7"/>
      <c r="CE7" s="235" t="s">
        <v>6</v>
      </c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7"/>
      <c r="CS7" s="233" t="s">
        <v>7</v>
      </c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 t="s">
        <v>8</v>
      </c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</row>
    <row r="8" spans="1:161" s="31" customFormat="1" x14ac:dyDescent="0.25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4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8"/>
      <c r="AP8" s="239"/>
      <c r="AQ8" s="239"/>
      <c r="AR8" s="239"/>
      <c r="AS8" s="239"/>
      <c r="AT8" s="239"/>
      <c r="AU8" s="239"/>
      <c r="AV8" s="239"/>
      <c r="AW8" s="240"/>
      <c r="AX8" s="238"/>
      <c r="AY8" s="239"/>
      <c r="AZ8" s="239"/>
      <c r="BA8" s="239"/>
      <c r="BB8" s="239"/>
      <c r="BC8" s="239"/>
      <c r="BD8" s="239"/>
      <c r="BE8" s="239"/>
      <c r="BF8" s="245"/>
      <c r="BG8" s="239"/>
      <c r="BH8" s="239"/>
      <c r="BI8" s="239"/>
      <c r="BJ8" s="240"/>
      <c r="BK8" s="238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40"/>
      <c r="CE8" s="238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40"/>
      <c r="CS8" s="247" t="s">
        <v>9</v>
      </c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9"/>
      <c r="DS8" s="241" t="s">
        <v>10</v>
      </c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3"/>
      <c r="ES8" s="233" t="s">
        <v>11</v>
      </c>
      <c r="ET8" s="233"/>
      <c r="EU8" s="233"/>
      <c r="EV8" s="233"/>
      <c r="EW8" s="233"/>
      <c r="EX8" s="233"/>
      <c r="EY8" s="233"/>
      <c r="EZ8" s="233"/>
      <c r="FA8" s="233"/>
      <c r="FB8" s="233"/>
      <c r="FC8" s="233"/>
      <c r="FD8" s="233"/>
    </row>
    <row r="9" spans="1:161" s="31" customFormat="1" ht="73.5" customHeight="1" x14ac:dyDescent="0.25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4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41"/>
      <c r="AP9" s="242"/>
      <c r="AQ9" s="242"/>
      <c r="AR9" s="242"/>
      <c r="AS9" s="242"/>
      <c r="AT9" s="242"/>
      <c r="AU9" s="242"/>
      <c r="AV9" s="242"/>
      <c r="AW9" s="243"/>
      <c r="AX9" s="241"/>
      <c r="AY9" s="242"/>
      <c r="AZ9" s="242"/>
      <c r="BA9" s="242"/>
      <c r="BB9" s="242"/>
      <c r="BC9" s="242"/>
      <c r="BD9" s="242"/>
      <c r="BE9" s="242"/>
      <c r="BF9" s="246"/>
      <c r="BG9" s="242"/>
      <c r="BH9" s="242"/>
      <c r="BI9" s="242"/>
      <c r="BJ9" s="243"/>
      <c r="BK9" s="241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3"/>
      <c r="CE9" s="241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3"/>
      <c r="CS9" s="233" t="s">
        <v>12</v>
      </c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 t="s">
        <v>13</v>
      </c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 t="s">
        <v>12</v>
      </c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 t="s">
        <v>14</v>
      </c>
      <c r="EG9" s="233"/>
      <c r="EH9" s="233"/>
      <c r="EI9" s="233"/>
      <c r="EJ9" s="233"/>
      <c r="EK9" s="233"/>
      <c r="EL9" s="233"/>
      <c r="EM9" s="233"/>
      <c r="EN9" s="233"/>
      <c r="EO9" s="233"/>
      <c r="EP9" s="233"/>
      <c r="EQ9" s="233"/>
      <c r="ER9" s="233"/>
      <c r="ES9" s="233"/>
      <c r="ET9" s="233"/>
      <c r="EU9" s="233"/>
      <c r="EV9" s="233"/>
      <c r="EW9" s="233"/>
      <c r="EX9" s="233"/>
      <c r="EY9" s="233"/>
      <c r="EZ9" s="233"/>
      <c r="FA9" s="233"/>
      <c r="FB9" s="233"/>
      <c r="FC9" s="233"/>
      <c r="FD9" s="233"/>
    </row>
    <row r="10" spans="1:161" s="32" customFormat="1" ht="20.25" customHeight="1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32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>
        <v>1</v>
      </c>
      <c r="AP10" s="204"/>
      <c r="AQ10" s="204"/>
      <c r="AR10" s="204"/>
      <c r="AS10" s="204"/>
      <c r="AT10" s="204"/>
      <c r="AU10" s="204"/>
      <c r="AV10" s="204"/>
      <c r="AW10" s="204"/>
      <c r="AX10" s="205">
        <v>2</v>
      </c>
      <c r="AY10" s="206"/>
      <c r="AZ10" s="206"/>
      <c r="BA10" s="206"/>
      <c r="BB10" s="206"/>
      <c r="BC10" s="206"/>
      <c r="BD10" s="206"/>
      <c r="BE10" s="206"/>
      <c r="BF10" s="207"/>
      <c r="BG10" s="206"/>
      <c r="BH10" s="206"/>
      <c r="BI10" s="206"/>
      <c r="BJ10" s="208"/>
      <c r="BK10" s="205">
        <v>3</v>
      </c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8"/>
      <c r="CE10" s="205">
        <v>4</v>
      </c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8"/>
      <c r="CS10" s="204">
        <v>5</v>
      </c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>
        <v>6</v>
      </c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>
        <v>7</v>
      </c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>
        <v>8</v>
      </c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>
        <v>9</v>
      </c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</row>
    <row r="11" spans="1:161" s="11" customFormat="1" ht="37.5" customHeight="1" x14ac:dyDescent="0.25">
      <c r="A11" s="180" t="s">
        <v>15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2"/>
      <c r="AO11" s="124" t="s">
        <v>16</v>
      </c>
      <c r="AP11" s="125"/>
      <c r="AQ11" s="125"/>
      <c r="AR11" s="125"/>
      <c r="AS11" s="125"/>
      <c r="AT11" s="125"/>
      <c r="AU11" s="125"/>
      <c r="AV11" s="125"/>
      <c r="AW11" s="126"/>
      <c r="AX11" s="124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6"/>
      <c r="BK11" s="124" t="s">
        <v>17</v>
      </c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6"/>
      <c r="CE11" s="177" t="s">
        <v>17</v>
      </c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9"/>
      <c r="CS11" s="177">
        <f>CS12+CS15+CS19+CS22+CS24+CS26+CS27+CS28</f>
        <v>6740.8</v>
      </c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9"/>
      <c r="DF11" s="177" t="s">
        <v>17</v>
      </c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9"/>
      <c r="DS11" s="177">
        <f>DS12+DS15+DS19+DS22+DS24+DS26+DS27+DS28</f>
        <v>7228537.7999999998</v>
      </c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9"/>
      <c r="EF11" s="177" t="s">
        <v>17</v>
      </c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9"/>
      <c r="ES11" s="177">
        <f>DS11/(DS115+EF115)*100</f>
        <v>22</v>
      </c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9"/>
    </row>
    <row r="12" spans="1:161" s="11" customFormat="1" ht="45.75" customHeight="1" x14ac:dyDescent="0.25">
      <c r="A12" s="186" t="s">
        <v>18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8"/>
      <c r="AO12" s="48" t="s">
        <v>19</v>
      </c>
      <c r="AP12" s="49"/>
      <c r="AQ12" s="49"/>
      <c r="AR12" s="49"/>
      <c r="AS12" s="49"/>
      <c r="AT12" s="49"/>
      <c r="AU12" s="49"/>
      <c r="AV12" s="49"/>
      <c r="AW12" s="50"/>
      <c r="AX12" s="109" t="s">
        <v>20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1"/>
      <c r="BK12" s="48" t="s">
        <v>204</v>
      </c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50"/>
      <c r="CE12" s="54" t="s">
        <v>205</v>
      </c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6"/>
      <c r="CS12" s="54">
        <v>160</v>
      </c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6"/>
      <c r="DF12" s="54" t="s">
        <v>17</v>
      </c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6"/>
      <c r="DS12" s="54">
        <v>171559.2</v>
      </c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6"/>
      <c r="EF12" s="54" t="s">
        <v>17</v>
      </c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6"/>
      <c r="ES12" s="54" t="s">
        <v>17</v>
      </c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6"/>
    </row>
    <row r="13" spans="1:161" s="11" customFormat="1" ht="25.5" customHeight="1" x14ac:dyDescent="0.25">
      <c r="A13" s="189" t="s">
        <v>21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1"/>
      <c r="AO13" s="86" t="s">
        <v>22</v>
      </c>
      <c r="AP13" s="87"/>
      <c r="AQ13" s="87"/>
      <c r="AR13" s="87"/>
      <c r="AS13" s="87"/>
      <c r="AT13" s="87"/>
      <c r="AU13" s="87"/>
      <c r="AV13" s="87"/>
      <c r="AW13" s="88"/>
      <c r="AX13" s="209" t="s">
        <v>20</v>
      </c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1"/>
      <c r="BK13" s="48" t="s">
        <v>206</v>
      </c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50"/>
      <c r="CE13" s="54" t="s">
        <v>207</v>
      </c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6"/>
      <c r="CS13" s="54">
        <v>145.30000000000001</v>
      </c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6"/>
      <c r="DF13" s="54" t="s">
        <v>17</v>
      </c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6"/>
      <c r="DS13" s="54">
        <v>155803.70000000001</v>
      </c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6"/>
      <c r="EF13" s="54" t="s">
        <v>17</v>
      </c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6"/>
      <c r="ES13" s="54" t="s">
        <v>17</v>
      </c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6"/>
    </row>
    <row r="14" spans="1:161" s="11" customFormat="1" ht="25.5" customHeight="1" x14ac:dyDescent="0.25">
      <c r="A14" s="189" t="s">
        <v>208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259"/>
      <c r="AE14" s="190"/>
      <c r="AF14" s="190"/>
      <c r="AG14" s="190"/>
      <c r="AH14" s="190"/>
      <c r="AI14" s="190"/>
      <c r="AJ14" s="190"/>
      <c r="AK14" s="190"/>
      <c r="AL14" s="190"/>
      <c r="AM14" s="190"/>
      <c r="AN14" s="191"/>
      <c r="AO14" s="86" t="s">
        <v>24</v>
      </c>
      <c r="AP14" s="87"/>
      <c r="AQ14" s="87"/>
      <c r="AR14" s="87"/>
      <c r="AS14" s="87"/>
      <c r="AT14" s="87"/>
      <c r="AU14" s="87"/>
      <c r="AV14" s="87"/>
      <c r="AW14" s="88"/>
      <c r="AX14" s="209" t="s">
        <v>20</v>
      </c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1"/>
      <c r="BK14" s="48" t="s">
        <v>209</v>
      </c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50"/>
      <c r="CE14" s="54" t="s">
        <v>210</v>
      </c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6"/>
      <c r="CS14" s="54">
        <v>14.7</v>
      </c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6"/>
      <c r="DF14" s="54" t="s">
        <v>17</v>
      </c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6"/>
      <c r="DS14" s="54">
        <v>15755.5</v>
      </c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6"/>
      <c r="EF14" s="54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6"/>
      <c r="ES14" s="54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6"/>
    </row>
    <row r="15" spans="1:161" s="11" customFormat="1" ht="50.25" customHeight="1" x14ac:dyDescent="0.25">
      <c r="A15" s="218" t="s">
        <v>23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20"/>
      <c r="AO15" s="48" t="s">
        <v>26</v>
      </c>
      <c r="AP15" s="49"/>
      <c r="AQ15" s="49"/>
      <c r="AR15" s="49"/>
      <c r="AS15" s="49"/>
      <c r="AT15" s="49"/>
      <c r="AU15" s="49"/>
      <c r="AV15" s="49"/>
      <c r="AW15" s="50"/>
      <c r="AX15" s="51" t="s">
        <v>211</v>
      </c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3"/>
      <c r="BK15" s="48" t="s">
        <v>212</v>
      </c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50"/>
      <c r="CE15" s="54" t="s">
        <v>213</v>
      </c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6"/>
      <c r="CS15" s="54">
        <v>532.9</v>
      </c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6"/>
      <c r="DF15" s="54" t="s">
        <v>17</v>
      </c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6"/>
      <c r="DS15" s="54">
        <v>571451.30000000005</v>
      </c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6"/>
      <c r="EF15" s="54" t="s">
        <v>17</v>
      </c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6"/>
      <c r="ES15" s="54" t="s">
        <v>17</v>
      </c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6"/>
    </row>
    <row r="16" spans="1:161" s="11" customFormat="1" ht="50.25" customHeight="1" x14ac:dyDescent="0.25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3"/>
      <c r="AO16" s="48" t="s">
        <v>28</v>
      </c>
      <c r="AP16" s="49"/>
      <c r="AQ16" s="49"/>
      <c r="AR16" s="49"/>
      <c r="AS16" s="49"/>
      <c r="AT16" s="49"/>
      <c r="AU16" s="49"/>
      <c r="AV16" s="49"/>
      <c r="AW16" s="50"/>
      <c r="AX16" s="51" t="s">
        <v>214</v>
      </c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3"/>
      <c r="BK16" s="48" t="s">
        <v>217</v>
      </c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50"/>
      <c r="CE16" s="54" t="s">
        <v>17</v>
      </c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6"/>
      <c r="CS16" s="54" t="s">
        <v>17</v>
      </c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6"/>
      <c r="DF16" s="54" t="s">
        <v>17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6"/>
      <c r="DS16" s="54" t="s">
        <v>17</v>
      </c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6"/>
      <c r="EF16" s="54" t="s">
        <v>17</v>
      </c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6"/>
      <c r="ES16" s="54" t="s">
        <v>17</v>
      </c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6"/>
    </row>
    <row r="17" spans="1:160" s="11" customFormat="1" ht="90" customHeight="1" x14ac:dyDescent="0.25">
      <c r="A17" s="221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3"/>
      <c r="AO17" s="48" t="s">
        <v>29</v>
      </c>
      <c r="AP17" s="49"/>
      <c r="AQ17" s="49"/>
      <c r="AR17" s="49"/>
      <c r="AS17" s="49"/>
      <c r="AT17" s="49"/>
      <c r="AU17" s="49"/>
      <c r="AV17" s="49"/>
      <c r="AW17" s="50"/>
      <c r="AX17" s="51" t="s">
        <v>215</v>
      </c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3"/>
      <c r="BK17" s="48" t="s">
        <v>218</v>
      </c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50"/>
      <c r="CE17" s="54" t="s">
        <v>219</v>
      </c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6"/>
      <c r="CS17" s="54">
        <v>13.7</v>
      </c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6"/>
      <c r="DF17" s="54" t="s">
        <v>17</v>
      </c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6"/>
      <c r="DS17" s="54">
        <v>14637.9</v>
      </c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6"/>
      <c r="EF17" s="54" t="s">
        <v>17</v>
      </c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6"/>
      <c r="ES17" s="54" t="s">
        <v>17</v>
      </c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6"/>
    </row>
    <row r="18" spans="1:160" s="11" customFormat="1" ht="50.25" customHeight="1" x14ac:dyDescent="0.25">
      <c r="A18" s="221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3"/>
      <c r="AO18" s="48" t="s">
        <v>31</v>
      </c>
      <c r="AP18" s="49"/>
      <c r="AQ18" s="49"/>
      <c r="AR18" s="49"/>
      <c r="AS18" s="49"/>
      <c r="AT18" s="49"/>
      <c r="AU18" s="49"/>
      <c r="AV18" s="49"/>
      <c r="AW18" s="50"/>
      <c r="AX18" s="51" t="s">
        <v>216</v>
      </c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3"/>
      <c r="BK18" s="48" t="s">
        <v>220</v>
      </c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50"/>
      <c r="CE18" s="54" t="s">
        <v>221</v>
      </c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6"/>
      <c r="CS18" s="54">
        <v>23.6</v>
      </c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6"/>
      <c r="DF18" s="54" t="s">
        <v>17</v>
      </c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6"/>
      <c r="DS18" s="54">
        <v>25336.799999999999</v>
      </c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6"/>
      <c r="EF18" s="54" t="s">
        <v>17</v>
      </c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6"/>
      <c r="ES18" s="54" t="s">
        <v>17</v>
      </c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6"/>
    </row>
    <row r="19" spans="1:160" s="11" customFormat="1" ht="22.5" customHeight="1" x14ac:dyDescent="0.25">
      <c r="A19" s="2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6"/>
      <c r="AO19" s="48" t="s">
        <v>33</v>
      </c>
      <c r="AP19" s="49"/>
      <c r="AQ19" s="49"/>
      <c r="AR19" s="49"/>
      <c r="AS19" s="49"/>
      <c r="AT19" s="49"/>
      <c r="AU19" s="49"/>
      <c r="AV19" s="49"/>
      <c r="AW19" s="50"/>
      <c r="AX19" s="51" t="s">
        <v>27</v>
      </c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3"/>
      <c r="BK19" s="48" t="s">
        <v>222</v>
      </c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50"/>
      <c r="CE19" s="54" t="s">
        <v>223</v>
      </c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6"/>
      <c r="CS19" s="54">
        <v>304.8</v>
      </c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6"/>
      <c r="DF19" s="54" t="s">
        <v>17</v>
      </c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6"/>
      <c r="DS19" s="54">
        <v>326874.5</v>
      </c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6"/>
      <c r="EF19" s="54" t="s">
        <v>17</v>
      </c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6"/>
      <c r="ES19" s="54" t="s">
        <v>17</v>
      </c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6"/>
    </row>
    <row r="20" spans="1:160" s="11" customFormat="1" ht="39.75" customHeight="1" x14ac:dyDescent="0.25">
      <c r="A20" s="212" t="s">
        <v>21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4"/>
      <c r="AO20" s="86" t="s">
        <v>35</v>
      </c>
      <c r="AP20" s="87"/>
      <c r="AQ20" s="87"/>
      <c r="AR20" s="87"/>
      <c r="AS20" s="87"/>
      <c r="AT20" s="87"/>
      <c r="AU20" s="87"/>
      <c r="AV20" s="87"/>
      <c r="AW20" s="88"/>
      <c r="AX20" s="89" t="s">
        <v>25</v>
      </c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1"/>
      <c r="BK20" s="48" t="s">
        <v>224</v>
      </c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50"/>
      <c r="CE20" s="54" t="s">
        <v>225</v>
      </c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6"/>
      <c r="CS20" s="54">
        <v>27.6</v>
      </c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6"/>
      <c r="DF20" s="54" t="s">
        <v>17</v>
      </c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6"/>
      <c r="DS20" s="54">
        <v>29629.599999999999</v>
      </c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6"/>
      <c r="EF20" s="54" t="s">
        <v>17</v>
      </c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6"/>
      <c r="ES20" s="54" t="s">
        <v>17</v>
      </c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6"/>
    </row>
    <row r="21" spans="1:160" s="11" customFormat="1" ht="18" customHeight="1" x14ac:dyDescent="0.25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7"/>
      <c r="AO21" s="86" t="s">
        <v>37</v>
      </c>
      <c r="AP21" s="87"/>
      <c r="AQ21" s="87"/>
      <c r="AR21" s="87"/>
      <c r="AS21" s="87"/>
      <c r="AT21" s="87"/>
      <c r="AU21" s="87"/>
      <c r="AV21" s="87"/>
      <c r="AW21" s="88"/>
      <c r="AX21" s="89" t="s">
        <v>27</v>
      </c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1"/>
      <c r="BK21" s="48" t="s">
        <v>226</v>
      </c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50"/>
      <c r="CE21" s="54" t="s">
        <v>227</v>
      </c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6"/>
      <c r="CS21" s="54">
        <v>1.5</v>
      </c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6"/>
      <c r="DF21" s="54" t="s">
        <v>17</v>
      </c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6"/>
      <c r="DS21" s="54">
        <v>1598.8</v>
      </c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6"/>
      <c r="EF21" s="54" t="s">
        <v>17</v>
      </c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6"/>
      <c r="ES21" s="54" t="s">
        <v>17</v>
      </c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6"/>
    </row>
    <row r="22" spans="1:160" s="11" customFormat="1" ht="27" customHeight="1" x14ac:dyDescent="0.25">
      <c r="A22" s="106" t="s">
        <v>30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8"/>
      <c r="AO22" s="48" t="s">
        <v>39</v>
      </c>
      <c r="AP22" s="49"/>
      <c r="AQ22" s="49"/>
      <c r="AR22" s="49"/>
      <c r="AS22" s="49"/>
      <c r="AT22" s="49"/>
      <c r="AU22" s="49"/>
      <c r="AV22" s="49"/>
      <c r="AW22" s="50"/>
      <c r="AX22" s="115" t="s">
        <v>32</v>
      </c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7"/>
      <c r="BK22" s="48" t="s">
        <v>228</v>
      </c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50"/>
      <c r="CE22" s="54" t="s">
        <v>229</v>
      </c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6"/>
      <c r="CS22" s="54">
        <v>1512.4</v>
      </c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6"/>
      <c r="DF22" s="54" t="s">
        <v>17</v>
      </c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6"/>
      <c r="DS22" s="54">
        <v>1621817.4</v>
      </c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6"/>
      <c r="EF22" s="54" t="s">
        <v>17</v>
      </c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6"/>
      <c r="ES22" s="54" t="s">
        <v>17</v>
      </c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6"/>
    </row>
    <row r="23" spans="1:160" s="11" customFormat="1" ht="26.25" customHeight="1" x14ac:dyDescent="0.25">
      <c r="A23" s="112" t="s">
        <v>21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4"/>
      <c r="AO23" s="86" t="s">
        <v>42</v>
      </c>
      <c r="AP23" s="87"/>
      <c r="AQ23" s="87"/>
      <c r="AR23" s="87"/>
      <c r="AS23" s="87"/>
      <c r="AT23" s="87"/>
      <c r="AU23" s="87"/>
      <c r="AV23" s="87"/>
      <c r="AW23" s="88"/>
      <c r="AX23" s="118" t="s">
        <v>32</v>
      </c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20"/>
      <c r="BK23" s="48" t="s">
        <v>230</v>
      </c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50"/>
      <c r="CE23" s="54" t="s">
        <v>231</v>
      </c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54">
        <v>54.1</v>
      </c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6"/>
      <c r="DF23" s="54" t="s">
        <v>17</v>
      </c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6"/>
      <c r="DS23" s="54">
        <v>58024.1</v>
      </c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6"/>
      <c r="EF23" s="54" t="s">
        <v>17</v>
      </c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6"/>
      <c r="ES23" s="54" t="s">
        <v>17</v>
      </c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6"/>
    </row>
    <row r="24" spans="1:160" s="11" customFormat="1" ht="26.25" customHeight="1" x14ac:dyDescent="0.25">
      <c r="A24" s="106" t="s">
        <v>34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8"/>
      <c r="AO24" s="48" t="s">
        <v>45</v>
      </c>
      <c r="AP24" s="49"/>
      <c r="AQ24" s="49"/>
      <c r="AR24" s="49"/>
      <c r="AS24" s="49"/>
      <c r="AT24" s="49"/>
      <c r="AU24" s="49"/>
      <c r="AV24" s="49"/>
      <c r="AW24" s="50"/>
      <c r="AX24" s="115" t="s">
        <v>36</v>
      </c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7"/>
      <c r="BK24" s="48" t="s">
        <v>232</v>
      </c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50"/>
      <c r="CE24" s="54" t="s">
        <v>233</v>
      </c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6"/>
      <c r="CS24" s="54">
        <v>55.6</v>
      </c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6"/>
      <c r="DF24" s="54" t="s">
        <v>17</v>
      </c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6"/>
      <c r="DS24" s="54">
        <v>59649</v>
      </c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6"/>
      <c r="EF24" s="54" t="s">
        <v>17</v>
      </c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6"/>
      <c r="ES24" s="54" t="s">
        <v>17</v>
      </c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6"/>
    </row>
    <row r="25" spans="1:160" s="11" customFormat="1" ht="26.25" customHeight="1" x14ac:dyDescent="0.25">
      <c r="A25" s="112" t="s">
        <v>21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4"/>
      <c r="AO25" s="86" t="s">
        <v>46</v>
      </c>
      <c r="AP25" s="87"/>
      <c r="AQ25" s="87"/>
      <c r="AR25" s="87"/>
      <c r="AS25" s="87"/>
      <c r="AT25" s="87"/>
      <c r="AU25" s="87"/>
      <c r="AV25" s="87"/>
      <c r="AW25" s="88"/>
      <c r="AX25" s="118" t="s">
        <v>36</v>
      </c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20"/>
      <c r="BK25" s="48" t="s">
        <v>234</v>
      </c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50"/>
      <c r="CE25" s="54" t="s">
        <v>234</v>
      </c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6"/>
      <c r="CS25" s="54">
        <v>0</v>
      </c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6"/>
      <c r="DF25" s="54" t="s">
        <v>17</v>
      </c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6"/>
      <c r="DS25" s="54">
        <v>0</v>
      </c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6"/>
      <c r="EF25" s="54" t="s">
        <v>17</v>
      </c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6"/>
      <c r="ES25" s="54" t="s">
        <v>17</v>
      </c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6"/>
    </row>
    <row r="26" spans="1:160" s="11" customFormat="1" ht="21" customHeight="1" x14ac:dyDescent="0.25">
      <c r="A26" s="106" t="s">
        <v>38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8"/>
      <c r="AO26" s="48" t="s">
        <v>48</v>
      </c>
      <c r="AP26" s="49"/>
      <c r="AQ26" s="49"/>
      <c r="AR26" s="49"/>
      <c r="AS26" s="49"/>
      <c r="AT26" s="49"/>
      <c r="AU26" s="49"/>
      <c r="AV26" s="49"/>
      <c r="AW26" s="50"/>
      <c r="AX26" s="115" t="s">
        <v>40</v>
      </c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7"/>
      <c r="BK26" s="48" t="s">
        <v>235</v>
      </c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50"/>
      <c r="CE26" s="54" t="s">
        <v>236</v>
      </c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6"/>
      <c r="CS26" s="54">
        <v>413.8</v>
      </c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6"/>
      <c r="DF26" s="54" t="s">
        <v>17</v>
      </c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6"/>
      <c r="DS26" s="54">
        <v>443763.9</v>
      </c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6"/>
      <c r="EF26" s="54" t="s">
        <v>17</v>
      </c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6"/>
      <c r="ES26" s="54" t="s">
        <v>17</v>
      </c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6"/>
    </row>
    <row r="27" spans="1:160" s="11" customFormat="1" ht="21.75" customHeight="1" x14ac:dyDescent="0.25">
      <c r="A27" s="106" t="s">
        <v>41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8"/>
      <c r="AO27" s="48" t="s">
        <v>50</v>
      </c>
      <c r="AP27" s="49"/>
      <c r="AQ27" s="49"/>
      <c r="AR27" s="49"/>
      <c r="AS27" s="49"/>
      <c r="AT27" s="49"/>
      <c r="AU27" s="49"/>
      <c r="AV27" s="49"/>
      <c r="AW27" s="50"/>
      <c r="AX27" s="109" t="s">
        <v>43</v>
      </c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1"/>
      <c r="BK27" s="48" t="s">
        <v>17</v>
      </c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50"/>
      <c r="CE27" s="54" t="s">
        <v>17</v>
      </c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6"/>
      <c r="CS27" s="54">
        <v>3500.4</v>
      </c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6"/>
      <c r="DF27" s="54" t="s">
        <v>17</v>
      </c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6"/>
      <c r="DS27" s="54">
        <v>3753652.9</v>
      </c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6"/>
      <c r="EF27" s="54" t="s">
        <v>17</v>
      </c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6"/>
      <c r="ES27" s="54" t="s">
        <v>17</v>
      </c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6"/>
    </row>
    <row r="28" spans="1:160" s="11" customFormat="1" ht="45.75" customHeight="1" x14ac:dyDescent="0.25">
      <c r="A28" s="106" t="s">
        <v>44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8"/>
      <c r="AO28" s="48" t="s">
        <v>52</v>
      </c>
      <c r="AP28" s="49"/>
      <c r="AQ28" s="49"/>
      <c r="AR28" s="49"/>
      <c r="AS28" s="49"/>
      <c r="AT28" s="49"/>
      <c r="AU28" s="49"/>
      <c r="AV28" s="49"/>
      <c r="AW28" s="50"/>
      <c r="AX28" s="115" t="s">
        <v>32</v>
      </c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7"/>
      <c r="BK28" s="48" t="s">
        <v>17</v>
      </c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50"/>
      <c r="CE28" s="54" t="s">
        <v>17</v>
      </c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6"/>
      <c r="CS28" s="54">
        <v>260.89999999999998</v>
      </c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6"/>
      <c r="DF28" s="54" t="s">
        <v>17</v>
      </c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6"/>
      <c r="DS28" s="54">
        <v>279769.59999999998</v>
      </c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6"/>
      <c r="EF28" s="54" t="s">
        <v>17</v>
      </c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6"/>
      <c r="ES28" s="54" t="s">
        <v>17</v>
      </c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6"/>
    </row>
    <row r="29" spans="1:160" s="12" customFormat="1" ht="68.25" customHeight="1" x14ac:dyDescent="0.25">
      <c r="A29" s="180" t="s">
        <v>237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2"/>
      <c r="AO29" s="124" t="s">
        <v>54</v>
      </c>
      <c r="AP29" s="125"/>
      <c r="AQ29" s="125"/>
      <c r="AR29" s="125"/>
      <c r="AS29" s="125"/>
      <c r="AT29" s="125"/>
      <c r="AU29" s="125"/>
      <c r="AV29" s="125"/>
      <c r="AW29" s="126"/>
      <c r="AX29" s="183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5"/>
      <c r="BK29" s="124" t="s">
        <v>17</v>
      </c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6"/>
      <c r="CE29" s="177" t="s">
        <v>17</v>
      </c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9"/>
      <c r="CS29" s="177">
        <v>142.6</v>
      </c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9"/>
      <c r="DF29" s="177" t="s">
        <v>17</v>
      </c>
      <c r="DG29" s="178"/>
      <c r="DH29" s="178"/>
      <c r="DI29" s="178"/>
      <c r="DJ29" s="178"/>
      <c r="DK29" s="178"/>
      <c r="DL29" s="178"/>
      <c r="DM29" s="178"/>
      <c r="DN29" s="178"/>
      <c r="DO29" s="178"/>
      <c r="DP29" s="178"/>
      <c r="DQ29" s="178"/>
      <c r="DR29" s="179"/>
      <c r="DS29" s="177">
        <v>152943.6</v>
      </c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9"/>
      <c r="EF29" s="177" t="s">
        <v>17</v>
      </c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  <c r="ER29" s="179"/>
      <c r="ES29" s="177">
        <v>0.4</v>
      </c>
      <c r="ET29" s="178"/>
      <c r="EU29" s="178"/>
      <c r="EV29" s="178"/>
      <c r="EW29" s="178"/>
      <c r="EX29" s="178"/>
      <c r="EY29" s="178"/>
      <c r="EZ29" s="178"/>
      <c r="FA29" s="178"/>
      <c r="FB29" s="178"/>
      <c r="FC29" s="178"/>
      <c r="FD29" s="179"/>
    </row>
    <row r="30" spans="1:160" s="11" customFormat="1" ht="13.5" hidden="1" customHeight="1" x14ac:dyDescent="0.25">
      <c r="A30" s="106" t="s">
        <v>47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8"/>
      <c r="AO30" s="48"/>
      <c r="AP30" s="49"/>
      <c r="AQ30" s="49"/>
      <c r="AR30" s="49"/>
      <c r="AS30" s="49"/>
      <c r="AT30" s="49"/>
      <c r="AU30" s="49"/>
      <c r="AV30" s="49"/>
      <c r="AW30" s="50"/>
      <c r="AX30" s="109" t="s">
        <v>43</v>
      </c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1"/>
      <c r="BK30" s="48" t="s">
        <v>17</v>
      </c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50"/>
      <c r="CE30" s="48" t="s">
        <v>17</v>
      </c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50"/>
      <c r="CS30" s="42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4"/>
      <c r="DF30" s="42" t="s">
        <v>17</v>
      </c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4"/>
      <c r="DS30" s="42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4"/>
      <c r="EF30" s="42" t="s">
        <v>17</v>
      </c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4"/>
      <c r="ES30" s="42" t="s">
        <v>17</v>
      </c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4"/>
    </row>
    <row r="31" spans="1:160" s="11" customFormat="1" ht="13.5" hidden="1" customHeight="1" x14ac:dyDescent="0.25">
      <c r="A31" s="106" t="s">
        <v>49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8"/>
      <c r="AO31" s="48"/>
      <c r="AP31" s="49"/>
      <c r="AQ31" s="49"/>
      <c r="AR31" s="49"/>
      <c r="AS31" s="49"/>
      <c r="AT31" s="49"/>
      <c r="AU31" s="49"/>
      <c r="AV31" s="49"/>
      <c r="AW31" s="50"/>
      <c r="AX31" s="109" t="s">
        <v>43</v>
      </c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1"/>
      <c r="BK31" s="48" t="s">
        <v>17</v>
      </c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50"/>
      <c r="CE31" s="48" t="s">
        <v>17</v>
      </c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50"/>
      <c r="CS31" s="42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4"/>
      <c r="DF31" s="42" t="s">
        <v>17</v>
      </c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4"/>
      <c r="DS31" s="42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4"/>
      <c r="EF31" s="42" t="s">
        <v>17</v>
      </c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4"/>
      <c r="ES31" s="42" t="s">
        <v>17</v>
      </c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4"/>
    </row>
    <row r="32" spans="1:160" s="11" customFormat="1" ht="21.75" hidden="1" customHeight="1" x14ac:dyDescent="0.25">
      <c r="A32" s="106" t="s">
        <v>51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8"/>
      <c r="AO32" s="48"/>
      <c r="AP32" s="49"/>
      <c r="AQ32" s="49"/>
      <c r="AR32" s="49"/>
      <c r="AS32" s="49"/>
      <c r="AT32" s="49"/>
      <c r="AU32" s="49"/>
      <c r="AV32" s="49"/>
      <c r="AW32" s="50"/>
      <c r="AX32" s="109" t="s">
        <v>43</v>
      </c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1"/>
      <c r="BK32" s="48" t="s">
        <v>17</v>
      </c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50"/>
      <c r="CE32" s="48" t="s">
        <v>17</v>
      </c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50"/>
      <c r="CS32" s="42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4"/>
      <c r="DF32" s="42" t="s">
        <v>17</v>
      </c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4"/>
      <c r="DS32" s="42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4"/>
      <c r="EF32" s="42" t="s">
        <v>17</v>
      </c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4"/>
      <c r="ES32" s="42" t="s">
        <v>17</v>
      </c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4"/>
    </row>
    <row r="33" spans="1:160" s="11" customFormat="1" ht="16.5" hidden="1" customHeight="1" x14ac:dyDescent="0.25">
      <c r="A33" s="106" t="s">
        <v>53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8"/>
      <c r="AO33" s="48"/>
      <c r="AP33" s="49"/>
      <c r="AQ33" s="49"/>
      <c r="AR33" s="49"/>
      <c r="AS33" s="49"/>
      <c r="AT33" s="49"/>
      <c r="AU33" s="49"/>
      <c r="AV33" s="49"/>
      <c r="AW33" s="50"/>
      <c r="AX33" s="109" t="s">
        <v>43</v>
      </c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1"/>
      <c r="BK33" s="48" t="s">
        <v>17</v>
      </c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50"/>
      <c r="CE33" s="48" t="s">
        <v>17</v>
      </c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50"/>
      <c r="CS33" s="42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4"/>
      <c r="DF33" s="42" t="s">
        <v>17</v>
      </c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4"/>
      <c r="DS33" s="42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4"/>
      <c r="EF33" s="42" t="s">
        <v>17</v>
      </c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4"/>
      <c r="ES33" s="42" t="s">
        <v>17</v>
      </c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4"/>
    </row>
    <row r="34" spans="1:160" s="33" customFormat="1" ht="28.15" customHeight="1" x14ac:dyDescent="0.25">
      <c r="A34" s="75" t="s">
        <v>55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7"/>
      <c r="AO34" s="72" t="s">
        <v>56</v>
      </c>
      <c r="AP34" s="73"/>
      <c r="AQ34" s="73"/>
      <c r="AR34" s="73"/>
      <c r="AS34" s="73"/>
      <c r="AT34" s="73"/>
      <c r="AU34" s="73"/>
      <c r="AV34" s="73"/>
      <c r="AW34" s="74"/>
      <c r="AX34" s="103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5"/>
      <c r="BK34" s="72" t="s">
        <v>17</v>
      </c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4"/>
      <c r="CE34" s="72" t="s">
        <v>17</v>
      </c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4"/>
      <c r="CS34" s="101" t="s">
        <v>17</v>
      </c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80"/>
      <c r="DF34" s="78">
        <f>DF35+DF36+DF43+DF44+DF53+DF54+DF58+DF62</f>
        <v>23187.3</v>
      </c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100"/>
      <c r="DS34" s="101" t="s">
        <v>17</v>
      </c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80"/>
      <c r="EF34" s="78">
        <f>EF35+EF36+EF43+EF44+EF53+EF54+EF58+EF62</f>
        <v>25529145.600000001</v>
      </c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100"/>
      <c r="ES34" s="174">
        <f>EF34/(DS115+EF115)*100</f>
        <v>77.599999999999994</v>
      </c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6"/>
    </row>
    <row r="35" spans="1:160" s="34" customFormat="1" ht="27" customHeight="1" x14ac:dyDescent="0.25">
      <c r="A35" s="95" t="s">
        <v>57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7"/>
      <c r="AO35" s="45" t="s">
        <v>58</v>
      </c>
      <c r="AP35" s="46"/>
      <c r="AQ35" s="46"/>
      <c r="AR35" s="46"/>
      <c r="AS35" s="46"/>
      <c r="AT35" s="46"/>
      <c r="AU35" s="46"/>
      <c r="AV35" s="46"/>
      <c r="AW35" s="47"/>
      <c r="AX35" s="169" t="s">
        <v>20</v>
      </c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1"/>
      <c r="BK35" s="60">
        <v>0.28999999999999998</v>
      </c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2"/>
      <c r="CE35" s="63">
        <v>4745.3</v>
      </c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5"/>
      <c r="CS35" s="69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1"/>
      <c r="DF35" s="63">
        <v>1376.1</v>
      </c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5"/>
      <c r="DS35" s="39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1"/>
      <c r="EF35" s="63">
        <v>1515126.8</v>
      </c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5"/>
      <c r="ES35" s="39" t="s">
        <v>17</v>
      </c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1"/>
    </row>
    <row r="36" spans="1:160" s="34" customFormat="1" ht="69" customHeight="1" x14ac:dyDescent="0.25">
      <c r="A36" s="160" t="s">
        <v>59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2"/>
      <c r="AF36" s="192" t="s">
        <v>60</v>
      </c>
      <c r="AG36" s="193"/>
      <c r="AH36" s="193"/>
      <c r="AI36" s="194"/>
      <c r="AJ36" s="173" t="s">
        <v>61</v>
      </c>
      <c r="AK36" s="81"/>
      <c r="AL36" s="81"/>
      <c r="AM36" s="81"/>
      <c r="AN36" s="172"/>
      <c r="AO36" s="45" t="s">
        <v>62</v>
      </c>
      <c r="AP36" s="46"/>
      <c r="AQ36" s="46"/>
      <c r="AR36" s="46"/>
      <c r="AS36" s="46"/>
      <c r="AT36" s="46"/>
      <c r="AU36" s="46"/>
      <c r="AV36" s="46"/>
      <c r="AW36" s="47"/>
      <c r="AX36" s="66" t="s">
        <v>196</v>
      </c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8"/>
      <c r="BK36" s="60">
        <v>2.93</v>
      </c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2"/>
      <c r="CE36" s="63">
        <v>1126.7</v>
      </c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5"/>
      <c r="CS36" s="69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1"/>
      <c r="DF36" s="63">
        <v>3301.2</v>
      </c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5"/>
      <c r="DS36" s="39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1"/>
      <c r="EF36" s="63">
        <v>3634652</v>
      </c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5"/>
      <c r="ES36" s="39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1"/>
    </row>
    <row r="37" spans="1:160" s="34" customFormat="1" ht="75" customHeight="1" x14ac:dyDescent="0.25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5"/>
      <c r="AF37" s="195"/>
      <c r="AG37" s="196"/>
      <c r="AH37" s="196"/>
      <c r="AI37" s="197"/>
      <c r="AJ37" s="81" t="s">
        <v>185</v>
      </c>
      <c r="AK37" s="82"/>
      <c r="AL37" s="82"/>
      <c r="AM37" s="82"/>
      <c r="AN37" s="83"/>
      <c r="AO37" s="45" t="s">
        <v>165</v>
      </c>
      <c r="AP37" s="46"/>
      <c r="AQ37" s="46"/>
      <c r="AR37" s="46"/>
      <c r="AS37" s="46"/>
      <c r="AT37" s="46"/>
      <c r="AU37" s="46"/>
      <c r="AV37" s="46"/>
      <c r="AW37" s="47"/>
      <c r="AX37" s="57" t="s">
        <v>143</v>
      </c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  <c r="BK37" s="60">
        <v>0.27200000000000002</v>
      </c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2"/>
      <c r="CE37" s="63">
        <v>3316.2</v>
      </c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5"/>
      <c r="CS37" s="39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1"/>
      <c r="DF37" s="63">
        <f>902+0.1</f>
        <v>902.1</v>
      </c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5"/>
      <c r="DS37" s="39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1"/>
      <c r="EF37" s="63">
        <v>993109</v>
      </c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5"/>
      <c r="ES37" s="39" t="s">
        <v>17</v>
      </c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1"/>
    </row>
    <row r="38" spans="1:160" s="34" customFormat="1" ht="69" customHeight="1" x14ac:dyDescent="0.25">
      <c r="A38" s="163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5"/>
      <c r="AF38" s="195"/>
      <c r="AG38" s="196"/>
      <c r="AH38" s="196"/>
      <c r="AI38" s="197"/>
      <c r="AJ38" s="81" t="s">
        <v>186</v>
      </c>
      <c r="AK38" s="82"/>
      <c r="AL38" s="82"/>
      <c r="AM38" s="82"/>
      <c r="AN38" s="83"/>
      <c r="AO38" s="45" t="s">
        <v>166</v>
      </c>
      <c r="AP38" s="46"/>
      <c r="AQ38" s="46"/>
      <c r="AR38" s="46"/>
      <c r="AS38" s="46"/>
      <c r="AT38" s="46"/>
      <c r="AU38" s="46"/>
      <c r="AV38" s="46"/>
      <c r="AW38" s="47"/>
      <c r="AX38" s="57" t="s">
        <v>191</v>
      </c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9"/>
      <c r="BK38" s="60">
        <v>0.26300000000000001</v>
      </c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2"/>
      <c r="CE38" s="63">
        <v>4192.8</v>
      </c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5"/>
      <c r="CS38" s="39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1"/>
      <c r="DF38" s="63">
        <f>1102.7+0.1</f>
        <v>1102.8</v>
      </c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5"/>
      <c r="DS38" s="39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1"/>
      <c r="EF38" s="63">
        <v>1214079.7</v>
      </c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5"/>
      <c r="ES38" s="39" t="s">
        <v>17</v>
      </c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1"/>
    </row>
    <row r="39" spans="1:160" s="34" customFormat="1" ht="54.75" customHeight="1" x14ac:dyDescent="0.25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5"/>
      <c r="AF39" s="195"/>
      <c r="AG39" s="196"/>
      <c r="AH39" s="196"/>
      <c r="AI39" s="197"/>
      <c r="AJ39" s="81" t="s">
        <v>199</v>
      </c>
      <c r="AK39" s="82"/>
      <c r="AL39" s="82"/>
      <c r="AM39" s="82"/>
      <c r="AN39" s="83"/>
      <c r="AO39" s="45" t="s">
        <v>197</v>
      </c>
      <c r="AP39" s="46"/>
      <c r="AQ39" s="46"/>
      <c r="AR39" s="46"/>
      <c r="AS39" s="46"/>
      <c r="AT39" s="46"/>
      <c r="AU39" s="46"/>
      <c r="AV39" s="46"/>
      <c r="AW39" s="47"/>
      <c r="AX39" s="57" t="s">
        <v>192</v>
      </c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9"/>
      <c r="BK39" s="60">
        <v>5.9830000000000001E-2</v>
      </c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2"/>
      <c r="CE39" s="63">
        <v>1673.8</v>
      </c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5"/>
      <c r="CS39" s="39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1"/>
      <c r="DF39" s="63">
        <v>100.1</v>
      </c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5"/>
      <c r="DS39" s="39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1"/>
      <c r="EF39" s="63">
        <v>110258.2</v>
      </c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5"/>
      <c r="ES39" s="39" t="s">
        <v>17</v>
      </c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1"/>
    </row>
    <row r="40" spans="1:160" s="34" customFormat="1" ht="30.75" customHeight="1" x14ac:dyDescent="0.25">
      <c r="A40" s="163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5"/>
      <c r="AF40" s="195"/>
      <c r="AG40" s="196"/>
      <c r="AH40" s="196"/>
      <c r="AI40" s="197"/>
      <c r="AJ40" s="81" t="s">
        <v>187</v>
      </c>
      <c r="AK40" s="82"/>
      <c r="AL40" s="82"/>
      <c r="AM40" s="82"/>
      <c r="AN40" s="83"/>
      <c r="AO40" s="45" t="s">
        <v>167</v>
      </c>
      <c r="AP40" s="46"/>
      <c r="AQ40" s="46"/>
      <c r="AR40" s="46"/>
      <c r="AS40" s="46"/>
      <c r="AT40" s="46"/>
      <c r="AU40" s="46"/>
      <c r="AV40" s="46"/>
      <c r="AW40" s="47"/>
      <c r="AX40" s="57" t="s">
        <v>144</v>
      </c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9"/>
      <c r="BK40" s="60">
        <v>2.395</v>
      </c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2"/>
      <c r="CE40" s="63">
        <v>541.20000000000005</v>
      </c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5"/>
      <c r="CS40" s="39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1"/>
      <c r="DF40" s="63">
        <f>1296.2+0.1</f>
        <v>1296.3</v>
      </c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5"/>
      <c r="DS40" s="39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1"/>
      <c r="EF40" s="63">
        <v>1427086.5</v>
      </c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5"/>
      <c r="ES40" s="39" t="s">
        <v>17</v>
      </c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1"/>
    </row>
    <row r="41" spans="1:160" s="11" customFormat="1" ht="60.75" hidden="1" customHeight="1" x14ac:dyDescent="0.25">
      <c r="A41" s="163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5"/>
      <c r="AF41" s="198"/>
      <c r="AG41" s="199"/>
      <c r="AH41" s="199"/>
      <c r="AI41" s="200"/>
      <c r="AJ41" s="84"/>
      <c r="AK41" s="84"/>
      <c r="AL41" s="84"/>
      <c r="AM41" s="84"/>
      <c r="AN41" s="85"/>
      <c r="AO41" s="86" t="s">
        <v>146</v>
      </c>
      <c r="AP41" s="87"/>
      <c r="AQ41" s="87"/>
      <c r="AR41" s="87"/>
      <c r="AS41" s="87"/>
      <c r="AT41" s="87"/>
      <c r="AU41" s="87"/>
      <c r="AV41" s="87"/>
      <c r="AW41" s="88"/>
      <c r="AX41" s="89" t="s">
        <v>63</v>
      </c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1"/>
      <c r="BK41" s="1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3"/>
      <c r="CE41" s="4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6"/>
      <c r="CS41" s="13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8"/>
      <c r="DF41" s="14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6"/>
      <c r="DS41" s="17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9"/>
      <c r="EF41" s="14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6"/>
      <c r="ES41" s="42" t="s">
        <v>17</v>
      </c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4"/>
    </row>
    <row r="42" spans="1:160" s="11" customFormat="1" ht="75.75" hidden="1" customHeight="1" x14ac:dyDescent="0.25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5"/>
      <c r="AF42" s="198"/>
      <c r="AG42" s="199"/>
      <c r="AH42" s="199"/>
      <c r="AI42" s="200"/>
      <c r="AJ42" s="84"/>
      <c r="AK42" s="84"/>
      <c r="AL42" s="84"/>
      <c r="AM42" s="84"/>
      <c r="AN42" s="85"/>
      <c r="AO42" s="86" t="s">
        <v>147</v>
      </c>
      <c r="AP42" s="87"/>
      <c r="AQ42" s="87"/>
      <c r="AR42" s="87"/>
      <c r="AS42" s="87"/>
      <c r="AT42" s="87"/>
      <c r="AU42" s="87"/>
      <c r="AV42" s="87"/>
      <c r="AW42" s="88"/>
      <c r="AX42" s="89" t="s">
        <v>64</v>
      </c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1"/>
      <c r="BK42" s="1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3"/>
      <c r="CE42" s="4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6"/>
      <c r="CS42" s="13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8"/>
      <c r="DF42" s="14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6"/>
      <c r="DS42" s="17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9"/>
      <c r="EF42" s="14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6"/>
      <c r="ES42" s="42" t="s">
        <v>17</v>
      </c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4"/>
    </row>
    <row r="43" spans="1:160" s="34" customFormat="1" ht="39" customHeight="1" x14ac:dyDescent="0.25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5"/>
      <c r="AF43" s="195"/>
      <c r="AG43" s="196"/>
      <c r="AH43" s="196"/>
      <c r="AI43" s="197"/>
      <c r="AJ43" s="81" t="s">
        <v>65</v>
      </c>
      <c r="AK43" s="81"/>
      <c r="AL43" s="81"/>
      <c r="AM43" s="81"/>
      <c r="AN43" s="172"/>
      <c r="AO43" s="45" t="s">
        <v>66</v>
      </c>
      <c r="AP43" s="46"/>
      <c r="AQ43" s="46"/>
      <c r="AR43" s="46"/>
      <c r="AS43" s="46"/>
      <c r="AT43" s="46"/>
      <c r="AU43" s="46"/>
      <c r="AV43" s="46"/>
      <c r="AW43" s="47"/>
      <c r="AX43" s="57" t="s">
        <v>202</v>
      </c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9"/>
      <c r="BK43" s="60">
        <v>0.54</v>
      </c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2"/>
      <c r="CE43" s="63">
        <v>1174</v>
      </c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5"/>
      <c r="CS43" s="39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1"/>
      <c r="DF43" s="63">
        <v>634</v>
      </c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5"/>
      <c r="DS43" s="39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1"/>
      <c r="EF43" s="63">
        <v>697988.8</v>
      </c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5"/>
      <c r="ES43" s="39" t="s">
        <v>17</v>
      </c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1"/>
    </row>
    <row r="44" spans="1:160" s="34" customFormat="1" ht="114" customHeight="1" x14ac:dyDescent="0.25">
      <c r="A44" s="163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5"/>
      <c r="AF44" s="195"/>
      <c r="AG44" s="196"/>
      <c r="AH44" s="196"/>
      <c r="AI44" s="197"/>
      <c r="AJ44" s="81" t="s">
        <v>67</v>
      </c>
      <c r="AK44" s="81"/>
      <c r="AL44" s="81"/>
      <c r="AM44" s="81"/>
      <c r="AN44" s="172"/>
      <c r="AO44" s="45" t="s">
        <v>68</v>
      </c>
      <c r="AP44" s="46"/>
      <c r="AQ44" s="46"/>
      <c r="AR44" s="46"/>
      <c r="AS44" s="46"/>
      <c r="AT44" s="46"/>
      <c r="AU44" s="46"/>
      <c r="AV44" s="46"/>
      <c r="AW44" s="47"/>
      <c r="AX44" s="57" t="s">
        <v>201</v>
      </c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9"/>
      <c r="BK44" s="60">
        <v>1.7877000000000001</v>
      </c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2"/>
      <c r="CE44" s="63">
        <v>2656.1</v>
      </c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5"/>
      <c r="CS44" s="39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1"/>
      <c r="DF44" s="63">
        <f>EF44/1100999*1000+0.1</f>
        <v>4748.3999999999996</v>
      </c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5"/>
      <c r="DS44" s="63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5"/>
      <c r="EF44" s="63">
        <v>5227926.7</v>
      </c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5"/>
      <c r="ES44" s="39" t="s">
        <v>17</v>
      </c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1"/>
    </row>
    <row r="45" spans="1:160" s="11" customFormat="1" ht="65.25" hidden="1" customHeight="1" x14ac:dyDescent="0.25">
      <c r="A45" s="166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8"/>
      <c r="AF45" s="201"/>
      <c r="AG45" s="202"/>
      <c r="AH45" s="202"/>
      <c r="AI45" s="203"/>
      <c r="AJ45" s="84" t="s">
        <v>150</v>
      </c>
      <c r="AK45" s="84"/>
      <c r="AL45" s="84"/>
      <c r="AM45" s="84"/>
      <c r="AN45" s="85"/>
      <c r="AO45" s="86" t="s">
        <v>149</v>
      </c>
      <c r="AP45" s="87"/>
      <c r="AQ45" s="87"/>
      <c r="AR45" s="87"/>
      <c r="AS45" s="87"/>
      <c r="AT45" s="87"/>
      <c r="AU45" s="87"/>
      <c r="AV45" s="87"/>
      <c r="AW45" s="88"/>
      <c r="AX45" s="89" t="s">
        <v>148</v>
      </c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1"/>
      <c r="BK45" s="92" t="s">
        <v>17</v>
      </c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4"/>
      <c r="CE45" s="54" t="s">
        <v>17</v>
      </c>
      <c r="CF45" s="55"/>
      <c r="CG45" s="55"/>
      <c r="CH45" s="55"/>
      <c r="CI45" s="55"/>
      <c r="CJ45" s="55"/>
      <c r="CK45" s="55"/>
      <c r="CL45" s="55"/>
      <c r="CM45" s="55"/>
      <c r="CN45" s="55"/>
      <c r="CO45" s="55"/>
      <c r="CP45" s="55"/>
      <c r="CQ45" s="55"/>
      <c r="CR45" s="56"/>
      <c r="CS45" s="42" t="s">
        <v>17</v>
      </c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4"/>
      <c r="DF45" s="145" t="s">
        <v>17</v>
      </c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7"/>
      <c r="DS45" s="145" t="s">
        <v>17</v>
      </c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7"/>
      <c r="EF45" s="145">
        <f>EF46+EF47+EF48+EF49+EF50+EF51+EF52</f>
        <v>942363.5</v>
      </c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7"/>
      <c r="ES45" s="42" t="s">
        <v>17</v>
      </c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4"/>
    </row>
    <row r="46" spans="1:160" s="34" customFormat="1" ht="20.25" customHeight="1" x14ac:dyDescent="0.25">
      <c r="A46" s="151" t="s">
        <v>69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3"/>
      <c r="AO46" s="136" t="s">
        <v>147</v>
      </c>
      <c r="AP46" s="137"/>
      <c r="AQ46" s="137"/>
      <c r="AR46" s="137"/>
      <c r="AS46" s="137"/>
      <c r="AT46" s="137"/>
      <c r="AU46" s="137"/>
      <c r="AV46" s="137"/>
      <c r="AW46" s="138"/>
      <c r="AX46" s="154" t="s">
        <v>137</v>
      </c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6"/>
      <c r="BK46" s="60">
        <v>4.632E-2</v>
      </c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2"/>
      <c r="CE46" s="63">
        <v>4181.6000000000004</v>
      </c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5"/>
      <c r="CS46" s="39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1"/>
      <c r="DF46" s="63">
        <v>193.7</v>
      </c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5"/>
      <c r="DS46" s="63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5"/>
      <c r="EF46" s="63">
        <v>213253.2</v>
      </c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5"/>
      <c r="ES46" s="39" t="s">
        <v>17</v>
      </c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1"/>
    </row>
    <row r="47" spans="1:160" s="34" customFormat="1" ht="20.25" customHeight="1" x14ac:dyDescent="0.25">
      <c r="A47" s="151" t="s">
        <v>70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3"/>
      <c r="AO47" s="136" t="s">
        <v>168</v>
      </c>
      <c r="AP47" s="137"/>
      <c r="AQ47" s="137"/>
      <c r="AR47" s="137"/>
      <c r="AS47" s="137"/>
      <c r="AT47" s="137"/>
      <c r="AU47" s="137"/>
      <c r="AV47" s="137"/>
      <c r="AW47" s="138"/>
      <c r="AX47" s="154" t="s">
        <v>137</v>
      </c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6"/>
      <c r="BK47" s="60">
        <v>2.6339999999999999E-2</v>
      </c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2"/>
      <c r="CE47" s="63">
        <v>5880.9</v>
      </c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5"/>
      <c r="CS47" s="39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1"/>
      <c r="DF47" s="63">
        <v>154.9</v>
      </c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5"/>
      <c r="DS47" s="63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5"/>
      <c r="EF47" s="63">
        <v>170546.1</v>
      </c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5"/>
      <c r="ES47" s="39" t="s">
        <v>17</v>
      </c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1"/>
    </row>
    <row r="48" spans="1:160" s="34" customFormat="1" ht="32.25" customHeight="1" x14ac:dyDescent="0.25">
      <c r="A48" s="151" t="s">
        <v>140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3"/>
      <c r="AO48" s="136" t="s">
        <v>169</v>
      </c>
      <c r="AP48" s="137"/>
      <c r="AQ48" s="137"/>
      <c r="AR48" s="137"/>
      <c r="AS48" s="137"/>
      <c r="AT48" s="137"/>
      <c r="AU48" s="137"/>
      <c r="AV48" s="137"/>
      <c r="AW48" s="138"/>
      <c r="AX48" s="154" t="s">
        <v>137</v>
      </c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6"/>
      <c r="BK48" s="60">
        <v>8.2860000000000003E-2</v>
      </c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2"/>
      <c r="CE48" s="63">
        <v>809.5</v>
      </c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5"/>
      <c r="CS48" s="39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1"/>
      <c r="DF48" s="63">
        <v>67.099999999999994</v>
      </c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5"/>
      <c r="DS48" s="63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5"/>
      <c r="EF48" s="63">
        <v>73849.899999999994</v>
      </c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5"/>
      <c r="ES48" s="39" t="s">
        <v>17</v>
      </c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1"/>
    </row>
    <row r="49" spans="1:160" s="34" customFormat="1" ht="30" customHeight="1" x14ac:dyDescent="0.25">
      <c r="A49" s="151" t="s">
        <v>71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3"/>
      <c r="AO49" s="136" t="s">
        <v>170</v>
      </c>
      <c r="AP49" s="137"/>
      <c r="AQ49" s="137"/>
      <c r="AR49" s="137"/>
      <c r="AS49" s="137"/>
      <c r="AT49" s="137"/>
      <c r="AU49" s="137"/>
      <c r="AV49" s="137"/>
      <c r="AW49" s="138"/>
      <c r="AX49" s="154" t="s">
        <v>137</v>
      </c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6"/>
      <c r="BK49" s="60">
        <v>4.1599999999999998E-2</v>
      </c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2"/>
      <c r="CE49" s="63">
        <v>1518.8</v>
      </c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5"/>
      <c r="CS49" s="39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1"/>
      <c r="DF49" s="63">
        <v>63.2</v>
      </c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5"/>
      <c r="DS49" s="63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5"/>
      <c r="EF49" s="63">
        <v>69564.100000000006</v>
      </c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5"/>
      <c r="ES49" s="39" t="s">
        <v>17</v>
      </c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1"/>
    </row>
    <row r="50" spans="1:160" s="34" customFormat="1" ht="30.75" customHeight="1" x14ac:dyDescent="0.25">
      <c r="A50" s="151" t="s">
        <v>188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3"/>
      <c r="AO50" s="136" t="s">
        <v>171</v>
      </c>
      <c r="AP50" s="137"/>
      <c r="AQ50" s="137"/>
      <c r="AR50" s="137"/>
      <c r="AS50" s="137"/>
      <c r="AT50" s="137"/>
      <c r="AU50" s="137"/>
      <c r="AV50" s="137"/>
      <c r="AW50" s="138"/>
      <c r="AX50" s="154" t="s">
        <v>137</v>
      </c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57">
        <v>9.2000000000000003E-4</v>
      </c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9"/>
      <c r="CE50" s="63">
        <v>13446.6</v>
      </c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5"/>
      <c r="CS50" s="39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1"/>
      <c r="DF50" s="63">
        <v>12.4</v>
      </c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5"/>
      <c r="DS50" s="63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5"/>
      <c r="EF50" s="63">
        <v>13621.4</v>
      </c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5"/>
      <c r="ES50" s="39" t="s">
        <v>17</v>
      </c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1"/>
    </row>
    <row r="51" spans="1:160" s="34" customFormat="1" ht="64.5" customHeight="1" x14ac:dyDescent="0.25">
      <c r="A51" s="151" t="s">
        <v>189</v>
      </c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3"/>
      <c r="AO51" s="136" t="s">
        <v>172</v>
      </c>
      <c r="AP51" s="137"/>
      <c r="AQ51" s="137"/>
      <c r="AR51" s="137"/>
      <c r="AS51" s="137"/>
      <c r="AT51" s="137"/>
      <c r="AU51" s="137"/>
      <c r="AV51" s="137"/>
      <c r="AW51" s="138"/>
      <c r="AX51" s="154" t="s">
        <v>137</v>
      </c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6"/>
      <c r="BK51" s="157">
        <v>1.9202E-2</v>
      </c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9"/>
      <c r="CE51" s="63">
        <v>3325</v>
      </c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5"/>
      <c r="CS51" s="39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1"/>
      <c r="DF51" s="63">
        <v>63.8</v>
      </c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5"/>
      <c r="DS51" s="63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5"/>
      <c r="EF51" s="63">
        <v>70293.8</v>
      </c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5"/>
      <c r="ES51" s="39" t="s">
        <v>17</v>
      </c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1"/>
    </row>
    <row r="52" spans="1:160" s="34" customFormat="1" ht="35.25" customHeight="1" x14ac:dyDescent="0.25">
      <c r="A52" s="151" t="s">
        <v>164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3"/>
      <c r="AO52" s="136" t="s">
        <v>173</v>
      </c>
      <c r="AP52" s="137"/>
      <c r="AQ52" s="137"/>
      <c r="AR52" s="137"/>
      <c r="AS52" s="137"/>
      <c r="AT52" s="137"/>
      <c r="AU52" s="137"/>
      <c r="AV52" s="137"/>
      <c r="AW52" s="138"/>
      <c r="AX52" s="154" t="s">
        <v>137</v>
      </c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6"/>
      <c r="BK52" s="60">
        <v>0.30456499999999997</v>
      </c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2"/>
      <c r="CE52" s="63">
        <v>987.8</v>
      </c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5"/>
      <c r="CS52" s="39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1"/>
      <c r="DF52" s="63">
        <v>300.8</v>
      </c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5"/>
      <c r="DS52" s="63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5"/>
      <c r="EF52" s="63">
        <v>331235</v>
      </c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5"/>
      <c r="ES52" s="39" t="s">
        <v>17</v>
      </c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1"/>
    </row>
    <row r="53" spans="1:160" s="34" customFormat="1" ht="35.25" customHeight="1" x14ac:dyDescent="0.25">
      <c r="A53" s="95" t="s">
        <v>195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7"/>
      <c r="AO53" s="45" t="s">
        <v>200</v>
      </c>
      <c r="AP53" s="46"/>
      <c r="AQ53" s="46"/>
      <c r="AR53" s="46"/>
      <c r="AS53" s="46"/>
      <c r="AT53" s="46"/>
      <c r="AU53" s="46"/>
      <c r="AV53" s="46"/>
      <c r="AW53" s="47"/>
      <c r="AX53" s="57" t="s">
        <v>194</v>
      </c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9"/>
      <c r="BK53" s="60">
        <v>1.4400000000000001E-3</v>
      </c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2"/>
      <c r="CE53" s="63">
        <v>30331.200000000001</v>
      </c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5"/>
      <c r="CS53" s="39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1"/>
      <c r="DF53" s="63">
        <v>43.7</v>
      </c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5"/>
      <c r="DS53" s="63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5"/>
      <c r="EF53" s="63">
        <v>48075</v>
      </c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5"/>
      <c r="ES53" s="39" t="s">
        <v>17</v>
      </c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1"/>
    </row>
    <row r="54" spans="1:160" s="34" customFormat="1" ht="39" customHeight="1" x14ac:dyDescent="0.25">
      <c r="A54" s="95" t="s">
        <v>73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7"/>
      <c r="AO54" s="45" t="s">
        <v>74</v>
      </c>
      <c r="AP54" s="46"/>
      <c r="AQ54" s="46"/>
      <c r="AR54" s="46"/>
      <c r="AS54" s="46"/>
      <c r="AT54" s="46"/>
      <c r="AU54" s="46"/>
      <c r="AV54" s="46"/>
      <c r="AW54" s="47"/>
      <c r="AX54" s="66" t="s">
        <v>32</v>
      </c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8"/>
      <c r="BK54" s="60">
        <v>0.16692799999999999</v>
      </c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2"/>
      <c r="CE54" s="63">
        <v>61375.6</v>
      </c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5"/>
      <c r="CS54" s="39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1"/>
      <c r="DF54" s="63">
        <v>10245.299999999999</v>
      </c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5"/>
      <c r="DS54" s="39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1"/>
      <c r="EF54" s="63">
        <v>11280098.800000001</v>
      </c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5"/>
      <c r="ES54" s="39" t="s">
        <v>17</v>
      </c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1"/>
    </row>
    <row r="55" spans="1:160" s="34" customFormat="1" ht="32.25" customHeight="1" x14ac:dyDescent="0.25">
      <c r="A55" s="142" t="s">
        <v>75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4"/>
      <c r="AO55" s="136" t="s">
        <v>76</v>
      </c>
      <c r="AP55" s="137"/>
      <c r="AQ55" s="137"/>
      <c r="AR55" s="137"/>
      <c r="AS55" s="137"/>
      <c r="AT55" s="137"/>
      <c r="AU55" s="137"/>
      <c r="AV55" s="137"/>
      <c r="AW55" s="138"/>
      <c r="AX55" s="139" t="s">
        <v>32</v>
      </c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1"/>
      <c r="BK55" s="60">
        <v>1.0063000000000001E-2</v>
      </c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2"/>
      <c r="CE55" s="63">
        <v>166556.4</v>
      </c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5"/>
      <c r="CS55" s="39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1"/>
      <c r="DF55" s="63">
        <v>1676</v>
      </c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5"/>
      <c r="DS55" s="39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1"/>
      <c r="EF55" s="63">
        <v>1845278.4</v>
      </c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5"/>
      <c r="ES55" s="39" t="s">
        <v>17</v>
      </c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1"/>
    </row>
    <row r="56" spans="1:160" s="34" customFormat="1" ht="30.75" customHeight="1" x14ac:dyDescent="0.25">
      <c r="A56" s="133" t="s">
        <v>77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5"/>
      <c r="AO56" s="136" t="s">
        <v>78</v>
      </c>
      <c r="AP56" s="137"/>
      <c r="AQ56" s="137"/>
      <c r="AR56" s="137"/>
      <c r="AS56" s="137"/>
      <c r="AT56" s="137"/>
      <c r="AU56" s="137"/>
      <c r="AV56" s="137"/>
      <c r="AW56" s="138"/>
      <c r="AX56" s="139" t="s">
        <v>32</v>
      </c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1"/>
      <c r="BK56" s="60">
        <v>5.0359999999999997E-3</v>
      </c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2"/>
      <c r="CE56" s="63">
        <v>64747.199999999997</v>
      </c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5"/>
      <c r="CS56" s="39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1"/>
      <c r="DF56" s="63">
        <v>326.10000000000002</v>
      </c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5"/>
      <c r="DS56" s="39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1"/>
      <c r="EF56" s="63">
        <v>359023.2</v>
      </c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5"/>
      <c r="ES56" s="39" t="s">
        <v>17</v>
      </c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1"/>
    </row>
    <row r="57" spans="1:160" s="11" customFormat="1" ht="30" hidden="1" customHeight="1" x14ac:dyDescent="0.25">
      <c r="A57" s="112" t="s">
        <v>133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4"/>
      <c r="AO57" s="86" t="s">
        <v>79</v>
      </c>
      <c r="AP57" s="87"/>
      <c r="AQ57" s="87"/>
      <c r="AR57" s="87"/>
      <c r="AS57" s="87"/>
      <c r="AT57" s="87"/>
      <c r="AU57" s="87"/>
      <c r="AV57" s="87"/>
      <c r="AW57" s="88"/>
      <c r="AX57" s="118" t="s">
        <v>32</v>
      </c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20"/>
      <c r="BK57" s="92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4"/>
      <c r="CE57" s="54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6"/>
      <c r="CS57" s="42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4"/>
      <c r="DF57" s="145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7"/>
      <c r="DS57" s="148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50"/>
      <c r="EF57" s="145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7"/>
      <c r="ES57" s="42" t="s">
        <v>17</v>
      </c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4"/>
    </row>
    <row r="58" spans="1:160" s="34" customFormat="1" ht="27" customHeight="1" x14ac:dyDescent="0.25">
      <c r="A58" s="95" t="s">
        <v>80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7"/>
      <c r="AO58" s="45" t="s">
        <v>81</v>
      </c>
      <c r="AP58" s="46"/>
      <c r="AQ58" s="46"/>
      <c r="AR58" s="46"/>
      <c r="AS58" s="46"/>
      <c r="AT58" s="46"/>
      <c r="AU58" s="46"/>
      <c r="AV58" s="46"/>
      <c r="AW58" s="47"/>
      <c r="AX58" s="66" t="s">
        <v>36</v>
      </c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8"/>
      <c r="BK58" s="60">
        <v>6.8590700000000004E-2</v>
      </c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2"/>
      <c r="CE58" s="63">
        <v>38194.800000000003</v>
      </c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5"/>
      <c r="CS58" s="39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1"/>
      <c r="DF58" s="63">
        <v>2619.8000000000002</v>
      </c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5"/>
      <c r="DS58" s="39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1"/>
      <c r="EF58" s="63">
        <v>2884394.9</v>
      </c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5"/>
      <c r="ES58" s="39" t="s">
        <v>17</v>
      </c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1"/>
    </row>
    <row r="59" spans="1:160" s="34" customFormat="1" ht="27.75" customHeight="1" x14ac:dyDescent="0.25">
      <c r="A59" s="142" t="s">
        <v>82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4"/>
      <c r="AO59" s="136" t="s">
        <v>83</v>
      </c>
      <c r="AP59" s="137"/>
      <c r="AQ59" s="137"/>
      <c r="AR59" s="137"/>
      <c r="AS59" s="137"/>
      <c r="AT59" s="137"/>
      <c r="AU59" s="137"/>
      <c r="AV59" s="137"/>
      <c r="AW59" s="138"/>
      <c r="AX59" s="139" t="s">
        <v>36</v>
      </c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1"/>
      <c r="BK59" s="45" t="s">
        <v>193</v>
      </c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7"/>
      <c r="CE59" s="63">
        <v>130261.5</v>
      </c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5"/>
      <c r="CS59" s="39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1"/>
      <c r="DF59" s="63">
        <v>1173.2</v>
      </c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5"/>
      <c r="DS59" s="39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1"/>
      <c r="EF59" s="63">
        <v>1291673</v>
      </c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5"/>
      <c r="ES59" s="39" t="s">
        <v>17</v>
      </c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1"/>
    </row>
    <row r="60" spans="1:160" s="34" customFormat="1" ht="36.6" customHeight="1" x14ac:dyDescent="0.25">
      <c r="A60" s="133" t="s">
        <v>132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5"/>
      <c r="AO60" s="136" t="s">
        <v>131</v>
      </c>
      <c r="AP60" s="137"/>
      <c r="AQ60" s="137"/>
      <c r="AR60" s="137"/>
      <c r="AS60" s="137"/>
      <c r="AT60" s="137"/>
      <c r="AU60" s="137"/>
      <c r="AV60" s="137"/>
      <c r="AW60" s="138"/>
      <c r="AX60" s="139" t="s">
        <v>36</v>
      </c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1"/>
      <c r="BK60" s="60">
        <v>5.4799999999999998E-4</v>
      </c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2"/>
      <c r="CE60" s="63">
        <v>211495.2</v>
      </c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5"/>
      <c r="CS60" s="39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1"/>
      <c r="DF60" s="63">
        <v>115.8</v>
      </c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5"/>
      <c r="DS60" s="39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1"/>
      <c r="EF60" s="63">
        <v>127531.6</v>
      </c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5"/>
      <c r="ES60" s="39" t="s">
        <v>17</v>
      </c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1"/>
    </row>
    <row r="61" spans="1:160" s="34" customFormat="1" ht="29.25" customHeight="1" x14ac:dyDescent="0.25">
      <c r="A61" s="95" t="s">
        <v>84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7"/>
      <c r="AO61" s="45" t="s">
        <v>85</v>
      </c>
      <c r="AP61" s="46"/>
      <c r="AQ61" s="46"/>
      <c r="AR61" s="46"/>
      <c r="AS61" s="46"/>
      <c r="AT61" s="46"/>
      <c r="AU61" s="46"/>
      <c r="AV61" s="46"/>
      <c r="AW61" s="47"/>
      <c r="AX61" s="139" t="s">
        <v>86</v>
      </c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1"/>
      <c r="BK61" s="36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5"/>
      <c r="CE61" s="20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2"/>
      <c r="CS61" s="23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5"/>
      <c r="DF61" s="20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2"/>
      <c r="DS61" s="23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5"/>
      <c r="EF61" s="20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2"/>
      <c r="ES61" s="39" t="s">
        <v>17</v>
      </c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1"/>
    </row>
    <row r="62" spans="1:160" s="33" customFormat="1" ht="20.45" customHeight="1" x14ac:dyDescent="0.25">
      <c r="A62" s="95" t="s">
        <v>87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7"/>
      <c r="AO62" s="45" t="s">
        <v>88</v>
      </c>
      <c r="AP62" s="46"/>
      <c r="AQ62" s="46"/>
      <c r="AR62" s="46"/>
      <c r="AS62" s="46"/>
      <c r="AT62" s="46"/>
      <c r="AU62" s="46"/>
      <c r="AV62" s="46"/>
      <c r="AW62" s="47"/>
      <c r="AX62" s="169" t="s">
        <v>89</v>
      </c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1"/>
      <c r="BK62" s="45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7"/>
      <c r="CE62" s="63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5"/>
      <c r="CS62" s="63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1"/>
      <c r="DF62" s="63">
        <v>218.8</v>
      </c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5"/>
      <c r="DS62" s="39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1"/>
      <c r="EF62" s="63">
        <f>(EF64-1200000)*1%</f>
        <v>240882.6</v>
      </c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5"/>
      <c r="ES62" s="39" t="s">
        <v>17</v>
      </c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1"/>
    </row>
    <row r="63" spans="1:160" s="33" customFormat="1" ht="17.45" customHeight="1" x14ac:dyDescent="0.25">
      <c r="A63" s="95" t="s">
        <v>90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7"/>
      <c r="AO63" s="45" t="s">
        <v>91</v>
      </c>
      <c r="AP63" s="46"/>
      <c r="AQ63" s="46"/>
      <c r="AR63" s="46"/>
      <c r="AS63" s="46"/>
      <c r="AT63" s="46"/>
      <c r="AU63" s="46"/>
      <c r="AV63" s="46"/>
      <c r="AW63" s="47"/>
      <c r="AX63" s="169" t="s">
        <v>89</v>
      </c>
      <c r="AY63" s="170"/>
      <c r="AZ63" s="170"/>
      <c r="BA63" s="170"/>
      <c r="BB63" s="170"/>
      <c r="BC63" s="170"/>
      <c r="BD63" s="170"/>
      <c r="BE63" s="170"/>
      <c r="BF63" s="170"/>
      <c r="BG63" s="170"/>
      <c r="BH63" s="170"/>
      <c r="BI63" s="170"/>
      <c r="BJ63" s="171"/>
      <c r="BK63" s="45" t="s">
        <v>17</v>
      </c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7"/>
      <c r="CE63" s="45" t="s">
        <v>17</v>
      </c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7"/>
      <c r="CS63" s="23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5"/>
      <c r="DF63" s="63" t="s">
        <v>17</v>
      </c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5"/>
      <c r="DS63" s="23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5"/>
      <c r="EF63" s="63" t="s">
        <v>17</v>
      </c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5"/>
      <c r="ES63" s="39" t="s">
        <v>17</v>
      </c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1"/>
    </row>
    <row r="64" spans="1:160" s="34" customFormat="1" ht="53.25" customHeight="1" x14ac:dyDescent="0.25">
      <c r="A64" s="95" t="s">
        <v>92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7"/>
      <c r="AO64" s="45" t="s">
        <v>93</v>
      </c>
      <c r="AP64" s="46"/>
      <c r="AQ64" s="46"/>
      <c r="AR64" s="46"/>
      <c r="AS64" s="46"/>
      <c r="AT64" s="46"/>
      <c r="AU64" s="46"/>
      <c r="AV64" s="46"/>
      <c r="AW64" s="47"/>
      <c r="AX64" s="169"/>
      <c r="AY64" s="170"/>
      <c r="AZ64" s="170"/>
      <c r="BA64" s="170"/>
      <c r="BB64" s="170"/>
      <c r="BC64" s="170"/>
      <c r="BD64" s="170"/>
      <c r="BE64" s="170"/>
      <c r="BF64" s="170"/>
      <c r="BG64" s="170"/>
      <c r="BH64" s="170"/>
      <c r="BI64" s="170"/>
      <c r="BJ64" s="171"/>
      <c r="BK64" s="45" t="s">
        <v>17</v>
      </c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7"/>
      <c r="CE64" s="45" t="s">
        <v>17</v>
      </c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7"/>
      <c r="CS64" s="39" t="s">
        <v>17</v>
      </c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1"/>
      <c r="DF64" s="78">
        <f>DF65+DF66+DF71+DF72+DF81+DF82+DF86</f>
        <v>22968.5</v>
      </c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100"/>
      <c r="DS64" s="39" t="s">
        <v>17</v>
      </c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1"/>
      <c r="EF64" s="78">
        <f>EF65+EF66+EF71+EF72+EF81+EF82+EF86</f>
        <v>25288263</v>
      </c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100"/>
      <c r="ES64" s="78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80"/>
    </row>
    <row r="65" spans="1:161" s="34" customFormat="1" ht="12.75" customHeight="1" x14ac:dyDescent="0.25">
      <c r="A65" s="95" t="s">
        <v>94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45" t="s">
        <v>95</v>
      </c>
      <c r="AP65" s="46"/>
      <c r="AQ65" s="46"/>
      <c r="AR65" s="46"/>
      <c r="AS65" s="46"/>
      <c r="AT65" s="46"/>
      <c r="AU65" s="46"/>
      <c r="AV65" s="46"/>
      <c r="AW65" s="47"/>
      <c r="AX65" s="169" t="s">
        <v>20</v>
      </c>
      <c r="AY65" s="170"/>
      <c r="AZ65" s="170"/>
      <c r="BA65" s="170"/>
      <c r="BB65" s="170"/>
      <c r="BC65" s="170"/>
      <c r="BD65" s="170"/>
      <c r="BE65" s="170"/>
      <c r="BF65" s="170"/>
      <c r="BG65" s="170"/>
      <c r="BH65" s="170"/>
      <c r="BI65" s="170"/>
      <c r="BJ65" s="171"/>
      <c r="BK65" s="60">
        <v>0.28999999999999998</v>
      </c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2"/>
      <c r="CE65" s="63">
        <v>4745.3</v>
      </c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5"/>
      <c r="CS65" s="69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1"/>
      <c r="DF65" s="63">
        <v>1376.1</v>
      </c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5"/>
      <c r="DS65" s="39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1"/>
      <c r="EF65" s="63">
        <v>1515126.8</v>
      </c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5"/>
      <c r="ES65" s="39" t="s">
        <v>17</v>
      </c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1"/>
    </row>
    <row r="66" spans="1:161" s="34" customFormat="1" ht="64.5" customHeight="1" x14ac:dyDescent="0.25">
      <c r="A66" s="160" t="s">
        <v>59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2"/>
      <c r="AO66" s="45" t="s">
        <v>96</v>
      </c>
      <c r="AP66" s="46"/>
      <c r="AQ66" s="46"/>
      <c r="AR66" s="46"/>
      <c r="AS66" s="46"/>
      <c r="AT66" s="46"/>
      <c r="AU66" s="46"/>
      <c r="AV66" s="46"/>
      <c r="AW66" s="35"/>
      <c r="AX66" s="66" t="s">
        <v>196</v>
      </c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8"/>
      <c r="BK66" s="60">
        <v>2.93</v>
      </c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2"/>
      <c r="CE66" s="63">
        <v>1126.7</v>
      </c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5"/>
      <c r="CS66" s="69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1"/>
      <c r="DF66" s="63">
        <v>3301.2</v>
      </c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5"/>
      <c r="DS66" s="39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1"/>
      <c r="EF66" s="63">
        <v>3634652</v>
      </c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5"/>
      <c r="ES66" s="23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5"/>
    </row>
    <row r="67" spans="1:161" s="34" customFormat="1" ht="76.5" customHeight="1" x14ac:dyDescent="0.25">
      <c r="A67" s="163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5"/>
      <c r="AO67" s="45" t="s">
        <v>174</v>
      </c>
      <c r="AP67" s="46"/>
      <c r="AQ67" s="46"/>
      <c r="AR67" s="46"/>
      <c r="AS67" s="46"/>
      <c r="AT67" s="46"/>
      <c r="AU67" s="46"/>
      <c r="AV67" s="46"/>
      <c r="AW67" s="47"/>
      <c r="AX67" s="57" t="s">
        <v>143</v>
      </c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9"/>
      <c r="BK67" s="60">
        <v>0.27200000000000002</v>
      </c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2"/>
      <c r="CE67" s="63">
        <v>3316.2</v>
      </c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5"/>
      <c r="CS67" s="39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1"/>
      <c r="DF67" s="63">
        <f>902+0.1</f>
        <v>902.1</v>
      </c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5"/>
      <c r="DS67" s="39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1"/>
      <c r="EF67" s="63">
        <v>993109</v>
      </c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5"/>
      <c r="ES67" s="39" t="s">
        <v>17</v>
      </c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1"/>
      <c r="FE67" s="38"/>
    </row>
    <row r="68" spans="1:161" s="34" customFormat="1" ht="67.5" customHeight="1" x14ac:dyDescent="0.25">
      <c r="A68" s="163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5"/>
      <c r="AO68" s="45" t="s">
        <v>175</v>
      </c>
      <c r="AP68" s="46"/>
      <c r="AQ68" s="46"/>
      <c r="AR68" s="46"/>
      <c r="AS68" s="46"/>
      <c r="AT68" s="46"/>
      <c r="AU68" s="46"/>
      <c r="AV68" s="46"/>
      <c r="AW68" s="47"/>
      <c r="AX68" s="57" t="s">
        <v>191</v>
      </c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9"/>
      <c r="BK68" s="60">
        <v>0.26300000000000001</v>
      </c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2"/>
      <c r="CE68" s="63">
        <v>4192.8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5"/>
      <c r="CS68" s="39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1"/>
      <c r="DF68" s="63">
        <f>1102.7+0.1</f>
        <v>1102.8</v>
      </c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5"/>
      <c r="DS68" s="39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1"/>
      <c r="EF68" s="63">
        <v>1214079.7</v>
      </c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5"/>
      <c r="ES68" s="39" t="s">
        <v>17</v>
      </c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1"/>
      <c r="FE68" s="38"/>
    </row>
    <row r="69" spans="1:161" s="34" customFormat="1" ht="60" customHeight="1" x14ac:dyDescent="0.25">
      <c r="A69" s="163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5"/>
      <c r="AO69" s="45" t="s">
        <v>198</v>
      </c>
      <c r="AP69" s="46"/>
      <c r="AQ69" s="46"/>
      <c r="AR69" s="46"/>
      <c r="AS69" s="46"/>
      <c r="AT69" s="46"/>
      <c r="AU69" s="46"/>
      <c r="AV69" s="46"/>
      <c r="AW69" s="47"/>
      <c r="AX69" s="57" t="s">
        <v>192</v>
      </c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9"/>
      <c r="BK69" s="60">
        <v>5.9830000000000001E-2</v>
      </c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2"/>
      <c r="CE69" s="63">
        <v>1673.8</v>
      </c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5"/>
      <c r="CS69" s="39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1"/>
      <c r="DF69" s="63">
        <v>100.1</v>
      </c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5"/>
      <c r="DS69" s="39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1"/>
      <c r="EF69" s="63">
        <v>110258.2</v>
      </c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5"/>
      <c r="ES69" s="39" t="s">
        <v>17</v>
      </c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1"/>
      <c r="FE69" s="38"/>
    </row>
    <row r="70" spans="1:161" s="34" customFormat="1" ht="29.25" customHeight="1" x14ac:dyDescent="0.25">
      <c r="A70" s="163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5"/>
      <c r="AO70" s="45" t="s">
        <v>176</v>
      </c>
      <c r="AP70" s="46"/>
      <c r="AQ70" s="46"/>
      <c r="AR70" s="46"/>
      <c r="AS70" s="46"/>
      <c r="AT70" s="46"/>
      <c r="AU70" s="46"/>
      <c r="AV70" s="46"/>
      <c r="AW70" s="47"/>
      <c r="AX70" s="57" t="s">
        <v>144</v>
      </c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9"/>
      <c r="BK70" s="60">
        <v>2.395</v>
      </c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2"/>
      <c r="CE70" s="63">
        <v>541.20000000000005</v>
      </c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5"/>
      <c r="CS70" s="39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1"/>
      <c r="DF70" s="63">
        <f>1296.2+0.1</f>
        <v>1296.3</v>
      </c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5"/>
      <c r="DS70" s="39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1"/>
      <c r="EF70" s="63">
        <v>1427086.5</v>
      </c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5"/>
      <c r="ES70" s="39" t="s">
        <v>17</v>
      </c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1"/>
      <c r="FE70" s="38"/>
    </row>
    <row r="71" spans="1:161" s="34" customFormat="1" ht="37.5" customHeight="1" x14ac:dyDescent="0.25">
      <c r="A71" s="163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5"/>
      <c r="AO71" s="45" t="s">
        <v>97</v>
      </c>
      <c r="AP71" s="46"/>
      <c r="AQ71" s="46"/>
      <c r="AR71" s="46"/>
      <c r="AS71" s="46"/>
      <c r="AT71" s="46"/>
      <c r="AU71" s="46"/>
      <c r="AV71" s="46"/>
      <c r="AW71" s="47"/>
      <c r="AX71" s="57" t="s">
        <v>202</v>
      </c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9"/>
      <c r="BK71" s="60">
        <v>0.54</v>
      </c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2"/>
      <c r="CE71" s="63">
        <v>1174</v>
      </c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5"/>
      <c r="CS71" s="39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1"/>
      <c r="DF71" s="63">
        <v>634</v>
      </c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5"/>
      <c r="DS71" s="39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1"/>
      <c r="EF71" s="63">
        <v>697988.8</v>
      </c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5"/>
      <c r="ES71" s="39" t="s">
        <v>17</v>
      </c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1"/>
    </row>
    <row r="72" spans="1:161" s="34" customFormat="1" ht="113.25" customHeight="1" x14ac:dyDescent="0.25">
      <c r="A72" s="163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5"/>
      <c r="AO72" s="45" t="s">
        <v>98</v>
      </c>
      <c r="AP72" s="46"/>
      <c r="AQ72" s="46"/>
      <c r="AR72" s="46"/>
      <c r="AS72" s="46"/>
      <c r="AT72" s="46"/>
      <c r="AU72" s="46"/>
      <c r="AV72" s="46"/>
      <c r="AW72" s="47"/>
      <c r="AX72" s="57" t="s">
        <v>201</v>
      </c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9"/>
      <c r="BK72" s="60">
        <v>1.7877000000000001</v>
      </c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2"/>
      <c r="CE72" s="63">
        <v>2656.1</v>
      </c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5"/>
      <c r="CS72" s="39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1"/>
      <c r="DF72" s="63">
        <v>4748.3999999999996</v>
      </c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5"/>
      <c r="DS72" s="63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5"/>
      <c r="EF72" s="63">
        <v>5227926.7</v>
      </c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5"/>
      <c r="ES72" s="39" t="s">
        <v>17</v>
      </c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1"/>
    </row>
    <row r="73" spans="1:161" s="11" customFormat="1" ht="63.75" hidden="1" customHeight="1" x14ac:dyDescent="0.25">
      <c r="A73" s="1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8"/>
      <c r="AO73" s="86" t="s">
        <v>178</v>
      </c>
      <c r="AP73" s="87"/>
      <c r="AQ73" s="87"/>
      <c r="AR73" s="87"/>
      <c r="AS73" s="87"/>
      <c r="AT73" s="87"/>
      <c r="AU73" s="87"/>
      <c r="AV73" s="87"/>
      <c r="AW73" s="88"/>
      <c r="AX73" s="89" t="s">
        <v>148</v>
      </c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1"/>
      <c r="BK73" s="92" t="s">
        <v>17</v>
      </c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4"/>
      <c r="CE73" s="54" t="s">
        <v>17</v>
      </c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6"/>
      <c r="CS73" s="42" t="s">
        <v>17</v>
      </c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4"/>
      <c r="DF73" s="145" t="s">
        <v>17</v>
      </c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7"/>
      <c r="DS73" s="145" t="s">
        <v>17</v>
      </c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7"/>
      <c r="EF73" s="145">
        <f>EF74+EF75+EF76+EF77+EF78+EF79+EF80</f>
        <v>942363.5</v>
      </c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7"/>
      <c r="ES73" s="42" t="s">
        <v>17</v>
      </c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4"/>
    </row>
    <row r="74" spans="1:161" s="34" customFormat="1" ht="18.75" customHeight="1" x14ac:dyDescent="0.25">
      <c r="A74" s="151" t="s">
        <v>69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3"/>
      <c r="AO74" s="136" t="s">
        <v>177</v>
      </c>
      <c r="AP74" s="137"/>
      <c r="AQ74" s="137"/>
      <c r="AR74" s="137"/>
      <c r="AS74" s="137"/>
      <c r="AT74" s="137"/>
      <c r="AU74" s="137"/>
      <c r="AV74" s="137"/>
      <c r="AW74" s="138"/>
      <c r="AX74" s="154" t="s">
        <v>137</v>
      </c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6"/>
      <c r="BK74" s="60">
        <v>4.632E-2</v>
      </c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2"/>
      <c r="CE74" s="63">
        <v>4181.6000000000004</v>
      </c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5"/>
      <c r="CS74" s="39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1"/>
      <c r="DF74" s="63">
        <v>193.7</v>
      </c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5"/>
      <c r="DS74" s="63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5"/>
      <c r="EF74" s="63">
        <v>213253.2</v>
      </c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5"/>
      <c r="ES74" s="39" t="s">
        <v>17</v>
      </c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1"/>
    </row>
    <row r="75" spans="1:161" s="34" customFormat="1" ht="18.75" customHeight="1" x14ac:dyDescent="0.25">
      <c r="A75" s="151" t="s">
        <v>70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3"/>
      <c r="AO75" s="136" t="s">
        <v>179</v>
      </c>
      <c r="AP75" s="137"/>
      <c r="AQ75" s="137"/>
      <c r="AR75" s="137"/>
      <c r="AS75" s="137"/>
      <c r="AT75" s="137"/>
      <c r="AU75" s="137"/>
      <c r="AV75" s="137"/>
      <c r="AW75" s="138"/>
      <c r="AX75" s="154" t="s">
        <v>137</v>
      </c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6"/>
      <c r="BK75" s="60">
        <v>2.6339999999999999E-2</v>
      </c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2"/>
      <c r="CE75" s="63">
        <v>5880.9</v>
      </c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5"/>
      <c r="CS75" s="39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1"/>
      <c r="DF75" s="63">
        <v>154.9</v>
      </c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5"/>
      <c r="DS75" s="63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5"/>
      <c r="EF75" s="63">
        <v>170546.1</v>
      </c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5"/>
      <c r="ES75" s="39" t="s">
        <v>17</v>
      </c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1"/>
    </row>
    <row r="76" spans="1:161" s="34" customFormat="1" ht="31.5" customHeight="1" x14ac:dyDescent="0.25">
      <c r="A76" s="151" t="s">
        <v>140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3"/>
      <c r="AO76" s="136" t="s">
        <v>180</v>
      </c>
      <c r="AP76" s="137"/>
      <c r="AQ76" s="137"/>
      <c r="AR76" s="137"/>
      <c r="AS76" s="137"/>
      <c r="AT76" s="137"/>
      <c r="AU76" s="137"/>
      <c r="AV76" s="137"/>
      <c r="AW76" s="138"/>
      <c r="AX76" s="154" t="s">
        <v>137</v>
      </c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6"/>
      <c r="BK76" s="60">
        <v>8.2860000000000003E-2</v>
      </c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2"/>
      <c r="CE76" s="63">
        <v>809.5</v>
      </c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5"/>
      <c r="CS76" s="39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1"/>
      <c r="DF76" s="63">
        <v>67.099999999999994</v>
      </c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5"/>
      <c r="DS76" s="63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5"/>
      <c r="EF76" s="63">
        <v>73849.899999999994</v>
      </c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5"/>
      <c r="ES76" s="39" t="s">
        <v>17</v>
      </c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1"/>
    </row>
    <row r="77" spans="1:161" s="34" customFormat="1" ht="31.5" customHeight="1" x14ac:dyDescent="0.25">
      <c r="A77" s="151" t="s">
        <v>71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3"/>
      <c r="AO77" s="136" t="s">
        <v>181</v>
      </c>
      <c r="AP77" s="137"/>
      <c r="AQ77" s="137"/>
      <c r="AR77" s="137"/>
      <c r="AS77" s="137"/>
      <c r="AT77" s="137"/>
      <c r="AU77" s="137"/>
      <c r="AV77" s="137"/>
      <c r="AW77" s="138"/>
      <c r="AX77" s="154" t="s">
        <v>137</v>
      </c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6"/>
      <c r="BK77" s="60">
        <v>4.1599999999999998E-2</v>
      </c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2"/>
      <c r="CE77" s="63">
        <v>1518.8</v>
      </c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5"/>
      <c r="CS77" s="39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1"/>
      <c r="DF77" s="63">
        <v>63.2</v>
      </c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5"/>
      <c r="DS77" s="63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5"/>
      <c r="EF77" s="63">
        <v>69564.100000000006</v>
      </c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5"/>
      <c r="ES77" s="39" t="s">
        <v>17</v>
      </c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1"/>
    </row>
    <row r="78" spans="1:161" s="34" customFormat="1" ht="32.25" customHeight="1" x14ac:dyDescent="0.25">
      <c r="A78" s="151" t="s">
        <v>188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3"/>
      <c r="AO78" s="136" t="s">
        <v>182</v>
      </c>
      <c r="AP78" s="137"/>
      <c r="AQ78" s="137"/>
      <c r="AR78" s="137"/>
      <c r="AS78" s="137"/>
      <c r="AT78" s="137"/>
      <c r="AU78" s="137"/>
      <c r="AV78" s="137"/>
      <c r="AW78" s="138"/>
      <c r="AX78" s="154" t="s">
        <v>137</v>
      </c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6"/>
      <c r="BK78" s="157">
        <v>9.2000000000000003E-4</v>
      </c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/>
      <c r="CA78" s="158"/>
      <c r="CB78" s="158"/>
      <c r="CC78" s="158"/>
      <c r="CD78" s="159"/>
      <c r="CE78" s="63">
        <v>13446.6</v>
      </c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5"/>
      <c r="CS78" s="39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1"/>
      <c r="DF78" s="63">
        <v>12.4</v>
      </c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5"/>
      <c r="DS78" s="63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5"/>
      <c r="EF78" s="63">
        <v>13621.4</v>
      </c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5"/>
      <c r="ES78" s="39" t="s">
        <v>17</v>
      </c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1"/>
    </row>
    <row r="79" spans="1:161" s="34" customFormat="1" ht="66" customHeight="1" x14ac:dyDescent="0.25">
      <c r="A79" s="151" t="s">
        <v>189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3"/>
      <c r="AO79" s="136" t="s">
        <v>183</v>
      </c>
      <c r="AP79" s="137"/>
      <c r="AQ79" s="137"/>
      <c r="AR79" s="137"/>
      <c r="AS79" s="137"/>
      <c r="AT79" s="137"/>
      <c r="AU79" s="137"/>
      <c r="AV79" s="137"/>
      <c r="AW79" s="138"/>
      <c r="AX79" s="154" t="s">
        <v>137</v>
      </c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6"/>
      <c r="BK79" s="157">
        <v>1.9202E-2</v>
      </c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9"/>
      <c r="CE79" s="63">
        <v>3325</v>
      </c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5"/>
      <c r="CS79" s="39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1"/>
      <c r="DF79" s="63">
        <v>63.8</v>
      </c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5"/>
      <c r="DS79" s="63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5"/>
      <c r="EF79" s="63">
        <v>70293.8</v>
      </c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5"/>
      <c r="ES79" s="39" t="s">
        <v>17</v>
      </c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1"/>
    </row>
    <row r="80" spans="1:161" s="34" customFormat="1" ht="31.5" customHeight="1" x14ac:dyDescent="0.25">
      <c r="A80" s="151" t="s">
        <v>164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3"/>
      <c r="AO80" s="136" t="s">
        <v>184</v>
      </c>
      <c r="AP80" s="137"/>
      <c r="AQ80" s="137"/>
      <c r="AR80" s="137"/>
      <c r="AS80" s="137"/>
      <c r="AT80" s="137"/>
      <c r="AU80" s="137"/>
      <c r="AV80" s="137"/>
      <c r="AW80" s="138"/>
      <c r="AX80" s="154" t="s">
        <v>137</v>
      </c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6"/>
      <c r="BK80" s="60">
        <v>0.30456499999999997</v>
      </c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2"/>
      <c r="CE80" s="63">
        <v>987.8</v>
      </c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5"/>
      <c r="CS80" s="39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1"/>
      <c r="DF80" s="63">
        <v>300.8</v>
      </c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5"/>
      <c r="DS80" s="63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5"/>
      <c r="EF80" s="63">
        <v>331235</v>
      </c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5"/>
      <c r="ES80" s="39" t="s">
        <v>17</v>
      </c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1"/>
    </row>
    <row r="81" spans="1:160" s="34" customFormat="1" ht="31.5" customHeight="1" x14ac:dyDescent="0.25">
      <c r="A81" s="95" t="s">
        <v>195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7"/>
      <c r="AO81" s="45" t="s">
        <v>203</v>
      </c>
      <c r="AP81" s="46"/>
      <c r="AQ81" s="46"/>
      <c r="AR81" s="46"/>
      <c r="AS81" s="46"/>
      <c r="AT81" s="46"/>
      <c r="AU81" s="46"/>
      <c r="AV81" s="46"/>
      <c r="AW81" s="47"/>
      <c r="AX81" s="57" t="s">
        <v>194</v>
      </c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9"/>
      <c r="BK81" s="60">
        <v>1.4400000000000001E-3</v>
      </c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2"/>
      <c r="CE81" s="63">
        <v>30331.200000000001</v>
      </c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5"/>
      <c r="CS81" s="39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1"/>
      <c r="DF81" s="63">
        <v>43.7</v>
      </c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5"/>
      <c r="DS81" s="63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5"/>
      <c r="EF81" s="63">
        <v>48075</v>
      </c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5"/>
      <c r="ES81" s="39" t="s">
        <v>17</v>
      </c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1"/>
    </row>
    <row r="82" spans="1:160" s="34" customFormat="1" ht="27.75" customHeight="1" x14ac:dyDescent="0.25">
      <c r="A82" s="95" t="s">
        <v>99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7"/>
      <c r="AO82" s="45" t="s">
        <v>100</v>
      </c>
      <c r="AP82" s="46"/>
      <c r="AQ82" s="46"/>
      <c r="AR82" s="46"/>
      <c r="AS82" s="46"/>
      <c r="AT82" s="46"/>
      <c r="AU82" s="46"/>
      <c r="AV82" s="46"/>
      <c r="AW82" s="47"/>
      <c r="AX82" s="66" t="s">
        <v>32</v>
      </c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8"/>
      <c r="BK82" s="60">
        <v>0.16692799999999999</v>
      </c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2"/>
      <c r="CE82" s="63">
        <v>61375.6</v>
      </c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5"/>
      <c r="CS82" s="39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1"/>
      <c r="DF82" s="63">
        <v>10245.299999999999</v>
      </c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5"/>
      <c r="DS82" s="39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1"/>
      <c r="EF82" s="63">
        <v>11280098.800000001</v>
      </c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5"/>
      <c r="ES82" s="39" t="s">
        <v>17</v>
      </c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1"/>
    </row>
    <row r="83" spans="1:160" s="34" customFormat="1" ht="27.75" customHeight="1" x14ac:dyDescent="0.25">
      <c r="A83" s="142" t="s">
        <v>101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4"/>
      <c r="AO83" s="136" t="s">
        <v>102</v>
      </c>
      <c r="AP83" s="137"/>
      <c r="AQ83" s="137"/>
      <c r="AR83" s="137"/>
      <c r="AS83" s="137"/>
      <c r="AT83" s="137"/>
      <c r="AU83" s="137"/>
      <c r="AV83" s="137"/>
      <c r="AW83" s="138"/>
      <c r="AX83" s="139" t="s">
        <v>32</v>
      </c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1"/>
      <c r="BK83" s="60">
        <v>1.0063000000000001E-2</v>
      </c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2"/>
      <c r="CE83" s="63">
        <v>166556.4</v>
      </c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5"/>
      <c r="CS83" s="39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1"/>
      <c r="DF83" s="63">
        <v>1676</v>
      </c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5"/>
      <c r="DS83" s="39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1"/>
      <c r="EF83" s="63">
        <v>1845278.4</v>
      </c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5"/>
      <c r="ES83" s="39" t="s">
        <v>17</v>
      </c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1"/>
    </row>
    <row r="84" spans="1:160" s="34" customFormat="1" ht="27.75" customHeight="1" x14ac:dyDescent="0.25">
      <c r="A84" s="133" t="s">
        <v>103</v>
      </c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5"/>
      <c r="AO84" s="136" t="s">
        <v>104</v>
      </c>
      <c r="AP84" s="137"/>
      <c r="AQ84" s="137"/>
      <c r="AR84" s="137"/>
      <c r="AS84" s="137"/>
      <c r="AT84" s="137"/>
      <c r="AU84" s="137"/>
      <c r="AV84" s="137"/>
      <c r="AW84" s="138"/>
      <c r="AX84" s="139" t="s">
        <v>32</v>
      </c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1"/>
      <c r="BK84" s="60">
        <v>5.0359999999999997E-3</v>
      </c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2"/>
      <c r="CE84" s="63">
        <v>64747.199999999997</v>
      </c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5"/>
      <c r="CS84" s="39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1"/>
      <c r="DF84" s="63">
        <v>326.10000000000002</v>
      </c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5"/>
      <c r="DS84" s="39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1"/>
      <c r="EF84" s="63">
        <v>359023.2</v>
      </c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5"/>
      <c r="ES84" s="39" t="s">
        <v>17</v>
      </c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1"/>
    </row>
    <row r="85" spans="1:160" s="11" customFormat="1" ht="26.25" hidden="1" customHeight="1" x14ac:dyDescent="0.25">
      <c r="A85" s="112" t="s">
        <v>107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4"/>
      <c r="AO85" s="86" t="s">
        <v>106</v>
      </c>
      <c r="AP85" s="87"/>
      <c r="AQ85" s="87"/>
      <c r="AR85" s="87"/>
      <c r="AS85" s="87"/>
      <c r="AT85" s="87"/>
      <c r="AU85" s="87"/>
      <c r="AV85" s="87"/>
      <c r="AW85" s="88"/>
      <c r="AX85" s="118" t="s">
        <v>32</v>
      </c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20"/>
      <c r="BK85" s="92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4"/>
      <c r="CE85" s="54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6"/>
      <c r="CS85" s="42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4"/>
      <c r="DF85" s="145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7"/>
      <c r="DS85" s="148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50"/>
      <c r="EF85" s="145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7"/>
      <c r="ES85" s="42" t="s">
        <v>17</v>
      </c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4"/>
    </row>
    <row r="86" spans="1:160" s="34" customFormat="1" ht="33" customHeight="1" x14ac:dyDescent="0.25">
      <c r="A86" s="95" t="s">
        <v>108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7"/>
      <c r="AO86" s="45" t="s">
        <v>109</v>
      </c>
      <c r="AP86" s="46"/>
      <c r="AQ86" s="46"/>
      <c r="AR86" s="46"/>
      <c r="AS86" s="46"/>
      <c r="AT86" s="46"/>
      <c r="AU86" s="46"/>
      <c r="AV86" s="46"/>
      <c r="AW86" s="47"/>
      <c r="AX86" s="66" t="s">
        <v>36</v>
      </c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8"/>
      <c r="BK86" s="60">
        <v>6.8590700000000004E-2</v>
      </c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2"/>
      <c r="CE86" s="63">
        <v>38194.800000000003</v>
      </c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5"/>
      <c r="CS86" s="39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1"/>
      <c r="DF86" s="63">
        <v>2619.8000000000002</v>
      </c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5"/>
      <c r="DS86" s="39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1"/>
      <c r="EF86" s="63">
        <v>2884394.9</v>
      </c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5"/>
      <c r="ES86" s="39" t="s">
        <v>17</v>
      </c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1"/>
    </row>
    <row r="87" spans="1:160" s="34" customFormat="1" ht="23.25" customHeight="1" x14ac:dyDescent="0.25">
      <c r="A87" s="142" t="s">
        <v>101</v>
      </c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4"/>
      <c r="AO87" s="136" t="s">
        <v>110</v>
      </c>
      <c r="AP87" s="137"/>
      <c r="AQ87" s="137"/>
      <c r="AR87" s="137"/>
      <c r="AS87" s="137"/>
      <c r="AT87" s="137"/>
      <c r="AU87" s="137"/>
      <c r="AV87" s="137"/>
      <c r="AW87" s="138"/>
      <c r="AX87" s="139" t="s">
        <v>36</v>
      </c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1"/>
      <c r="BK87" s="45" t="s">
        <v>193</v>
      </c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7"/>
      <c r="CE87" s="63">
        <v>130261.5</v>
      </c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5"/>
      <c r="CS87" s="39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1"/>
      <c r="DF87" s="63">
        <v>1173.2</v>
      </c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5"/>
      <c r="DS87" s="39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1"/>
      <c r="EF87" s="63">
        <v>1291673</v>
      </c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5"/>
      <c r="ES87" s="39" t="s">
        <v>17</v>
      </c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1"/>
    </row>
    <row r="88" spans="1:160" s="34" customFormat="1" ht="23.25" customHeight="1" x14ac:dyDescent="0.25">
      <c r="A88" s="133" t="s">
        <v>105</v>
      </c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5"/>
      <c r="AO88" s="136" t="s">
        <v>134</v>
      </c>
      <c r="AP88" s="137"/>
      <c r="AQ88" s="137"/>
      <c r="AR88" s="137"/>
      <c r="AS88" s="137"/>
      <c r="AT88" s="137"/>
      <c r="AU88" s="137"/>
      <c r="AV88" s="137"/>
      <c r="AW88" s="138"/>
      <c r="AX88" s="139" t="s">
        <v>138</v>
      </c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1"/>
      <c r="BK88" s="60">
        <v>5.4799999999999998E-4</v>
      </c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2"/>
      <c r="CE88" s="63">
        <v>211495.2</v>
      </c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5"/>
      <c r="CS88" s="39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1"/>
      <c r="DF88" s="63">
        <v>115.8</v>
      </c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5"/>
      <c r="DS88" s="39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1"/>
      <c r="EF88" s="63">
        <v>127531.6</v>
      </c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5"/>
      <c r="ES88" s="39" t="s">
        <v>17</v>
      </c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1"/>
    </row>
    <row r="89" spans="1:160" s="11" customFormat="1" ht="32.25" hidden="1" customHeight="1" x14ac:dyDescent="0.25">
      <c r="A89" s="106" t="s">
        <v>111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8"/>
      <c r="AO89" s="48" t="s">
        <v>112</v>
      </c>
      <c r="AP89" s="49"/>
      <c r="AQ89" s="49"/>
      <c r="AR89" s="49"/>
      <c r="AS89" s="49"/>
      <c r="AT89" s="49"/>
      <c r="AU89" s="49"/>
      <c r="AV89" s="49"/>
      <c r="AW89" s="50"/>
      <c r="AX89" s="109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1"/>
      <c r="BK89" s="48" t="s">
        <v>17</v>
      </c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50"/>
      <c r="CE89" s="48" t="s">
        <v>17</v>
      </c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50"/>
      <c r="CS89" s="42" t="s">
        <v>17</v>
      </c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4"/>
      <c r="DF89" s="42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4"/>
      <c r="DS89" s="42" t="s">
        <v>17</v>
      </c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4"/>
      <c r="EF89" s="42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4"/>
      <c r="ES89" s="42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4"/>
    </row>
    <row r="90" spans="1:160" s="11" customFormat="1" ht="24" hidden="1" customHeight="1" x14ac:dyDescent="0.25">
      <c r="A90" s="106" t="s">
        <v>94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8"/>
      <c r="AO90" s="48" t="s">
        <v>113</v>
      </c>
      <c r="AP90" s="49"/>
      <c r="AQ90" s="49"/>
      <c r="AR90" s="49"/>
      <c r="AS90" s="49"/>
      <c r="AT90" s="49"/>
      <c r="AU90" s="49"/>
      <c r="AV90" s="49"/>
      <c r="AW90" s="50"/>
      <c r="AX90" s="109" t="s">
        <v>20</v>
      </c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1"/>
      <c r="BK90" s="48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50"/>
      <c r="CE90" s="48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50"/>
      <c r="CS90" s="42" t="s">
        <v>17</v>
      </c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4"/>
      <c r="DF90" s="42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4"/>
      <c r="DS90" s="42" t="s">
        <v>17</v>
      </c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4"/>
      <c r="EF90" s="42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4"/>
      <c r="ES90" s="42" t="s">
        <v>17</v>
      </c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4"/>
    </row>
    <row r="91" spans="1:160" s="11" customFormat="1" ht="77.25" hidden="1" customHeight="1" x14ac:dyDescent="0.25">
      <c r="A91" s="250" t="s">
        <v>59</v>
      </c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2"/>
      <c r="AO91" s="48" t="s">
        <v>114</v>
      </c>
      <c r="AP91" s="49"/>
      <c r="AQ91" s="49"/>
      <c r="AR91" s="49"/>
      <c r="AS91" s="49"/>
      <c r="AT91" s="49"/>
      <c r="AU91" s="49"/>
      <c r="AV91" s="49"/>
      <c r="AW91" s="50"/>
      <c r="AX91" s="51" t="s">
        <v>143</v>
      </c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3"/>
      <c r="BK91" s="130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2"/>
      <c r="CE91" s="48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50"/>
      <c r="CS91" s="42" t="s">
        <v>17</v>
      </c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4"/>
      <c r="DF91" s="42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4"/>
      <c r="DS91" s="42" t="s">
        <v>17</v>
      </c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4"/>
      <c r="EF91" s="42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4"/>
      <c r="ES91" s="42" t="s">
        <v>17</v>
      </c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4"/>
    </row>
    <row r="92" spans="1:160" s="11" customFormat="1" ht="170.25" hidden="1" customHeight="1" x14ac:dyDescent="0.25">
      <c r="A92" s="253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5"/>
      <c r="AO92" s="48" t="s">
        <v>115</v>
      </c>
      <c r="AP92" s="49"/>
      <c r="AQ92" s="49"/>
      <c r="AR92" s="49"/>
      <c r="AS92" s="49"/>
      <c r="AT92" s="49"/>
      <c r="AU92" s="49"/>
      <c r="AV92" s="49"/>
      <c r="AW92" s="50"/>
      <c r="AX92" s="51" t="s">
        <v>142</v>
      </c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3"/>
      <c r="BK92" s="1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3"/>
      <c r="CE92" s="4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6"/>
      <c r="CS92" s="42" t="s">
        <v>17</v>
      </c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4"/>
      <c r="DF92" s="42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4"/>
      <c r="DS92" s="42" t="s">
        <v>17</v>
      </c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4"/>
      <c r="EF92" s="42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4"/>
      <c r="ES92" s="42" t="s">
        <v>17</v>
      </c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4"/>
    </row>
    <row r="93" spans="1:160" s="11" customFormat="1" ht="27.75" hidden="1" customHeight="1" x14ac:dyDescent="0.25">
      <c r="A93" s="253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5"/>
      <c r="AO93" s="48" t="s">
        <v>116</v>
      </c>
      <c r="AP93" s="49"/>
      <c r="AQ93" s="49"/>
      <c r="AR93" s="49"/>
      <c r="AS93" s="49"/>
      <c r="AT93" s="49"/>
      <c r="AU93" s="49"/>
      <c r="AV93" s="49"/>
      <c r="AW93" s="50"/>
      <c r="AX93" s="51" t="s">
        <v>144</v>
      </c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3"/>
      <c r="BK93" s="1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3"/>
      <c r="CE93" s="4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6"/>
      <c r="CS93" s="42" t="s">
        <v>17</v>
      </c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4"/>
      <c r="DF93" s="13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8"/>
      <c r="DS93" s="42" t="s">
        <v>17</v>
      </c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4"/>
      <c r="EF93" s="13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8"/>
      <c r="ES93" s="42" t="s">
        <v>17</v>
      </c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4"/>
    </row>
    <row r="94" spans="1:160" s="11" customFormat="1" ht="58.5" hidden="1" customHeight="1" x14ac:dyDescent="0.25">
      <c r="A94" s="253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5"/>
      <c r="AO94" s="86" t="s">
        <v>151</v>
      </c>
      <c r="AP94" s="87"/>
      <c r="AQ94" s="87"/>
      <c r="AR94" s="87"/>
      <c r="AS94" s="87"/>
      <c r="AT94" s="87"/>
      <c r="AU94" s="87"/>
      <c r="AV94" s="87"/>
      <c r="AW94" s="88"/>
      <c r="AX94" s="89" t="s">
        <v>63</v>
      </c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1"/>
      <c r="BK94" s="1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3"/>
      <c r="CE94" s="4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6"/>
      <c r="CS94" s="42" t="s">
        <v>17</v>
      </c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4"/>
      <c r="DF94" s="13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8"/>
      <c r="DS94" s="42" t="s">
        <v>17</v>
      </c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4"/>
      <c r="EF94" s="13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8"/>
      <c r="ES94" s="42" t="s">
        <v>17</v>
      </c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4"/>
    </row>
    <row r="95" spans="1:160" s="11" customFormat="1" ht="71.25" hidden="1" customHeight="1" x14ac:dyDescent="0.25">
      <c r="A95" s="253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5"/>
      <c r="AO95" s="86" t="s">
        <v>152</v>
      </c>
      <c r="AP95" s="87"/>
      <c r="AQ95" s="87"/>
      <c r="AR95" s="87"/>
      <c r="AS95" s="87"/>
      <c r="AT95" s="87"/>
      <c r="AU95" s="87"/>
      <c r="AV95" s="87"/>
      <c r="AW95" s="88"/>
      <c r="AX95" s="89" t="s">
        <v>64</v>
      </c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1"/>
      <c r="BK95" s="1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3"/>
      <c r="CE95" s="4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6"/>
      <c r="CS95" s="42" t="s">
        <v>17</v>
      </c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4"/>
      <c r="DF95" s="13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8"/>
      <c r="DS95" s="42" t="s">
        <v>17</v>
      </c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4"/>
      <c r="EF95" s="13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8"/>
      <c r="ES95" s="42" t="s">
        <v>17</v>
      </c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4"/>
    </row>
    <row r="96" spans="1:160" s="11" customFormat="1" ht="50.25" hidden="1" customHeight="1" x14ac:dyDescent="0.25">
      <c r="A96" s="253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5"/>
      <c r="AO96" s="48" t="s">
        <v>139</v>
      </c>
      <c r="AP96" s="49"/>
      <c r="AQ96" s="49"/>
      <c r="AR96" s="49"/>
      <c r="AS96" s="49"/>
      <c r="AT96" s="49"/>
      <c r="AU96" s="49"/>
      <c r="AV96" s="49"/>
      <c r="AW96" s="50"/>
      <c r="AX96" s="51" t="s">
        <v>136</v>
      </c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3"/>
      <c r="BK96" s="130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2"/>
      <c r="CE96" s="48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50"/>
      <c r="CS96" s="42" t="s">
        <v>17</v>
      </c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4"/>
      <c r="DF96" s="42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4"/>
      <c r="DS96" s="42" t="s">
        <v>17</v>
      </c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4"/>
      <c r="EF96" s="42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4"/>
      <c r="ES96" s="42" t="s">
        <v>17</v>
      </c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4"/>
    </row>
    <row r="97" spans="1:160" s="11" customFormat="1" ht="13.5" hidden="1" customHeight="1" x14ac:dyDescent="0.25">
      <c r="A97" s="253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5"/>
      <c r="AO97" s="48" t="s">
        <v>153</v>
      </c>
      <c r="AP97" s="49"/>
      <c r="AQ97" s="49"/>
      <c r="AR97" s="49"/>
      <c r="AS97" s="49"/>
      <c r="AT97" s="49"/>
      <c r="AU97" s="49"/>
      <c r="AV97" s="49"/>
      <c r="AW97" s="50"/>
      <c r="AX97" s="51" t="s">
        <v>27</v>
      </c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3"/>
      <c r="BK97" s="130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2"/>
      <c r="CE97" s="48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50"/>
      <c r="CS97" s="42" t="s">
        <v>17</v>
      </c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4"/>
      <c r="DF97" s="42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4"/>
      <c r="DS97" s="42" t="s">
        <v>17</v>
      </c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4"/>
      <c r="EF97" s="42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4"/>
      <c r="ES97" s="42" t="s">
        <v>17</v>
      </c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4"/>
    </row>
    <row r="98" spans="1:160" s="11" customFormat="1" ht="64.5" hidden="1" customHeight="1" x14ac:dyDescent="0.25">
      <c r="A98" s="256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8"/>
      <c r="AO98" s="86" t="s">
        <v>154</v>
      </c>
      <c r="AP98" s="87"/>
      <c r="AQ98" s="87"/>
      <c r="AR98" s="87"/>
      <c r="AS98" s="87"/>
      <c r="AT98" s="87"/>
      <c r="AU98" s="87"/>
      <c r="AV98" s="87"/>
      <c r="AW98" s="88"/>
      <c r="AX98" s="89" t="s">
        <v>148</v>
      </c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1"/>
      <c r="BK98" s="92" t="s">
        <v>17</v>
      </c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4"/>
      <c r="CE98" s="54" t="s">
        <v>17</v>
      </c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6"/>
      <c r="CS98" s="42" t="s">
        <v>17</v>
      </c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4"/>
      <c r="DF98" s="54" t="s">
        <v>17</v>
      </c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6"/>
      <c r="DS98" s="54" t="s">
        <v>17</v>
      </c>
      <c r="DT98" s="55"/>
      <c r="DU98" s="55"/>
      <c r="DV98" s="55"/>
      <c r="DW98" s="55"/>
      <c r="DX98" s="55"/>
      <c r="DY98" s="55"/>
      <c r="DZ98" s="55"/>
      <c r="EA98" s="55"/>
      <c r="EB98" s="55"/>
      <c r="EC98" s="55"/>
      <c r="ED98" s="55"/>
      <c r="EE98" s="56"/>
      <c r="EF98" s="54"/>
      <c r="EG98" s="55"/>
      <c r="EH98" s="55"/>
      <c r="EI98" s="55"/>
      <c r="EJ98" s="55"/>
      <c r="EK98" s="55"/>
      <c r="EL98" s="55"/>
      <c r="EM98" s="55"/>
      <c r="EN98" s="55"/>
      <c r="EO98" s="55"/>
      <c r="EP98" s="55"/>
      <c r="EQ98" s="55"/>
      <c r="ER98" s="56"/>
      <c r="ES98" s="42" t="s">
        <v>17</v>
      </c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4"/>
    </row>
    <row r="99" spans="1:160" s="11" customFormat="1" ht="18" hidden="1" customHeight="1" x14ac:dyDescent="0.25">
      <c r="A99" s="127" t="s">
        <v>69</v>
      </c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9"/>
      <c r="AO99" s="86" t="s">
        <v>155</v>
      </c>
      <c r="AP99" s="87"/>
      <c r="AQ99" s="87"/>
      <c r="AR99" s="87"/>
      <c r="AS99" s="87"/>
      <c r="AT99" s="87"/>
      <c r="AU99" s="87"/>
      <c r="AV99" s="87"/>
      <c r="AW99" s="88"/>
      <c r="AX99" s="89" t="s">
        <v>137</v>
      </c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1"/>
      <c r="BK99" s="92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4"/>
      <c r="CE99" s="54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6"/>
      <c r="CS99" s="42" t="s">
        <v>17</v>
      </c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4"/>
      <c r="DF99" s="54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6"/>
      <c r="DS99" s="54" t="s">
        <v>17</v>
      </c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6"/>
      <c r="EF99" s="54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6"/>
      <c r="ES99" s="42" t="s">
        <v>17</v>
      </c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4"/>
    </row>
    <row r="100" spans="1:160" s="11" customFormat="1" ht="18" hidden="1" customHeight="1" x14ac:dyDescent="0.25">
      <c r="A100" s="127" t="s">
        <v>70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9"/>
      <c r="AO100" s="86" t="s">
        <v>156</v>
      </c>
      <c r="AP100" s="87"/>
      <c r="AQ100" s="87"/>
      <c r="AR100" s="87"/>
      <c r="AS100" s="87"/>
      <c r="AT100" s="87"/>
      <c r="AU100" s="87"/>
      <c r="AV100" s="87"/>
      <c r="AW100" s="88"/>
      <c r="AX100" s="89" t="s">
        <v>137</v>
      </c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1"/>
      <c r="BK100" s="92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4"/>
      <c r="CE100" s="54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6"/>
      <c r="CS100" s="42" t="s">
        <v>17</v>
      </c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4"/>
      <c r="DF100" s="54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6"/>
      <c r="DS100" s="54" t="s">
        <v>17</v>
      </c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6"/>
      <c r="EF100" s="54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6"/>
      <c r="ES100" s="42" t="s">
        <v>17</v>
      </c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4"/>
    </row>
    <row r="101" spans="1:160" s="11" customFormat="1" ht="29.25" hidden="1" customHeight="1" x14ac:dyDescent="0.25">
      <c r="A101" s="127" t="s">
        <v>140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9"/>
      <c r="AO101" s="86" t="s">
        <v>157</v>
      </c>
      <c r="AP101" s="87"/>
      <c r="AQ101" s="87"/>
      <c r="AR101" s="87"/>
      <c r="AS101" s="87"/>
      <c r="AT101" s="87"/>
      <c r="AU101" s="87"/>
      <c r="AV101" s="87"/>
      <c r="AW101" s="88"/>
      <c r="AX101" s="89" t="s">
        <v>137</v>
      </c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1"/>
      <c r="BK101" s="92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4"/>
      <c r="CE101" s="54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6"/>
      <c r="CS101" s="42" t="s">
        <v>17</v>
      </c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4"/>
      <c r="DF101" s="54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6"/>
      <c r="DS101" s="54" t="s">
        <v>17</v>
      </c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6"/>
      <c r="EF101" s="54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6"/>
      <c r="ES101" s="42" t="s">
        <v>17</v>
      </c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</row>
    <row r="102" spans="1:160" s="11" customFormat="1" ht="27.75" hidden="1" customHeight="1" x14ac:dyDescent="0.25">
      <c r="A102" s="127" t="s">
        <v>71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9"/>
      <c r="AO102" s="86" t="s">
        <v>158</v>
      </c>
      <c r="AP102" s="87"/>
      <c r="AQ102" s="87"/>
      <c r="AR102" s="87"/>
      <c r="AS102" s="87"/>
      <c r="AT102" s="87"/>
      <c r="AU102" s="87"/>
      <c r="AV102" s="87"/>
      <c r="AW102" s="88"/>
      <c r="AX102" s="89" t="s">
        <v>137</v>
      </c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1"/>
      <c r="BK102" s="92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4"/>
      <c r="CE102" s="54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6"/>
      <c r="CS102" s="42" t="s">
        <v>17</v>
      </c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4"/>
      <c r="DF102" s="54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6"/>
      <c r="DS102" s="54" t="s">
        <v>17</v>
      </c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6"/>
      <c r="EF102" s="54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6"/>
      <c r="ES102" s="42" t="s">
        <v>17</v>
      </c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4"/>
    </row>
    <row r="103" spans="1:160" s="11" customFormat="1" ht="30.75" hidden="1" customHeight="1" x14ac:dyDescent="0.25">
      <c r="A103" s="127" t="s">
        <v>72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9"/>
      <c r="AO103" s="86" t="s">
        <v>159</v>
      </c>
      <c r="AP103" s="87"/>
      <c r="AQ103" s="87"/>
      <c r="AR103" s="87"/>
      <c r="AS103" s="87"/>
      <c r="AT103" s="87"/>
      <c r="AU103" s="87"/>
      <c r="AV103" s="87"/>
      <c r="AW103" s="88"/>
      <c r="AX103" s="89" t="s">
        <v>137</v>
      </c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1"/>
      <c r="BK103" s="92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4"/>
      <c r="CE103" s="54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6"/>
      <c r="CS103" s="42" t="s">
        <v>17</v>
      </c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4"/>
      <c r="DF103" s="54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6"/>
      <c r="DS103" s="54" t="s">
        <v>17</v>
      </c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6"/>
      <c r="EF103" s="54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6"/>
      <c r="ES103" s="42" t="s">
        <v>17</v>
      </c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4"/>
    </row>
    <row r="104" spans="1:160" s="11" customFormat="1" ht="28.5" hidden="1" customHeight="1" x14ac:dyDescent="0.25">
      <c r="A104" s="127" t="s">
        <v>141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9"/>
      <c r="AO104" s="86" t="s">
        <v>160</v>
      </c>
      <c r="AP104" s="87"/>
      <c r="AQ104" s="87"/>
      <c r="AR104" s="87"/>
      <c r="AS104" s="87"/>
      <c r="AT104" s="87"/>
      <c r="AU104" s="87"/>
      <c r="AV104" s="87"/>
      <c r="AW104" s="88"/>
      <c r="AX104" s="89" t="s">
        <v>137</v>
      </c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1"/>
      <c r="BK104" s="92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4"/>
      <c r="CE104" s="54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6"/>
      <c r="CS104" s="42" t="s">
        <v>17</v>
      </c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4"/>
      <c r="DF104" s="54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6"/>
      <c r="DS104" s="54" t="s">
        <v>17</v>
      </c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6"/>
      <c r="EF104" s="54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6"/>
      <c r="ES104" s="42" t="s">
        <v>17</v>
      </c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4"/>
    </row>
    <row r="105" spans="1:160" s="11" customFormat="1" ht="19.5" hidden="1" customHeight="1" x14ac:dyDescent="0.25">
      <c r="A105" s="127" t="s">
        <v>161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9"/>
      <c r="AO105" s="86" t="s">
        <v>163</v>
      </c>
      <c r="AP105" s="87"/>
      <c r="AQ105" s="87"/>
      <c r="AR105" s="87"/>
      <c r="AS105" s="87"/>
      <c r="AT105" s="87"/>
      <c r="AU105" s="87"/>
      <c r="AV105" s="87"/>
      <c r="AW105" s="88"/>
      <c r="AX105" s="89" t="s">
        <v>137</v>
      </c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1"/>
      <c r="BK105" s="92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4"/>
      <c r="CE105" s="54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6"/>
      <c r="CS105" s="42" t="s">
        <v>17</v>
      </c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4"/>
      <c r="DF105" s="54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6"/>
      <c r="DS105" s="42" t="s">
        <v>17</v>
      </c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4"/>
      <c r="EF105" s="54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6"/>
      <c r="ES105" s="42" t="s">
        <v>17</v>
      </c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4"/>
    </row>
    <row r="106" spans="1:160" s="11" customFormat="1" ht="29.25" hidden="1" customHeight="1" x14ac:dyDescent="0.25">
      <c r="A106" s="106" t="s">
        <v>99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8"/>
      <c r="AO106" s="48" t="s">
        <v>117</v>
      </c>
      <c r="AP106" s="49"/>
      <c r="AQ106" s="49"/>
      <c r="AR106" s="49"/>
      <c r="AS106" s="49"/>
      <c r="AT106" s="49"/>
      <c r="AU106" s="49"/>
      <c r="AV106" s="49"/>
      <c r="AW106" s="50"/>
      <c r="AX106" s="115" t="s">
        <v>32</v>
      </c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7"/>
      <c r="BK106" s="48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50"/>
      <c r="CE106" s="48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50"/>
      <c r="CS106" s="42" t="s">
        <v>17</v>
      </c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4"/>
      <c r="DF106" s="42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4"/>
      <c r="DS106" s="42" t="s">
        <v>17</v>
      </c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4"/>
      <c r="EF106" s="42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4"/>
      <c r="ES106" s="42" t="s">
        <v>17</v>
      </c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4"/>
    </row>
    <row r="107" spans="1:160" s="11" customFormat="1" ht="25.5" hidden="1" customHeight="1" x14ac:dyDescent="0.25">
      <c r="A107" s="121" t="s">
        <v>101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3"/>
      <c r="AO107" s="86" t="s">
        <v>118</v>
      </c>
      <c r="AP107" s="87"/>
      <c r="AQ107" s="87"/>
      <c r="AR107" s="87"/>
      <c r="AS107" s="87"/>
      <c r="AT107" s="87"/>
      <c r="AU107" s="87"/>
      <c r="AV107" s="87"/>
      <c r="AW107" s="88"/>
      <c r="AX107" s="118" t="s">
        <v>32</v>
      </c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20"/>
      <c r="BK107" s="92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4"/>
      <c r="CE107" s="54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6"/>
      <c r="CS107" s="42" t="s">
        <v>17</v>
      </c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4"/>
      <c r="DF107" s="54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6"/>
      <c r="DS107" s="42" t="s">
        <v>17</v>
      </c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4"/>
      <c r="EF107" s="54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6"/>
      <c r="ES107" s="42" t="s">
        <v>17</v>
      </c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4"/>
    </row>
    <row r="108" spans="1:160" s="11" customFormat="1" ht="29.25" hidden="1" customHeight="1" x14ac:dyDescent="0.25">
      <c r="A108" s="112" t="s">
        <v>103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4"/>
      <c r="AO108" s="86" t="s">
        <v>119</v>
      </c>
      <c r="AP108" s="87"/>
      <c r="AQ108" s="87"/>
      <c r="AR108" s="87"/>
      <c r="AS108" s="87"/>
      <c r="AT108" s="87"/>
      <c r="AU108" s="87"/>
      <c r="AV108" s="87"/>
      <c r="AW108" s="88"/>
      <c r="AX108" s="118" t="s">
        <v>32</v>
      </c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20"/>
      <c r="BK108" s="124"/>
      <c r="BL108" s="125"/>
      <c r="BM108" s="125"/>
      <c r="BN108" s="125"/>
      <c r="BO108" s="125"/>
      <c r="BP108" s="125"/>
      <c r="BQ108" s="125"/>
      <c r="BR108" s="125"/>
      <c r="BS108" s="125"/>
      <c r="BT108" s="125"/>
      <c r="BU108" s="125"/>
      <c r="BV108" s="125"/>
      <c r="BW108" s="125"/>
      <c r="BX108" s="125"/>
      <c r="BY108" s="125"/>
      <c r="BZ108" s="125"/>
      <c r="CA108" s="125"/>
      <c r="CB108" s="125"/>
      <c r="CC108" s="125"/>
      <c r="CD108" s="126"/>
      <c r="CE108" s="124"/>
      <c r="CF108" s="125"/>
      <c r="CG108" s="125"/>
      <c r="CH108" s="125"/>
      <c r="CI108" s="125"/>
      <c r="CJ108" s="125"/>
      <c r="CK108" s="125"/>
      <c r="CL108" s="125"/>
      <c r="CM108" s="125"/>
      <c r="CN108" s="125"/>
      <c r="CO108" s="125"/>
      <c r="CP108" s="125"/>
      <c r="CQ108" s="125"/>
      <c r="CR108" s="126"/>
      <c r="CS108" s="42" t="s">
        <v>17</v>
      </c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4"/>
      <c r="DF108" s="42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4"/>
      <c r="DS108" s="42" t="s">
        <v>17</v>
      </c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4"/>
      <c r="EF108" s="42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4"/>
      <c r="ES108" s="42" t="s">
        <v>17</v>
      </c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4"/>
    </row>
    <row r="109" spans="1:160" s="11" customFormat="1" ht="30" hidden="1" customHeight="1" x14ac:dyDescent="0.25">
      <c r="A109" s="112" t="s">
        <v>107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4"/>
      <c r="AO109" s="86" t="s">
        <v>120</v>
      </c>
      <c r="AP109" s="87"/>
      <c r="AQ109" s="87"/>
      <c r="AR109" s="87"/>
      <c r="AS109" s="87"/>
      <c r="AT109" s="87"/>
      <c r="AU109" s="87"/>
      <c r="AV109" s="87"/>
      <c r="AW109" s="88"/>
      <c r="AX109" s="118" t="s">
        <v>32</v>
      </c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20"/>
      <c r="BK109" s="92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4"/>
      <c r="CE109" s="54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/>
      <c r="CQ109" s="55"/>
      <c r="CR109" s="56"/>
      <c r="CS109" s="42" t="s">
        <v>17</v>
      </c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4"/>
      <c r="DF109" s="54"/>
      <c r="DG109" s="55"/>
      <c r="DH109" s="55"/>
      <c r="DI109" s="55"/>
      <c r="DJ109" s="55"/>
      <c r="DK109" s="55"/>
      <c r="DL109" s="55"/>
      <c r="DM109" s="55"/>
      <c r="DN109" s="55"/>
      <c r="DO109" s="55"/>
      <c r="DP109" s="55"/>
      <c r="DQ109" s="55"/>
      <c r="DR109" s="56"/>
      <c r="DS109" s="42" t="s">
        <v>17</v>
      </c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4"/>
      <c r="EF109" s="54"/>
      <c r="EG109" s="55"/>
      <c r="EH109" s="55"/>
      <c r="EI109" s="55"/>
      <c r="EJ109" s="55"/>
      <c r="EK109" s="55"/>
      <c r="EL109" s="55"/>
      <c r="EM109" s="55"/>
      <c r="EN109" s="55"/>
      <c r="EO109" s="55"/>
      <c r="EP109" s="55"/>
      <c r="EQ109" s="55"/>
      <c r="ER109" s="56"/>
      <c r="ES109" s="42" t="s">
        <v>17</v>
      </c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4"/>
    </row>
    <row r="110" spans="1:160" s="11" customFormat="1" ht="27" hidden="1" customHeight="1" x14ac:dyDescent="0.25">
      <c r="A110" s="106" t="s">
        <v>108</v>
      </c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8"/>
      <c r="AO110" s="48" t="s">
        <v>121</v>
      </c>
      <c r="AP110" s="49"/>
      <c r="AQ110" s="49"/>
      <c r="AR110" s="49"/>
      <c r="AS110" s="49"/>
      <c r="AT110" s="49"/>
      <c r="AU110" s="49"/>
      <c r="AV110" s="49"/>
      <c r="AW110" s="50"/>
      <c r="AX110" s="115" t="s">
        <v>36</v>
      </c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7"/>
      <c r="BK110" s="48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50"/>
      <c r="CE110" s="48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50"/>
      <c r="CS110" s="42" t="s">
        <v>17</v>
      </c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4"/>
      <c r="DF110" s="42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4"/>
      <c r="DS110" s="42" t="s">
        <v>17</v>
      </c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4"/>
      <c r="EF110" s="42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4"/>
      <c r="ES110" s="42" t="s">
        <v>17</v>
      </c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4"/>
    </row>
    <row r="111" spans="1:160" s="11" customFormat="1" ht="18" hidden="1" customHeight="1" x14ac:dyDescent="0.25">
      <c r="A111" s="121" t="s">
        <v>101</v>
      </c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3"/>
      <c r="AO111" s="86" t="s">
        <v>122</v>
      </c>
      <c r="AP111" s="87"/>
      <c r="AQ111" s="87"/>
      <c r="AR111" s="87"/>
      <c r="AS111" s="87"/>
      <c r="AT111" s="87"/>
      <c r="AU111" s="87"/>
      <c r="AV111" s="87"/>
      <c r="AW111" s="88"/>
      <c r="AX111" s="118" t="s">
        <v>36</v>
      </c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20"/>
      <c r="BK111" s="48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50"/>
      <c r="CE111" s="54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55"/>
      <c r="CQ111" s="55"/>
      <c r="CR111" s="56"/>
      <c r="CS111" s="42" t="s">
        <v>17</v>
      </c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4"/>
      <c r="DF111" s="54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6"/>
      <c r="DS111" s="42" t="s">
        <v>17</v>
      </c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4"/>
      <c r="EF111" s="54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6"/>
      <c r="ES111" s="42" t="s">
        <v>17</v>
      </c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4"/>
    </row>
    <row r="112" spans="1:160" s="11" customFormat="1" ht="18" hidden="1" customHeight="1" x14ac:dyDescent="0.25">
      <c r="A112" s="112" t="s">
        <v>105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4"/>
      <c r="AO112" s="86" t="s">
        <v>135</v>
      </c>
      <c r="AP112" s="87"/>
      <c r="AQ112" s="87"/>
      <c r="AR112" s="87"/>
      <c r="AS112" s="87"/>
      <c r="AT112" s="87"/>
      <c r="AU112" s="87"/>
      <c r="AV112" s="87"/>
      <c r="AW112" s="88"/>
      <c r="AX112" s="118" t="s">
        <v>138</v>
      </c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20"/>
      <c r="BK112" s="92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4"/>
      <c r="CE112" s="54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6"/>
      <c r="CS112" s="42" t="s">
        <v>17</v>
      </c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4"/>
      <c r="DF112" s="54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6"/>
      <c r="DS112" s="42" t="s">
        <v>17</v>
      </c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4"/>
      <c r="EF112" s="54"/>
      <c r="EG112" s="55"/>
      <c r="EH112" s="55"/>
      <c r="EI112" s="55"/>
      <c r="EJ112" s="55"/>
      <c r="EK112" s="55"/>
      <c r="EL112" s="55"/>
      <c r="EM112" s="55"/>
      <c r="EN112" s="55"/>
      <c r="EO112" s="55"/>
      <c r="EP112" s="55"/>
      <c r="EQ112" s="55"/>
      <c r="ER112" s="56"/>
      <c r="ES112" s="42" t="s">
        <v>17</v>
      </c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4"/>
    </row>
    <row r="113" spans="1:160" s="11" customFormat="1" ht="18" hidden="1" customHeight="1" x14ac:dyDescent="0.25">
      <c r="A113" s="106" t="s">
        <v>123</v>
      </c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8"/>
      <c r="AO113" s="48" t="s">
        <v>124</v>
      </c>
      <c r="AP113" s="49"/>
      <c r="AQ113" s="49"/>
      <c r="AR113" s="49"/>
      <c r="AS113" s="49"/>
      <c r="AT113" s="49"/>
      <c r="AU113" s="49"/>
      <c r="AV113" s="49"/>
      <c r="AW113" s="50"/>
      <c r="AX113" s="115" t="s">
        <v>86</v>
      </c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7"/>
      <c r="BK113" s="48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50"/>
      <c r="CE113" s="48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50"/>
      <c r="CS113" s="42" t="s">
        <v>17</v>
      </c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4"/>
      <c r="DF113" s="42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4"/>
      <c r="DS113" s="42" t="s">
        <v>17</v>
      </c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4"/>
      <c r="EF113" s="42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4"/>
      <c r="ES113" s="42" t="s">
        <v>17</v>
      </c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4"/>
    </row>
    <row r="114" spans="1:160" s="11" customFormat="1" ht="18.75" hidden="1" customHeight="1" x14ac:dyDescent="0.25">
      <c r="A114" s="106" t="s">
        <v>125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8"/>
      <c r="AO114" s="48" t="s">
        <v>126</v>
      </c>
      <c r="AP114" s="49"/>
      <c r="AQ114" s="49"/>
      <c r="AR114" s="49"/>
      <c r="AS114" s="49"/>
      <c r="AT114" s="49"/>
      <c r="AU114" s="49"/>
      <c r="AV114" s="49"/>
      <c r="AW114" s="50"/>
      <c r="AX114" s="109" t="s">
        <v>89</v>
      </c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1"/>
      <c r="BK114" s="48" t="s">
        <v>17</v>
      </c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50"/>
      <c r="CE114" s="48" t="s">
        <v>17</v>
      </c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50"/>
      <c r="CS114" s="13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8"/>
      <c r="DF114" s="54" t="s">
        <v>17</v>
      </c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6"/>
      <c r="DS114" s="13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8"/>
      <c r="EF114" s="54" t="s">
        <v>17</v>
      </c>
      <c r="EG114" s="55"/>
      <c r="EH114" s="55"/>
      <c r="EI114" s="55"/>
      <c r="EJ114" s="55"/>
      <c r="EK114" s="55"/>
      <c r="EL114" s="55"/>
      <c r="EM114" s="55"/>
      <c r="EN114" s="55"/>
      <c r="EO114" s="55"/>
      <c r="EP114" s="55"/>
      <c r="EQ114" s="55"/>
      <c r="ER114" s="56"/>
      <c r="ES114" s="42" t="s">
        <v>17</v>
      </c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4"/>
    </row>
    <row r="115" spans="1:160" s="33" customFormat="1" ht="27" customHeight="1" x14ac:dyDescent="0.25">
      <c r="A115" s="75" t="s">
        <v>238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7"/>
      <c r="AO115" s="72" t="s">
        <v>127</v>
      </c>
      <c r="AP115" s="73"/>
      <c r="AQ115" s="73"/>
      <c r="AR115" s="73"/>
      <c r="AS115" s="73"/>
      <c r="AT115" s="73"/>
      <c r="AU115" s="73"/>
      <c r="AV115" s="73"/>
      <c r="AW115" s="74"/>
      <c r="AX115" s="103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5"/>
      <c r="BK115" s="72" t="s">
        <v>17</v>
      </c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4"/>
      <c r="CE115" s="72" t="s">
        <v>17</v>
      </c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4"/>
      <c r="CS115" s="78">
        <f>CS11+CS29</f>
        <v>6883.4</v>
      </c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80"/>
      <c r="DF115" s="78">
        <f>DF34</f>
        <v>23187.3</v>
      </c>
      <c r="DG115" s="99"/>
      <c r="DH115" s="99"/>
      <c r="DI115" s="99"/>
      <c r="DJ115" s="99"/>
      <c r="DK115" s="99"/>
      <c r="DL115" s="99"/>
      <c r="DM115" s="99"/>
      <c r="DN115" s="99"/>
      <c r="DO115" s="99"/>
      <c r="DP115" s="99"/>
      <c r="DQ115" s="99"/>
      <c r="DR115" s="100"/>
      <c r="DS115" s="78">
        <f>DS11+DS29</f>
        <v>7381481.4000000004</v>
      </c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80"/>
      <c r="EF115" s="78">
        <f>EF34</f>
        <v>25529145.600000001</v>
      </c>
      <c r="EG115" s="99"/>
      <c r="EH115" s="99"/>
      <c r="EI115" s="99"/>
      <c r="EJ115" s="99"/>
      <c r="EK115" s="99"/>
      <c r="EL115" s="99"/>
      <c r="EM115" s="99"/>
      <c r="EN115" s="99"/>
      <c r="EO115" s="99"/>
      <c r="EP115" s="99"/>
      <c r="EQ115" s="99"/>
      <c r="ER115" s="100"/>
      <c r="ES115" s="101">
        <v>100</v>
      </c>
      <c r="ET115" s="79"/>
      <c r="EU115" s="79"/>
      <c r="EV115" s="79"/>
      <c r="EW115" s="79"/>
      <c r="EX115" s="79"/>
      <c r="EY115" s="79"/>
      <c r="EZ115" s="79"/>
      <c r="FA115" s="79"/>
      <c r="FB115" s="79"/>
      <c r="FC115" s="79"/>
      <c r="FD115" s="80"/>
    </row>
    <row r="116" spans="1:160" ht="4.1500000000000004" customHeight="1" x14ac:dyDescent="0.25"/>
    <row r="117" spans="1:160" s="32" customFormat="1" ht="11.25" customHeight="1" x14ac:dyDescent="0.2">
      <c r="A117" s="102" t="s">
        <v>128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R117" s="102"/>
      <c r="ES117" s="102"/>
      <c r="ET117" s="102"/>
      <c r="EU117" s="102"/>
      <c r="EV117" s="102"/>
      <c r="EW117" s="102"/>
      <c r="EX117" s="102"/>
      <c r="EY117" s="102"/>
      <c r="EZ117" s="102"/>
      <c r="FA117" s="102"/>
      <c r="FB117" s="102"/>
      <c r="FC117" s="102"/>
      <c r="FD117" s="102"/>
    </row>
    <row r="118" spans="1:160" ht="13.5" customHeight="1" x14ac:dyDescent="0.25">
      <c r="A118" s="98" t="s">
        <v>129</v>
      </c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98"/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98"/>
      <c r="DK118" s="98"/>
      <c r="DL118" s="98"/>
      <c r="DM118" s="98"/>
      <c r="DN118" s="98"/>
      <c r="DO118" s="98"/>
      <c r="DP118" s="98"/>
      <c r="DQ118" s="98"/>
      <c r="DR118" s="98"/>
      <c r="DS118" s="98"/>
      <c r="DT118" s="98"/>
      <c r="DU118" s="98"/>
      <c r="DV118" s="98"/>
      <c r="DW118" s="98"/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98"/>
      <c r="EI118" s="98"/>
      <c r="EJ118" s="98"/>
      <c r="EK118" s="98"/>
      <c r="EL118" s="98"/>
      <c r="EM118" s="98"/>
      <c r="EN118" s="98"/>
      <c r="EO118" s="98"/>
      <c r="EP118" s="98"/>
      <c r="EQ118" s="98"/>
      <c r="ER118" s="98"/>
      <c r="ES118" s="98"/>
      <c r="ET118" s="98"/>
      <c r="EU118" s="98"/>
      <c r="EV118" s="98"/>
      <c r="EW118" s="98"/>
      <c r="EX118" s="98"/>
      <c r="EY118" s="98"/>
      <c r="EZ118" s="98"/>
      <c r="FA118" s="98"/>
      <c r="FB118" s="98"/>
      <c r="FC118" s="98"/>
      <c r="FD118" s="98"/>
    </row>
    <row r="119" spans="1:160" ht="13.5" customHeight="1" x14ac:dyDescent="0.25">
      <c r="A119" s="98" t="s">
        <v>130</v>
      </c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98"/>
      <c r="CZ119" s="98"/>
      <c r="DA119" s="98"/>
      <c r="DB119" s="98"/>
      <c r="DC119" s="98"/>
      <c r="DD119" s="98"/>
      <c r="DE119" s="98"/>
      <c r="DF119" s="98"/>
      <c r="DG119" s="98"/>
      <c r="DH119" s="98"/>
      <c r="DI119" s="98"/>
      <c r="DJ119" s="98"/>
      <c r="DK119" s="98"/>
      <c r="DL119" s="98"/>
      <c r="DM119" s="98"/>
      <c r="DN119" s="98"/>
      <c r="DO119" s="98"/>
      <c r="DP119" s="98"/>
      <c r="DQ119" s="98"/>
      <c r="DR119" s="98"/>
      <c r="DS119" s="98"/>
      <c r="DT119" s="98"/>
      <c r="DU119" s="98"/>
      <c r="DV119" s="98"/>
      <c r="DW119" s="98"/>
      <c r="DX119" s="98"/>
      <c r="DY119" s="98"/>
      <c r="DZ119" s="98"/>
      <c r="EA119" s="98"/>
      <c r="EB119" s="98"/>
      <c r="EC119" s="98"/>
      <c r="ED119" s="98"/>
      <c r="EE119" s="98"/>
      <c r="EF119" s="98"/>
      <c r="EG119" s="98"/>
      <c r="EH119" s="98"/>
      <c r="EI119" s="98"/>
      <c r="EJ119" s="98"/>
      <c r="EK119" s="98"/>
      <c r="EL119" s="98"/>
      <c r="EM119" s="98"/>
      <c r="EN119" s="98"/>
      <c r="EO119" s="98"/>
      <c r="EP119" s="98"/>
      <c r="EQ119" s="98"/>
      <c r="ER119" s="98"/>
      <c r="ES119" s="98"/>
      <c r="ET119" s="98"/>
      <c r="EU119" s="98"/>
      <c r="EV119" s="98"/>
      <c r="EW119" s="98"/>
      <c r="EX119" s="98"/>
      <c r="EY119" s="98"/>
      <c r="EZ119" s="98"/>
      <c r="FA119" s="98"/>
      <c r="FB119" s="98"/>
      <c r="FC119" s="98"/>
      <c r="FD119" s="98"/>
    </row>
  </sheetData>
  <autoFilter ref="A9:FE11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2" showButton="0">
      <filters>
        <filter val="0,00045"/>
        <filter val="0,00072"/>
        <filter val="0,00444"/>
        <filter val="0,006935"/>
        <filter val="0,00949"/>
        <filter val="0,01226"/>
        <filter val="0,02833"/>
        <filter val="0,04913"/>
        <filter val="0,0516"/>
        <filter val="0,061074"/>
        <filter val="0,11588"/>
        <filter val="0,12441"/>
        <filter val="0,165592"/>
        <filter val="0,19"/>
        <filter val="0,26"/>
        <filter val="0,29"/>
        <filter val="0,54"/>
        <filter val="1,7877"/>
        <filter val="2,48"/>
        <filter val="3"/>
      </filters>
    </filterColumn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</autoFilter>
  <mergeCells count="1027">
    <mergeCell ref="AO33:AW33"/>
    <mergeCell ref="AO32:AW32"/>
    <mergeCell ref="AO11:AW11"/>
    <mergeCell ref="AX33:BJ33"/>
    <mergeCell ref="AX32:BJ32"/>
    <mergeCell ref="A100:AN100"/>
    <mergeCell ref="A99:AN99"/>
    <mergeCell ref="A91:AN98"/>
    <mergeCell ref="A85:AN85"/>
    <mergeCell ref="A84:AN84"/>
    <mergeCell ref="A83:AN83"/>
    <mergeCell ref="A64:AN64"/>
    <mergeCell ref="A62:AN62"/>
    <mergeCell ref="A61:AN61"/>
    <mergeCell ref="A59:AN59"/>
    <mergeCell ref="A58:AN58"/>
    <mergeCell ref="A54:AN54"/>
    <mergeCell ref="A51:AN51"/>
    <mergeCell ref="A50:AN50"/>
    <mergeCell ref="A49:AN49"/>
    <mergeCell ref="A48:AN48"/>
    <mergeCell ref="A33:AN33"/>
    <mergeCell ref="A32:AN32"/>
    <mergeCell ref="A11:AN11"/>
    <mergeCell ref="A14:AN14"/>
    <mergeCell ref="AO14:AW14"/>
    <mergeCell ref="AX14:BJ14"/>
    <mergeCell ref="A23:AN23"/>
    <mergeCell ref="AO23:AW23"/>
    <mergeCell ref="AX23:BJ23"/>
    <mergeCell ref="AX18:BJ18"/>
    <mergeCell ref="CE44:CR44"/>
    <mergeCell ref="CS20:DE20"/>
    <mergeCell ref="CE34:CR34"/>
    <mergeCell ref="CS34:DE34"/>
    <mergeCell ref="CE43:CR43"/>
    <mergeCell ref="ES33:FD33"/>
    <mergeCell ref="EF33:ER33"/>
    <mergeCell ref="DS33:EE33"/>
    <mergeCell ref="DF33:DR33"/>
    <mergeCell ref="CS33:DE33"/>
    <mergeCell ref="CE33:CR33"/>
    <mergeCell ref="BK33:CD33"/>
    <mergeCell ref="CE32:CR32"/>
    <mergeCell ref="BK32:CD32"/>
    <mergeCell ref="ES11:FD11"/>
    <mergeCell ref="EF11:ER11"/>
    <mergeCell ref="DS11:EE11"/>
    <mergeCell ref="BK14:CD14"/>
    <mergeCell ref="CE14:CR14"/>
    <mergeCell ref="CS14:DE14"/>
    <mergeCell ref="CE20:CR20"/>
    <mergeCell ref="BK23:CD23"/>
    <mergeCell ref="CE23:CR23"/>
    <mergeCell ref="CS25:DE25"/>
    <mergeCell ref="CS27:DE27"/>
    <mergeCell ref="CE26:CR26"/>
    <mergeCell ref="CS28:DE28"/>
    <mergeCell ref="CS30:DE30"/>
    <mergeCell ref="BK18:CD18"/>
    <mergeCell ref="CE18:CR18"/>
    <mergeCell ref="BK19:CD19"/>
    <mergeCell ref="CE19:CR19"/>
    <mergeCell ref="A2:FD2"/>
    <mergeCell ref="A3:FE3"/>
    <mergeCell ref="A4:FE4"/>
    <mergeCell ref="A5:FE5"/>
    <mergeCell ref="A10:AN10"/>
    <mergeCell ref="ES10:FD10"/>
    <mergeCell ref="EF10:ER10"/>
    <mergeCell ref="A7:AN9"/>
    <mergeCell ref="AO7:AW9"/>
    <mergeCell ref="AX7:BJ9"/>
    <mergeCell ref="BK7:CD9"/>
    <mergeCell ref="EF9:ER9"/>
    <mergeCell ref="A52:AN52"/>
    <mergeCell ref="AX52:BJ52"/>
    <mergeCell ref="DS7:FD7"/>
    <mergeCell ref="CS8:DR8"/>
    <mergeCell ref="DS8:ER8"/>
    <mergeCell ref="ES8:FD9"/>
    <mergeCell ref="CS9:DE9"/>
    <mergeCell ref="DS9:EE9"/>
    <mergeCell ref="DF9:DR9"/>
    <mergeCell ref="AO52:AW52"/>
    <mergeCell ref="BK52:CD52"/>
    <mergeCell ref="CE7:CR9"/>
    <mergeCell ref="CS7:DR7"/>
    <mergeCell ref="AX11:BJ11"/>
    <mergeCell ref="BK11:CD11"/>
    <mergeCell ref="BK10:CD10"/>
    <mergeCell ref="CE10:CR10"/>
    <mergeCell ref="DF11:DR11"/>
    <mergeCell ref="ES13:FD13"/>
    <mergeCell ref="A12:AN12"/>
    <mergeCell ref="AO12:AW12"/>
    <mergeCell ref="AX12:BJ12"/>
    <mergeCell ref="BK12:CD12"/>
    <mergeCell ref="ES12:FD12"/>
    <mergeCell ref="A13:AN13"/>
    <mergeCell ref="AO13:AW13"/>
    <mergeCell ref="EF13:ER13"/>
    <mergeCell ref="DS12:EE12"/>
    <mergeCell ref="EF12:ER12"/>
    <mergeCell ref="CE12:CR12"/>
    <mergeCell ref="CS12:DE12"/>
    <mergeCell ref="AF36:AI45"/>
    <mergeCell ref="DS13:EE13"/>
    <mergeCell ref="CS10:DE10"/>
    <mergeCell ref="AX10:BJ10"/>
    <mergeCell ref="DF12:DR12"/>
    <mergeCell ref="AX13:BJ13"/>
    <mergeCell ref="BK13:CD13"/>
    <mergeCell ref="CE13:CR13"/>
    <mergeCell ref="CS13:DE13"/>
    <mergeCell ref="A20:AN21"/>
    <mergeCell ref="AO20:AW20"/>
    <mergeCell ref="CE11:CR11"/>
    <mergeCell ref="CS11:DE11"/>
    <mergeCell ref="CS21:DE21"/>
    <mergeCell ref="DF10:DR10"/>
    <mergeCell ref="DS10:EE10"/>
    <mergeCell ref="AO10:AW10"/>
    <mergeCell ref="DF13:DR13"/>
    <mergeCell ref="A15:AN19"/>
    <mergeCell ref="CS18:DE18"/>
    <mergeCell ref="DF18:DR18"/>
    <mergeCell ref="DS18:EE18"/>
    <mergeCell ref="EF18:ER18"/>
    <mergeCell ref="ES18:FD18"/>
    <mergeCell ref="DF14:DR14"/>
    <mergeCell ref="DS14:EE14"/>
    <mergeCell ref="EF14:ER14"/>
    <mergeCell ref="ES14:FD14"/>
    <mergeCell ref="ES21:FD21"/>
    <mergeCell ref="AO21:AW21"/>
    <mergeCell ref="AX21:BJ21"/>
    <mergeCell ref="BK21:CD21"/>
    <mergeCell ref="CE21:CR21"/>
    <mergeCell ref="DF15:DR15"/>
    <mergeCell ref="DS15:EE15"/>
    <mergeCell ref="EF15:ER15"/>
    <mergeCell ref="ES20:FD20"/>
    <mergeCell ref="DF20:DR20"/>
    <mergeCell ref="AX20:BJ20"/>
    <mergeCell ref="BK20:CD20"/>
    <mergeCell ref="EF20:ER20"/>
    <mergeCell ref="CS19:DE19"/>
    <mergeCell ref="DF19:DR19"/>
    <mergeCell ref="DS20:EE20"/>
    <mergeCell ref="AX15:BJ15"/>
    <mergeCell ref="BK15:CD15"/>
    <mergeCell ref="CE15:CR15"/>
    <mergeCell ref="CS15:DE15"/>
    <mergeCell ref="AO15:AW15"/>
    <mergeCell ref="AO19:AW19"/>
    <mergeCell ref="AX19:BJ19"/>
    <mergeCell ref="ES23:FD23"/>
    <mergeCell ref="A22:AN22"/>
    <mergeCell ref="AO22:AW22"/>
    <mergeCell ref="AX22:BJ22"/>
    <mergeCell ref="BK22:CD22"/>
    <mergeCell ref="CE22:CR22"/>
    <mergeCell ref="CS24:DE24"/>
    <mergeCell ref="DF24:DR24"/>
    <mergeCell ref="DS24:EE24"/>
    <mergeCell ref="EF24:ER24"/>
    <mergeCell ref="ES24:FD24"/>
    <mergeCell ref="A25:AN25"/>
    <mergeCell ref="AO25:AW25"/>
    <mergeCell ref="AX25:BJ25"/>
    <mergeCell ref="BK25:CD25"/>
    <mergeCell ref="CE25:CR25"/>
    <mergeCell ref="ES15:FD15"/>
    <mergeCell ref="DS19:EE19"/>
    <mergeCell ref="EF19:ER19"/>
    <mergeCell ref="ES19:FD19"/>
    <mergeCell ref="CS23:DE23"/>
    <mergeCell ref="DF23:DR23"/>
    <mergeCell ref="DS23:EE23"/>
    <mergeCell ref="EF23:ER23"/>
    <mergeCell ref="DF21:DR21"/>
    <mergeCell ref="DS21:EE21"/>
    <mergeCell ref="EF21:ER21"/>
    <mergeCell ref="CS22:DE22"/>
    <mergeCell ref="DF22:DR22"/>
    <mergeCell ref="DS22:EE22"/>
    <mergeCell ref="EF22:ER22"/>
    <mergeCell ref="ES22:FD22"/>
    <mergeCell ref="DF27:DR27"/>
    <mergeCell ref="DS27:EE27"/>
    <mergeCell ref="EF27:ER27"/>
    <mergeCell ref="ES25:FD25"/>
    <mergeCell ref="A24:AN24"/>
    <mergeCell ref="AO24:AW24"/>
    <mergeCell ref="AX24:BJ24"/>
    <mergeCell ref="BK24:CD24"/>
    <mergeCell ref="CE24:CR24"/>
    <mergeCell ref="CS26:DE26"/>
    <mergeCell ref="DF26:DR26"/>
    <mergeCell ref="DS26:EE26"/>
    <mergeCell ref="EF26:ER26"/>
    <mergeCell ref="ES26:FD26"/>
    <mergeCell ref="A27:AN27"/>
    <mergeCell ref="AO27:AW27"/>
    <mergeCell ref="AX27:BJ27"/>
    <mergeCell ref="BK27:CD27"/>
    <mergeCell ref="CE27:CR27"/>
    <mergeCell ref="ES27:FD27"/>
    <mergeCell ref="A26:AN26"/>
    <mergeCell ref="AO26:AW26"/>
    <mergeCell ref="AX26:BJ26"/>
    <mergeCell ref="BK26:CD26"/>
    <mergeCell ref="DF25:DR25"/>
    <mergeCell ref="DS25:EE25"/>
    <mergeCell ref="EF25:ER25"/>
    <mergeCell ref="CS29:DE29"/>
    <mergeCell ref="DF29:DR29"/>
    <mergeCell ref="DS29:EE29"/>
    <mergeCell ref="EF29:ER29"/>
    <mergeCell ref="A29:AN29"/>
    <mergeCell ref="AO29:AW29"/>
    <mergeCell ref="AX29:BJ29"/>
    <mergeCell ref="BK29:CD29"/>
    <mergeCell ref="CE29:CR29"/>
    <mergeCell ref="DF28:DR28"/>
    <mergeCell ref="DS28:EE28"/>
    <mergeCell ref="EF28:ER28"/>
    <mergeCell ref="ES28:FD28"/>
    <mergeCell ref="ES29:FD29"/>
    <mergeCell ref="A28:AN28"/>
    <mergeCell ref="AO28:AW28"/>
    <mergeCell ref="AX28:BJ28"/>
    <mergeCell ref="BK28:CD28"/>
    <mergeCell ref="CE28:CR28"/>
    <mergeCell ref="ES31:FD31"/>
    <mergeCell ref="A30:AN30"/>
    <mergeCell ref="AO30:AW30"/>
    <mergeCell ref="AX30:BJ30"/>
    <mergeCell ref="BK30:CD30"/>
    <mergeCell ref="CE30:CR30"/>
    <mergeCell ref="CS32:DE32"/>
    <mergeCell ref="DF32:DR32"/>
    <mergeCell ref="DS32:EE32"/>
    <mergeCell ref="EF32:ER32"/>
    <mergeCell ref="ES32:FD32"/>
    <mergeCell ref="CS31:DE31"/>
    <mergeCell ref="DF31:DR31"/>
    <mergeCell ref="DS31:EE31"/>
    <mergeCell ref="EF31:ER31"/>
    <mergeCell ref="A31:AN31"/>
    <mergeCell ref="AO31:AW31"/>
    <mergeCell ref="AX31:BJ31"/>
    <mergeCell ref="BK31:CD31"/>
    <mergeCell ref="CE31:CR31"/>
    <mergeCell ref="DF30:DR30"/>
    <mergeCell ref="DS30:EE30"/>
    <mergeCell ref="EF30:ER30"/>
    <mergeCell ref="ES30:FD30"/>
    <mergeCell ref="EF36:ER36"/>
    <mergeCell ref="ES37:FD37"/>
    <mergeCell ref="CE37:CR37"/>
    <mergeCell ref="CS37:DE37"/>
    <mergeCell ref="EF37:ER37"/>
    <mergeCell ref="AJ37:AN37"/>
    <mergeCell ref="AO37:AW37"/>
    <mergeCell ref="AX37:BJ37"/>
    <mergeCell ref="BK37:CD37"/>
    <mergeCell ref="DS35:EE35"/>
    <mergeCell ref="EF35:ER35"/>
    <mergeCell ref="ES35:FD35"/>
    <mergeCell ref="CE35:CR35"/>
    <mergeCell ref="CS35:DE35"/>
    <mergeCell ref="DF35:DR35"/>
    <mergeCell ref="DF34:DR34"/>
    <mergeCell ref="ES34:FD34"/>
    <mergeCell ref="DS34:EE34"/>
    <mergeCell ref="EF34:ER34"/>
    <mergeCell ref="A35:AN35"/>
    <mergeCell ref="AO35:AW35"/>
    <mergeCell ref="AX35:BJ35"/>
    <mergeCell ref="BK35:CD35"/>
    <mergeCell ref="A34:AN34"/>
    <mergeCell ref="AO34:AW34"/>
    <mergeCell ref="AX34:BJ34"/>
    <mergeCell ref="BK34:CD34"/>
    <mergeCell ref="CE45:CR45"/>
    <mergeCell ref="CS45:DE45"/>
    <mergeCell ref="DF45:DR45"/>
    <mergeCell ref="DS45:EE45"/>
    <mergeCell ref="CS44:DE44"/>
    <mergeCell ref="BK43:CD43"/>
    <mergeCell ref="DS43:EE43"/>
    <mergeCell ref="EF45:ER45"/>
    <mergeCell ref="CS43:DE43"/>
    <mergeCell ref="A36:AE45"/>
    <mergeCell ref="ES45:FD45"/>
    <mergeCell ref="ES38:FD38"/>
    <mergeCell ref="DF37:DR37"/>
    <mergeCell ref="DS37:EE37"/>
    <mergeCell ref="AJ36:AN36"/>
    <mergeCell ref="AO36:AW36"/>
    <mergeCell ref="AX36:BJ36"/>
    <mergeCell ref="BK36:CD36"/>
    <mergeCell ref="CE36:CR36"/>
    <mergeCell ref="CS36:DE36"/>
    <mergeCell ref="EF38:ER38"/>
    <mergeCell ref="AJ38:AN38"/>
    <mergeCell ref="BK38:CD38"/>
    <mergeCell ref="CE38:CR38"/>
    <mergeCell ref="CS38:DE38"/>
    <mergeCell ref="DF38:DR38"/>
    <mergeCell ref="AO38:AW38"/>
    <mergeCell ref="AX38:BJ38"/>
    <mergeCell ref="DS38:EE38"/>
    <mergeCell ref="ES36:FD36"/>
    <mergeCell ref="DF36:DR36"/>
    <mergeCell ref="DS36:EE36"/>
    <mergeCell ref="ES40:FD40"/>
    <mergeCell ref="ES42:FD42"/>
    <mergeCell ref="BK40:CD40"/>
    <mergeCell ref="CE40:CR40"/>
    <mergeCell ref="CS40:DE40"/>
    <mergeCell ref="DF40:DR40"/>
    <mergeCell ref="DS40:EE40"/>
    <mergeCell ref="ES41:FD41"/>
    <mergeCell ref="AJ44:AN44"/>
    <mergeCell ref="AO44:AW44"/>
    <mergeCell ref="AJ43:AN43"/>
    <mergeCell ref="AJ40:AN40"/>
    <mergeCell ref="AJ42:AN42"/>
    <mergeCell ref="AJ41:AN41"/>
    <mergeCell ref="AO42:AW42"/>
    <mergeCell ref="AX42:BJ42"/>
    <mergeCell ref="ES44:FD44"/>
    <mergeCell ref="ES43:FD43"/>
    <mergeCell ref="AX44:BJ44"/>
    <mergeCell ref="AO41:AW41"/>
    <mergeCell ref="AX41:BJ41"/>
    <mergeCell ref="EF43:ER43"/>
    <mergeCell ref="AO43:AW43"/>
    <mergeCell ref="AX43:BJ43"/>
    <mergeCell ref="EF40:ER40"/>
    <mergeCell ref="EF44:ER44"/>
    <mergeCell ref="DF43:DR43"/>
    <mergeCell ref="DF44:DR44"/>
    <mergeCell ref="DS44:EE44"/>
    <mergeCell ref="AO40:AW40"/>
    <mergeCell ref="AX40:BJ40"/>
    <mergeCell ref="BK44:CD44"/>
    <mergeCell ref="AO46:AW46"/>
    <mergeCell ref="AX46:BJ46"/>
    <mergeCell ref="BK46:CD46"/>
    <mergeCell ref="CE46:CR46"/>
    <mergeCell ref="CS46:DE46"/>
    <mergeCell ref="DF46:DR46"/>
    <mergeCell ref="ES46:FD46"/>
    <mergeCell ref="EF46:ER46"/>
    <mergeCell ref="AO47:AW47"/>
    <mergeCell ref="AX47:BJ47"/>
    <mergeCell ref="BK47:CD47"/>
    <mergeCell ref="CE47:CR47"/>
    <mergeCell ref="CS47:DE47"/>
    <mergeCell ref="DF47:DR47"/>
    <mergeCell ref="DS46:EE46"/>
    <mergeCell ref="ES49:FD49"/>
    <mergeCell ref="DS47:EE47"/>
    <mergeCell ref="ES47:FD47"/>
    <mergeCell ref="EF47:ER47"/>
    <mergeCell ref="CE48:CR48"/>
    <mergeCell ref="CS48:DE48"/>
    <mergeCell ref="DF48:DR48"/>
    <mergeCell ref="EF48:ER48"/>
    <mergeCell ref="DF49:DR49"/>
    <mergeCell ref="DS49:EE49"/>
    <mergeCell ref="EF49:ER49"/>
    <mergeCell ref="AO54:AW54"/>
    <mergeCell ref="AX54:BJ54"/>
    <mergeCell ref="ES53:FD53"/>
    <mergeCell ref="EF50:ER50"/>
    <mergeCell ref="DS48:EE48"/>
    <mergeCell ref="AO48:AW48"/>
    <mergeCell ref="AX48:BJ48"/>
    <mergeCell ref="BK48:CD48"/>
    <mergeCell ref="ES54:FD54"/>
    <mergeCell ref="EF55:ER55"/>
    <mergeCell ref="ES55:FD55"/>
    <mergeCell ref="EF54:ER54"/>
    <mergeCell ref="ES48:FD48"/>
    <mergeCell ref="AO49:AW49"/>
    <mergeCell ref="AX49:BJ49"/>
    <mergeCell ref="BK49:CD49"/>
    <mergeCell ref="CE49:CR49"/>
    <mergeCell ref="CS49:DE49"/>
    <mergeCell ref="BK54:CD54"/>
    <mergeCell ref="CE54:CR54"/>
    <mergeCell ref="CE52:CR52"/>
    <mergeCell ref="CS52:DE52"/>
    <mergeCell ref="DF52:DR52"/>
    <mergeCell ref="CS54:DE54"/>
    <mergeCell ref="DF54:DR54"/>
    <mergeCell ref="AO53:AW53"/>
    <mergeCell ref="AX53:BJ53"/>
    <mergeCell ref="DS56:EE56"/>
    <mergeCell ref="CE56:CR56"/>
    <mergeCell ref="CS56:DE56"/>
    <mergeCell ref="DF56:DR56"/>
    <mergeCell ref="CS55:DE55"/>
    <mergeCell ref="DF55:DR55"/>
    <mergeCell ref="A56:AN56"/>
    <mergeCell ref="AO56:AW56"/>
    <mergeCell ref="AX56:BJ56"/>
    <mergeCell ref="BK56:CD56"/>
    <mergeCell ref="BK55:CD55"/>
    <mergeCell ref="CE55:CR55"/>
    <mergeCell ref="ES56:FD56"/>
    <mergeCell ref="DS55:EE55"/>
    <mergeCell ref="ES50:FD50"/>
    <mergeCell ref="AO51:AW51"/>
    <mergeCell ref="AX51:BJ51"/>
    <mergeCell ref="BK51:CD51"/>
    <mergeCell ref="CE51:CR51"/>
    <mergeCell ref="CS51:DE51"/>
    <mergeCell ref="DF51:DR51"/>
    <mergeCell ref="DS51:EE51"/>
    <mergeCell ref="EF51:ER51"/>
    <mergeCell ref="ES51:FD51"/>
    <mergeCell ref="AO50:AW50"/>
    <mergeCell ref="AX50:BJ50"/>
    <mergeCell ref="BK50:CD50"/>
    <mergeCell ref="CE50:CR50"/>
    <mergeCell ref="CS50:DE50"/>
    <mergeCell ref="DF50:DR50"/>
    <mergeCell ref="DS50:EE50"/>
    <mergeCell ref="DS54:EE54"/>
    <mergeCell ref="ES57:FD57"/>
    <mergeCell ref="AO58:AW58"/>
    <mergeCell ref="AX58:BJ58"/>
    <mergeCell ref="BK57:CD57"/>
    <mergeCell ref="ES58:FD58"/>
    <mergeCell ref="ES59:FD59"/>
    <mergeCell ref="EF59:ER59"/>
    <mergeCell ref="ES61:FD61"/>
    <mergeCell ref="DS59:EE59"/>
    <mergeCell ref="A47:AN47"/>
    <mergeCell ref="A46:AN46"/>
    <mergeCell ref="EF56:ER56"/>
    <mergeCell ref="BK58:CD58"/>
    <mergeCell ref="CE58:CR58"/>
    <mergeCell ref="CS58:DE58"/>
    <mergeCell ref="CE59:CR59"/>
    <mergeCell ref="CS59:DE59"/>
    <mergeCell ref="BK60:CD60"/>
    <mergeCell ref="EF60:ER60"/>
    <mergeCell ref="DS58:EE58"/>
    <mergeCell ref="DS57:EE57"/>
    <mergeCell ref="EF57:ER57"/>
    <mergeCell ref="DF58:DR58"/>
    <mergeCell ref="A57:AN57"/>
    <mergeCell ref="AO57:AW57"/>
    <mergeCell ref="DF57:DR57"/>
    <mergeCell ref="EF58:ER58"/>
    <mergeCell ref="DS53:EE53"/>
    <mergeCell ref="EF53:ER53"/>
    <mergeCell ref="A55:AN55"/>
    <mergeCell ref="AO55:AW55"/>
    <mergeCell ref="AX55:BJ55"/>
    <mergeCell ref="AX57:BJ57"/>
    <mergeCell ref="CE57:CR57"/>
    <mergeCell ref="CS57:DE57"/>
    <mergeCell ref="AO61:AW61"/>
    <mergeCell ref="CE62:CR62"/>
    <mergeCell ref="CS62:DE62"/>
    <mergeCell ref="DF62:DR62"/>
    <mergeCell ref="AO59:AW59"/>
    <mergeCell ref="AX59:BJ59"/>
    <mergeCell ref="CS60:DE60"/>
    <mergeCell ref="DF60:DR60"/>
    <mergeCell ref="AX61:BJ61"/>
    <mergeCell ref="A60:AN60"/>
    <mergeCell ref="AO60:AW60"/>
    <mergeCell ref="AX60:BJ60"/>
    <mergeCell ref="BK59:CD59"/>
    <mergeCell ref="CE60:CR60"/>
    <mergeCell ref="DF59:DR59"/>
    <mergeCell ref="CS64:DE64"/>
    <mergeCell ref="ES64:FD64"/>
    <mergeCell ref="A63:AN63"/>
    <mergeCell ref="A65:AN65"/>
    <mergeCell ref="AO65:AW65"/>
    <mergeCell ref="AX65:BJ65"/>
    <mergeCell ref="AO63:AW63"/>
    <mergeCell ref="AX63:BJ63"/>
    <mergeCell ref="BK63:CD63"/>
    <mergeCell ref="CE63:CR63"/>
    <mergeCell ref="DS62:EE62"/>
    <mergeCell ref="EF65:ER65"/>
    <mergeCell ref="BK65:CD65"/>
    <mergeCell ref="DF64:DR64"/>
    <mergeCell ref="DS64:EE64"/>
    <mergeCell ref="AO64:AW64"/>
    <mergeCell ref="AX64:BJ64"/>
    <mergeCell ref="BK64:CD64"/>
    <mergeCell ref="CE64:CR64"/>
    <mergeCell ref="CS65:DE65"/>
    <mergeCell ref="EF64:ER64"/>
    <mergeCell ref="DF63:DR63"/>
    <mergeCell ref="AO62:AW62"/>
    <mergeCell ref="AX62:BJ62"/>
    <mergeCell ref="BK62:CD62"/>
    <mergeCell ref="BK67:CD67"/>
    <mergeCell ref="AO68:AW68"/>
    <mergeCell ref="AX68:BJ68"/>
    <mergeCell ref="BK68:CD68"/>
    <mergeCell ref="CE68:CR68"/>
    <mergeCell ref="ES67:FD67"/>
    <mergeCell ref="DS67:EE67"/>
    <mergeCell ref="DF68:DR68"/>
    <mergeCell ref="DS68:EE68"/>
    <mergeCell ref="EF68:ER68"/>
    <mergeCell ref="EF67:ER67"/>
    <mergeCell ref="ES68:FD68"/>
    <mergeCell ref="CE67:CR67"/>
    <mergeCell ref="CS67:DE67"/>
    <mergeCell ref="DF67:DR67"/>
    <mergeCell ref="CS68:DE68"/>
    <mergeCell ref="EF62:ER62"/>
    <mergeCell ref="ES62:FD62"/>
    <mergeCell ref="A76:AN76"/>
    <mergeCell ref="AO76:AW76"/>
    <mergeCell ref="AX76:BJ76"/>
    <mergeCell ref="BK76:CD76"/>
    <mergeCell ref="CE76:CR76"/>
    <mergeCell ref="CS76:DE76"/>
    <mergeCell ref="A75:AN75"/>
    <mergeCell ref="AO75:AW75"/>
    <mergeCell ref="AX75:BJ75"/>
    <mergeCell ref="A74:AN74"/>
    <mergeCell ref="AO74:AW74"/>
    <mergeCell ref="AX74:BJ74"/>
    <mergeCell ref="BK74:CD74"/>
    <mergeCell ref="CE74:CR74"/>
    <mergeCell ref="CS73:DE73"/>
    <mergeCell ref="DS70:EE70"/>
    <mergeCell ref="EF70:ER70"/>
    <mergeCell ref="DF73:DR73"/>
    <mergeCell ref="DS72:EE72"/>
    <mergeCell ref="EF72:ER72"/>
    <mergeCell ref="DS71:EE71"/>
    <mergeCell ref="DS73:EE73"/>
    <mergeCell ref="EF73:ER73"/>
    <mergeCell ref="AO70:AW70"/>
    <mergeCell ref="AX70:BJ70"/>
    <mergeCell ref="BK70:CD70"/>
    <mergeCell ref="CE70:CR70"/>
    <mergeCell ref="DF70:DR70"/>
    <mergeCell ref="EF71:ER71"/>
    <mergeCell ref="A66:AN73"/>
    <mergeCell ref="CS70:DE70"/>
    <mergeCell ref="AX67:BJ67"/>
    <mergeCell ref="DF76:DR76"/>
    <mergeCell ref="DS76:EE76"/>
    <mergeCell ref="EF76:ER76"/>
    <mergeCell ref="BK75:CD75"/>
    <mergeCell ref="CE75:CR75"/>
    <mergeCell ref="CS75:DE75"/>
    <mergeCell ref="AO71:AW71"/>
    <mergeCell ref="AX71:BJ71"/>
    <mergeCell ref="BK71:CD71"/>
    <mergeCell ref="CS74:DE74"/>
    <mergeCell ref="CE71:CR71"/>
    <mergeCell ref="DF72:DR72"/>
    <mergeCell ref="CS72:DE72"/>
    <mergeCell ref="CS71:DE71"/>
    <mergeCell ref="DF75:DR75"/>
    <mergeCell ref="AO73:AW73"/>
    <mergeCell ref="AX73:BJ73"/>
    <mergeCell ref="BK73:CD73"/>
    <mergeCell ref="CE73:CR73"/>
    <mergeCell ref="AO72:AW72"/>
    <mergeCell ref="AX72:BJ72"/>
    <mergeCell ref="BK72:CD72"/>
    <mergeCell ref="CE72:CR72"/>
    <mergeCell ref="DF71:DR71"/>
    <mergeCell ref="DF82:DR82"/>
    <mergeCell ref="DS82:EE82"/>
    <mergeCell ref="A79:AN79"/>
    <mergeCell ref="AO79:AW79"/>
    <mergeCell ref="AX79:BJ79"/>
    <mergeCell ref="BK79:CD79"/>
    <mergeCell ref="ES79:FD79"/>
    <mergeCell ref="DF80:DR80"/>
    <mergeCell ref="EF80:ER80"/>
    <mergeCell ref="ES80:FD80"/>
    <mergeCell ref="A77:AN77"/>
    <mergeCell ref="CE77:CR77"/>
    <mergeCell ref="CS77:DE77"/>
    <mergeCell ref="A78:AN78"/>
    <mergeCell ref="AO77:AW77"/>
    <mergeCell ref="AX77:BJ77"/>
    <mergeCell ref="BK77:CD77"/>
    <mergeCell ref="CS78:DE78"/>
    <mergeCell ref="DF78:DR78"/>
    <mergeCell ref="AO78:AW78"/>
    <mergeCell ref="AX78:BJ78"/>
    <mergeCell ref="BK78:CD78"/>
    <mergeCell ref="CE78:CR78"/>
    <mergeCell ref="DF77:DR77"/>
    <mergeCell ref="EF77:ER77"/>
    <mergeCell ref="DS78:EE78"/>
    <mergeCell ref="DS83:EE83"/>
    <mergeCell ref="BK83:CD83"/>
    <mergeCell ref="CE83:CR83"/>
    <mergeCell ref="CS83:DE83"/>
    <mergeCell ref="DF83:DR83"/>
    <mergeCell ref="AO85:AW85"/>
    <mergeCell ref="AX85:BJ85"/>
    <mergeCell ref="BK85:CD85"/>
    <mergeCell ref="AO84:AW84"/>
    <mergeCell ref="AX84:BJ84"/>
    <mergeCell ref="AO83:AW83"/>
    <mergeCell ref="AX83:BJ83"/>
    <mergeCell ref="A80:AN80"/>
    <mergeCell ref="AX80:BJ80"/>
    <mergeCell ref="BK80:CD80"/>
    <mergeCell ref="AO80:AW80"/>
    <mergeCell ref="CS80:DE80"/>
    <mergeCell ref="AX82:BJ82"/>
    <mergeCell ref="BK82:CD82"/>
    <mergeCell ref="DS80:EE80"/>
    <mergeCell ref="A81:AN81"/>
    <mergeCell ref="AO81:AW81"/>
    <mergeCell ref="AX81:BJ81"/>
    <mergeCell ref="BK81:CD81"/>
    <mergeCell ref="CE81:CR81"/>
    <mergeCell ref="CS81:DE81"/>
    <mergeCell ref="DF81:DR81"/>
    <mergeCell ref="DS81:EE81"/>
    <mergeCell ref="CE82:CR82"/>
    <mergeCell ref="A82:AN82"/>
    <mergeCell ref="AO82:AW82"/>
    <mergeCell ref="CS82:DE82"/>
    <mergeCell ref="ES84:FD84"/>
    <mergeCell ref="EF85:ER85"/>
    <mergeCell ref="ES85:FD85"/>
    <mergeCell ref="ES87:FD87"/>
    <mergeCell ref="BK87:CD87"/>
    <mergeCell ref="EF87:ER87"/>
    <mergeCell ref="DS85:EE85"/>
    <mergeCell ref="DF85:DR85"/>
    <mergeCell ref="CS87:DE87"/>
    <mergeCell ref="CS85:DE85"/>
    <mergeCell ref="DF87:DR87"/>
    <mergeCell ref="DS84:EE84"/>
    <mergeCell ref="EF84:ER84"/>
    <mergeCell ref="BK84:CD84"/>
    <mergeCell ref="CE84:CR84"/>
    <mergeCell ref="CS84:DE84"/>
    <mergeCell ref="DF84:DR84"/>
    <mergeCell ref="CE85:CR85"/>
    <mergeCell ref="ES86:FD86"/>
    <mergeCell ref="EF89:ER89"/>
    <mergeCell ref="DF89:DR89"/>
    <mergeCell ref="DS89:EE89"/>
    <mergeCell ref="DS87:EE87"/>
    <mergeCell ref="EF88:ER88"/>
    <mergeCell ref="ES88:FD88"/>
    <mergeCell ref="CS86:DE86"/>
    <mergeCell ref="A88:AN88"/>
    <mergeCell ref="AO88:AW88"/>
    <mergeCell ref="AX88:BJ88"/>
    <mergeCell ref="A89:AN89"/>
    <mergeCell ref="AO89:AW89"/>
    <mergeCell ref="BK88:CD88"/>
    <mergeCell ref="CE89:CR89"/>
    <mergeCell ref="A87:AN87"/>
    <mergeCell ref="AO87:AW87"/>
    <mergeCell ref="AX87:BJ87"/>
    <mergeCell ref="BK86:CD86"/>
    <mergeCell ref="CE86:CR86"/>
    <mergeCell ref="CE87:CR87"/>
    <mergeCell ref="DF88:DR88"/>
    <mergeCell ref="DS88:EE88"/>
    <mergeCell ref="CS89:DE89"/>
    <mergeCell ref="CE88:CR88"/>
    <mergeCell ref="CS88:DE88"/>
    <mergeCell ref="AX89:BJ89"/>
    <mergeCell ref="BK89:CD89"/>
    <mergeCell ref="CS92:DE92"/>
    <mergeCell ref="DF92:DR92"/>
    <mergeCell ref="AX90:BJ90"/>
    <mergeCell ref="BK90:CD90"/>
    <mergeCell ref="A86:AN86"/>
    <mergeCell ref="AO86:AW86"/>
    <mergeCell ref="AX86:BJ86"/>
    <mergeCell ref="DS86:EE86"/>
    <mergeCell ref="EF86:ER86"/>
    <mergeCell ref="DF86:DR86"/>
    <mergeCell ref="A90:AN90"/>
    <mergeCell ref="AO90:AW90"/>
    <mergeCell ref="ES92:FD92"/>
    <mergeCell ref="EF90:ER90"/>
    <mergeCell ref="ES90:FD90"/>
    <mergeCell ref="DF90:DR90"/>
    <mergeCell ref="DS90:EE90"/>
    <mergeCell ref="ES91:FD91"/>
    <mergeCell ref="CE90:CR90"/>
    <mergeCell ref="CS90:DE90"/>
    <mergeCell ref="AO92:AW92"/>
    <mergeCell ref="AX92:BJ92"/>
    <mergeCell ref="ES94:FD94"/>
    <mergeCell ref="DS91:EE91"/>
    <mergeCell ref="AO91:AW91"/>
    <mergeCell ref="AX91:BJ91"/>
    <mergeCell ref="BK91:CD91"/>
    <mergeCell ref="CE91:CR91"/>
    <mergeCell ref="CS91:DE91"/>
    <mergeCell ref="DF91:DR91"/>
    <mergeCell ref="ES93:FD93"/>
    <mergeCell ref="DS94:EE94"/>
    <mergeCell ref="AX93:BJ93"/>
    <mergeCell ref="CS93:DE93"/>
    <mergeCell ref="DS93:EE93"/>
    <mergeCell ref="AO93:AW93"/>
    <mergeCell ref="AO95:AW95"/>
    <mergeCell ref="AX95:BJ95"/>
    <mergeCell ref="CS95:DE95"/>
    <mergeCell ref="AO94:AW94"/>
    <mergeCell ref="AO97:AW97"/>
    <mergeCell ref="AX97:BJ97"/>
    <mergeCell ref="BK97:CD97"/>
    <mergeCell ref="CE97:CR97"/>
    <mergeCell ref="AO96:AW96"/>
    <mergeCell ref="AX96:BJ96"/>
    <mergeCell ref="BK96:CD96"/>
    <mergeCell ref="CE96:CR96"/>
    <mergeCell ref="CS97:DE97"/>
    <mergeCell ref="DF97:DR97"/>
    <mergeCell ref="AO100:AW100"/>
    <mergeCell ref="AX100:BJ100"/>
    <mergeCell ref="BK100:CD100"/>
    <mergeCell ref="CE100:CR100"/>
    <mergeCell ref="CS100:DE100"/>
    <mergeCell ref="CS96:DE96"/>
    <mergeCell ref="DF96:DR96"/>
    <mergeCell ref="AO98:AW98"/>
    <mergeCell ref="AX98:BJ98"/>
    <mergeCell ref="BK98:CD98"/>
    <mergeCell ref="CE98:CR98"/>
    <mergeCell ref="CS98:DE98"/>
    <mergeCell ref="DF98:DR98"/>
    <mergeCell ref="CS99:DE99"/>
    <mergeCell ref="DF99:DR99"/>
    <mergeCell ref="AX94:BJ94"/>
    <mergeCell ref="CS94:DE94"/>
    <mergeCell ref="A103:AN103"/>
    <mergeCell ref="AO103:AW103"/>
    <mergeCell ref="AX103:BJ103"/>
    <mergeCell ref="BK103:CD103"/>
    <mergeCell ref="A102:AN102"/>
    <mergeCell ref="AO102:AW102"/>
    <mergeCell ref="AX102:BJ102"/>
    <mergeCell ref="BK102:CD102"/>
    <mergeCell ref="CE102:CR102"/>
    <mergeCell ref="DS98:EE98"/>
    <mergeCell ref="DS99:EE99"/>
    <mergeCell ref="AO99:AW99"/>
    <mergeCell ref="AX99:BJ99"/>
    <mergeCell ref="BK99:CD99"/>
    <mergeCell ref="CE99:CR99"/>
    <mergeCell ref="A101:AN101"/>
    <mergeCell ref="AO101:AW101"/>
    <mergeCell ref="AX101:BJ101"/>
    <mergeCell ref="BK101:CD101"/>
    <mergeCell ref="CE101:CR101"/>
    <mergeCell ref="CS101:DE101"/>
    <mergeCell ref="DS100:EE100"/>
    <mergeCell ref="A107:AN107"/>
    <mergeCell ref="AO107:AW107"/>
    <mergeCell ref="AX107:BJ107"/>
    <mergeCell ref="BK107:CD107"/>
    <mergeCell ref="A106:AN106"/>
    <mergeCell ref="AO106:AW106"/>
    <mergeCell ref="AX106:BJ106"/>
    <mergeCell ref="BK106:CD106"/>
    <mergeCell ref="CS107:DE107"/>
    <mergeCell ref="CE106:CR106"/>
    <mergeCell ref="CS106:DE106"/>
    <mergeCell ref="CS102:DE102"/>
    <mergeCell ref="A104:AN104"/>
    <mergeCell ref="AO104:AW104"/>
    <mergeCell ref="AX104:BJ104"/>
    <mergeCell ref="BK104:CD104"/>
    <mergeCell ref="EF103:ER103"/>
    <mergeCell ref="DS104:EE104"/>
    <mergeCell ref="EF104:ER104"/>
    <mergeCell ref="EF105:ER105"/>
    <mergeCell ref="CE103:CR103"/>
    <mergeCell ref="CS103:DE103"/>
    <mergeCell ref="DF103:DR103"/>
    <mergeCell ref="DS103:EE103"/>
    <mergeCell ref="CE104:CR104"/>
    <mergeCell ref="CS105:DE105"/>
    <mergeCell ref="DS105:EE105"/>
    <mergeCell ref="A105:AN105"/>
    <mergeCell ref="AO105:AW105"/>
    <mergeCell ref="AX105:BJ105"/>
    <mergeCell ref="BK105:CD105"/>
    <mergeCell ref="CE105:CR105"/>
    <mergeCell ref="AX112:BJ112"/>
    <mergeCell ref="DS111:EE111"/>
    <mergeCell ref="EF112:ER112"/>
    <mergeCell ref="BK110:CD110"/>
    <mergeCell ref="CE110:CR110"/>
    <mergeCell ref="ES107:FD107"/>
    <mergeCell ref="DS109:EE109"/>
    <mergeCell ref="EF107:ER107"/>
    <mergeCell ref="CS109:DE109"/>
    <mergeCell ref="DF109:DR109"/>
    <mergeCell ref="BK108:CD108"/>
    <mergeCell ref="CE108:CR108"/>
    <mergeCell ref="CS108:DE108"/>
    <mergeCell ref="DF108:DR108"/>
    <mergeCell ref="ES108:FD108"/>
    <mergeCell ref="EF108:ER108"/>
    <mergeCell ref="CE107:CR107"/>
    <mergeCell ref="DS108:EE108"/>
    <mergeCell ref="A108:AN108"/>
    <mergeCell ref="AO108:AW108"/>
    <mergeCell ref="ES114:FD114"/>
    <mergeCell ref="A113:AN113"/>
    <mergeCell ref="AO113:AW113"/>
    <mergeCell ref="AX113:BJ113"/>
    <mergeCell ref="DF111:DR111"/>
    <mergeCell ref="BK109:CD109"/>
    <mergeCell ref="CE109:CR109"/>
    <mergeCell ref="DF112:DR112"/>
    <mergeCell ref="AO111:AW111"/>
    <mergeCell ref="AX111:BJ111"/>
    <mergeCell ref="BK113:CD113"/>
    <mergeCell ref="CE113:CR113"/>
    <mergeCell ref="CS113:DE113"/>
    <mergeCell ref="CE112:CR112"/>
    <mergeCell ref="CS112:DE112"/>
    <mergeCell ref="BK112:CD112"/>
    <mergeCell ref="CE111:CR111"/>
    <mergeCell ref="AX108:BJ108"/>
    <mergeCell ref="A110:AN110"/>
    <mergeCell ref="ES112:FD112"/>
    <mergeCell ref="A109:AN109"/>
    <mergeCell ref="AO109:AW109"/>
    <mergeCell ref="AX109:BJ109"/>
    <mergeCell ref="DS112:EE112"/>
    <mergeCell ref="A112:AN112"/>
    <mergeCell ref="AO112:AW112"/>
    <mergeCell ref="BK111:CD111"/>
    <mergeCell ref="CS111:DE111"/>
    <mergeCell ref="A111:AN111"/>
    <mergeCell ref="AX110:BJ110"/>
    <mergeCell ref="EF111:ER111"/>
    <mergeCell ref="DS110:EE110"/>
    <mergeCell ref="CS110:DE110"/>
    <mergeCell ref="DF110:DR110"/>
    <mergeCell ref="EF106:ER106"/>
    <mergeCell ref="DF107:DR107"/>
    <mergeCell ref="DS107:EE107"/>
    <mergeCell ref="ES111:FD111"/>
    <mergeCell ref="EF109:ER109"/>
    <mergeCell ref="ES109:FD109"/>
    <mergeCell ref="DF101:DR101"/>
    <mergeCell ref="DS101:EE101"/>
    <mergeCell ref="EF101:ER101"/>
    <mergeCell ref="ES101:FD101"/>
    <mergeCell ref="ES99:FD99"/>
    <mergeCell ref="DF100:DR100"/>
    <mergeCell ref="ES100:FD100"/>
    <mergeCell ref="EF99:ER99"/>
    <mergeCell ref="ES110:FD110"/>
    <mergeCell ref="DF104:DR104"/>
    <mergeCell ref="ES105:FD105"/>
    <mergeCell ref="DF105:DR105"/>
    <mergeCell ref="CS104:DE104"/>
    <mergeCell ref="EF100:ER100"/>
    <mergeCell ref="ES97:FD97"/>
    <mergeCell ref="EF97:ER97"/>
    <mergeCell ref="DF102:DR102"/>
    <mergeCell ref="DS102:EE102"/>
    <mergeCell ref="EF102:ER102"/>
    <mergeCell ref="EF110:ER110"/>
    <mergeCell ref="EF81:ER81"/>
    <mergeCell ref="AO110:AW110"/>
    <mergeCell ref="ES52:FD52"/>
    <mergeCell ref="CE80:CR80"/>
    <mergeCell ref="ES78:FD78"/>
    <mergeCell ref="CE79:CR79"/>
    <mergeCell ref="CS79:DE79"/>
    <mergeCell ref="DF79:DR79"/>
    <mergeCell ref="DS79:EE79"/>
    <mergeCell ref="EF79:ER79"/>
    <mergeCell ref="DS60:EE60"/>
    <mergeCell ref="ES60:FD60"/>
    <mergeCell ref="ES76:FD76"/>
    <mergeCell ref="ES77:FD77"/>
    <mergeCell ref="EF74:ER74"/>
    <mergeCell ref="DS74:EE74"/>
    <mergeCell ref="ES74:FD74"/>
    <mergeCell ref="ES71:FD71"/>
    <mergeCell ref="DF65:DR65"/>
    <mergeCell ref="DF74:DR74"/>
    <mergeCell ref="DS77:EE77"/>
    <mergeCell ref="DF106:DR106"/>
    <mergeCell ref="DS106:EE106"/>
    <mergeCell ref="DS75:EE75"/>
    <mergeCell ref="ES63:FD63"/>
    <mergeCell ref="A119:FD119"/>
    <mergeCell ref="DF115:DR115"/>
    <mergeCell ref="DS115:EE115"/>
    <mergeCell ref="EF115:ER115"/>
    <mergeCell ref="ES115:FD115"/>
    <mergeCell ref="A117:FD117"/>
    <mergeCell ref="AX115:BJ115"/>
    <mergeCell ref="ES113:FD113"/>
    <mergeCell ref="A114:AN114"/>
    <mergeCell ref="AO114:AW114"/>
    <mergeCell ref="AX114:BJ114"/>
    <mergeCell ref="BK114:CD114"/>
    <mergeCell ref="CE114:CR114"/>
    <mergeCell ref="DS113:EE113"/>
    <mergeCell ref="EF113:ER113"/>
    <mergeCell ref="CE115:CR115"/>
    <mergeCell ref="A118:FD118"/>
    <mergeCell ref="A115:AN115"/>
    <mergeCell ref="AO115:AW115"/>
    <mergeCell ref="CS115:DE115"/>
    <mergeCell ref="DF114:DR114"/>
    <mergeCell ref="EF114:ER114"/>
    <mergeCell ref="DF113:DR113"/>
    <mergeCell ref="AJ39:AN39"/>
    <mergeCell ref="AO39:AW39"/>
    <mergeCell ref="AX39:BJ39"/>
    <mergeCell ref="BK39:CD39"/>
    <mergeCell ref="CE39:CR39"/>
    <mergeCell ref="CS39:DE39"/>
    <mergeCell ref="DF39:DR39"/>
    <mergeCell ref="DS39:EE39"/>
    <mergeCell ref="AJ45:AN45"/>
    <mergeCell ref="AO45:AW45"/>
    <mergeCell ref="AX45:BJ45"/>
    <mergeCell ref="BK45:CD45"/>
    <mergeCell ref="EF39:ER39"/>
    <mergeCell ref="A53:AN53"/>
    <mergeCell ref="CE53:CR53"/>
    <mergeCell ref="CS53:DE53"/>
    <mergeCell ref="DF53:DR53"/>
    <mergeCell ref="DS97:EE97"/>
    <mergeCell ref="EF92:ER92"/>
    <mergeCell ref="EF91:ER91"/>
    <mergeCell ref="DS92:EE92"/>
    <mergeCell ref="DS95:EE95"/>
    <mergeCell ref="DS96:EE96"/>
    <mergeCell ref="EF75:ER75"/>
    <mergeCell ref="EF78:ER78"/>
    <mergeCell ref="EF98:ER98"/>
    <mergeCell ref="EF69:ER69"/>
    <mergeCell ref="ES69:FD69"/>
    <mergeCell ref="AO66:AV66"/>
    <mergeCell ref="AX66:BJ66"/>
    <mergeCell ref="BK66:CD66"/>
    <mergeCell ref="CE66:CR66"/>
    <mergeCell ref="CS66:DE66"/>
    <mergeCell ref="EF66:ER66"/>
    <mergeCell ref="DS66:EE66"/>
    <mergeCell ref="DF66:DR66"/>
    <mergeCell ref="DS65:EE65"/>
    <mergeCell ref="EF63:ER63"/>
    <mergeCell ref="CE65:CR65"/>
    <mergeCell ref="DS52:EE52"/>
    <mergeCell ref="EF52:ER52"/>
    <mergeCell ref="BK53:CD53"/>
    <mergeCell ref="BK115:CD115"/>
    <mergeCell ref="ES98:FD98"/>
    <mergeCell ref="ES89:FD89"/>
    <mergeCell ref="ES81:FD81"/>
    <mergeCell ref="ES106:FD106"/>
    <mergeCell ref="ES103:FD103"/>
    <mergeCell ref="ES104:FD104"/>
    <mergeCell ref="ES102:FD102"/>
    <mergeCell ref="ES95:FD95"/>
    <mergeCell ref="EF96:ER96"/>
    <mergeCell ref="ES96:FD96"/>
    <mergeCell ref="ES75:FD75"/>
    <mergeCell ref="ES82:FD82"/>
    <mergeCell ref="EF83:ER83"/>
    <mergeCell ref="EF82:ER82"/>
    <mergeCell ref="ES83:FD83"/>
    <mergeCell ref="ES65:FD65"/>
    <mergeCell ref="ES73:FD73"/>
    <mergeCell ref="ES70:FD70"/>
    <mergeCell ref="ES72:FD72"/>
    <mergeCell ref="AO67:AW67"/>
    <mergeCell ref="AO16:AW16"/>
    <mergeCell ref="AX16:BJ16"/>
    <mergeCell ref="BK16:CD16"/>
    <mergeCell ref="CE16:CR16"/>
    <mergeCell ref="CS16:DE16"/>
    <mergeCell ref="DF16:DR16"/>
    <mergeCell ref="DS16:EE16"/>
    <mergeCell ref="EF16:ER16"/>
    <mergeCell ref="ES16:FD16"/>
    <mergeCell ref="AO17:AW17"/>
    <mergeCell ref="AX17:BJ17"/>
    <mergeCell ref="BK17:CD17"/>
    <mergeCell ref="CE17:CR17"/>
    <mergeCell ref="CS17:DE17"/>
    <mergeCell ref="DF17:DR17"/>
    <mergeCell ref="DS17:EE17"/>
    <mergeCell ref="EF17:ER17"/>
    <mergeCell ref="ES17:FD17"/>
    <mergeCell ref="AO18:AW18"/>
    <mergeCell ref="ES39:FD39"/>
    <mergeCell ref="AO69:AW69"/>
    <mergeCell ref="AX69:BJ69"/>
    <mergeCell ref="BK69:CD69"/>
    <mergeCell ref="CE69:CR69"/>
    <mergeCell ref="CS69:DE69"/>
    <mergeCell ref="DF69:DR69"/>
    <mergeCell ref="DS69:EE69"/>
  </mergeCells>
  <phoneticPr fontId="13" type="noConversion"/>
  <printOptions horizontalCentered="1"/>
  <pageMargins left="0" right="0" top="0" bottom="0" header="0.19685039370078741" footer="0.19685039370078741"/>
  <pageSetup paperSize="9" scale="63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Фокина</dc:creator>
  <cp:lastModifiedBy>Тормосова Елена Валерьевна</cp:lastModifiedBy>
  <cp:lastPrinted>2021-10-20T08:25:04Z</cp:lastPrinted>
  <dcterms:created xsi:type="dcterms:W3CDTF">2019-09-26T13:16:41Z</dcterms:created>
  <dcterms:modified xsi:type="dcterms:W3CDTF">2021-10-25T07:53:00Z</dcterms:modified>
</cp:coreProperties>
</file>