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3" sheetId="5" r:id="rId1"/>
  </sheets>
  <definedNames>
    <definedName name="_xlnm.Print_Titles" localSheetId="0">'3'!$A:$AL,'3'!$6:$10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L11" i="5" l="1"/>
  <c r="BE64" i="5"/>
  <c r="BF48" i="5"/>
  <c r="BG48" i="5" s="1"/>
  <c r="BF46" i="5"/>
  <c r="BG46" i="5" s="1"/>
  <c r="BF44" i="5"/>
  <c r="BG44" i="5" s="1"/>
  <c r="BF29" i="5"/>
  <c r="BG29" i="5"/>
  <c r="BF64" i="5" l="1"/>
  <c r="BG64" i="5" s="1"/>
  <c r="CL12" i="5"/>
  <c r="CM12" i="5"/>
  <c r="CL13" i="5"/>
  <c r="CM13" i="5"/>
  <c r="CL14" i="5"/>
  <c r="CM14" i="5"/>
  <c r="CL15" i="5"/>
  <c r="CM15" i="5"/>
  <c r="CL16" i="5"/>
  <c r="CM16" i="5"/>
  <c r="CL17" i="5"/>
  <c r="CM17" i="5"/>
  <c r="CL18" i="5"/>
  <c r="CM18" i="5"/>
  <c r="CL19" i="5"/>
  <c r="CM19" i="5"/>
  <c r="CL20" i="5"/>
  <c r="CM20" i="5"/>
  <c r="CL21" i="5"/>
  <c r="CM21" i="5"/>
  <c r="CL22" i="5"/>
  <c r="CM22" i="5"/>
  <c r="CL23" i="5"/>
  <c r="CM23" i="5"/>
  <c r="CL24" i="5"/>
  <c r="CM24" i="5"/>
  <c r="CL25" i="5"/>
  <c r="CM25" i="5"/>
  <c r="CL26" i="5"/>
  <c r="CM26" i="5"/>
  <c r="CL27" i="5"/>
  <c r="CM27" i="5"/>
  <c r="CL28" i="5"/>
  <c r="CM28" i="5"/>
  <c r="CL29" i="5"/>
  <c r="CM29" i="5"/>
  <c r="CL30" i="5"/>
  <c r="CM30" i="5"/>
  <c r="CL31" i="5"/>
  <c r="CM31" i="5"/>
  <c r="CL32" i="5"/>
  <c r="CM32" i="5"/>
  <c r="CL33" i="5"/>
  <c r="CM33" i="5"/>
  <c r="CL34" i="5"/>
  <c r="CM34" i="5"/>
  <c r="CL35" i="5"/>
  <c r="CM35" i="5"/>
  <c r="CL36" i="5"/>
  <c r="CM36" i="5"/>
  <c r="CL37" i="5"/>
  <c r="CM37" i="5"/>
  <c r="CL38" i="5"/>
  <c r="CM38" i="5"/>
  <c r="CL39" i="5"/>
  <c r="CM39" i="5"/>
  <c r="CL40" i="5"/>
  <c r="CM40" i="5"/>
  <c r="CL41" i="5"/>
  <c r="CM41" i="5"/>
  <c r="CL42" i="5"/>
  <c r="CM42" i="5"/>
  <c r="CL43" i="5"/>
  <c r="CM43" i="5"/>
  <c r="CL44" i="5"/>
  <c r="CM44" i="5"/>
  <c r="CL45" i="5"/>
  <c r="CM45" i="5"/>
  <c r="CL46" i="5"/>
  <c r="CM46" i="5"/>
  <c r="CL47" i="5"/>
  <c r="CM47" i="5"/>
  <c r="CL48" i="5"/>
  <c r="CM48" i="5"/>
  <c r="CL49" i="5"/>
  <c r="CM49" i="5"/>
  <c r="CL50" i="5"/>
  <c r="CM50" i="5"/>
  <c r="CL51" i="5"/>
  <c r="CM51" i="5"/>
  <c r="CL52" i="5"/>
  <c r="CM52" i="5"/>
  <c r="CL53" i="5"/>
  <c r="CM53" i="5"/>
  <c r="CL54" i="5"/>
  <c r="CM54" i="5"/>
  <c r="CL55" i="5"/>
  <c r="CM55" i="5"/>
  <c r="CL56" i="5"/>
  <c r="CM56" i="5"/>
  <c r="CL57" i="5"/>
  <c r="CM57" i="5"/>
  <c r="CL58" i="5"/>
  <c r="CM58" i="5"/>
  <c r="CL59" i="5"/>
  <c r="CM59" i="5"/>
  <c r="CL60" i="5"/>
  <c r="CM60" i="5"/>
  <c r="CL61" i="5"/>
  <c r="CM61" i="5"/>
  <c r="CN61" i="5" s="1"/>
  <c r="CE61" i="5"/>
  <c r="CL64" i="5" l="1"/>
  <c r="CN50" i="5"/>
  <c r="CN47" i="5"/>
  <c r="CN44" i="5"/>
  <c r="CN38" i="5"/>
  <c r="CN35" i="5"/>
  <c r="CN32" i="5"/>
  <c r="CN60" i="5"/>
  <c r="CN59" i="5"/>
  <c r="CN58" i="5"/>
  <c r="CN54" i="5"/>
  <c r="CN53" i="5"/>
  <c r="CN52" i="5"/>
  <c r="CN51" i="5"/>
  <c r="CN49" i="5"/>
  <c r="CN48" i="5"/>
  <c r="CN41" i="5"/>
  <c r="CN40" i="5"/>
  <c r="CN39" i="5"/>
  <c r="CN37" i="5"/>
  <c r="CN36" i="5"/>
  <c r="CN34" i="5"/>
  <c r="CN33" i="5"/>
  <c r="CN31" i="5"/>
  <c r="CN30" i="5"/>
  <c r="CN28" i="5"/>
  <c r="CN27" i="5"/>
  <c r="CN26" i="5"/>
  <c r="CN25" i="5"/>
  <c r="CN23" i="5"/>
  <c r="CN22" i="5"/>
  <c r="CN20" i="5"/>
  <c r="CN18" i="5"/>
  <c r="CN17" i="5"/>
  <c r="CN15" i="5"/>
  <c r="CN14" i="5"/>
  <c r="CN12" i="5"/>
  <c r="CM11" i="5"/>
  <c r="CN11" i="5" s="1"/>
  <c r="CJ64" i="5"/>
  <c r="CI64" i="5"/>
  <c r="CK60" i="5"/>
  <c r="CK59" i="5"/>
  <c r="CK58" i="5"/>
  <c r="CK57" i="5"/>
  <c r="CK56" i="5"/>
  <c r="CK55" i="5"/>
  <c r="CK54" i="5"/>
  <c r="CK53" i="5"/>
  <c r="CK52" i="5"/>
  <c r="CK51" i="5"/>
  <c r="CK50" i="5"/>
  <c r="CK49" i="5"/>
  <c r="CK48" i="5"/>
  <c r="CK47" i="5"/>
  <c r="CK46" i="5"/>
  <c r="CK45" i="5"/>
  <c r="CK44" i="5"/>
  <c r="CK43" i="5"/>
  <c r="CK42" i="5"/>
  <c r="CK41" i="5"/>
  <c r="CK40" i="5"/>
  <c r="CK39" i="5"/>
  <c r="CK38" i="5"/>
  <c r="CK37" i="5"/>
  <c r="CK36" i="5"/>
  <c r="CK35" i="5"/>
  <c r="CK34" i="5"/>
  <c r="CK33" i="5"/>
  <c r="CK32" i="5"/>
  <c r="CK31" i="5"/>
  <c r="CK30" i="5"/>
  <c r="CK29" i="5"/>
  <c r="CK28" i="5"/>
  <c r="CK27" i="5"/>
  <c r="CK26" i="5"/>
  <c r="CK25" i="5"/>
  <c r="CK24" i="5"/>
  <c r="CK23" i="5"/>
  <c r="CK22" i="5"/>
  <c r="CK21" i="5"/>
  <c r="CK20" i="5"/>
  <c r="CK19" i="5"/>
  <c r="CK18" i="5"/>
  <c r="CK17" i="5"/>
  <c r="CK16" i="5"/>
  <c r="CK15" i="5"/>
  <c r="CK14" i="5"/>
  <c r="CK13" i="5"/>
  <c r="CK12" i="5"/>
  <c r="CK11" i="5"/>
  <c r="CE44" i="5"/>
  <c r="CE42" i="5"/>
  <c r="CE41" i="5"/>
  <c r="CE40" i="5"/>
  <c r="CE39" i="5"/>
  <c r="CE38" i="5"/>
  <c r="CE37" i="5"/>
  <c r="CE36" i="5"/>
  <c r="CE35" i="5"/>
  <c r="CE34" i="5"/>
  <c r="CE33" i="5"/>
  <c r="CE32" i="5"/>
  <c r="CE31" i="5"/>
  <c r="CE30" i="5"/>
  <c r="CE29" i="5"/>
  <c r="CE28" i="5"/>
  <c r="CE27" i="5"/>
  <c r="CE26" i="5"/>
  <c r="CE25" i="5"/>
  <c r="CE24" i="5"/>
  <c r="CE23" i="5"/>
  <c r="CE22" i="5"/>
  <c r="CE21" i="5"/>
  <c r="CE20" i="5"/>
  <c r="CE19" i="5"/>
  <c r="CE18" i="5"/>
  <c r="CE17" i="5"/>
  <c r="CE16" i="5"/>
  <c r="CE15" i="5"/>
  <c r="CE14" i="5"/>
  <c r="CE13" i="5"/>
  <c r="CE12" i="5"/>
  <c r="CE11" i="5"/>
  <c r="CD64" i="5"/>
  <c r="CC64" i="5"/>
  <c r="BY54" i="5"/>
  <c r="BY52" i="5"/>
  <c r="BY47" i="5"/>
  <c r="BY44" i="5"/>
  <c r="BY41" i="5"/>
  <c r="BY40" i="5"/>
  <c r="BY31" i="5"/>
  <c r="BY21" i="5"/>
  <c r="BX64" i="5"/>
  <c r="BW64" i="5"/>
  <c r="BR64" i="5"/>
  <c r="BQ64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S34" i="5"/>
  <c r="BS35" i="5"/>
  <c r="BS36" i="5"/>
  <c r="BS37" i="5"/>
  <c r="BS38" i="5"/>
  <c r="BS39" i="5"/>
  <c r="BS40" i="5"/>
  <c r="BS41" i="5"/>
  <c r="BS42" i="5"/>
  <c r="BS43" i="5"/>
  <c r="BS44" i="5"/>
  <c r="BS45" i="5"/>
  <c r="BS46" i="5"/>
  <c r="BS47" i="5"/>
  <c r="BS48" i="5"/>
  <c r="BS49" i="5"/>
  <c r="BS50" i="5"/>
  <c r="BS51" i="5"/>
  <c r="BS52" i="5"/>
  <c r="BS53" i="5"/>
  <c r="BS54" i="5"/>
  <c r="BS55" i="5"/>
  <c r="BS56" i="5"/>
  <c r="BS57" i="5"/>
  <c r="BS58" i="5"/>
  <c r="BS59" i="5"/>
  <c r="BS60" i="5"/>
  <c r="BS11" i="5"/>
  <c r="BL64" i="5"/>
  <c r="BK64" i="5"/>
  <c r="BM60" i="5"/>
  <c r="BM59" i="5"/>
  <c r="BM58" i="5"/>
  <c r="BM57" i="5"/>
  <c r="BM56" i="5"/>
  <c r="BM55" i="5"/>
  <c r="BM54" i="5"/>
  <c r="BM53" i="5"/>
  <c r="BM52" i="5"/>
  <c r="BM51" i="5"/>
  <c r="BM50" i="5"/>
  <c r="BM49" i="5"/>
  <c r="BM48" i="5"/>
  <c r="BM47" i="5"/>
  <c r="BM46" i="5"/>
  <c r="BM45" i="5"/>
  <c r="BM44" i="5"/>
  <c r="BM43" i="5"/>
  <c r="BM42" i="5"/>
  <c r="BM41" i="5"/>
  <c r="BM40" i="5"/>
  <c r="BM39" i="5"/>
  <c r="BM38" i="5"/>
  <c r="BM37" i="5"/>
  <c r="BM36" i="5"/>
  <c r="BM35" i="5"/>
  <c r="BM34" i="5"/>
  <c r="BM33" i="5"/>
  <c r="BM32" i="5"/>
  <c r="BM31" i="5"/>
  <c r="BM30" i="5"/>
  <c r="BM29" i="5"/>
  <c r="BM28" i="5"/>
  <c r="BM27" i="5"/>
  <c r="BM26" i="5"/>
  <c r="BM25" i="5"/>
  <c r="BM24" i="5"/>
  <c r="BM23" i="5"/>
  <c r="BM22" i="5"/>
  <c r="BM21" i="5"/>
  <c r="BM20" i="5"/>
  <c r="BM19" i="5"/>
  <c r="BM18" i="5"/>
  <c r="BM17" i="5"/>
  <c r="BM16" i="5"/>
  <c r="BM15" i="5"/>
  <c r="BM14" i="5"/>
  <c r="BM13" i="5"/>
  <c r="BM12" i="5"/>
  <c r="BM11" i="5"/>
  <c r="AZ64" i="5"/>
  <c r="AY64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BA47" i="5"/>
  <c r="BA48" i="5"/>
  <c r="BA49" i="5"/>
  <c r="BA46" i="5"/>
  <c r="BA50" i="5"/>
  <c r="BA51" i="5"/>
  <c r="BA52" i="5"/>
  <c r="BA53" i="5"/>
  <c r="BA54" i="5"/>
  <c r="BA55" i="5"/>
  <c r="BA56" i="5"/>
  <c r="BA57" i="5"/>
  <c r="BA58" i="5"/>
  <c r="BA59" i="5"/>
  <c r="BA60" i="5"/>
  <c r="BA61" i="5"/>
  <c r="BA62" i="5"/>
  <c r="BA63" i="5"/>
  <c r="BA11" i="5"/>
  <c r="CH13" i="5"/>
  <c r="CB13" i="5"/>
  <c r="BP13" i="5"/>
  <c r="BJ13" i="5"/>
  <c r="AX13" i="5"/>
  <c r="CM64" i="5" l="1"/>
  <c r="CK64" i="5"/>
  <c r="CN64" i="5"/>
  <c r="CN16" i="5"/>
  <c r="CN19" i="5"/>
  <c r="CN21" i="5"/>
  <c r="CN43" i="5"/>
  <c r="CN46" i="5"/>
  <c r="CN55" i="5"/>
  <c r="CN57" i="5"/>
  <c r="CN13" i="5"/>
  <c r="CN24" i="5"/>
  <c r="CN29" i="5"/>
  <c r="CN42" i="5"/>
  <c r="CN45" i="5"/>
  <c r="CN56" i="5"/>
  <c r="BS64" i="5"/>
  <c r="BY64" i="5"/>
  <c r="CE64" i="5"/>
  <c r="BM64" i="5"/>
  <c r="BA64" i="5"/>
  <c r="CH12" i="5"/>
  <c r="CH14" i="5"/>
  <c r="CH15" i="5"/>
  <c r="CH23" i="5"/>
  <c r="CH16" i="5"/>
  <c r="CH17" i="5"/>
  <c r="CH19" i="5"/>
  <c r="CH20" i="5"/>
  <c r="CH21" i="5"/>
  <c r="CH22" i="5"/>
  <c r="CH24" i="5"/>
  <c r="CH25" i="5"/>
  <c r="CH26" i="5"/>
  <c r="CH27" i="5"/>
  <c r="CH28" i="5"/>
  <c r="CH18" i="5"/>
  <c r="CH29" i="5"/>
  <c r="CH30" i="5"/>
  <c r="CH31" i="5"/>
  <c r="CH32" i="5"/>
  <c r="CH33" i="5"/>
  <c r="CH34" i="5"/>
  <c r="CH35" i="5"/>
  <c r="CH36" i="5"/>
  <c r="CH37" i="5"/>
  <c r="CH38" i="5"/>
  <c r="CH39" i="5"/>
  <c r="CH43" i="5"/>
  <c r="CH41" i="5"/>
  <c r="CH40" i="5"/>
  <c r="CH42" i="5"/>
  <c r="CH44" i="5"/>
  <c r="CH45" i="5"/>
  <c r="CH47" i="5"/>
  <c r="CH48" i="5"/>
  <c r="CH49" i="5"/>
  <c r="CH46" i="5"/>
  <c r="CH50" i="5"/>
  <c r="CH51" i="5"/>
  <c r="CH52" i="5"/>
  <c r="CH53" i="5"/>
  <c r="CH54" i="5"/>
  <c r="CH55" i="5"/>
  <c r="CH56" i="5"/>
  <c r="CH57" i="5"/>
  <c r="CH58" i="5"/>
  <c r="CH59" i="5"/>
  <c r="CH60" i="5"/>
  <c r="CH11" i="5"/>
  <c r="CB12" i="5" l="1"/>
  <c r="CB14" i="5"/>
  <c r="CB15" i="5"/>
  <c r="CB23" i="5"/>
  <c r="CB16" i="5"/>
  <c r="CB17" i="5"/>
  <c r="CB19" i="5"/>
  <c r="CB20" i="5"/>
  <c r="CB21" i="5"/>
  <c r="CB22" i="5"/>
  <c r="CB24" i="5"/>
  <c r="CB25" i="5"/>
  <c r="CB26" i="5"/>
  <c r="CB27" i="5"/>
  <c r="CB28" i="5"/>
  <c r="CB18" i="5"/>
  <c r="CB29" i="5"/>
  <c r="CB30" i="5"/>
  <c r="CB31" i="5"/>
  <c r="CB32" i="5"/>
  <c r="CB33" i="5"/>
  <c r="CB34" i="5"/>
  <c r="CB35" i="5"/>
  <c r="CB36" i="5"/>
  <c r="CB37" i="5"/>
  <c r="CB38" i="5"/>
  <c r="CB39" i="5"/>
  <c r="CB43" i="5"/>
  <c r="CB41" i="5"/>
  <c r="CB40" i="5"/>
  <c r="CB42" i="5"/>
  <c r="CB44" i="5"/>
  <c r="CB45" i="5"/>
  <c r="CB47" i="5"/>
  <c r="CB48" i="5"/>
  <c r="CB49" i="5"/>
  <c r="CB46" i="5"/>
  <c r="CB50" i="5"/>
  <c r="CB51" i="5"/>
  <c r="CB52" i="5"/>
  <c r="CB53" i="5"/>
  <c r="CB54" i="5"/>
  <c r="CB55" i="5"/>
  <c r="CB56" i="5"/>
  <c r="CB57" i="5"/>
  <c r="CB58" i="5"/>
  <c r="CB59" i="5"/>
  <c r="CB60" i="5"/>
  <c r="CB61" i="5"/>
  <c r="CB11" i="5"/>
  <c r="BV54" i="5"/>
  <c r="BV52" i="5"/>
  <c r="BV47" i="5"/>
  <c r="BV44" i="5"/>
  <c r="BV40" i="5"/>
  <c r="BV41" i="5"/>
  <c r="BV31" i="5"/>
  <c r="BV21" i="5"/>
  <c r="BP12" i="5"/>
  <c r="BP14" i="5"/>
  <c r="BP15" i="5"/>
  <c r="BP23" i="5"/>
  <c r="BP16" i="5"/>
  <c r="BP17" i="5"/>
  <c r="BP19" i="5"/>
  <c r="BP20" i="5"/>
  <c r="BP21" i="5"/>
  <c r="BP22" i="5"/>
  <c r="BP24" i="5"/>
  <c r="BP25" i="5"/>
  <c r="BP26" i="5"/>
  <c r="BP27" i="5"/>
  <c r="BP28" i="5"/>
  <c r="BP18" i="5"/>
  <c r="BP29" i="5"/>
  <c r="BP30" i="5"/>
  <c r="BP31" i="5"/>
  <c r="BP32" i="5"/>
  <c r="BP33" i="5"/>
  <c r="BP34" i="5"/>
  <c r="BP35" i="5"/>
  <c r="BP36" i="5"/>
  <c r="BP37" i="5"/>
  <c r="BP38" i="5"/>
  <c r="BP39" i="5"/>
  <c r="BP43" i="5"/>
  <c r="BP41" i="5"/>
  <c r="BP40" i="5"/>
  <c r="BP42" i="5"/>
  <c r="BP44" i="5"/>
  <c r="BP45" i="5"/>
  <c r="BP47" i="5"/>
  <c r="BP48" i="5"/>
  <c r="BP49" i="5"/>
  <c r="BP46" i="5"/>
  <c r="BP50" i="5"/>
  <c r="BP51" i="5"/>
  <c r="BP52" i="5"/>
  <c r="BP53" i="5"/>
  <c r="BP54" i="5"/>
  <c r="BP55" i="5"/>
  <c r="BP56" i="5"/>
  <c r="BP57" i="5"/>
  <c r="BP58" i="5"/>
  <c r="BP59" i="5"/>
  <c r="BP60" i="5"/>
  <c r="BP11" i="5"/>
  <c r="BJ12" i="5" l="1"/>
  <c r="BJ14" i="5"/>
  <c r="BJ15" i="5"/>
  <c r="BJ23" i="5"/>
  <c r="BJ16" i="5"/>
  <c r="BJ17" i="5"/>
  <c r="BJ19" i="5"/>
  <c r="BJ20" i="5"/>
  <c r="BJ21" i="5"/>
  <c r="BJ22" i="5"/>
  <c r="BJ24" i="5"/>
  <c r="BJ25" i="5"/>
  <c r="BJ26" i="5"/>
  <c r="BJ27" i="5"/>
  <c r="BJ28" i="5"/>
  <c r="BJ18" i="5"/>
  <c r="BJ29" i="5"/>
  <c r="BJ30" i="5"/>
  <c r="BJ31" i="5"/>
  <c r="BJ32" i="5"/>
  <c r="BJ33" i="5"/>
  <c r="BJ34" i="5"/>
  <c r="BJ35" i="5"/>
  <c r="BJ36" i="5"/>
  <c r="BJ37" i="5"/>
  <c r="BJ38" i="5"/>
  <c r="BJ39" i="5"/>
  <c r="BJ43" i="5"/>
  <c r="BJ41" i="5"/>
  <c r="BJ40" i="5"/>
  <c r="BJ42" i="5"/>
  <c r="BJ44" i="5"/>
  <c r="BJ45" i="5"/>
  <c r="BJ47" i="5"/>
  <c r="BJ48" i="5"/>
  <c r="BJ49" i="5"/>
  <c r="BJ46" i="5"/>
  <c r="BJ50" i="5"/>
  <c r="BJ51" i="5"/>
  <c r="BJ52" i="5"/>
  <c r="BJ53" i="5"/>
  <c r="BJ54" i="5"/>
  <c r="BJ55" i="5"/>
  <c r="BJ56" i="5"/>
  <c r="BJ57" i="5"/>
  <c r="BJ58" i="5"/>
  <c r="BJ59" i="5"/>
  <c r="BJ60" i="5"/>
  <c r="BJ11" i="5"/>
  <c r="BD46" i="5"/>
  <c r="BD48" i="5"/>
  <c r="BD44" i="5"/>
  <c r="BD29" i="5"/>
  <c r="AX12" i="5"/>
  <c r="AX14" i="5"/>
  <c r="AX15" i="5"/>
  <c r="AX23" i="5"/>
  <c r="AX16" i="5"/>
  <c r="AX17" i="5"/>
  <c r="AX19" i="5"/>
  <c r="AX20" i="5"/>
  <c r="AX21" i="5"/>
  <c r="AX22" i="5"/>
  <c r="AX24" i="5"/>
  <c r="AX25" i="5"/>
  <c r="AX26" i="5"/>
  <c r="AX27" i="5"/>
  <c r="AX28" i="5"/>
  <c r="AX18" i="5"/>
  <c r="AX29" i="5"/>
  <c r="AX30" i="5"/>
  <c r="AX31" i="5"/>
  <c r="AX32" i="5"/>
  <c r="AX33" i="5"/>
  <c r="AX34" i="5"/>
  <c r="AX35" i="5"/>
  <c r="AX36" i="5"/>
  <c r="AX37" i="5"/>
  <c r="AX38" i="5"/>
  <c r="AX39" i="5"/>
  <c r="AX43" i="5"/>
  <c r="AX41" i="5"/>
  <c r="AX40" i="5"/>
  <c r="AX42" i="5"/>
  <c r="AX44" i="5"/>
  <c r="AX45" i="5"/>
  <c r="AX47" i="5"/>
  <c r="AX48" i="5"/>
  <c r="AX49" i="5"/>
  <c r="AX46" i="5"/>
  <c r="AX50" i="5"/>
  <c r="AX51" i="5"/>
  <c r="AX52" i="5"/>
  <c r="AX53" i="5"/>
  <c r="AX54" i="5"/>
  <c r="AX55" i="5"/>
  <c r="AX56" i="5"/>
  <c r="AX57" i="5"/>
  <c r="AX58" i="5"/>
  <c r="AX59" i="5"/>
  <c r="AX60" i="5"/>
  <c r="AX61" i="5"/>
  <c r="AX62" i="5"/>
  <c r="AX63" i="5"/>
  <c r="AX11" i="5"/>
  <c r="BZ64" i="5" l="1"/>
  <c r="CA64" i="5" l="1"/>
  <c r="CB64" i="5" s="1"/>
  <c r="BU64" i="5"/>
  <c r="BO64" i="5"/>
  <c r="BI64" i="5"/>
  <c r="CG64" i="5" l="1"/>
  <c r="BC64" i="5"/>
  <c r="BB64" i="5"/>
  <c r="AW64" i="5"/>
  <c r="BD64" i="5" l="1"/>
  <c r="AV64" i="5"/>
  <c r="AX64" i="5" s="1"/>
  <c r="CF64" i="5"/>
  <c r="CH64" i="5" s="1"/>
  <c r="BN64" i="5" l="1"/>
  <c r="BP64" i="5" s="1"/>
  <c r="BT64" i="5" l="1"/>
  <c r="BV64" i="5" s="1"/>
  <c r="BH64" i="5"/>
  <c r="BJ64" i="5" s="1"/>
</calcChain>
</file>

<file path=xl/sharedStrings.xml><?xml version="1.0" encoding="utf-8"?>
<sst xmlns="http://schemas.openxmlformats.org/spreadsheetml/2006/main" count="219" uniqueCount="82">
  <si>
    <t>№ п/п</t>
  </si>
  <si>
    <t>Итого</t>
  </si>
  <si>
    <t>койко-дни</t>
  </si>
  <si>
    <t>территориальная программа обязательного медицинского стрвахования</t>
  </si>
  <si>
    <t>территориальной программы государственных гарантий бесплатного оказания гражданам медицинской помощи (областной бюджет)</t>
  </si>
  <si>
    <t>Наименование медицинской организации, участвующей в реализации ТП ГГ</t>
  </si>
  <si>
    <t>Медицинская помощь в условиях круглосуточного стационара</t>
  </si>
  <si>
    <t>Медицинская помощь в амбулаторных условиях</t>
  </si>
  <si>
    <t>Медицинская помощь в условиях дневного стационара</t>
  </si>
  <si>
    <t>Скорая медицинская помощь</t>
  </si>
  <si>
    <t>Паллитативная медицинская помощь</t>
  </si>
  <si>
    <t>Итого стоимость (областной бюджет)</t>
  </si>
  <si>
    <t xml:space="preserve"> случаи  госпитализации  (в т.ч ВМП)</t>
  </si>
  <si>
    <t xml:space="preserve"> посещения с профилактической целью (вкл. стомат.)</t>
  </si>
  <si>
    <t xml:space="preserve"> посещения в неотложной форме (вкл. стомат.)</t>
  </si>
  <si>
    <t>план</t>
  </si>
  <si>
    <t>обращения в связи с заболеванием (вкл. стомат.)</t>
  </si>
  <si>
    <t>количество вызовов</t>
  </si>
  <si>
    <t>объем медицинской помощи</t>
  </si>
  <si>
    <t xml:space="preserve">стоимость </t>
  </si>
  <si>
    <t xml:space="preserve">стоимость  </t>
  </si>
  <si>
    <t>%</t>
  </si>
  <si>
    <t>Итого стоимость территориальной программы обязательного медицинского страхования</t>
  </si>
  <si>
    <t>случаи лечения</t>
  </si>
  <si>
    <t xml:space="preserve">из них случаи  госпитализации  по ВМП </t>
  </si>
  <si>
    <t>случаи госпитализации по ВМП</t>
  </si>
  <si>
    <t>ГБУЗ Архангельской области "Вельская ЦРБ"</t>
  </si>
  <si>
    <t>ГБУЗ Архангельской области  "Верхнетоемская ЦРБ"</t>
  </si>
  <si>
    <t>ГБУЗ Архангельской области "Виноградовская центральная районная больница"</t>
  </si>
  <si>
    <t>ГБУЗ Архангельской области "Ильинская центральная районная больница"</t>
  </si>
  <si>
    <t>ГБУЗ Архангельской области "Каргопольская центральная районная больница им. Н.Д. Кировой"</t>
  </si>
  <si>
    <t xml:space="preserve">ГБУЗ Архангельской области "Карпогорская центральная районная больница" </t>
  </si>
  <si>
    <t>ГБУЗ Архангельской области "Коношская  центральная районная больница"</t>
  </si>
  <si>
    <t xml:space="preserve">ГБУЗ Архангельской области "Красноборская центральная районная больница" </t>
  </si>
  <si>
    <t>ГБУЗ Архангельской области "Лешуконская центральная районная больница"</t>
  </si>
  <si>
    <t>ГБУЗ Архангельской области "Мезенская центральная районная больница"</t>
  </si>
  <si>
    <t>ГБУЗ Архангельской области "Няндомская центральная районная больница"</t>
  </si>
  <si>
    <t>ГБУЗ Архангельской области "Онежская центральная районная больница"</t>
  </si>
  <si>
    <t>ГБУЗ Архангельской области "Плесецкая центральная районная больница"</t>
  </si>
  <si>
    <t>ГБУЗ Архангельской области "Приморская центральная районная больница"</t>
  </si>
  <si>
    <t>ГБУЗ  Архангельской области "Устьянская центральная районная больница"</t>
  </si>
  <si>
    <t>ГБУЗ  Архангельской области"Холмогорская ЦРБ"</t>
  </si>
  <si>
    <t>ГБУЗ Архангельской области "Шенкурская центральная районная больница им. Н.Н. Приорова"</t>
  </si>
  <si>
    <t>ГБУЗ Архангельской области "Яренская центральная районная больница"</t>
  </si>
  <si>
    <t>ГБУЗ "Первая городская клиническая больница  им Е.Е. Волосевич"</t>
  </si>
  <si>
    <t>ГБУЗ Архангельской области "Архангельская городская клиническая больница № 4"</t>
  </si>
  <si>
    <t>ГБУЗ Архангельской области "Архангельская городская клиническая больница № 6"</t>
  </si>
  <si>
    <t>ГБУЗ Архангельской области "Архангельская городская клиническая поликлиника № 1"</t>
  </si>
  <si>
    <t>ГБУЗ Архангельской области "Архангельская городская клиническая поликлиника № 2"</t>
  </si>
  <si>
    <t>ГБУЗ Архангельской области "Архангельская городская детская клиническая поликлиника"</t>
  </si>
  <si>
    <t>ГБУЗ Архангельской области "Архангельская областная клиническая станция скорой медицинской помощи"</t>
  </si>
  <si>
    <t>ГБУЗ Архангельской области "Северодвинская городская больница № 1"</t>
  </si>
  <si>
    <t>ГБУЗ Архангельской области "Северодвинская городская клиническая больница № 2 СМП"</t>
  </si>
  <si>
    <t>ГБУЗ Архангельской области "Северодвинская городская детская клиническая больница"</t>
  </si>
  <si>
    <t>ГБУЗ Архангельской области "Северодвинская станция скорой медицинской помощи"</t>
  </si>
  <si>
    <t>ГБУЗ Архангельской области "Новодвинская центральная городская больница"</t>
  </si>
  <si>
    <t>ГБУЗ Архангельской области "Коряжемская городская больница"</t>
  </si>
  <si>
    <t>ГБУЗ Архангельской области "Котласская центральная городская больница имени святителя Луки (В.Ф. Войно-Ясенецкого)"</t>
  </si>
  <si>
    <t>ГБУЗ Архангельской области "Мирнинская центральная городская больница"</t>
  </si>
  <si>
    <t>ГБУЗ Архангельской области "Архангельская областная клиническая больница"</t>
  </si>
  <si>
    <t xml:space="preserve">ГБУЗ  Архангельской области "Архангельская  клиническая психиатрическая больница" </t>
  </si>
  <si>
    <t>ГАУЗ Архангельской области "Архангельская  клиническая офтальмологическая больница"</t>
  </si>
  <si>
    <t>ГБУЗ Архангельской области"Архангельский центр лечебной физкультуры и спортивной медицины"</t>
  </si>
  <si>
    <t>ГБУЗ Архангельской области "Архангельский клиничекий онкологический диспансер"</t>
  </si>
  <si>
    <t>ГАУЗ Архангельской области "Архангельский клинический кожно-венерологический диспансер"</t>
  </si>
  <si>
    <t>ГБУЗ Архангельской области "Архангельский  госпиталь для ветеранов войн"</t>
  </si>
  <si>
    <t>ГБУЗ Архангельской области "Архангельский клинический противотуберкулезный диспансер"</t>
  </si>
  <si>
    <t>ГБУЗ Архангельской области "Котласский психоневрологический диспансер"</t>
  </si>
  <si>
    <t>ГБУЗ Архангельской области  "Северодвинский психоневрологический диспансер"</t>
  </si>
  <si>
    <t>ГАУЗ Архангельской области "Санаторий Сольвычегодск"</t>
  </si>
  <si>
    <t>ГБУЗ Архангельской области "Детский туберкулезный санаторий им. Фаворской"</t>
  </si>
  <si>
    <t>ГБУЗ Архангельской области "Архангельская станция переливания крови"</t>
  </si>
  <si>
    <t>ГБУЗ Архангельской области "Архангельский областной центр общественного здоровья и медицинской профилактики"</t>
  </si>
  <si>
    <t>ГБУЗ Архангельской области "Бюро судебно-медицинской экспертизы"</t>
  </si>
  <si>
    <t>ГБУЗ Архангельской области "Медицинский информацинно-аналитический центр"</t>
  </si>
  <si>
    <t>ГБУЗ Архангельской области"Архангельская  областная детская клиническая больница им. П.Г. Выжлецова"</t>
  </si>
  <si>
    <t>утверждено на 2022 год</t>
  </si>
  <si>
    <t>выполнено за 6 месяцев 2022 года</t>
  </si>
  <si>
    <t xml:space="preserve"> случаи  госпитализации </t>
  </si>
  <si>
    <t>Общество с ограниченной ответственностью "СМП "ШАНС"</t>
  </si>
  <si>
    <t/>
  </si>
  <si>
    <t>Информация о реализации территориальной программы государственных гарантий бесплатного оказания гражданам медицинской помощи в Архангельской области в 1 полугодии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</si>
</sst>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(* #,##0.00_);_(* \(#,##0.00\);_(* &quot;-&quot;??_);_(@_)"/>
    <numFmt numFmtId="166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.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5" fillId="0" borderId="0"/>
    <xf numFmtId="165" fontId="16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1" fillId="0" borderId="0"/>
  </cellStyleXfs>
  <cellXfs count="128">
    <xf numFmtId="0" fontId="0" fillId="0" borderId="0" xfId="0"/>
    <xf numFmtId="0" fontId="1" fillId="0" borderId="0" xfId="0" applyFont="1" applyFill="1"/>
    <xf numFmtId="0" fontId="6" fillId="0" borderId="0" xfId="0" applyFont="1" applyFill="1"/>
    <xf numFmtId="3" fontId="1" fillId="0" borderId="0" xfId="0" applyNumberFormat="1" applyFont="1" applyFill="1"/>
    <xf numFmtId="164" fontId="4" fillId="0" borderId="0" xfId="0" applyNumberFormat="1" applyFont="1" applyFill="1"/>
    <xf numFmtId="4" fontId="1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right" vertical="top"/>
    </xf>
    <xf numFmtId="164" fontId="4" fillId="3" borderId="7" xfId="0" applyNumberFormat="1" applyFont="1" applyFill="1" applyBorder="1" applyAlignment="1">
      <alignment horizontal="right" vertical="top"/>
    </xf>
    <xf numFmtId="4" fontId="1" fillId="3" borderId="2" xfId="0" applyNumberFormat="1" applyFont="1" applyFill="1" applyBorder="1" applyAlignment="1">
      <alignment horizontal="right" vertical="top"/>
    </xf>
    <xf numFmtId="164" fontId="4" fillId="3" borderId="8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/>
    <xf numFmtId="3" fontId="1" fillId="3" borderId="1" xfId="0" applyNumberFormat="1" applyFont="1" applyFill="1" applyBorder="1" applyAlignment="1">
      <alignment horizontal="right" vertical="top"/>
    </xf>
    <xf numFmtId="4" fontId="1" fillId="3" borderId="1" xfId="0" applyNumberFormat="1" applyFont="1" applyFill="1" applyBorder="1" applyAlignment="1">
      <alignment horizontal="right" vertical="top"/>
    </xf>
    <xf numFmtId="164" fontId="4" fillId="3" borderId="3" xfId="0" applyNumberFormat="1" applyFont="1" applyFill="1" applyBorder="1" applyAlignment="1">
      <alignment horizontal="right" vertical="top"/>
    </xf>
    <xf numFmtId="0" fontId="1" fillId="2" borderId="0" xfId="0" applyFont="1" applyFill="1"/>
    <xf numFmtId="3" fontId="4" fillId="3" borderId="1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4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164" fontId="14" fillId="3" borderId="1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19" fillId="0" borderId="1" xfId="0" applyFont="1" applyBorder="1" applyAlignment="1" applyProtection="1">
      <alignment vertical="center" wrapText="1" readingOrder="1"/>
      <protection locked="0"/>
    </xf>
    <xf numFmtId="3" fontId="20" fillId="4" borderId="1" xfId="0" applyNumberFormat="1" applyFont="1" applyFill="1" applyBorder="1" applyAlignment="1">
      <alignment horizontal="center" vertical="center" wrapText="1"/>
    </xf>
    <xf numFmtId="3" fontId="20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/>
    </xf>
    <xf numFmtId="9" fontId="20" fillId="4" borderId="1" xfId="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3" fontId="20" fillId="5" borderId="1" xfId="0" applyNumberFormat="1" applyFont="1" applyFill="1" applyBorder="1" applyAlignment="1">
      <alignment horizontal="center" vertical="center" wrapText="1"/>
    </xf>
    <xf numFmtId="9" fontId="20" fillId="5" borderId="1" xfId="6" applyFont="1" applyFill="1" applyBorder="1" applyAlignment="1">
      <alignment horizontal="center" vertical="center" wrapText="1"/>
    </xf>
    <xf numFmtId="0" fontId="1" fillId="5" borderId="1" xfId="0" applyFont="1" applyFill="1" applyBorder="1"/>
    <xf numFmtId="3" fontId="20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 wrapText="1"/>
    </xf>
    <xf numFmtId="9" fontId="20" fillId="3" borderId="1" xfId="6" applyFont="1" applyFill="1" applyBorder="1" applyAlignment="1">
      <alignment horizontal="center" vertical="center" wrapText="1"/>
    </xf>
    <xf numFmtId="0" fontId="1" fillId="3" borderId="1" xfId="0" applyFont="1" applyFill="1" applyBorder="1"/>
    <xf numFmtId="3" fontId="4" fillId="3" borderId="1" xfId="0" applyNumberFormat="1" applyFont="1" applyFill="1" applyBorder="1" applyAlignment="1">
      <alignment horizontal="center"/>
    </xf>
    <xf numFmtId="3" fontId="20" fillId="0" borderId="1" xfId="7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/>
    </xf>
    <xf numFmtId="4" fontId="1" fillId="0" borderId="0" xfId="0" applyNumberFormat="1" applyFont="1" applyFill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3" fontId="2" fillId="5" borderId="6" xfId="0" applyNumberFormat="1" applyFont="1" applyFill="1" applyBorder="1" applyAlignment="1">
      <alignment horizontal="center" vertical="center" wrapText="1"/>
    </xf>
    <xf numFmtId="3" fontId="2" fillId="5" borderId="10" xfId="0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" fontId="2" fillId="5" borderId="6" xfId="0" applyNumberFormat="1" applyFont="1" applyFill="1" applyBorder="1" applyAlignment="1">
      <alignment horizontal="center" vertical="center" wrapText="1"/>
    </xf>
    <xf numFmtId="4" fontId="2" fillId="5" borderId="10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0" xfId="4"/>
    <cellStyle name="Обычный 2" xfId="1"/>
    <cellStyle name="Обычный 3" xfId="3"/>
    <cellStyle name="Обычный 9" xfId="7"/>
    <cellStyle name="Процентный" xfId="6" builtinId="5"/>
    <cellStyle name="Процентный 2" xfId="5"/>
    <cellStyle name="Финансовый 2" xfId="2"/>
  </cellStyles>
  <dxfs count="0"/>
  <tableStyles count="0" defaultTableStyle="TableStyleMedium2" defaultPivotStyle="PivotStyleLight16"/>
  <colors>
    <mruColors>
      <color rgb="FFFFFFCC"/>
      <color rgb="FFFFFF99"/>
      <color rgb="FFCCFF99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Z66"/>
  <sheetViews>
    <sheetView tabSelected="1" zoomScale="70" zoomScaleNormal="70" workbookViewId="0">
      <pane xSplit="2" ySplit="10" topLeftCell="AV49" activePane="bottomRight" state="frozen"/>
      <selection activeCell="A3" sqref="A3"/>
      <selection pane="topRight" activeCell="C3" sqref="C3"/>
      <selection pane="bottomLeft" activeCell="A11" sqref="A11"/>
      <selection pane="bottomRight" activeCell="CI57" sqref="CI57"/>
    </sheetView>
  </sheetViews>
  <sheetFormatPr defaultRowHeight="15.75" x14ac:dyDescent="0.25"/>
  <cols>
    <col min="1" max="1" width="5" style="1" customWidth="1"/>
    <col min="2" max="2" width="53.28515625" style="2" customWidth="1"/>
    <col min="3" max="4" width="12.7109375" style="3" hidden="1" customWidth="1"/>
    <col min="5" max="5" width="12.7109375" style="4" hidden="1" customWidth="1"/>
    <col min="6" max="7" width="12.7109375" style="5" hidden="1" customWidth="1"/>
    <col min="8" max="8" width="12.7109375" style="6" hidden="1" customWidth="1"/>
    <col min="9" max="10" width="12.7109375" style="3" hidden="1" customWidth="1"/>
    <col min="11" max="11" width="12.7109375" style="4" hidden="1" customWidth="1"/>
    <col min="12" max="13" width="12.7109375" style="5" hidden="1" customWidth="1"/>
    <col min="14" max="14" width="12.7109375" style="6" hidden="1" customWidth="1"/>
    <col min="15" max="16" width="12.7109375" style="3" hidden="1" customWidth="1"/>
    <col min="17" max="17" width="12.7109375" style="6" hidden="1" customWidth="1"/>
    <col min="18" max="19" width="12.7109375" style="5" hidden="1" customWidth="1"/>
    <col min="20" max="20" width="12.7109375" style="6" hidden="1" customWidth="1"/>
    <col min="21" max="22" width="12.7109375" style="3" hidden="1" customWidth="1"/>
    <col min="23" max="23" width="12.7109375" style="6" hidden="1" customWidth="1"/>
    <col min="24" max="25" width="12.7109375" style="5" hidden="1" customWidth="1"/>
    <col min="26" max="26" width="12.7109375" style="6" hidden="1" customWidth="1"/>
    <col min="27" max="28" width="12.7109375" style="3" hidden="1" customWidth="1"/>
    <col min="29" max="29" width="12.7109375" style="6" hidden="1" customWidth="1"/>
    <col min="30" max="31" width="12.7109375" style="5" hidden="1" customWidth="1"/>
    <col min="32" max="32" width="12.7109375" style="4" hidden="1" customWidth="1"/>
    <col min="33" max="34" width="12.7109375" style="3" hidden="1" customWidth="1"/>
    <col min="35" max="35" width="12.7109375" style="6" hidden="1" customWidth="1"/>
    <col min="36" max="37" width="12.7109375" style="5" hidden="1" customWidth="1"/>
    <col min="38" max="38" width="12.7109375" style="6" hidden="1" customWidth="1"/>
    <col min="39" max="40" width="12.7109375" style="7" hidden="1" customWidth="1"/>
    <col min="41" max="41" width="12.7109375" style="6" hidden="1" customWidth="1"/>
    <col min="42" max="43" width="12.7109375" style="8" hidden="1" customWidth="1"/>
    <col min="44" max="44" width="12.7109375" style="6" hidden="1" customWidth="1"/>
    <col min="45" max="46" width="12.7109375" style="1" hidden="1" customWidth="1"/>
    <col min="47" max="47" width="12.7109375" style="9" hidden="1" customWidth="1"/>
    <col min="48" max="48" width="13.5703125" style="1" customWidth="1"/>
    <col min="49" max="49" width="10" style="1" customWidth="1"/>
    <col min="50" max="50" width="9.140625" style="1"/>
    <col min="51" max="51" width="12.140625" style="79" customWidth="1"/>
    <col min="52" max="52" width="11.140625" style="79" customWidth="1"/>
    <col min="53" max="53" width="9.140625" style="1"/>
    <col min="54" max="54" width="13.5703125" style="1" customWidth="1"/>
    <col min="55" max="55" width="10" style="1" customWidth="1"/>
    <col min="56" max="56" width="9.140625" style="1" customWidth="1"/>
    <col min="57" max="58" width="11.28515625" style="79" bestFit="1" customWidth="1"/>
    <col min="59" max="62" width="9.140625" style="1" customWidth="1"/>
    <col min="63" max="64" width="11.28515625" style="1" customWidth="1"/>
    <col min="65" max="68" width="9.140625" style="1" customWidth="1"/>
    <col min="69" max="70" width="11.28515625" style="1" customWidth="1"/>
    <col min="71" max="74" width="9.140625" style="1" customWidth="1"/>
    <col min="75" max="76" width="10.140625" style="1" customWidth="1"/>
    <col min="77" max="80" width="9.140625" style="1" customWidth="1"/>
    <col min="81" max="81" width="11.28515625" style="1" customWidth="1"/>
    <col min="82" max="82" width="10.140625" style="1" customWidth="1"/>
    <col min="83" max="86" width="9.140625" style="1" customWidth="1"/>
    <col min="87" max="88" width="11.28515625" style="1" customWidth="1"/>
    <col min="89" max="89" width="9.140625" style="1" customWidth="1"/>
    <col min="90" max="90" width="13.42578125" style="1" customWidth="1"/>
    <col min="91" max="91" width="13.85546875" style="1" customWidth="1"/>
    <col min="92" max="92" width="9.140625" style="1" customWidth="1"/>
    <col min="93" max="93" width="15.42578125" style="1" customWidth="1"/>
    <col min="94" max="94" width="20.140625" style="1" customWidth="1"/>
    <col min="95" max="95" width="15.42578125" style="1" customWidth="1"/>
    <col min="96" max="97" width="16.28515625" style="1" customWidth="1"/>
    <col min="98" max="258" width="9.140625" style="1"/>
    <col min="259" max="259" width="5" style="1" customWidth="1"/>
    <col min="260" max="260" width="33.140625" style="1" customWidth="1"/>
    <col min="261" max="261" width="10.7109375" style="1" customWidth="1"/>
    <col min="262" max="262" width="11.28515625" style="1" customWidth="1"/>
    <col min="263" max="263" width="6.140625" style="1" customWidth="1"/>
    <col min="264" max="264" width="12.7109375" style="1" customWidth="1"/>
    <col min="265" max="265" width="12.85546875" style="1" customWidth="1"/>
    <col min="266" max="266" width="6.140625" style="1" customWidth="1"/>
    <col min="267" max="267" width="11.140625" style="1" customWidth="1"/>
    <col min="268" max="268" width="10.28515625" style="1" customWidth="1"/>
    <col min="269" max="269" width="6.42578125" style="1" customWidth="1"/>
    <col min="270" max="270" width="12.7109375" style="1" customWidth="1"/>
    <col min="271" max="271" width="13.7109375" style="1" customWidth="1"/>
    <col min="272" max="272" width="6.42578125" style="1" customWidth="1"/>
    <col min="273" max="273" width="10.7109375" style="1" customWidth="1"/>
    <col min="274" max="274" width="10.28515625" style="1" customWidth="1"/>
    <col min="275" max="275" width="7.140625" style="1" customWidth="1"/>
    <col min="276" max="276" width="11.28515625" style="1" customWidth="1"/>
    <col min="277" max="277" width="12.42578125" style="1" customWidth="1"/>
    <col min="278" max="278" width="6" style="1" customWidth="1"/>
    <col min="279" max="279" width="10.140625" style="1" customWidth="1"/>
    <col min="280" max="280" width="11.28515625" style="1" customWidth="1"/>
    <col min="281" max="281" width="6.7109375" style="1" customWidth="1"/>
    <col min="282" max="282" width="12" style="1" customWidth="1"/>
    <col min="283" max="283" width="12.28515625" style="1" customWidth="1"/>
    <col min="284" max="284" width="7.140625" style="1" customWidth="1"/>
    <col min="285" max="285" width="10.140625" style="1" customWidth="1"/>
    <col min="286" max="286" width="9.85546875" style="1" customWidth="1"/>
    <col min="287" max="287" width="7.7109375" style="1" customWidth="1"/>
    <col min="288" max="288" width="12.42578125" style="1" customWidth="1"/>
    <col min="289" max="289" width="12.7109375" style="1" customWidth="1"/>
    <col min="290" max="290" width="7" style="1" customWidth="1"/>
    <col min="291" max="291" width="10.7109375" style="1" customWidth="1"/>
    <col min="292" max="292" width="9.28515625" style="1" customWidth="1"/>
    <col min="293" max="293" width="6.28515625" style="1" customWidth="1"/>
    <col min="294" max="294" width="13.5703125" style="1" customWidth="1"/>
    <col min="295" max="295" width="10.85546875" style="1" customWidth="1"/>
    <col min="296" max="296" width="6.7109375" style="1" customWidth="1"/>
    <col min="297" max="297" width="14.42578125" style="1" customWidth="1"/>
    <col min="298" max="298" width="14.28515625" style="1" customWidth="1"/>
    <col min="299" max="299" width="9.7109375" style="1" customWidth="1"/>
    <col min="300" max="300" width="13.5703125" style="1" customWidth="1"/>
    <col min="301" max="514" width="9.140625" style="1"/>
    <col min="515" max="515" width="5" style="1" customWidth="1"/>
    <col min="516" max="516" width="33.140625" style="1" customWidth="1"/>
    <col min="517" max="517" width="10.7109375" style="1" customWidth="1"/>
    <col min="518" max="518" width="11.28515625" style="1" customWidth="1"/>
    <col min="519" max="519" width="6.140625" style="1" customWidth="1"/>
    <col min="520" max="520" width="12.7109375" style="1" customWidth="1"/>
    <col min="521" max="521" width="12.85546875" style="1" customWidth="1"/>
    <col min="522" max="522" width="6.140625" style="1" customWidth="1"/>
    <col min="523" max="523" width="11.140625" style="1" customWidth="1"/>
    <col min="524" max="524" width="10.28515625" style="1" customWidth="1"/>
    <col min="525" max="525" width="6.42578125" style="1" customWidth="1"/>
    <col min="526" max="526" width="12.7109375" style="1" customWidth="1"/>
    <col min="527" max="527" width="13.7109375" style="1" customWidth="1"/>
    <col min="528" max="528" width="6.42578125" style="1" customWidth="1"/>
    <col min="529" max="529" width="10.7109375" style="1" customWidth="1"/>
    <col min="530" max="530" width="10.28515625" style="1" customWidth="1"/>
    <col min="531" max="531" width="7.140625" style="1" customWidth="1"/>
    <col min="532" max="532" width="11.28515625" style="1" customWidth="1"/>
    <col min="533" max="533" width="12.42578125" style="1" customWidth="1"/>
    <col min="534" max="534" width="6" style="1" customWidth="1"/>
    <col min="535" max="535" width="10.140625" style="1" customWidth="1"/>
    <col min="536" max="536" width="11.28515625" style="1" customWidth="1"/>
    <col min="537" max="537" width="6.7109375" style="1" customWidth="1"/>
    <col min="538" max="538" width="12" style="1" customWidth="1"/>
    <col min="539" max="539" width="12.28515625" style="1" customWidth="1"/>
    <col min="540" max="540" width="7.140625" style="1" customWidth="1"/>
    <col min="541" max="541" width="10.140625" style="1" customWidth="1"/>
    <col min="542" max="542" width="9.85546875" style="1" customWidth="1"/>
    <col min="543" max="543" width="7.7109375" style="1" customWidth="1"/>
    <col min="544" max="544" width="12.42578125" style="1" customWidth="1"/>
    <col min="545" max="545" width="12.7109375" style="1" customWidth="1"/>
    <col min="546" max="546" width="7" style="1" customWidth="1"/>
    <col min="547" max="547" width="10.7109375" style="1" customWidth="1"/>
    <col min="548" max="548" width="9.28515625" style="1" customWidth="1"/>
    <col min="549" max="549" width="6.28515625" style="1" customWidth="1"/>
    <col min="550" max="550" width="13.5703125" style="1" customWidth="1"/>
    <col min="551" max="551" width="10.85546875" style="1" customWidth="1"/>
    <col min="552" max="552" width="6.7109375" style="1" customWidth="1"/>
    <col min="553" max="553" width="14.42578125" style="1" customWidth="1"/>
    <col min="554" max="554" width="14.28515625" style="1" customWidth="1"/>
    <col min="555" max="555" width="9.7109375" style="1" customWidth="1"/>
    <col min="556" max="556" width="13.5703125" style="1" customWidth="1"/>
    <col min="557" max="770" width="9.140625" style="1"/>
    <col min="771" max="771" width="5" style="1" customWidth="1"/>
    <col min="772" max="772" width="33.140625" style="1" customWidth="1"/>
    <col min="773" max="773" width="10.7109375" style="1" customWidth="1"/>
    <col min="774" max="774" width="11.28515625" style="1" customWidth="1"/>
    <col min="775" max="775" width="6.140625" style="1" customWidth="1"/>
    <col min="776" max="776" width="12.7109375" style="1" customWidth="1"/>
    <col min="777" max="777" width="12.85546875" style="1" customWidth="1"/>
    <col min="778" max="778" width="6.140625" style="1" customWidth="1"/>
    <col min="779" max="779" width="11.140625" style="1" customWidth="1"/>
    <col min="780" max="780" width="10.28515625" style="1" customWidth="1"/>
    <col min="781" max="781" width="6.42578125" style="1" customWidth="1"/>
    <col min="782" max="782" width="12.7109375" style="1" customWidth="1"/>
    <col min="783" max="783" width="13.7109375" style="1" customWidth="1"/>
    <col min="784" max="784" width="6.42578125" style="1" customWidth="1"/>
    <col min="785" max="785" width="10.7109375" style="1" customWidth="1"/>
    <col min="786" max="786" width="10.28515625" style="1" customWidth="1"/>
    <col min="787" max="787" width="7.140625" style="1" customWidth="1"/>
    <col min="788" max="788" width="11.28515625" style="1" customWidth="1"/>
    <col min="789" max="789" width="12.42578125" style="1" customWidth="1"/>
    <col min="790" max="790" width="6" style="1" customWidth="1"/>
    <col min="791" max="791" width="10.140625" style="1" customWidth="1"/>
    <col min="792" max="792" width="11.28515625" style="1" customWidth="1"/>
    <col min="793" max="793" width="6.7109375" style="1" customWidth="1"/>
    <col min="794" max="794" width="12" style="1" customWidth="1"/>
    <col min="795" max="795" width="12.28515625" style="1" customWidth="1"/>
    <col min="796" max="796" width="7.140625" style="1" customWidth="1"/>
    <col min="797" max="797" width="10.140625" style="1" customWidth="1"/>
    <col min="798" max="798" width="9.85546875" style="1" customWidth="1"/>
    <col min="799" max="799" width="7.7109375" style="1" customWidth="1"/>
    <col min="800" max="800" width="12.42578125" style="1" customWidth="1"/>
    <col min="801" max="801" width="12.7109375" style="1" customWidth="1"/>
    <col min="802" max="802" width="7" style="1" customWidth="1"/>
    <col min="803" max="803" width="10.7109375" style="1" customWidth="1"/>
    <col min="804" max="804" width="9.28515625" style="1" customWidth="1"/>
    <col min="805" max="805" width="6.28515625" style="1" customWidth="1"/>
    <col min="806" max="806" width="13.5703125" style="1" customWidth="1"/>
    <col min="807" max="807" width="10.85546875" style="1" customWidth="1"/>
    <col min="808" max="808" width="6.7109375" style="1" customWidth="1"/>
    <col min="809" max="809" width="14.42578125" style="1" customWidth="1"/>
    <col min="810" max="810" width="14.28515625" style="1" customWidth="1"/>
    <col min="811" max="811" width="9.7109375" style="1" customWidth="1"/>
    <col min="812" max="812" width="13.5703125" style="1" customWidth="1"/>
    <col min="813" max="1026" width="9.140625" style="1"/>
    <col min="1027" max="1027" width="5" style="1" customWidth="1"/>
    <col min="1028" max="1028" width="33.140625" style="1" customWidth="1"/>
    <col min="1029" max="1029" width="10.7109375" style="1" customWidth="1"/>
    <col min="1030" max="1030" width="11.28515625" style="1" customWidth="1"/>
    <col min="1031" max="1031" width="6.140625" style="1" customWidth="1"/>
    <col min="1032" max="1032" width="12.7109375" style="1" customWidth="1"/>
    <col min="1033" max="1033" width="12.85546875" style="1" customWidth="1"/>
    <col min="1034" max="1034" width="6.140625" style="1" customWidth="1"/>
    <col min="1035" max="1035" width="11.140625" style="1" customWidth="1"/>
    <col min="1036" max="1036" width="10.28515625" style="1" customWidth="1"/>
    <col min="1037" max="1037" width="6.42578125" style="1" customWidth="1"/>
    <col min="1038" max="1038" width="12.7109375" style="1" customWidth="1"/>
    <col min="1039" max="1039" width="13.7109375" style="1" customWidth="1"/>
    <col min="1040" max="1040" width="6.42578125" style="1" customWidth="1"/>
    <col min="1041" max="1041" width="10.7109375" style="1" customWidth="1"/>
    <col min="1042" max="1042" width="10.28515625" style="1" customWidth="1"/>
    <col min="1043" max="1043" width="7.140625" style="1" customWidth="1"/>
    <col min="1044" max="1044" width="11.28515625" style="1" customWidth="1"/>
    <col min="1045" max="1045" width="12.42578125" style="1" customWidth="1"/>
    <col min="1046" max="1046" width="6" style="1" customWidth="1"/>
    <col min="1047" max="1047" width="10.140625" style="1" customWidth="1"/>
    <col min="1048" max="1048" width="11.28515625" style="1" customWidth="1"/>
    <col min="1049" max="1049" width="6.7109375" style="1" customWidth="1"/>
    <col min="1050" max="1050" width="12" style="1" customWidth="1"/>
    <col min="1051" max="1051" width="12.28515625" style="1" customWidth="1"/>
    <col min="1052" max="1052" width="7.140625" style="1" customWidth="1"/>
    <col min="1053" max="1053" width="10.140625" style="1" customWidth="1"/>
    <col min="1054" max="1054" width="9.85546875" style="1" customWidth="1"/>
    <col min="1055" max="1055" width="7.7109375" style="1" customWidth="1"/>
    <col min="1056" max="1056" width="12.42578125" style="1" customWidth="1"/>
    <col min="1057" max="1057" width="12.7109375" style="1" customWidth="1"/>
    <col min="1058" max="1058" width="7" style="1" customWidth="1"/>
    <col min="1059" max="1059" width="10.7109375" style="1" customWidth="1"/>
    <col min="1060" max="1060" width="9.28515625" style="1" customWidth="1"/>
    <col min="1061" max="1061" width="6.28515625" style="1" customWidth="1"/>
    <col min="1062" max="1062" width="13.5703125" style="1" customWidth="1"/>
    <col min="1063" max="1063" width="10.85546875" style="1" customWidth="1"/>
    <col min="1064" max="1064" width="6.7109375" style="1" customWidth="1"/>
    <col min="1065" max="1065" width="14.42578125" style="1" customWidth="1"/>
    <col min="1066" max="1066" width="14.28515625" style="1" customWidth="1"/>
    <col min="1067" max="1067" width="9.7109375" style="1" customWidth="1"/>
    <col min="1068" max="1068" width="13.5703125" style="1" customWidth="1"/>
    <col min="1069" max="1282" width="9.140625" style="1"/>
    <col min="1283" max="1283" width="5" style="1" customWidth="1"/>
    <col min="1284" max="1284" width="33.140625" style="1" customWidth="1"/>
    <col min="1285" max="1285" width="10.7109375" style="1" customWidth="1"/>
    <col min="1286" max="1286" width="11.28515625" style="1" customWidth="1"/>
    <col min="1287" max="1287" width="6.140625" style="1" customWidth="1"/>
    <col min="1288" max="1288" width="12.7109375" style="1" customWidth="1"/>
    <col min="1289" max="1289" width="12.85546875" style="1" customWidth="1"/>
    <col min="1290" max="1290" width="6.140625" style="1" customWidth="1"/>
    <col min="1291" max="1291" width="11.140625" style="1" customWidth="1"/>
    <col min="1292" max="1292" width="10.28515625" style="1" customWidth="1"/>
    <col min="1293" max="1293" width="6.42578125" style="1" customWidth="1"/>
    <col min="1294" max="1294" width="12.7109375" style="1" customWidth="1"/>
    <col min="1295" max="1295" width="13.7109375" style="1" customWidth="1"/>
    <col min="1296" max="1296" width="6.42578125" style="1" customWidth="1"/>
    <col min="1297" max="1297" width="10.7109375" style="1" customWidth="1"/>
    <col min="1298" max="1298" width="10.28515625" style="1" customWidth="1"/>
    <col min="1299" max="1299" width="7.140625" style="1" customWidth="1"/>
    <col min="1300" max="1300" width="11.28515625" style="1" customWidth="1"/>
    <col min="1301" max="1301" width="12.42578125" style="1" customWidth="1"/>
    <col min="1302" max="1302" width="6" style="1" customWidth="1"/>
    <col min="1303" max="1303" width="10.140625" style="1" customWidth="1"/>
    <col min="1304" max="1304" width="11.28515625" style="1" customWidth="1"/>
    <col min="1305" max="1305" width="6.7109375" style="1" customWidth="1"/>
    <col min="1306" max="1306" width="12" style="1" customWidth="1"/>
    <col min="1307" max="1307" width="12.28515625" style="1" customWidth="1"/>
    <col min="1308" max="1308" width="7.140625" style="1" customWidth="1"/>
    <col min="1309" max="1309" width="10.140625" style="1" customWidth="1"/>
    <col min="1310" max="1310" width="9.85546875" style="1" customWidth="1"/>
    <col min="1311" max="1311" width="7.7109375" style="1" customWidth="1"/>
    <col min="1312" max="1312" width="12.42578125" style="1" customWidth="1"/>
    <col min="1313" max="1313" width="12.7109375" style="1" customWidth="1"/>
    <col min="1314" max="1314" width="7" style="1" customWidth="1"/>
    <col min="1315" max="1315" width="10.7109375" style="1" customWidth="1"/>
    <col min="1316" max="1316" width="9.28515625" style="1" customWidth="1"/>
    <col min="1317" max="1317" width="6.28515625" style="1" customWidth="1"/>
    <col min="1318" max="1318" width="13.5703125" style="1" customWidth="1"/>
    <col min="1319" max="1319" width="10.85546875" style="1" customWidth="1"/>
    <col min="1320" max="1320" width="6.7109375" style="1" customWidth="1"/>
    <col min="1321" max="1321" width="14.42578125" style="1" customWidth="1"/>
    <col min="1322" max="1322" width="14.28515625" style="1" customWidth="1"/>
    <col min="1323" max="1323" width="9.7109375" style="1" customWidth="1"/>
    <col min="1324" max="1324" width="13.5703125" style="1" customWidth="1"/>
    <col min="1325" max="1538" width="9.140625" style="1"/>
    <col min="1539" max="1539" width="5" style="1" customWidth="1"/>
    <col min="1540" max="1540" width="33.140625" style="1" customWidth="1"/>
    <col min="1541" max="1541" width="10.7109375" style="1" customWidth="1"/>
    <col min="1542" max="1542" width="11.28515625" style="1" customWidth="1"/>
    <col min="1543" max="1543" width="6.140625" style="1" customWidth="1"/>
    <col min="1544" max="1544" width="12.7109375" style="1" customWidth="1"/>
    <col min="1545" max="1545" width="12.85546875" style="1" customWidth="1"/>
    <col min="1546" max="1546" width="6.140625" style="1" customWidth="1"/>
    <col min="1547" max="1547" width="11.140625" style="1" customWidth="1"/>
    <col min="1548" max="1548" width="10.28515625" style="1" customWidth="1"/>
    <col min="1549" max="1549" width="6.42578125" style="1" customWidth="1"/>
    <col min="1550" max="1550" width="12.7109375" style="1" customWidth="1"/>
    <col min="1551" max="1551" width="13.7109375" style="1" customWidth="1"/>
    <col min="1552" max="1552" width="6.42578125" style="1" customWidth="1"/>
    <col min="1553" max="1553" width="10.7109375" style="1" customWidth="1"/>
    <col min="1554" max="1554" width="10.28515625" style="1" customWidth="1"/>
    <col min="1555" max="1555" width="7.140625" style="1" customWidth="1"/>
    <col min="1556" max="1556" width="11.28515625" style="1" customWidth="1"/>
    <col min="1557" max="1557" width="12.42578125" style="1" customWidth="1"/>
    <col min="1558" max="1558" width="6" style="1" customWidth="1"/>
    <col min="1559" max="1559" width="10.140625" style="1" customWidth="1"/>
    <col min="1560" max="1560" width="11.28515625" style="1" customWidth="1"/>
    <col min="1561" max="1561" width="6.7109375" style="1" customWidth="1"/>
    <col min="1562" max="1562" width="12" style="1" customWidth="1"/>
    <col min="1563" max="1563" width="12.28515625" style="1" customWidth="1"/>
    <col min="1564" max="1564" width="7.140625" style="1" customWidth="1"/>
    <col min="1565" max="1565" width="10.140625" style="1" customWidth="1"/>
    <col min="1566" max="1566" width="9.85546875" style="1" customWidth="1"/>
    <col min="1567" max="1567" width="7.7109375" style="1" customWidth="1"/>
    <col min="1568" max="1568" width="12.42578125" style="1" customWidth="1"/>
    <col min="1569" max="1569" width="12.7109375" style="1" customWidth="1"/>
    <col min="1570" max="1570" width="7" style="1" customWidth="1"/>
    <col min="1571" max="1571" width="10.7109375" style="1" customWidth="1"/>
    <col min="1572" max="1572" width="9.28515625" style="1" customWidth="1"/>
    <col min="1573" max="1573" width="6.28515625" style="1" customWidth="1"/>
    <col min="1574" max="1574" width="13.5703125" style="1" customWidth="1"/>
    <col min="1575" max="1575" width="10.85546875" style="1" customWidth="1"/>
    <col min="1576" max="1576" width="6.7109375" style="1" customWidth="1"/>
    <col min="1577" max="1577" width="14.42578125" style="1" customWidth="1"/>
    <col min="1578" max="1578" width="14.28515625" style="1" customWidth="1"/>
    <col min="1579" max="1579" width="9.7109375" style="1" customWidth="1"/>
    <col min="1580" max="1580" width="13.5703125" style="1" customWidth="1"/>
    <col min="1581" max="1794" width="9.140625" style="1"/>
    <col min="1795" max="1795" width="5" style="1" customWidth="1"/>
    <col min="1796" max="1796" width="33.140625" style="1" customWidth="1"/>
    <col min="1797" max="1797" width="10.7109375" style="1" customWidth="1"/>
    <col min="1798" max="1798" width="11.28515625" style="1" customWidth="1"/>
    <col min="1799" max="1799" width="6.140625" style="1" customWidth="1"/>
    <col min="1800" max="1800" width="12.7109375" style="1" customWidth="1"/>
    <col min="1801" max="1801" width="12.85546875" style="1" customWidth="1"/>
    <col min="1802" max="1802" width="6.140625" style="1" customWidth="1"/>
    <col min="1803" max="1803" width="11.140625" style="1" customWidth="1"/>
    <col min="1804" max="1804" width="10.28515625" style="1" customWidth="1"/>
    <col min="1805" max="1805" width="6.42578125" style="1" customWidth="1"/>
    <col min="1806" max="1806" width="12.7109375" style="1" customWidth="1"/>
    <col min="1807" max="1807" width="13.7109375" style="1" customWidth="1"/>
    <col min="1808" max="1808" width="6.42578125" style="1" customWidth="1"/>
    <col min="1809" max="1809" width="10.7109375" style="1" customWidth="1"/>
    <col min="1810" max="1810" width="10.28515625" style="1" customWidth="1"/>
    <col min="1811" max="1811" width="7.140625" style="1" customWidth="1"/>
    <col min="1812" max="1812" width="11.28515625" style="1" customWidth="1"/>
    <col min="1813" max="1813" width="12.42578125" style="1" customWidth="1"/>
    <col min="1814" max="1814" width="6" style="1" customWidth="1"/>
    <col min="1815" max="1815" width="10.140625" style="1" customWidth="1"/>
    <col min="1816" max="1816" width="11.28515625" style="1" customWidth="1"/>
    <col min="1817" max="1817" width="6.7109375" style="1" customWidth="1"/>
    <col min="1818" max="1818" width="12" style="1" customWidth="1"/>
    <col min="1819" max="1819" width="12.28515625" style="1" customWidth="1"/>
    <col min="1820" max="1820" width="7.140625" style="1" customWidth="1"/>
    <col min="1821" max="1821" width="10.140625" style="1" customWidth="1"/>
    <col min="1822" max="1822" width="9.85546875" style="1" customWidth="1"/>
    <col min="1823" max="1823" width="7.7109375" style="1" customWidth="1"/>
    <col min="1824" max="1824" width="12.42578125" style="1" customWidth="1"/>
    <col min="1825" max="1825" width="12.7109375" style="1" customWidth="1"/>
    <col min="1826" max="1826" width="7" style="1" customWidth="1"/>
    <col min="1827" max="1827" width="10.7109375" style="1" customWidth="1"/>
    <col min="1828" max="1828" width="9.28515625" style="1" customWidth="1"/>
    <col min="1829" max="1829" width="6.28515625" style="1" customWidth="1"/>
    <col min="1830" max="1830" width="13.5703125" style="1" customWidth="1"/>
    <col min="1831" max="1831" width="10.85546875" style="1" customWidth="1"/>
    <col min="1832" max="1832" width="6.7109375" style="1" customWidth="1"/>
    <col min="1833" max="1833" width="14.42578125" style="1" customWidth="1"/>
    <col min="1834" max="1834" width="14.28515625" style="1" customWidth="1"/>
    <col min="1835" max="1835" width="9.7109375" style="1" customWidth="1"/>
    <col min="1836" max="1836" width="13.5703125" style="1" customWidth="1"/>
    <col min="1837" max="2050" width="9.140625" style="1"/>
    <col min="2051" max="2051" width="5" style="1" customWidth="1"/>
    <col min="2052" max="2052" width="33.140625" style="1" customWidth="1"/>
    <col min="2053" max="2053" width="10.7109375" style="1" customWidth="1"/>
    <col min="2054" max="2054" width="11.28515625" style="1" customWidth="1"/>
    <col min="2055" max="2055" width="6.140625" style="1" customWidth="1"/>
    <col min="2056" max="2056" width="12.7109375" style="1" customWidth="1"/>
    <col min="2057" max="2057" width="12.85546875" style="1" customWidth="1"/>
    <col min="2058" max="2058" width="6.140625" style="1" customWidth="1"/>
    <col min="2059" max="2059" width="11.140625" style="1" customWidth="1"/>
    <col min="2060" max="2060" width="10.28515625" style="1" customWidth="1"/>
    <col min="2061" max="2061" width="6.42578125" style="1" customWidth="1"/>
    <col min="2062" max="2062" width="12.7109375" style="1" customWidth="1"/>
    <col min="2063" max="2063" width="13.7109375" style="1" customWidth="1"/>
    <col min="2064" max="2064" width="6.42578125" style="1" customWidth="1"/>
    <col min="2065" max="2065" width="10.7109375" style="1" customWidth="1"/>
    <col min="2066" max="2066" width="10.28515625" style="1" customWidth="1"/>
    <col min="2067" max="2067" width="7.140625" style="1" customWidth="1"/>
    <col min="2068" max="2068" width="11.28515625" style="1" customWidth="1"/>
    <col min="2069" max="2069" width="12.42578125" style="1" customWidth="1"/>
    <col min="2070" max="2070" width="6" style="1" customWidth="1"/>
    <col min="2071" max="2071" width="10.140625" style="1" customWidth="1"/>
    <col min="2072" max="2072" width="11.28515625" style="1" customWidth="1"/>
    <col min="2073" max="2073" width="6.7109375" style="1" customWidth="1"/>
    <col min="2074" max="2074" width="12" style="1" customWidth="1"/>
    <col min="2075" max="2075" width="12.28515625" style="1" customWidth="1"/>
    <col min="2076" max="2076" width="7.140625" style="1" customWidth="1"/>
    <col min="2077" max="2077" width="10.140625" style="1" customWidth="1"/>
    <col min="2078" max="2078" width="9.85546875" style="1" customWidth="1"/>
    <col min="2079" max="2079" width="7.7109375" style="1" customWidth="1"/>
    <col min="2080" max="2080" width="12.42578125" style="1" customWidth="1"/>
    <col min="2081" max="2081" width="12.7109375" style="1" customWidth="1"/>
    <col min="2082" max="2082" width="7" style="1" customWidth="1"/>
    <col min="2083" max="2083" width="10.7109375" style="1" customWidth="1"/>
    <col min="2084" max="2084" width="9.28515625" style="1" customWidth="1"/>
    <col min="2085" max="2085" width="6.28515625" style="1" customWidth="1"/>
    <col min="2086" max="2086" width="13.5703125" style="1" customWidth="1"/>
    <col min="2087" max="2087" width="10.85546875" style="1" customWidth="1"/>
    <col min="2088" max="2088" width="6.7109375" style="1" customWidth="1"/>
    <col min="2089" max="2089" width="14.42578125" style="1" customWidth="1"/>
    <col min="2090" max="2090" width="14.28515625" style="1" customWidth="1"/>
    <col min="2091" max="2091" width="9.7109375" style="1" customWidth="1"/>
    <col min="2092" max="2092" width="13.5703125" style="1" customWidth="1"/>
    <col min="2093" max="2306" width="9.140625" style="1"/>
    <col min="2307" max="2307" width="5" style="1" customWidth="1"/>
    <col min="2308" max="2308" width="33.140625" style="1" customWidth="1"/>
    <col min="2309" max="2309" width="10.7109375" style="1" customWidth="1"/>
    <col min="2310" max="2310" width="11.28515625" style="1" customWidth="1"/>
    <col min="2311" max="2311" width="6.140625" style="1" customWidth="1"/>
    <col min="2312" max="2312" width="12.7109375" style="1" customWidth="1"/>
    <col min="2313" max="2313" width="12.85546875" style="1" customWidth="1"/>
    <col min="2314" max="2314" width="6.140625" style="1" customWidth="1"/>
    <col min="2315" max="2315" width="11.140625" style="1" customWidth="1"/>
    <col min="2316" max="2316" width="10.28515625" style="1" customWidth="1"/>
    <col min="2317" max="2317" width="6.42578125" style="1" customWidth="1"/>
    <col min="2318" max="2318" width="12.7109375" style="1" customWidth="1"/>
    <col min="2319" max="2319" width="13.7109375" style="1" customWidth="1"/>
    <col min="2320" max="2320" width="6.42578125" style="1" customWidth="1"/>
    <col min="2321" max="2321" width="10.7109375" style="1" customWidth="1"/>
    <col min="2322" max="2322" width="10.28515625" style="1" customWidth="1"/>
    <col min="2323" max="2323" width="7.140625" style="1" customWidth="1"/>
    <col min="2324" max="2324" width="11.28515625" style="1" customWidth="1"/>
    <col min="2325" max="2325" width="12.42578125" style="1" customWidth="1"/>
    <col min="2326" max="2326" width="6" style="1" customWidth="1"/>
    <col min="2327" max="2327" width="10.140625" style="1" customWidth="1"/>
    <col min="2328" max="2328" width="11.28515625" style="1" customWidth="1"/>
    <col min="2329" max="2329" width="6.7109375" style="1" customWidth="1"/>
    <col min="2330" max="2330" width="12" style="1" customWidth="1"/>
    <col min="2331" max="2331" width="12.28515625" style="1" customWidth="1"/>
    <col min="2332" max="2332" width="7.140625" style="1" customWidth="1"/>
    <col min="2333" max="2333" width="10.140625" style="1" customWidth="1"/>
    <col min="2334" max="2334" width="9.85546875" style="1" customWidth="1"/>
    <col min="2335" max="2335" width="7.7109375" style="1" customWidth="1"/>
    <col min="2336" max="2336" width="12.42578125" style="1" customWidth="1"/>
    <col min="2337" max="2337" width="12.7109375" style="1" customWidth="1"/>
    <col min="2338" max="2338" width="7" style="1" customWidth="1"/>
    <col min="2339" max="2339" width="10.7109375" style="1" customWidth="1"/>
    <col min="2340" max="2340" width="9.28515625" style="1" customWidth="1"/>
    <col min="2341" max="2341" width="6.28515625" style="1" customWidth="1"/>
    <col min="2342" max="2342" width="13.5703125" style="1" customWidth="1"/>
    <col min="2343" max="2343" width="10.85546875" style="1" customWidth="1"/>
    <col min="2344" max="2344" width="6.7109375" style="1" customWidth="1"/>
    <col min="2345" max="2345" width="14.42578125" style="1" customWidth="1"/>
    <col min="2346" max="2346" width="14.28515625" style="1" customWidth="1"/>
    <col min="2347" max="2347" width="9.7109375" style="1" customWidth="1"/>
    <col min="2348" max="2348" width="13.5703125" style="1" customWidth="1"/>
    <col min="2349" max="2562" width="9.140625" style="1"/>
    <col min="2563" max="2563" width="5" style="1" customWidth="1"/>
    <col min="2564" max="2564" width="33.140625" style="1" customWidth="1"/>
    <col min="2565" max="2565" width="10.7109375" style="1" customWidth="1"/>
    <col min="2566" max="2566" width="11.28515625" style="1" customWidth="1"/>
    <col min="2567" max="2567" width="6.140625" style="1" customWidth="1"/>
    <col min="2568" max="2568" width="12.7109375" style="1" customWidth="1"/>
    <col min="2569" max="2569" width="12.85546875" style="1" customWidth="1"/>
    <col min="2570" max="2570" width="6.140625" style="1" customWidth="1"/>
    <col min="2571" max="2571" width="11.140625" style="1" customWidth="1"/>
    <col min="2572" max="2572" width="10.28515625" style="1" customWidth="1"/>
    <col min="2573" max="2573" width="6.42578125" style="1" customWidth="1"/>
    <col min="2574" max="2574" width="12.7109375" style="1" customWidth="1"/>
    <col min="2575" max="2575" width="13.7109375" style="1" customWidth="1"/>
    <col min="2576" max="2576" width="6.42578125" style="1" customWidth="1"/>
    <col min="2577" max="2577" width="10.7109375" style="1" customWidth="1"/>
    <col min="2578" max="2578" width="10.28515625" style="1" customWidth="1"/>
    <col min="2579" max="2579" width="7.140625" style="1" customWidth="1"/>
    <col min="2580" max="2580" width="11.28515625" style="1" customWidth="1"/>
    <col min="2581" max="2581" width="12.42578125" style="1" customWidth="1"/>
    <col min="2582" max="2582" width="6" style="1" customWidth="1"/>
    <col min="2583" max="2583" width="10.140625" style="1" customWidth="1"/>
    <col min="2584" max="2584" width="11.28515625" style="1" customWidth="1"/>
    <col min="2585" max="2585" width="6.7109375" style="1" customWidth="1"/>
    <col min="2586" max="2586" width="12" style="1" customWidth="1"/>
    <col min="2587" max="2587" width="12.28515625" style="1" customWidth="1"/>
    <col min="2588" max="2588" width="7.140625" style="1" customWidth="1"/>
    <col min="2589" max="2589" width="10.140625" style="1" customWidth="1"/>
    <col min="2590" max="2590" width="9.85546875" style="1" customWidth="1"/>
    <col min="2591" max="2591" width="7.7109375" style="1" customWidth="1"/>
    <col min="2592" max="2592" width="12.42578125" style="1" customWidth="1"/>
    <col min="2593" max="2593" width="12.7109375" style="1" customWidth="1"/>
    <col min="2594" max="2594" width="7" style="1" customWidth="1"/>
    <col min="2595" max="2595" width="10.7109375" style="1" customWidth="1"/>
    <col min="2596" max="2596" width="9.28515625" style="1" customWidth="1"/>
    <col min="2597" max="2597" width="6.28515625" style="1" customWidth="1"/>
    <col min="2598" max="2598" width="13.5703125" style="1" customWidth="1"/>
    <col min="2599" max="2599" width="10.85546875" style="1" customWidth="1"/>
    <col min="2600" max="2600" width="6.7109375" style="1" customWidth="1"/>
    <col min="2601" max="2601" width="14.42578125" style="1" customWidth="1"/>
    <col min="2602" max="2602" width="14.28515625" style="1" customWidth="1"/>
    <col min="2603" max="2603" width="9.7109375" style="1" customWidth="1"/>
    <col min="2604" max="2604" width="13.5703125" style="1" customWidth="1"/>
    <col min="2605" max="2818" width="9.140625" style="1"/>
    <col min="2819" max="2819" width="5" style="1" customWidth="1"/>
    <col min="2820" max="2820" width="33.140625" style="1" customWidth="1"/>
    <col min="2821" max="2821" width="10.7109375" style="1" customWidth="1"/>
    <col min="2822" max="2822" width="11.28515625" style="1" customWidth="1"/>
    <col min="2823" max="2823" width="6.140625" style="1" customWidth="1"/>
    <col min="2824" max="2824" width="12.7109375" style="1" customWidth="1"/>
    <col min="2825" max="2825" width="12.85546875" style="1" customWidth="1"/>
    <col min="2826" max="2826" width="6.140625" style="1" customWidth="1"/>
    <col min="2827" max="2827" width="11.140625" style="1" customWidth="1"/>
    <col min="2828" max="2828" width="10.28515625" style="1" customWidth="1"/>
    <col min="2829" max="2829" width="6.42578125" style="1" customWidth="1"/>
    <col min="2830" max="2830" width="12.7109375" style="1" customWidth="1"/>
    <col min="2831" max="2831" width="13.7109375" style="1" customWidth="1"/>
    <col min="2832" max="2832" width="6.42578125" style="1" customWidth="1"/>
    <col min="2833" max="2833" width="10.7109375" style="1" customWidth="1"/>
    <col min="2834" max="2834" width="10.28515625" style="1" customWidth="1"/>
    <col min="2835" max="2835" width="7.140625" style="1" customWidth="1"/>
    <col min="2836" max="2836" width="11.28515625" style="1" customWidth="1"/>
    <col min="2837" max="2837" width="12.42578125" style="1" customWidth="1"/>
    <col min="2838" max="2838" width="6" style="1" customWidth="1"/>
    <col min="2839" max="2839" width="10.140625" style="1" customWidth="1"/>
    <col min="2840" max="2840" width="11.28515625" style="1" customWidth="1"/>
    <col min="2841" max="2841" width="6.7109375" style="1" customWidth="1"/>
    <col min="2842" max="2842" width="12" style="1" customWidth="1"/>
    <col min="2843" max="2843" width="12.28515625" style="1" customWidth="1"/>
    <col min="2844" max="2844" width="7.140625" style="1" customWidth="1"/>
    <col min="2845" max="2845" width="10.140625" style="1" customWidth="1"/>
    <col min="2846" max="2846" width="9.85546875" style="1" customWidth="1"/>
    <col min="2847" max="2847" width="7.7109375" style="1" customWidth="1"/>
    <col min="2848" max="2848" width="12.42578125" style="1" customWidth="1"/>
    <col min="2849" max="2849" width="12.7109375" style="1" customWidth="1"/>
    <col min="2850" max="2850" width="7" style="1" customWidth="1"/>
    <col min="2851" max="2851" width="10.7109375" style="1" customWidth="1"/>
    <col min="2852" max="2852" width="9.28515625" style="1" customWidth="1"/>
    <col min="2853" max="2853" width="6.28515625" style="1" customWidth="1"/>
    <col min="2854" max="2854" width="13.5703125" style="1" customWidth="1"/>
    <col min="2855" max="2855" width="10.85546875" style="1" customWidth="1"/>
    <col min="2856" max="2856" width="6.7109375" style="1" customWidth="1"/>
    <col min="2857" max="2857" width="14.42578125" style="1" customWidth="1"/>
    <col min="2858" max="2858" width="14.28515625" style="1" customWidth="1"/>
    <col min="2859" max="2859" width="9.7109375" style="1" customWidth="1"/>
    <col min="2860" max="2860" width="13.5703125" style="1" customWidth="1"/>
    <col min="2861" max="3074" width="9.140625" style="1"/>
    <col min="3075" max="3075" width="5" style="1" customWidth="1"/>
    <col min="3076" max="3076" width="33.140625" style="1" customWidth="1"/>
    <col min="3077" max="3077" width="10.7109375" style="1" customWidth="1"/>
    <col min="3078" max="3078" width="11.28515625" style="1" customWidth="1"/>
    <col min="3079" max="3079" width="6.140625" style="1" customWidth="1"/>
    <col min="3080" max="3080" width="12.7109375" style="1" customWidth="1"/>
    <col min="3081" max="3081" width="12.85546875" style="1" customWidth="1"/>
    <col min="3082" max="3082" width="6.140625" style="1" customWidth="1"/>
    <col min="3083" max="3083" width="11.140625" style="1" customWidth="1"/>
    <col min="3084" max="3084" width="10.28515625" style="1" customWidth="1"/>
    <col min="3085" max="3085" width="6.42578125" style="1" customWidth="1"/>
    <col min="3086" max="3086" width="12.7109375" style="1" customWidth="1"/>
    <col min="3087" max="3087" width="13.7109375" style="1" customWidth="1"/>
    <col min="3088" max="3088" width="6.42578125" style="1" customWidth="1"/>
    <col min="3089" max="3089" width="10.7109375" style="1" customWidth="1"/>
    <col min="3090" max="3090" width="10.28515625" style="1" customWidth="1"/>
    <col min="3091" max="3091" width="7.140625" style="1" customWidth="1"/>
    <col min="3092" max="3092" width="11.28515625" style="1" customWidth="1"/>
    <col min="3093" max="3093" width="12.42578125" style="1" customWidth="1"/>
    <col min="3094" max="3094" width="6" style="1" customWidth="1"/>
    <col min="3095" max="3095" width="10.140625" style="1" customWidth="1"/>
    <col min="3096" max="3096" width="11.28515625" style="1" customWidth="1"/>
    <col min="3097" max="3097" width="6.7109375" style="1" customWidth="1"/>
    <col min="3098" max="3098" width="12" style="1" customWidth="1"/>
    <col min="3099" max="3099" width="12.28515625" style="1" customWidth="1"/>
    <col min="3100" max="3100" width="7.140625" style="1" customWidth="1"/>
    <col min="3101" max="3101" width="10.140625" style="1" customWidth="1"/>
    <col min="3102" max="3102" width="9.85546875" style="1" customWidth="1"/>
    <col min="3103" max="3103" width="7.7109375" style="1" customWidth="1"/>
    <col min="3104" max="3104" width="12.42578125" style="1" customWidth="1"/>
    <col min="3105" max="3105" width="12.7109375" style="1" customWidth="1"/>
    <col min="3106" max="3106" width="7" style="1" customWidth="1"/>
    <col min="3107" max="3107" width="10.7109375" style="1" customWidth="1"/>
    <col min="3108" max="3108" width="9.28515625" style="1" customWidth="1"/>
    <col min="3109" max="3109" width="6.28515625" style="1" customWidth="1"/>
    <col min="3110" max="3110" width="13.5703125" style="1" customWidth="1"/>
    <col min="3111" max="3111" width="10.85546875" style="1" customWidth="1"/>
    <col min="3112" max="3112" width="6.7109375" style="1" customWidth="1"/>
    <col min="3113" max="3113" width="14.42578125" style="1" customWidth="1"/>
    <col min="3114" max="3114" width="14.28515625" style="1" customWidth="1"/>
    <col min="3115" max="3115" width="9.7109375" style="1" customWidth="1"/>
    <col min="3116" max="3116" width="13.5703125" style="1" customWidth="1"/>
    <col min="3117" max="3330" width="9.140625" style="1"/>
    <col min="3331" max="3331" width="5" style="1" customWidth="1"/>
    <col min="3332" max="3332" width="33.140625" style="1" customWidth="1"/>
    <col min="3333" max="3333" width="10.7109375" style="1" customWidth="1"/>
    <col min="3334" max="3334" width="11.28515625" style="1" customWidth="1"/>
    <col min="3335" max="3335" width="6.140625" style="1" customWidth="1"/>
    <col min="3336" max="3336" width="12.7109375" style="1" customWidth="1"/>
    <col min="3337" max="3337" width="12.85546875" style="1" customWidth="1"/>
    <col min="3338" max="3338" width="6.140625" style="1" customWidth="1"/>
    <col min="3339" max="3339" width="11.140625" style="1" customWidth="1"/>
    <col min="3340" max="3340" width="10.28515625" style="1" customWidth="1"/>
    <col min="3341" max="3341" width="6.42578125" style="1" customWidth="1"/>
    <col min="3342" max="3342" width="12.7109375" style="1" customWidth="1"/>
    <col min="3343" max="3343" width="13.7109375" style="1" customWidth="1"/>
    <col min="3344" max="3344" width="6.42578125" style="1" customWidth="1"/>
    <col min="3345" max="3345" width="10.7109375" style="1" customWidth="1"/>
    <col min="3346" max="3346" width="10.28515625" style="1" customWidth="1"/>
    <col min="3347" max="3347" width="7.140625" style="1" customWidth="1"/>
    <col min="3348" max="3348" width="11.28515625" style="1" customWidth="1"/>
    <col min="3349" max="3349" width="12.42578125" style="1" customWidth="1"/>
    <col min="3350" max="3350" width="6" style="1" customWidth="1"/>
    <col min="3351" max="3351" width="10.140625" style="1" customWidth="1"/>
    <col min="3352" max="3352" width="11.28515625" style="1" customWidth="1"/>
    <col min="3353" max="3353" width="6.7109375" style="1" customWidth="1"/>
    <col min="3354" max="3354" width="12" style="1" customWidth="1"/>
    <col min="3355" max="3355" width="12.28515625" style="1" customWidth="1"/>
    <col min="3356" max="3356" width="7.140625" style="1" customWidth="1"/>
    <col min="3357" max="3357" width="10.140625" style="1" customWidth="1"/>
    <col min="3358" max="3358" width="9.85546875" style="1" customWidth="1"/>
    <col min="3359" max="3359" width="7.7109375" style="1" customWidth="1"/>
    <col min="3360" max="3360" width="12.42578125" style="1" customWidth="1"/>
    <col min="3361" max="3361" width="12.7109375" style="1" customWidth="1"/>
    <col min="3362" max="3362" width="7" style="1" customWidth="1"/>
    <col min="3363" max="3363" width="10.7109375" style="1" customWidth="1"/>
    <col min="3364" max="3364" width="9.28515625" style="1" customWidth="1"/>
    <col min="3365" max="3365" width="6.28515625" style="1" customWidth="1"/>
    <col min="3366" max="3366" width="13.5703125" style="1" customWidth="1"/>
    <col min="3367" max="3367" width="10.85546875" style="1" customWidth="1"/>
    <col min="3368" max="3368" width="6.7109375" style="1" customWidth="1"/>
    <col min="3369" max="3369" width="14.42578125" style="1" customWidth="1"/>
    <col min="3370" max="3370" width="14.28515625" style="1" customWidth="1"/>
    <col min="3371" max="3371" width="9.7109375" style="1" customWidth="1"/>
    <col min="3372" max="3372" width="13.5703125" style="1" customWidth="1"/>
    <col min="3373" max="3586" width="9.140625" style="1"/>
    <col min="3587" max="3587" width="5" style="1" customWidth="1"/>
    <col min="3588" max="3588" width="33.140625" style="1" customWidth="1"/>
    <col min="3589" max="3589" width="10.7109375" style="1" customWidth="1"/>
    <col min="3590" max="3590" width="11.28515625" style="1" customWidth="1"/>
    <col min="3591" max="3591" width="6.140625" style="1" customWidth="1"/>
    <col min="3592" max="3592" width="12.7109375" style="1" customWidth="1"/>
    <col min="3593" max="3593" width="12.85546875" style="1" customWidth="1"/>
    <col min="3594" max="3594" width="6.140625" style="1" customWidth="1"/>
    <col min="3595" max="3595" width="11.140625" style="1" customWidth="1"/>
    <col min="3596" max="3596" width="10.28515625" style="1" customWidth="1"/>
    <col min="3597" max="3597" width="6.42578125" style="1" customWidth="1"/>
    <col min="3598" max="3598" width="12.7109375" style="1" customWidth="1"/>
    <col min="3599" max="3599" width="13.7109375" style="1" customWidth="1"/>
    <col min="3600" max="3600" width="6.42578125" style="1" customWidth="1"/>
    <col min="3601" max="3601" width="10.7109375" style="1" customWidth="1"/>
    <col min="3602" max="3602" width="10.28515625" style="1" customWidth="1"/>
    <col min="3603" max="3603" width="7.140625" style="1" customWidth="1"/>
    <col min="3604" max="3604" width="11.28515625" style="1" customWidth="1"/>
    <col min="3605" max="3605" width="12.42578125" style="1" customWidth="1"/>
    <col min="3606" max="3606" width="6" style="1" customWidth="1"/>
    <col min="3607" max="3607" width="10.140625" style="1" customWidth="1"/>
    <col min="3608" max="3608" width="11.28515625" style="1" customWidth="1"/>
    <col min="3609" max="3609" width="6.7109375" style="1" customWidth="1"/>
    <col min="3610" max="3610" width="12" style="1" customWidth="1"/>
    <col min="3611" max="3611" width="12.28515625" style="1" customWidth="1"/>
    <col min="3612" max="3612" width="7.140625" style="1" customWidth="1"/>
    <col min="3613" max="3613" width="10.140625" style="1" customWidth="1"/>
    <col min="3614" max="3614" width="9.85546875" style="1" customWidth="1"/>
    <col min="3615" max="3615" width="7.7109375" style="1" customWidth="1"/>
    <col min="3616" max="3616" width="12.42578125" style="1" customWidth="1"/>
    <col min="3617" max="3617" width="12.7109375" style="1" customWidth="1"/>
    <col min="3618" max="3618" width="7" style="1" customWidth="1"/>
    <col min="3619" max="3619" width="10.7109375" style="1" customWidth="1"/>
    <col min="3620" max="3620" width="9.28515625" style="1" customWidth="1"/>
    <col min="3621" max="3621" width="6.28515625" style="1" customWidth="1"/>
    <col min="3622" max="3622" width="13.5703125" style="1" customWidth="1"/>
    <col min="3623" max="3623" width="10.85546875" style="1" customWidth="1"/>
    <col min="3624" max="3624" width="6.7109375" style="1" customWidth="1"/>
    <col min="3625" max="3625" width="14.42578125" style="1" customWidth="1"/>
    <col min="3626" max="3626" width="14.28515625" style="1" customWidth="1"/>
    <col min="3627" max="3627" width="9.7109375" style="1" customWidth="1"/>
    <col min="3628" max="3628" width="13.5703125" style="1" customWidth="1"/>
    <col min="3629" max="3842" width="9.140625" style="1"/>
    <col min="3843" max="3843" width="5" style="1" customWidth="1"/>
    <col min="3844" max="3844" width="33.140625" style="1" customWidth="1"/>
    <col min="3845" max="3845" width="10.7109375" style="1" customWidth="1"/>
    <col min="3846" max="3846" width="11.28515625" style="1" customWidth="1"/>
    <col min="3847" max="3847" width="6.140625" style="1" customWidth="1"/>
    <col min="3848" max="3848" width="12.7109375" style="1" customWidth="1"/>
    <col min="3849" max="3849" width="12.85546875" style="1" customWidth="1"/>
    <col min="3850" max="3850" width="6.140625" style="1" customWidth="1"/>
    <col min="3851" max="3851" width="11.140625" style="1" customWidth="1"/>
    <col min="3852" max="3852" width="10.28515625" style="1" customWidth="1"/>
    <col min="3853" max="3853" width="6.42578125" style="1" customWidth="1"/>
    <col min="3854" max="3854" width="12.7109375" style="1" customWidth="1"/>
    <col min="3855" max="3855" width="13.7109375" style="1" customWidth="1"/>
    <col min="3856" max="3856" width="6.42578125" style="1" customWidth="1"/>
    <col min="3857" max="3857" width="10.7109375" style="1" customWidth="1"/>
    <col min="3858" max="3858" width="10.28515625" style="1" customWidth="1"/>
    <col min="3859" max="3859" width="7.140625" style="1" customWidth="1"/>
    <col min="3860" max="3860" width="11.28515625" style="1" customWidth="1"/>
    <col min="3861" max="3861" width="12.42578125" style="1" customWidth="1"/>
    <col min="3862" max="3862" width="6" style="1" customWidth="1"/>
    <col min="3863" max="3863" width="10.140625" style="1" customWidth="1"/>
    <col min="3864" max="3864" width="11.28515625" style="1" customWidth="1"/>
    <col min="3865" max="3865" width="6.7109375" style="1" customWidth="1"/>
    <col min="3866" max="3866" width="12" style="1" customWidth="1"/>
    <col min="3867" max="3867" width="12.28515625" style="1" customWidth="1"/>
    <col min="3868" max="3868" width="7.140625" style="1" customWidth="1"/>
    <col min="3869" max="3869" width="10.140625" style="1" customWidth="1"/>
    <col min="3870" max="3870" width="9.85546875" style="1" customWidth="1"/>
    <col min="3871" max="3871" width="7.7109375" style="1" customWidth="1"/>
    <col min="3872" max="3872" width="12.42578125" style="1" customWidth="1"/>
    <col min="3873" max="3873" width="12.7109375" style="1" customWidth="1"/>
    <col min="3874" max="3874" width="7" style="1" customWidth="1"/>
    <col min="3875" max="3875" width="10.7109375" style="1" customWidth="1"/>
    <col min="3876" max="3876" width="9.28515625" style="1" customWidth="1"/>
    <col min="3877" max="3877" width="6.28515625" style="1" customWidth="1"/>
    <col min="3878" max="3878" width="13.5703125" style="1" customWidth="1"/>
    <col min="3879" max="3879" width="10.85546875" style="1" customWidth="1"/>
    <col min="3880" max="3880" width="6.7109375" style="1" customWidth="1"/>
    <col min="3881" max="3881" width="14.42578125" style="1" customWidth="1"/>
    <col min="3882" max="3882" width="14.28515625" style="1" customWidth="1"/>
    <col min="3883" max="3883" width="9.7109375" style="1" customWidth="1"/>
    <col min="3884" max="3884" width="13.5703125" style="1" customWidth="1"/>
    <col min="3885" max="4098" width="9.140625" style="1"/>
    <col min="4099" max="4099" width="5" style="1" customWidth="1"/>
    <col min="4100" max="4100" width="33.140625" style="1" customWidth="1"/>
    <col min="4101" max="4101" width="10.7109375" style="1" customWidth="1"/>
    <col min="4102" max="4102" width="11.28515625" style="1" customWidth="1"/>
    <col min="4103" max="4103" width="6.140625" style="1" customWidth="1"/>
    <col min="4104" max="4104" width="12.7109375" style="1" customWidth="1"/>
    <col min="4105" max="4105" width="12.85546875" style="1" customWidth="1"/>
    <col min="4106" max="4106" width="6.140625" style="1" customWidth="1"/>
    <col min="4107" max="4107" width="11.140625" style="1" customWidth="1"/>
    <col min="4108" max="4108" width="10.28515625" style="1" customWidth="1"/>
    <col min="4109" max="4109" width="6.42578125" style="1" customWidth="1"/>
    <col min="4110" max="4110" width="12.7109375" style="1" customWidth="1"/>
    <col min="4111" max="4111" width="13.7109375" style="1" customWidth="1"/>
    <col min="4112" max="4112" width="6.42578125" style="1" customWidth="1"/>
    <col min="4113" max="4113" width="10.7109375" style="1" customWidth="1"/>
    <col min="4114" max="4114" width="10.28515625" style="1" customWidth="1"/>
    <col min="4115" max="4115" width="7.140625" style="1" customWidth="1"/>
    <col min="4116" max="4116" width="11.28515625" style="1" customWidth="1"/>
    <col min="4117" max="4117" width="12.42578125" style="1" customWidth="1"/>
    <col min="4118" max="4118" width="6" style="1" customWidth="1"/>
    <col min="4119" max="4119" width="10.140625" style="1" customWidth="1"/>
    <col min="4120" max="4120" width="11.28515625" style="1" customWidth="1"/>
    <col min="4121" max="4121" width="6.7109375" style="1" customWidth="1"/>
    <col min="4122" max="4122" width="12" style="1" customWidth="1"/>
    <col min="4123" max="4123" width="12.28515625" style="1" customWidth="1"/>
    <col min="4124" max="4124" width="7.140625" style="1" customWidth="1"/>
    <col min="4125" max="4125" width="10.140625" style="1" customWidth="1"/>
    <col min="4126" max="4126" width="9.85546875" style="1" customWidth="1"/>
    <col min="4127" max="4127" width="7.7109375" style="1" customWidth="1"/>
    <col min="4128" max="4128" width="12.42578125" style="1" customWidth="1"/>
    <col min="4129" max="4129" width="12.7109375" style="1" customWidth="1"/>
    <col min="4130" max="4130" width="7" style="1" customWidth="1"/>
    <col min="4131" max="4131" width="10.7109375" style="1" customWidth="1"/>
    <col min="4132" max="4132" width="9.28515625" style="1" customWidth="1"/>
    <col min="4133" max="4133" width="6.28515625" style="1" customWidth="1"/>
    <col min="4134" max="4134" width="13.5703125" style="1" customWidth="1"/>
    <col min="4135" max="4135" width="10.85546875" style="1" customWidth="1"/>
    <col min="4136" max="4136" width="6.7109375" style="1" customWidth="1"/>
    <col min="4137" max="4137" width="14.42578125" style="1" customWidth="1"/>
    <col min="4138" max="4138" width="14.28515625" style="1" customWidth="1"/>
    <col min="4139" max="4139" width="9.7109375" style="1" customWidth="1"/>
    <col min="4140" max="4140" width="13.5703125" style="1" customWidth="1"/>
    <col min="4141" max="4354" width="9.140625" style="1"/>
    <col min="4355" max="4355" width="5" style="1" customWidth="1"/>
    <col min="4356" max="4356" width="33.140625" style="1" customWidth="1"/>
    <col min="4357" max="4357" width="10.7109375" style="1" customWidth="1"/>
    <col min="4358" max="4358" width="11.28515625" style="1" customWidth="1"/>
    <col min="4359" max="4359" width="6.140625" style="1" customWidth="1"/>
    <col min="4360" max="4360" width="12.7109375" style="1" customWidth="1"/>
    <col min="4361" max="4361" width="12.85546875" style="1" customWidth="1"/>
    <col min="4362" max="4362" width="6.140625" style="1" customWidth="1"/>
    <col min="4363" max="4363" width="11.140625" style="1" customWidth="1"/>
    <col min="4364" max="4364" width="10.28515625" style="1" customWidth="1"/>
    <col min="4365" max="4365" width="6.42578125" style="1" customWidth="1"/>
    <col min="4366" max="4366" width="12.7109375" style="1" customWidth="1"/>
    <col min="4367" max="4367" width="13.7109375" style="1" customWidth="1"/>
    <col min="4368" max="4368" width="6.42578125" style="1" customWidth="1"/>
    <col min="4369" max="4369" width="10.7109375" style="1" customWidth="1"/>
    <col min="4370" max="4370" width="10.28515625" style="1" customWidth="1"/>
    <col min="4371" max="4371" width="7.140625" style="1" customWidth="1"/>
    <col min="4372" max="4372" width="11.28515625" style="1" customWidth="1"/>
    <col min="4373" max="4373" width="12.42578125" style="1" customWidth="1"/>
    <col min="4374" max="4374" width="6" style="1" customWidth="1"/>
    <col min="4375" max="4375" width="10.140625" style="1" customWidth="1"/>
    <col min="4376" max="4376" width="11.28515625" style="1" customWidth="1"/>
    <col min="4377" max="4377" width="6.7109375" style="1" customWidth="1"/>
    <col min="4378" max="4378" width="12" style="1" customWidth="1"/>
    <col min="4379" max="4379" width="12.28515625" style="1" customWidth="1"/>
    <col min="4380" max="4380" width="7.140625" style="1" customWidth="1"/>
    <col min="4381" max="4381" width="10.140625" style="1" customWidth="1"/>
    <col min="4382" max="4382" width="9.85546875" style="1" customWidth="1"/>
    <col min="4383" max="4383" width="7.7109375" style="1" customWidth="1"/>
    <col min="4384" max="4384" width="12.42578125" style="1" customWidth="1"/>
    <col min="4385" max="4385" width="12.7109375" style="1" customWidth="1"/>
    <col min="4386" max="4386" width="7" style="1" customWidth="1"/>
    <col min="4387" max="4387" width="10.7109375" style="1" customWidth="1"/>
    <col min="4388" max="4388" width="9.28515625" style="1" customWidth="1"/>
    <col min="4389" max="4389" width="6.28515625" style="1" customWidth="1"/>
    <col min="4390" max="4390" width="13.5703125" style="1" customWidth="1"/>
    <col min="4391" max="4391" width="10.85546875" style="1" customWidth="1"/>
    <col min="4392" max="4392" width="6.7109375" style="1" customWidth="1"/>
    <col min="4393" max="4393" width="14.42578125" style="1" customWidth="1"/>
    <col min="4394" max="4394" width="14.28515625" style="1" customWidth="1"/>
    <col min="4395" max="4395" width="9.7109375" style="1" customWidth="1"/>
    <col min="4396" max="4396" width="13.5703125" style="1" customWidth="1"/>
    <col min="4397" max="4610" width="9.140625" style="1"/>
    <col min="4611" max="4611" width="5" style="1" customWidth="1"/>
    <col min="4612" max="4612" width="33.140625" style="1" customWidth="1"/>
    <col min="4613" max="4613" width="10.7109375" style="1" customWidth="1"/>
    <col min="4614" max="4614" width="11.28515625" style="1" customWidth="1"/>
    <col min="4615" max="4615" width="6.140625" style="1" customWidth="1"/>
    <col min="4616" max="4616" width="12.7109375" style="1" customWidth="1"/>
    <col min="4617" max="4617" width="12.85546875" style="1" customWidth="1"/>
    <col min="4618" max="4618" width="6.140625" style="1" customWidth="1"/>
    <col min="4619" max="4619" width="11.140625" style="1" customWidth="1"/>
    <col min="4620" max="4620" width="10.28515625" style="1" customWidth="1"/>
    <col min="4621" max="4621" width="6.42578125" style="1" customWidth="1"/>
    <col min="4622" max="4622" width="12.7109375" style="1" customWidth="1"/>
    <col min="4623" max="4623" width="13.7109375" style="1" customWidth="1"/>
    <col min="4624" max="4624" width="6.42578125" style="1" customWidth="1"/>
    <col min="4625" max="4625" width="10.7109375" style="1" customWidth="1"/>
    <col min="4626" max="4626" width="10.28515625" style="1" customWidth="1"/>
    <col min="4627" max="4627" width="7.140625" style="1" customWidth="1"/>
    <col min="4628" max="4628" width="11.28515625" style="1" customWidth="1"/>
    <col min="4629" max="4629" width="12.42578125" style="1" customWidth="1"/>
    <col min="4630" max="4630" width="6" style="1" customWidth="1"/>
    <col min="4631" max="4631" width="10.140625" style="1" customWidth="1"/>
    <col min="4632" max="4632" width="11.28515625" style="1" customWidth="1"/>
    <col min="4633" max="4633" width="6.7109375" style="1" customWidth="1"/>
    <col min="4634" max="4634" width="12" style="1" customWidth="1"/>
    <col min="4635" max="4635" width="12.28515625" style="1" customWidth="1"/>
    <col min="4636" max="4636" width="7.140625" style="1" customWidth="1"/>
    <col min="4637" max="4637" width="10.140625" style="1" customWidth="1"/>
    <col min="4638" max="4638" width="9.85546875" style="1" customWidth="1"/>
    <col min="4639" max="4639" width="7.7109375" style="1" customWidth="1"/>
    <col min="4640" max="4640" width="12.42578125" style="1" customWidth="1"/>
    <col min="4641" max="4641" width="12.7109375" style="1" customWidth="1"/>
    <col min="4642" max="4642" width="7" style="1" customWidth="1"/>
    <col min="4643" max="4643" width="10.7109375" style="1" customWidth="1"/>
    <col min="4644" max="4644" width="9.28515625" style="1" customWidth="1"/>
    <col min="4645" max="4645" width="6.28515625" style="1" customWidth="1"/>
    <col min="4646" max="4646" width="13.5703125" style="1" customWidth="1"/>
    <col min="4647" max="4647" width="10.85546875" style="1" customWidth="1"/>
    <col min="4648" max="4648" width="6.7109375" style="1" customWidth="1"/>
    <col min="4649" max="4649" width="14.42578125" style="1" customWidth="1"/>
    <col min="4650" max="4650" width="14.28515625" style="1" customWidth="1"/>
    <col min="4651" max="4651" width="9.7109375" style="1" customWidth="1"/>
    <col min="4652" max="4652" width="13.5703125" style="1" customWidth="1"/>
    <col min="4653" max="4866" width="9.140625" style="1"/>
    <col min="4867" max="4867" width="5" style="1" customWidth="1"/>
    <col min="4868" max="4868" width="33.140625" style="1" customWidth="1"/>
    <col min="4869" max="4869" width="10.7109375" style="1" customWidth="1"/>
    <col min="4870" max="4870" width="11.28515625" style="1" customWidth="1"/>
    <col min="4871" max="4871" width="6.140625" style="1" customWidth="1"/>
    <col min="4872" max="4872" width="12.7109375" style="1" customWidth="1"/>
    <col min="4873" max="4873" width="12.85546875" style="1" customWidth="1"/>
    <col min="4874" max="4874" width="6.140625" style="1" customWidth="1"/>
    <col min="4875" max="4875" width="11.140625" style="1" customWidth="1"/>
    <col min="4876" max="4876" width="10.28515625" style="1" customWidth="1"/>
    <col min="4877" max="4877" width="6.42578125" style="1" customWidth="1"/>
    <col min="4878" max="4878" width="12.7109375" style="1" customWidth="1"/>
    <col min="4879" max="4879" width="13.7109375" style="1" customWidth="1"/>
    <col min="4880" max="4880" width="6.42578125" style="1" customWidth="1"/>
    <col min="4881" max="4881" width="10.7109375" style="1" customWidth="1"/>
    <col min="4882" max="4882" width="10.28515625" style="1" customWidth="1"/>
    <col min="4883" max="4883" width="7.140625" style="1" customWidth="1"/>
    <col min="4884" max="4884" width="11.28515625" style="1" customWidth="1"/>
    <col min="4885" max="4885" width="12.42578125" style="1" customWidth="1"/>
    <col min="4886" max="4886" width="6" style="1" customWidth="1"/>
    <col min="4887" max="4887" width="10.140625" style="1" customWidth="1"/>
    <col min="4888" max="4888" width="11.28515625" style="1" customWidth="1"/>
    <col min="4889" max="4889" width="6.7109375" style="1" customWidth="1"/>
    <col min="4890" max="4890" width="12" style="1" customWidth="1"/>
    <col min="4891" max="4891" width="12.28515625" style="1" customWidth="1"/>
    <col min="4892" max="4892" width="7.140625" style="1" customWidth="1"/>
    <col min="4893" max="4893" width="10.140625" style="1" customWidth="1"/>
    <col min="4894" max="4894" width="9.85546875" style="1" customWidth="1"/>
    <col min="4895" max="4895" width="7.7109375" style="1" customWidth="1"/>
    <col min="4896" max="4896" width="12.42578125" style="1" customWidth="1"/>
    <col min="4897" max="4897" width="12.7109375" style="1" customWidth="1"/>
    <col min="4898" max="4898" width="7" style="1" customWidth="1"/>
    <col min="4899" max="4899" width="10.7109375" style="1" customWidth="1"/>
    <col min="4900" max="4900" width="9.28515625" style="1" customWidth="1"/>
    <col min="4901" max="4901" width="6.28515625" style="1" customWidth="1"/>
    <col min="4902" max="4902" width="13.5703125" style="1" customWidth="1"/>
    <col min="4903" max="4903" width="10.85546875" style="1" customWidth="1"/>
    <col min="4904" max="4904" width="6.7109375" style="1" customWidth="1"/>
    <col min="4905" max="4905" width="14.42578125" style="1" customWidth="1"/>
    <col min="4906" max="4906" width="14.28515625" style="1" customWidth="1"/>
    <col min="4907" max="4907" width="9.7109375" style="1" customWidth="1"/>
    <col min="4908" max="4908" width="13.5703125" style="1" customWidth="1"/>
    <col min="4909" max="5122" width="9.140625" style="1"/>
    <col min="5123" max="5123" width="5" style="1" customWidth="1"/>
    <col min="5124" max="5124" width="33.140625" style="1" customWidth="1"/>
    <col min="5125" max="5125" width="10.7109375" style="1" customWidth="1"/>
    <col min="5126" max="5126" width="11.28515625" style="1" customWidth="1"/>
    <col min="5127" max="5127" width="6.140625" style="1" customWidth="1"/>
    <col min="5128" max="5128" width="12.7109375" style="1" customWidth="1"/>
    <col min="5129" max="5129" width="12.85546875" style="1" customWidth="1"/>
    <col min="5130" max="5130" width="6.140625" style="1" customWidth="1"/>
    <col min="5131" max="5131" width="11.140625" style="1" customWidth="1"/>
    <col min="5132" max="5132" width="10.28515625" style="1" customWidth="1"/>
    <col min="5133" max="5133" width="6.42578125" style="1" customWidth="1"/>
    <col min="5134" max="5134" width="12.7109375" style="1" customWidth="1"/>
    <col min="5135" max="5135" width="13.7109375" style="1" customWidth="1"/>
    <col min="5136" max="5136" width="6.42578125" style="1" customWidth="1"/>
    <col min="5137" max="5137" width="10.7109375" style="1" customWidth="1"/>
    <col min="5138" max="5138" width="10.28515625" style="1" customWidth="1"/>
    <col min="5139" max="5139" width="7.140625" style="1" customWidth="1"/>
    <col min="5140" max="5140" width="11.28515625" style="1" customWidth="1"/>
    <col min="5141" max="5141" width="12.42578125" style="1" customWidth="1"/>
    <col min="5142" max="5142" width="6" style="1" customWidth="1"/>
    <col min="5143" max="5143" width="10.140625" style="1" customWidth="1"/>
    <col min="5144" max="5144" width="11.28515625" style="1" customWidth="1"/>
    <col min="5145" max="5145" width="6.7109375" style="1" customWidth="1"/>
    <col min="5146" max="5146" width="12" style="1" customWidth="1"/>
    <col min="5147" max="5147" width="12.28515625" style="1" customWidth="1"/>
    <col min="5148" max="5148" width="7.140625" style="1" customWidth="1"/>
    <col min="5149" max="5149" width="10.140625" style="1" customWidth="1"/>
    <col min="5150" max="5150" width="9.85546875" style="1" customWidth="1"/>
    <col min="5151" max="5151" width="7.7109375" style="1" customWidth="1"/>
    <col min="5152" max="5152" width="12.42578125" style="1" customWidth="1"/>
    <col min="5153" max="5153" width="12.7109375" style="1" customWidth="1"/>
    <col min="5154" max="5154" width="7" style="1" customWidth="1"/>
    <col min="5155" max="5155" width="10.7109375" style="1" customWidth="1"/>
    <col min="5156" max="5156" width="9.28515625" style="1" customWidth="1"/>
    <col min="5157" max="5157" width="6.28515625" style="1" customWidth="1"/>
    <col min="5158" max="5158" width="13.5703125" style="1" customWidth="1"/>
    <col min="5159" max="5159" width="10.85546875" style="1" customWidth="1"/>
    <col min="5160" max="5160" width="6.7109375" style="1" customWidth="1"/>
    <col min="5161" max="5161" width="14.42578125" style="1" customWidth="1"/>
    <col min="5162" max="5162" width="14.28515625" style="1" customWidth="1"/>
    <col min="5163" max="5163" width="9.7109375" style="1" customWidth="1"/>
    <col min="5164" max="5164" width="13.5703125" style="1" customWidth="1"/>
    <col min="5165" max="5378" width="9.140625" style="1"/>
    <col min="5379" max="5379" width="5" style="1" customWidth="1"/>
    <col min="5380" max="5380" width="33.140625" style="1" customWidth="1"/>
    <col min="5381" max="5381" width="10.7109375" style="1" customWidth="1"/>
    <col min="5382" max="5382" width="11.28515625" style="1" customWidth="1"/>
    <col min="5383" max="5383" width="6.140625" style="1" customWidth="1"/>
    <col min="5384" max="5384" width="12.7109375" style="1" customWidth="1"/>
    <col min="5385" max="5385" width="12.85546875" style="1" customWidth="1"/>
    <col min="5386" max="5386" width="6.140625" style="1" customWidth="1"/>
    <col min="5387" max="5387" width="11.140625" style="1" customWidth="1"/>
    <col min="5388" max="5388" width="10.28515625" style="1" customWidth="1"/>
    <col min="5389" max="5389" width="6.42578125" style="1" customWidth="1"/>
    <col min="5390" max="5390" width="12.7109375" style="1" customWidth="1"/>
    <col min="5391" max="5391" width="13.7109375" style="1" customWidth="1"/>
    <col min="5392" max="5392" width="6.42578125" style="1" customWidth="1"/>
    <col min="5393" max="5393" width="10.7109375" style="1" customWidth="1"/>
    <col min="5394" max="5394" width="10.28515625" style="1" customWidth="1"/>
    <col min="5395" max="5395" width="7.140625" style="1" customWidth="1"/>
    <col min="5396" max="5396" width="11.28515625" style="1" customWidth="1"/>
    <col min="5397" max="5397" width="12.42578125" style="1" customWidth="1"/>
    <col min="5398" max="5398" width="6" style="1" customWidth="1"/>
    <col min="5399" max="5399" width="10.140625" style="1" customWidth="1"/>
    <col min="5400" max="5400" width="11.28515625" style="1" customWidth="1"/>
    <col min="5401" max="5401" width="6.7109375" style="1" customWidth="1"/>
    <col min="5402" max="5402" width="12" style="1" customWidth="1"/>
    <col min="5403" max="5403" width="12.28515625" style="1" customWidth="1"/>
    <col min="5404" max="5404" width="7.140625" style="1" customWidth="1"/>
    <col min="5405" max="5405" width="10.140625" style="1" customWidth="1"/>
    <col min="5406" max="5406" width="9.85546875" style="1" customWidth="1"/>
    <col min="5407" max="5407" width="7.7109375" style="1" customWidth="1"/>
    <col min="5408" max="5408" width="12.42578125" style="1" customWidth="1"/>
    <col min="5409" max="5409" width="12.7109375" style="1" customWidth="1"/>
    <col min="5410" max="5410" width="7" style="1" customWidth="1"/>
    <col min="5411" max="5411" width="10.7109375" style="1" customWidth="1"/>
    <col min="5412" max="5412" width="9.28515625" style="1" customWidth="1"/>
    <col min="5413" max="5413" width="6.28515625" style="1" customWidth="1"/>
    <col min="5414" max="5414" width="13.5703125" style="1" customWidth="1"/>
    <col min="5415" max="5415" width="10.85546875" style="1" customWidth="1"/>
    <col min="5416" max="5416" width="6.7109375" style="1" customWidth="1"/>
    <col min="5417" max="5417" width="14.42578125" style="1" customWidth="1"/>
    <col min="5418" max="5418" width="14.28515625" style="1" customWidth="1"/>
    <col min="5419" max="5419" width="9.7109375" style="1" customWidth="1"/>
    <col min="5420" max="5420" width="13.5703125" style="1" customWidth="1"/>
    <col min="5421" max="5634" width="9.140625" style="1"/>
    <col min="5635" max="5635" width="5" style="1" customWidth="1"/>
    <col min="5636" max="5636" width="33.140625" style="1" customWidth="1"/>
    <col min="5637" max="5637" width="10.7109375" style="1" customWidth="1"/>
    <col min="5638" max="5638" width="11.28515625" style="1" customWidth="1"/>
    <col min="5639" max="5639" width="6.140625" style="1" customWidth="1"/>
    <col min="5640" max="5640" width="12.7109375" style="1" customWidth="1"/>
    <col min="5641" max="5641" width="12.85546875" style="1" customWidth="1"/>
    <col min="5642" max="5642" width="6.140625" style="1" customWidth="1"/>
    <col min="5643" max="5643" width="11.140625" style="1" customWidth="1"/>
    <col min="5644" max="5644" width="10.28515625" style="1" customWidth="1"/>
    <col min="5645" max="5645" width="6.42578125" style="1" customWidth="1"/>
    <col min="5646" max="5646" width="12.7109375" style="1" customWidth="1"/>
    <col min="5647" max="5647" width="13.7109375" style="1" customWidth="1"/>
    <col min="5648" max="5648" width="6.42578125" style="1" customWidth="1"/>
    <col min="5649" max="5649" width="10.7109375" style="1" customWidth="1"/>
    <col min="5650" max="5650" width="10.28515625" style="1" customWidth="1"/>
    <col min="5651" max="5651" width="7.140625" style="1" customWidth="1"/>
    <col min="5652" max="5652" width="11.28515625" style="1" customWidth="1"/>
    <col min="5653" max="5653" width="12.42578125" style="1" customWidth="1"/>
    <col min="5654" max="5654" width="6" style="1" customWidth="1"/>
    <col min="5655" max="5655" width="10.140625" style="1" customWidth="1"/>
    <col min="5656" max="5656" width="11.28515625" style="1" customWidth="1"/>
    <col min="5657" max="5657" width="6.7109375" style="1" customWidth="1"/>
    <col min="5658" max="5658" width="12" style="1" customWidth="1"/>
    <col min="5659" max="5659" width="12.28515625" style="1" customWidth="1"/>
    <col min="5660" max="5660" width="7.140625" style="1" customWidth="1"/>
    <col min="5661" max="5661" width="10.140625" style="1" customWidth="1"/>
    <col min="5662" max="5662" width="9.85546875" style="1" customWidth="1"/>
    <col min="5663" max="5663" width="7.7109375" style="1" customWidth="1"/>
    <col min="5664" max="5664" width="12.42578125" style="1" customWidth="1"/>
    <col min="5665" max="5665" width="12.7109375" style="1" customWidth="1"/>
    <col min="5666" max="5666" width="7" style="1" customWidth="1"/>
    <col min="5667" max="5667" width="10.7109375" style="1" customWidth="1"/>
    <col min="5668" max="5668" width="9.28515625" style="1" customWidth="1"/>
    <col min="5669" max="5669" width="6.28515625" style="1" customWidth="1"/>
    <col min="5670" max="5670" width="13.5703125" style="1" customWidth="1"/>
    <col min="5671" max="5671" width="10.85546875" style="1" customWidth="1"/>
    <col min="5672" max="5672" width="6.7109375" style="1" customWidth="1"/>
    <col min="5673" max="5673" width="14.42578125" style="1" customWidth="1"/>
    <col min="5674" max="5674" width="14.28515625" style="1" customWidth="1"/>
    <col min="5675" max="5675" width="9.7109375" style="1" customWidth="1"/>
    <col min="5676" max="5676" width="13.5703125" style="1" customWidth="1"/>
    <col min="5677" max="5890" width="9.140625" style="1"/>
    <col min="5891" max="5891" width="5" style="1" customWidth="1"/>
    <col min="5892" max="5892" width="33.140625" style="1" customWidth="1"/>
    <col min="5893" max="5893" width="10.7109375" style="1" customWidth="1"/>
    <col min="5894" max="5894" width="11.28515625" style="1" customWidth="1"/>
    <col min="5895" max="5895" width="6.140625" style="1" customWidth="1"/>
    <col min="5896" max="5896" width="12.7109375" style="1" customWidth="1"/>
    <col min="5897" max="5897" width="12.85546875" style="1" customWidth="1"/>
    <col min="5898" max="5898" width="6.140625" style="1" customWidth="1"/>
    <col min="5899" max="5899" width="11.140625" style="1" customWidth="1"/>
    <col min="5900" max="5900" width="10.28515625" style="1" customWidth="1"/>
    <col min="5901" max="5901" width="6.42578125" style="1" customWidth="1"/>
    <col min="5902" max="5902" width="12.7109375" style="1" customWidth="1"/>
    <col min="5903" max="5903" width="13.7109375" style="1" customWidth="1"/>
    <col min="5904" max="5904" width="6.42578125" style="1" customWidth="1"/>
    <col min="5905" max="5905" width="10.7109375" style="1" customWidth="1"/>
    <col min="5906" max="5906" width="10.28515625" style="1" customWidth="1"/>
    <col min="5907" max="5907" width="7.140625" style="1" customWidth="1"/>
    <col min="5908" max="5908" width="11.28515625" style="1" customWidth="1"/>
    <col min="5909" max="5909" width="12.42578125" style="1" customWidth="1"/>
    <col min="5910" max="5910" width="6" style="1" customWidth="1"/>
    <col min="5911" max="5911" width="10.140625" style="1" customWidth="1"/>
    <col min="5912" max="5912" width="11.28515625" style="1" customWidth="1"/>
    <col min="5913" max="5913" width="6.7109375" style="1" customWidth="1"/>
    <col min="5914" max="5914" width="12" style="1" customWidth="1"/>
    <col min="5915" max="5915" width="12.28515625" style="1" customWidth="1"/>
    <col min="5916" max="5916" width="7.140625" style="1" customWidth="1"/>
    <col min="5917" max="5917" width="10.140625" style="1" customWidth="1"/>
    <col min="5918" max="5918" width="9.85546875" style="1" customWidth="1"/>
    <col min="5919" max="5919" width="7.7109375" style="1" customWidth="1"/>
    <col min="5920" max="5920" width="12.42578125" style="1" customWidth="1"/>
    <col min="5921" max="5921" width="12.7109375" style="1" customWidth="1"/>
    <col min="5922" max="5922" width="7" style="1" customWidth="1"/>
    <col min="5923" max="5923" width="10.7109375" style="1" customWidth="1"/>
    <col min="5924" max="5924" width="9.28515625" style="1" customWidth="1"/>
    <col min="5925" max="5925" width="6.28515625" style="1" customWidth="1"/>
    <col min="5926" max="5926" width="13.5703125" style="1" customWidth="1"/>
    <col min="5927" max="5927" width="10.85546875" style="1" customWidth="1"/>
    <col min="5928" max="5928" width="6.7109375" style="1" customWidth="1"/>
    <col min="5929" max="5929" width="14.42578125" style="1" customWidth="1"/>
    <col min="5930" max="5930" width="14.28515625" style="1" customWidth="1"/>
    <col min="5931" max="5931" width="9.7109375" style="1" customWidth="1"/>
    <col min="5932" max="5932" width="13.5703125" style="1" customWidth="1"/>
    <col min="5933" max="6146" width="9.140625" style="1"/>
    <col min="6147" max="6147" width="5" style="1" customWidth="1"/>
    <col min="6148" max="6148" width="33.140625" style="1" customWidth="1"/>
    <col min="6149" max="6149" width="10.7109375" style="1" customWidth="1"/>
    <col min="6150" max="6150" width="11.28515625" style="1" customWidth="1"/>
    <col min="6151" max="6151" width="6.140625" style="1" customWidth="1"/>
    <col min="6152" max="6152" width="12.7109375" style="1" customWidth="1"/>
    <col min="6153" max="6153" width="12.85546875" style="1" customWidth="1"/>
    <col min="6154" max="6154" width="6.140625" style="1" customWidth="1"/>
    <col min="6155" max="6155" width="11.140625" style="1" customWidth="1"/>
    <col min="6156" max="6156" width="10.28515625" style="1" customWidth="1"/>
    <col min="6157" max="6157" width="6.42578125" style="1" customWidth="1"/>
    <col min="6158" max="6158" width="12.7109375" style="1" customWidth="1"/>
    <col min="6159" max="6159" width="13.7109375" style="1" customWidth="1"/>
    <col min="6160" max="6160" width="6.42578125" style="1" customWidth="1"/>
    <col min="6161" max="6161" width="10.7109375" style="1" customWidth="1"/>
    <col min="6162" max="6162" width="10.28515625" style="1" customWidth="1"/>
    <col min="6163" max="6163" width="7.140625" style="1" customWidth="1"/>
    <col min="6164" max="6164" width="11.28515625" style="1" customWidth="1"/>
    <col min="6165" max="6165" width="12.42578125" style="1" customWidth="1"/>
    <col min="6166" max="6166" width="6" style="1" customWidth="1"/>
    <col min="6167" max="6167" width="10.140625" style="1" customWidth="1"/>
    <col min="6168" max="6168" width="11.28515625" style="1" customWidth="1"/>
    <col min="6169" max="6169" width="6.7109375" style="1" customWidth="1"/>
    <col min="6170" max="6170" width="12" style="1" customWidth="1"/>
    <col min="6171" max="6171" width="12.28515625" style="1" customWidth="1"/>
    <col min="6172" max="6172" width="7.140625" style="1" customWidth="1"/>
    <col min="6173" max="6173" width="10.140625" style="1" customWidth="1"/>
    <col min="6174" max="6174" width="9.85546875" style="1" customWidth="1"/>
    <col min="6175" max="6175" width="7.7109375" style="1" customWidth="1"/>
    <col min="6176" max="6176" width="12.42578125" style="1" customWidth="1"/>
    <col min="6177" max="6177" width="12.7109375" style="1" customWidth="1"/>
    <col min="6178" max="6178" width="7" style="1" customWidth="1"/>
    <col min="6179" max="6179" width="10.7109375" style="1" customWidth="1"/>
    <col min="6180" max="6180" width="9.28515625" style="1" customWidth="1"/>
    <col min="6181" max="6181" width="6.28515625" style="1" customWidth="1"/>
    <col min="6182" max="6182" width="13.5703125" style="1" customWidth="1"/>
    <col min="6183" max="6183" width="10.85546875" style="1" customWidth="1"/>
    <col min="6184" max="6184" width="6.7109375" style="1" customWidth="1"/>
    <col min="6185" max="6185" width="14.42578125" style="1" customWidth="1"/>
    <col min="6186" max="6186" width="14.28515625" style="1" customWidth="1"/>
    <col min="6187" max="6187" width="9.7109375" style="1" customWidth="1"/>
    <col min="6188" max="6188" width="13.5703125" style="1" customWidth="1"/>
    <col min="6189" max="6402" width="9.140625" style="1"/>
    <col min="6403" max="6403" width="5" style="1" customWidth="1"/>
    <col min="6404" max="6404" width="33.140625" style="1" customWidth="1"/>
    <col min="6405" max="6405" width="10.7109375" style="1" customWidth="1"/>
    <col min="6406" max="6406" width="11.28515625" style="1" customWidth="1"/>
    <col min="6407" max="6407" width="6.140625" style="1" customWidth="1"/>
    <col min="6408" max="6408" width="12.7109375" style="1" customWidth="1"/>
    <col min="6409" max="6409" width="12.85546875" style="1" customWidth="1"/>
    <col min="6410" max="6410" width="6.140625" style="1" customWidth="1"/>
    <col min="6411" max="6411" width="11.140625" style="1" customWidth="1"/>
    <col min="6412" max="6412" width="10.28515625" style="1" customWidth="1"/>
    <col min="6413" max="6413" width="6.42578125" style="1" customWidth="1"/>
    <col min="6414" max="6414" width="12.7109375" style="1" customWidth="1"/>
    <col min="6415" max="6415" width="13.7109375" style="1" customWidth="1"/>
    <col min="6416" max="6416" width="6.42578125" style="1" customWidth="1"/>
    <col min="6417" max="6417" width="10.7109375" style="1" customWidth="1"/>
    <col min="6418" max="6418" width="10.28515625" style="1" customWidth="1"/>
    <col min="6419" max="6419" width="7.140625" style="1" customWidth="1"/>
    <col min="6420" max="6420" width="11.28515625" style="1" customWidth="1"/>
    <col min="6421" max="6421" width="12.42578125" style="1" customWidth="1"/>
    <col min="6422" max="6422" width="6" style="1" customWidth="1"/>
    <col min="6423" max="6423" width="10.140625" style="1" customWidth="1"/>
    <col min="6424" max="6424" width="11.28515625" style="1" customWidth="1"/>
    <col min="6425" max="6425" width="6.7109375" style="1" customWidth="1"/>
    <col min="6426" max="6426" width="12" style="1" customWidth="1"/>
    <col min="6427" max="6427" width="12.28515625" style="1" customWidth="1"/>
    <col min="6428" max="6428" width="7.140625" style="1" customWidth="1"/>
    <col min="6429" max="6429" width="10.140625" style="1" customWidth="1"/>
    <col min="6430" max="6430" width="9.85546875" style="1" customWidth="1"/>
    <col min="6431" max="6431" width="7.7109375" style="1" customWidth="1"/>
    <col min="6432" max="6432" width="12.42578125" style="1" customWidth="1"/>
    <col min="6433" max="6433" width="12.7109375" style="1" customWidth="1"/>
    <col min="6434" max="6434" width="7" style="1" customWidth="1"/>
    <col min="6435" max="6435" width="10.7109375" style="1" customWidth="1"/>
    <col min="6436" max="6436" width="9.28515625" style="1" customWidth="1"/>
    <col min="6437" max="6437" width="6.28515625" style="1" customWidth="1"/>
    <col min="6438" max="6438" width="13.5703125" style="1" customWidth="1"/>
    <col min="6439" max="6439" width="10.85546875" style="1" customWidth="1"/>
    <col min="6440" max="6440" width="6.7109375" style="1" customWidth="1"/>
    <col min="6441" max="6441" width="14.42578125" style="1" customWidth="1"/>
    <col min="6442" max="6442" width="14.28515625" style="1" customWidth="1"/>
    <col min="6443" max="6443" width="9.7109375" style="1" customWidth="1"/>
    <col min="6444" max="6444" width="13.5703125" style="1" customWidth="1"/>
    <col min="6445" max="6658" width="9.140625" style="1"/>
    <col min="6659" max="6659" width="5" style="1" customWidth="1"/>
    <col min="6660" max="6660" width="33.140625" style="1" customWidth="1"/>
    <col min="6661" max="6661" width="10.7109375" style="1" customWidth="1"/>
    <col min="6662" max="6662" width="11.28515625" style="1" customWidth="1"/>
    <col min="6663" max="6663" width="6.140625" style="1" customWidth="1"/>
    <col min="6664" max="6664" width="12.7109375" style="1" customWidth="1"/>
    <col min="6665" max="6665" width="12.85546875" style="1" customWidth="1"/>
    <col min="6666" max="6666" width="6.140625" style="1" customWidth="1"/>
    <col min="6667" max="6667" width="11.140625" style="1" customWidth="1"/>
    <col min="6668" max="6668" width="10.28515625" style="1" customWidth="1"/>
    <col min="6669" max="6669" width="6.42578125" style="1" customWidth="1"/>
    <col min="6670" max="6670" width="12.7109375" style="1" customWidth="1"/>
    <col min="6671" max="6671" width="13.7109375" style="1" customWidth="1"/>
    <col min="6672" max="6672" width="6.42578125" style="1" customWidth="1"/>
    <col min="6673" max="6673" width="10.7109375" style="1" customWidth="1"/>
    <col min="6674" max="6674" width="10.28515625" style="1" customWidth="1"/>
    <col min="6675" max="6675" width="7.140625" style="1" customWidth="1"/>
    <col min="6676" max="6676" width="11.28515625" style="1" customWidth="1"/>
    <col min="6677" max="6677" width="12.42578125" style="1" customWidth="1"/>
    <col min="6678" max="6678" width="6" style="1" customWidth="1"/>
    <col min="6679" max="6679" width="10.140625" style="1" customWidth="1"/>
    <col min="6680" max="6680" width="11.28515625" style="1" customWidth="1"/>
    <col min="6681" max="6681" width="6.7109375" style="1" customWidth="1"/>
    <col min="6682" max="6682" width="12" style="1" customWidth="1"/>
    <col min="6683" max="6683" width="12.28515625" style="1" customWidth="1"/>
    <col min="6684" max="6684" width="7.140625" style="1" customWidth="1"/>
    <col min="6685" max="6685" width="10.140625" style="1" customWidth="1"/>
    <col min="6686" max="6686" width="9.85546875" style="1" customWidth="1"/>
    <col min="6687" max="6687" width="7.7109375" style="1" customWidth="1"/>
    <col min="6688" max="6688" width="12.42578125" style="1" customWidth="1"/>
    <col min="6689" max="6689" width="12.7109375" style="1" customWidth="1"/>
    <col min="6690" max="6690" width="7" style="1" customWidth="1"/>
    <col min="6691" max="6691" width="10.7109375" style="1" customWidth="1"/>
    <col min="6692" max="6692" width="9.28515625" style="1" customWidth="1"/>
    <col min="6693" max="6693" width="6.28515625" style="1" customWidth="1"/>
    <col min="6694" max="6694" width="13.5703125" style="1" customWidth="1"/>
    <col min="6695" max="6695" width="10.85546875" style="1" customWidth="1"/>
    <col min="6696" max="6696" width="6.7109375" style="1" customWidth="1"/>
    <col min="6697" max="6697" width="14.42578125" style="1" customWidth="1"/>
    <col min="6698" max="6698" width="14.28515625" style="1" customWidth="1"/>
    <col min="6699" max="6699" width="9.7109375" style="1" customWidth="1"/>
    <col min="6700" max="6700" width="13.5703125" style="1" customWidth="1"/>
    <col min="6701" max="6914" width="9.140625" style="1"/>
    <col min="6915" max="6915" width="5" style="1" customWidth="1"/>
    <col min="6916" max="6916" width="33.140625" style="1" customWidth="1"/>
    <col min="6917" max="6917" width="10.7109375" style="1" customWidth="1"/>
    <col min="6918" max="6918" width="11.28515625" style="1" customWidth="1"/>
    <col min="6919" max="6919" width="6.140625" style="1" customWidth="1"/>
    <col min="6920" max="6920" width="12.7109375" style="1" customWidth="1"/>
    <col min="6921" max="6921" width="12.85546875" style="1" customWidth="1"/>
    <col min="6922" max="6922" width="6.140625" style="1" customWidth="1"/>
    <col min="6923" max="6923" width="11.140625" style="1" customWidth="1"/>
    <col min="6924" max="6924" width="10.28515625" style="1" customWidth="1"/>
    <col min="6925" max="6925" width="6.42578125" style="1" customWidth="1"/>
    <col min="6926" max="6926" width="12.7109375" style="1" customWidth="1"/>
    <col min="6927" max="6927" width="13.7109375" style="1" customWidth="1"/>
    <col min="6928" max="6928" width="6.42578125" style="1" customWidth="1"/>
    <col min="6929" max="6929" width="10.7109375" style="1" customWidth="1"/>
    <col min="6930" max="6930" width="10.28515625" style="1" customWidth="1"/>
    <col min="6931" max="6931" width="7.140625" style="1" customWidth="1"/>
    <col min="6932" max="6932" width="11.28515625" style="1" customWidth="1"/>
    <col min="6933" max="6933" width="12.42578125" style="1" customWidth="1"/>
    <col min="6934" max="6934" width="6" style="1" customWidth="1"/>
    <col min="6935" max="6935" width="10.140625" style="1" customWidth="1"/>
    <col min="6936" max="6936" width="11.28515625" style="1" customWidth="1"/>
    <col min="6937" max="6937" width="6.7109375" style="1" customWidth="1"/>
    <col min="6938" max="6938" width="12" style="1" customWidth="1"/>
    <col min="6939" max="6939" width="12.28515625" style="1" customWidth="1"/>
    <col min="6940" max="6940" width="7.140625" style="1" customWidth="1"/>
    <col min="6941" max="6941" width="10.140625" style="1" customWidth="1"/>
    <col min="6942" max="6942" width="9.85546875" style="1" customWidth="1"/>
    <col min="6943" max="6943" width="7.7109375" style="1" customWidth="1"/>
    <col min="6944" max="6944" width="12.42578125" style="1" customWidth="1"/>
    <col min="6945" max="6945" width="12.7109375" style="1" customWidth="1"/>
    <col min="6946" max="6946" width="7" style="1" customWidth="1"/>
    <col min="6947" max="6947" width="10.7109375" style="1" customWidth="1"/>
    <col min="6948" max="6948" width="9.28515625" style="1" customWidth="1"/>
    <col min="6949" max="6949" width="6.28515625" style="1" customWidth="1"/>
    <col min="6950" max="6950" width="13.5703125" style="1" customWidth="1"/>
    <col min="6951" max="6951" width="10.85546875" style="1" customWidth="1"/>
    <col min="6952" max="6952" width="6.7109375" style="1" customWidth="1"/>
    <col min="6953" max="6953" width="14.42578125" style="1" customWidth="1"/>
    <col min="6954" max="6954" width="14.28515625" style="1" customWidth="1"/>
    <col min="6955" max="6955" width="9.7109375" style="1" customWidth="1"/>
    <col min="6956" max="6956" width="13.5703125" style="1" customWidth="1"/>
    <col min="6957" max="7170" width="9.140625" style="1"/>
    <col min="7171" max="7171" width="5" style="1" customWidth="1"/>
    <col min="7172" max="7172" width="33.140625" style="1" customWidth="1"/>
    <col min="7173" max="7173" width="10.7109375" style="1" customWidth="1"/>
    <col min="7174" max="7174" width="11.28515625" style="1" customWidth="1"/>
    <col min="7175" max="7175" width="6.140625" style="1" customWidth="1"/>
    <col min="7176" max="7176" width="12.7109375" style="1" customWidth="1"/>
    <col min="7177" max="7177" width="12.85546875" style="1" customWidth="1"/>
    <col min="7178" max="7178" width="6.140625" style="1" customWidth="1"/>
    <col min="7179" max="7179" width="11.140625" style="1" customWidth="1"/>
    <col min="7180" max="7180" width="10.28515625" style="1" customWidth="1"/>
    <col min="7181" max="7181" width="6.42578125" style="1" customWidth="1"/>
    <col min="7182" max="7182" width="12.7109375" style="1" customWidth="1"/>
    <col min="7183" max="7183" width="13.7109375" style="1" customWidth="1"/>
    <col min="7184" max="7184" width="6.42578125" style="1" customWidth="1"/>
    <col min="7185" max="7185" width="10.7109375" style="1" customWidth="1"/>
    <col min="7186" max="7186" width="10.28515625" style="1" customWidth="1"/>
    <col min="7187" max="7187" width="7.140625" style="1" customWidth="1"/>
    <col min="7188" max="7188" width="11.28515625" style="1" customWidth="1"/>
    <col min="7189" max="7189" width="12.42578125" style="1" customWidth="1"/>
    <col min="7190" max="7190" width="6" style="1" customWidth="1"/>
    <col min="7191" max="7191" width="10.140625" style="1" customWidth="1"/>
    <col min="7192" max="7192" width="11.28515625" style="1" customWidth="1"/>
    <col min="7193" max="7193" width="6.7109375" style="1" customWidth="1"/>
    <col min="7194" max="7194" width="12" style="1" customWidth="1"/>
    <col min="7195" max="7195" width="12.28515625" style="1" customWidth="1"/>
    <col min="7196" max="7196" width="7.140625" style="1" customWidth="1"/>
    <col min="7197" max="7197" width="10.140625" style="1" customWidth="1"/>
    <col min="7198" max="7198" width="9.85546875" style="1" customWidth="1"/>
    <col min="7199" max="7199" width="7.7109375" style="1" customWidth="1"/>
    <col min="7200" max="7200" width="12.42578125" style="1" customWidth="1"/>
    <col min="7201" max="7201" width="12.7109375" style="1" customWidth="1"/>
    <col min="7202" max="7202" width="7" style="1" customWidth="1"/>
    <col min="7203" max="7203" width="10.7109375" style="1" customWidth="1"/>
    <col min="7204" max="7204" width="9.28515625" style="1" customWidth="1"/>
    <col min="7205" max="7205" width="6.28515625" style="1" customWidth="1"/>
    <col min="7206" max="7206" width="13.5703125" style="1" customWidth="1"/>
    <col min="7207" max="7207" width="10.85546875" style="1" customWidth="1"/>
    <col min="7208" max="7208" width="6.7109375" style="1" customWidth="1"/>
    <col min="7209" max="7209" width="14.42578125" style="1" customWidth="1"/>
    <col min="7210" max="7210" width="14.28515625" style="1" customWidth="1"/>
    <col min="7211" max="7211" width="9.7109375" style="1" customWidth="1"/>
    <col min="7212" max="7212" width="13.5703125" style="1" customWidth="1"/>
    <col min="7213" max="7426" width="9.140625" style="1"/>
    <col min="7427" max="7427" width="5" style="1" customWidth="1"/>
    <col min="7428" max="7428" width="33.140625" style="1" customWidth="1"/>
    <col min="7429" max="7429" width="10.7109375" style="1" customWidth="1"/>
    <col min="7430" max="7430" width="11.28515625" style="1" customWidth="1"/>
    <col min="7431" max="7431" width="6.140625" style="1" customWidth="1"/>
    <col min="7432" max="7432" width="12.7109375" style="1" customWidth="1"/>
    <col min="7433" max="7433" width="12.85546875" style="1" customWidth="1"/>
    <col min="7434" max="7434" width="6.140625" style="1" customWidth="1"/>
    <col min="7435" max="7435" width="11.140625" style="1" customWidth="1"/>
    <col min="7436" max="7436" width="10.28515625" style="1" customWidth="1"/>
    <col min="7437" max="7437" width="6.42578125" style="1" customWidth="1"/>
    <col min="7438" max="7438" width="12.7109375" style="1" customWidth="1"/>
    <col min="7439" max="7439" width="13.7109375" style="1" customWidth="1"/>
    <col min="7440" max="7440" width="6.42578125" style="1" customWidth="1"/>
    <col min="7441" max="7441" width="10.7109375" style="1" customWidth="1"/>
    <col min="7442" max="7442" width="10.28515625" style="1" customWidth="1"/>
    <col min="7443" max="7443" width="7.140625" style="1" customWidth="1"/>
    <col min="7444" max="7444" width="11.28515625" style="1" customWidth="1"/>
    <col min="7445" max="7445" width="12.42578125" style="1" customWidth="1"/>
    <col min="7446" max="7446" width="6" style="1" customWidth="1"/>
    <col min="7447" max="7447" width="10.140625" style="1" customWidth="1"/>
    <col min="7448" max="7448" width="11.28515625" style="1" customWidth="1"/>
    <col min="7449" max="7449" width="6.7109375" style="1" customWidth="1"/>
    <col min="7450" max="7450" width="12" style="1" customWidth="1"/>
    <col min="7451" max="7451" width="12.28515625" style="1" customWidth="1"/>
    <col min="7452" max="7452" width="7.140625" style="1" customWidth="1"/>
    <col min="7453" max="7453" width="10.140625" style="1" customWidth="1"/>
    <col min="7454" max="7454" width="9.85546875" style="1" customWidth="1"/>
    <col min="7455" max="7455" width="7.7109375" style="1" customWidth="1"/>
    <col min="7456" max="7456" width="12.42578125" style="1" customWidth="1"/>
    <col min="7457" max="7457" width="12.7109375" style="1" customWidth="1"/>
    <col min="7458" max="7458" width="7" style="1" customWidth="1"/>
    <col min="7459" max="7459" width="10.7109375" style="1" customWidth="1"/>
    <col min="7460" max="7460" width="9.28515625" style="1" customWidth="1"/>
    <col min="7461" max="7461" width="6.28515625" style="1" customWidth="1"/>
    <col min="7462" max="7462" width="13.5703125" style="1" customWidth="1"/>
    <col min="7463" max="7463" width="10.85546875" style="1" customWidth="1"/>
    <col min="7464" max="7464" width="6.7109375" style="1" customWidth="1"/>
    <col min="7465" max="7465" width="14.42578125" style="1" customWidth="1"/>
    <col min="7466" max="7466" width="14.28515625" style="1" customWidth="1"/>
    <col min="7467" max="7467" width="9.7109375" style="1" customWidth="1"/>
    <col min="7468" max="7468" width="13.5703125" style="1" customWidth="1"/>
    <col min="7469" max="7682" width="9.140625" style="1"/>
    <col min="7683" max="7683" width="5" style="1" customWidth="1"/>
    <col min="7684" max="7684" width="33.140625" style="1" customWidth="1"/>
    <col min="7685" max="7685" width="10.7109375" style="1" customWidth="1"/>
    <col min="7686" max="7686" width="11.28515625" style="1" customWidth="1"/>
    <col min="7687" max="7687" width="6.140625" style="1" customWidth="1"/>
    <col min="7688" max="7688" width="12.7109375" style="1" customWidth="1"/>
    <col min="7689" max="7689" width="12.85546875" style="1" customWidth="1"/>
    <col min="7690" max="7690" width="6.140625" style="1" customWidth="1"/>
    <col min="7691" max="7691" width="11.140625" style="1" customWidth="1"/>
    <col min="7692" max="7692" width="10.28515625" style="1" customWidth="1"/>
    <col min="7693" max="7693" width="6.42578125" style="1" customWidth="1"/>
    <col min="7694" max="7694" width="12.7109375" style="1" customWidth="1"/>
    <col min="7695" max="7695" width="13.7109375" style="1" customWidth="1"/>
    <col min="7696" max="7696" width="6.42578125" style="1" customWidth="1"/>
    <col min="7697" max="7697" width="10.7109375" style="1" customWidth="1"/>
    <col min="7698" max="7698" width="10.28515625" style="1" customWidth="1"/>
    <col min="7699" max="7699" width="7.140625" style="1" customWidth="1"/>
    <col min="7700" max="7700" width="11.28515625" style="1" customWidth="1"/>
    <col min="7701" max="7701" width="12.42578125" style="1" customWidth="1"/>
    <col min="7702" max="7702" width="6" style="1" customWidth="1"/>
    <col min="7703" max="7703" width="10.140625" style="1" customWidth="1"/>
    <col min="7704" max="7704" width="11.28515625" style="1" customWidth="1"/>
    <col min="7705" max="7705" width="6.7109375" style="1" customWidth="1"/>
    <col min="7706" max="7706" width="12" style="1" customWidth="1"/>
    <col min="7707" max="7707" width="12.28515625" style="1" customWidth="1"/>
    <col min="7708" max="7708" width="7.140625" style="1" customWidth="1"/>
    <col min="7709" max="7709" width="10.140625" style="1" customWidth="1"/>
    <col min="7710" max="7710" width="9.85546875" style="1" customWidth="1"/>
    <col min="7711" max="7711" width="7.7109375" style="1" customWidth="1"/>
    <col min="7712" max="7712" width="12.42578125" style="1" customWidth="1"/>
    <col min="7713" max="7713" width="12.7109375" style="1" customWidth="1"/>
    <col min="7714" max="7714" width="7" style="1" customWidth="1"/>
    <col min="7715" max="7715" width="10.7109375" style="1" customWidth="1"/>
    <col min="7716" max="7716" width="9.28515625" style="1" customWidth="1"/>
    <col min="7717" max="7717" width="6.28515625" style="1" customWidth="1"/>
    <col min="7718" max="7718" width="13.5703125" style="1" customWidth="1"/>
    <col min="7719" max="7719" width="10.85546875" style="1" customWidth="1"/>
    <col min="7720" max="7720" width="6.7109375" style="1" customWidth="1"/>
    <col min="7721" max="7721" width="14.42578125" style="1" customWidth="1"/>
    <col min="7722" max="7722" width="14.28515625" style="1" customWidth="1"/>
    <col min="7723" max="7723" width="9.7109375" style="1" customWidth="1"/>
    <col min="7724" max="7724" width="13.5703125" style="1" customWidth="1"/>
    <col min="7725" max="7938" width="9.140625" style="1"/>
    <col min="7939" max="7939" width="5" style="1" customWidth="1"/>
    <col min="7940" max="7940" width="33.140625" style="1" customWidth="1"/>
    <col min="7941" max="7941" width="10.7109375" style="1" customWidth="1"/>
    <col min="7942" max="7942" width="11.28515625" style="1" customWidth="1"/>
    <col min="7943" max="7943" width="6.140625" style="1" customWidth="1"/>
    <col min="7944" max="7944" width="12.7109375" style="1" customWidth="1"/>
    <col min="7945" max="7945" width="12.85546875" style="1" customWidth="1"/>
    <col min="7946" max="7946" width="6.140625" style="1" customWidth="1"/>
    <col min="7947" max="7947" width="11.140625" style="1" customWidth="1"/>
    <col min="7948" max="7948" width="10.28515625" style="1" customWidth="1"/>
    <col min="7949" max="7949" width="6.42578125" style="1" customWidth="1"/>
    <col min="7950" max="7950" width="12.7109375" style="1" customWidth="1"/>
    <col min="7951" max="7951" width="13.7109375" style="1" customWidth="1"/>
    <col min="7952" max="7952" width="6.42578125" style="1" customWidth="1"/>
    <col min="7953" max="7953" width="10.7109375" style="1" customWidth="1"/>
    <col min="7954" max="7954" width="10.28515625" style="1" customWidth="1"/>
    <col min="7955" max="7955" width="7.140625" style="1" customWidth="1"/>
    <col min="7956" max="7956" width="11.28515625" style="1" customWidth="1"/>
    <col min="7957" max="7957" width="12.42578125" style="1" customWidth="1"/>
    <col min="7958" max="7958" width="6" style="1" customWidth="1"/>
    <col min="7959" max="7959" width="10.140625" style="1" customWidth="1"/>
    <col min="7960" max="7960" width="11.28515625" style="1" customWidth="1"/>
    <col min="7961" max="7961" width="6.7109375" style="1" customWidth="1"/>
    <col min="7962" max="7962" width="12" style="1" customWidth="1"/>
    <col min="7963" max="7963" width="12.28515625" style="1" customWidth="1"/>
    <col min="7964" max="7964" width="7.140625" style="1" customWidth="1"/>
    <col min="7965" max="7965" width="10.140625" style="1" customWidth="1"/>
    <col min="7966" max="7966" width="9.85546875" style="1" customWidth="1"/>
    <col min="7967" max="7967" width="7.7109375" style="1" customWidth="1"/>
    <col min="7968" max="7968" width="12.42578125" style="1" customWidth="1"/>
    <col min="7969" max="7969" width="12.7109375" style="1" customWidth="1"/>
    <col min="7970" max="7970" width="7" style="1" customWidth="1"/>
    <col min="7971" max="7971" width="10.7109375" style="1" customWidth="1"/>
    <col min="7972" max="7972" width="9.28515625" style="1" customWidth="1"/>
    <col min="7973" max="7973" width="6.28515625" style="1" customWidth="1"/>
    <col min="7974" max="7974" width="13.5703125" style="1" customWidth="1"/>
    <col min="7975" max="7975" width="10.85546875" style="1" customWidth="1"/>
    <col min="7976" max="7976" width="6.7109375" style="1" customWidth="1"/>
    <col min="7977" max="7977" width="14.42578125" style="1" customWidth="1"/>
    <col min="7978" max="7978" width="14.28515625" style="1" customWidth="1"/>
    <col min="7979" max="7979" width="9.7109375" style="1" customWidth="1"/>
    <col min="7980" max="7980" width="13.5703125" style="1" customWidth="1"/>
    <col min="7981" max="8194" width="9.140625" style="1"/>
    <col min="8195" max="8195" width="5" style="1" customWidth="1"/>
    <col min="8196" max="8196" width="33.140625" style="1" customWidth="1"/>
    <col min="8197" max="8197" width="10.7109375" style="1" customWidth="1"/>
    <col min="8198" max="8198" width="11.28515625" style="1" customWidth="1"/>
    <col min="8199" max="8199" width="6.140625" style="1" customWidth="1"/>
    <col min="8200" max="8200" width="12.7109375" style="1" customWidth="1"/>
    <col min="8201" max="8201" width="12.85546875" style="1" customWidth="1"/>
    <col min="8202" max="8202" width="6.140625" style="1" customWidth="1"/>
    <col min="8203" max="8203" width="11.140625" style="1" customWidth="1"/>
    <col min="8204" max="8204" width="10.28515625" style="1" customWidth="1"/>
    <col min="8205" max="8205" width="6.42578125" style="1" customWidth="1"/>
    <col min="8206" max="8206" width="12.7109375" style="1" customWidth="1"/>
    <col min="8207" max="8207" width="13.7109375" style="1" customWidth="1"/>
    <col min="8208" max="8208" width="6.42578125" style="1" customWidth="1"/>
    <col min="8209" max="8209" width="10.7109375" style="1" customWidth="1"/>
    <col min="8210" max="8210" width="10.28515625" style="1" customWidth="1"/>
    <col min="8211" max="8211" width="7.140625" style="1" customWidth="1"/>
    <col min="8212" max="8212" width="11.28515625" style="1" customWidth="1"/>
    <col min="8213" max="8213" width="12.42578125" style="1" customWidth="1"/>
    <col min="8214" max="8214" width="6" style="1" customWidth="1"/>
    <col min="8215" max="8215" width="10.140625" style="1" customWidth="1"/>
    <col min="8216" max="8216" width="11.28515625" style="1" customWidth="1"/>
    <col min="8217" max="8217" width="6.7109375" style="1" customWidth="1"/>
    <col min="8218" max="8218" width="12" style="1" customWidth="1"/>
    <col min="8219" max="8219" width="12.28515625" style="1" customWidth="1"/>
    <col min="8220" max="8220" width="7.140625" style="1" customWidth="1"/>
    <col min="8221" max="8221" width="10.140625" style="1" customWidth="1"/>
    <col min="8222" max="8222" width="9.85546875" style="1" customWidth="1"/>
    <col min="8223" max="8223" width="7.7109375" style="1" customWidth="1"/>
    <col min="8224" max="8224" width="12.42578125" style="1" customWidth="1"/>
    <col min="8225" max="8225" width="12.7109375" style="1" customWidth="1"/>
    <col min="8226" max="8226" width="7" style="1" customWidth="1"/>
    <col min="8227" max="8227" width="10.7109375" style="1" customWidth="1"/>
    <col min="8228" max="8228" width="9.28515625" style="1" customWidth="1"/>
    <col min="8229" max="8229" width="6.28515625" style="1" customWidth="1"/>
    <col min="8230" max="8230" width="13.5703125" style="1" customWidth="1"/>
    <col min="8231" max="8231" width="10.85546875" style="1" customWidth="1"/>
    <col min="8232" max="8232" width="6.7109375" style="1" customWidth="1"/>
    <col min="8233" max="8233" width="14.42578125" style="1" customWidth="1"/>
    <col min="8234" max="8234" width="14.28515625" style="1" customWidth="1"/>
    <col min="8235" max="8235" width="9.7109375" style="1" customWidth="1"/>
    <col min="8236" max="8236" width="13.5703125" style="1" customWidth="1"/>
    <col min="8237" max="8450" width="9.140625" style="1"/>
    <col min="8451" max="8451" width="5" style="1" customWidth="1"/>
    <col min="8452" max="8452" width="33.140625" style="1" customWidth="1"/>
    <col min="8453" max="8453" width="10.7109375" style="1" customWidth="1"/>
    <col min="8454" max="8454" width="11.28515625" style="1" customWidth="1"/>
    <col min="8455" max="8455" width="6.140625" style="1" customWidth="1"/>
    <col min="8456" max="8456" width="12.7109375" style="1" customWidth="1"/>
    <col min="8457" max="8457" width="12.85546875" style="1" customWidth="1"/>
    <col min="8458" max="8458" width="6.140625" style="1" customWidth="1"/>
    <col min="8459" max="8459" width="11.140625" style="1" customWidth="1"/>
    <col min="8460" max="8460" width="10.28515625" style="1" customWidth="1"/>
    <col min="8461" max="8461" width="6.42578125" style="1" customWidth="1"/>
    <col min="8462" max="8462" width="12.7109375" style="1" customWidth="1"/>
    <col min="8463" max="8463" width="13.7109375" style="1" customWidth="1"/>
    <col min="8464" max="8464" width="6.42578125" style="1" customWidth="1"/>
    <col min="8465" max="8465" width="10.7109375" style="1" customWidth="1"/>
    <col min="8466" max="8466" width="10.28515625" style="1" customWidth="1"/>
    <col min="8467" max="8467" width="7.140625" style="1" customWidth="1"/>
    <col min="8468" max="8468" width="11.28515625" style="1" customWidth="1"/>
    <col min="8469" max="8469" width="12.42578125" style="1" customWidth="1"/>
    <col min="8470" max="8470" width="6" style="1" customWidth="1"/>
    <col min="8471" max="8471" width="10.140625" style="1" customWidth="1"/>
    <col min="8472" max="8472" width="11.28515625" style="1" customWidth="1"/>
    <col min="8473" max="8473" width="6.7109375" style="1" customWidth="1"/>
    <col min="8474" max="8474" width="12" style="1" customWidth="1"/>
    <col min="8475" max="8475" width="12.28515625" style="1" customWidth="1"/>
    <col min="8476" max="8476" width="7.140625" style="1" customWidth="1"/>
    <col min="8477" max="8477" width="10.140625" style="1" customWidth="1"/>
    <col min="8478" max="8478" width="9.85546875" style="1" customWidth="1"/>
    <col min="8479" max="8479" width="7.7109375" style="1" customWidth="1"/>
    <col min="8480" max="8480" width="12.42578125" style="1" customWidth="1"/>
    <col min="8481" max="8481" width="12.7109375" style="1" customWidth="1"/>
    <col min="8482" max="8482" width="7" style="1" customWidth="1"/>
    <col min="8483" max="8483" width="10.7109375" style="1" customWidth="1"/>
    <col min="8484" max="8484" width="9.28515625" style="1" customWidth="1"/>
    <col min="8485" max="8485" width="6.28515625" style="1" customWidth="1"/>
    <col min="8486" max="8486" width="13.5703125" style="1" customWidth="1"/>
    <col min="8487" max="8487" width="10.85546875" style="1" customWidth="1"/>
    <col min="8488" max="8488" width="6.7109375" style="1" customWidth="1"/>
    <col min="8489" max="8489" width="14.42578125" style="1" customWidth="1"/>
    <col min="8490" max="8490" width="14.28515625" style="1" customWidth="1"/>
    <col min="8491" max="8491" width="9.7109375" style="1" customWidth="1"/>
    <col min="8492" max="8492" width="13.5703125" style="1" customWidth="1"/>
    <col min="8493" max="8706" width="9.140625" style="1"/>
    <col min="8707" max="8707" width="5" style="1" customWidth="1"/>
    <col min="8708" max="8708" width="33.140625" style="1" customWidth="1"/>
    <col min="8709" max="8709" width="10.7109375" style="1" customWidth="1"/>
    <col min="8710" max="8710" width="11.28515625" style="1" customWidth="1"/>
    <col min="8711" max="8711" width="6.140625" style="1" customWidth="1"/>
    <col min="8712" max="8712" width="12.7109375" style="1" customWidth="1"/>
    <col min="8713" max="8713" width="12.85546875" style="1" customWidth="1"/>
    <col min="8714" max="8714" width="6.140625" style="1" customWidth="1"/>
    <col min="8715" max="8715" width="11.140625" style="1" customWidth="1"/>
    <col min="8716" max="8716" width="10.28515625" style="1" customWidth="1"/>
    <col min="8717" max="8717" width="6.42578125" style="1" customWidth="1"/>
    <col min="8718" max="8718" width="12.7109375" style="1" customWidth="1"/>
    <col min="8719" max="8719" width="13.7109375" style="1" customWidth="1"/>
    <col min="8720" max="8720" width="6.42578125" style="1" customWidth="1"/>
    <col min="8721" max="8721" width="10.7109375" style="1" customWidth="1"/>
    <col min="8722" max="8722" width="10.28515625" style="1" customWidth="1"/>
    <col min="8723" max="8723" width="7.140625" style="1" customWidth="1"/>
    <col min="8724" max="8724" width="11.28515625" style="1" customWidth="1"/>
    <col min="8725" max="8725" width="12.42578125" style="1" customWidth="1"/>
    <col min="8726" max="8726" width="6" style="1" customWidth="1"/>
    <col min="8727" max="8727" width="10.140625" style="1" customWidth="1"/>
    <col min="8728" max="8728" width="11.28515625" style="1" customWidth="1"/>
    <col min="8729" max="8729" width="6.7109375" style="1" customWidth="1"/>
    <col min="8730" max="8730" width="12" style="1" customWidth="1"/>
    <col min="8731" max="8731" width="12.28515625" style="1" customWidth="1"/>
    <col min="8732" max="8732" width="7.140625" style="1" customWidth="1"/>
    <col min="8733" max="8733" width="10.140625" style="1" customWidth="1"/>
    <col min="8734" max="8734" width="9.85546875" style="1" customWidth="1"/>
    <col min="8735" max="8735" width="7.7109375" style="1" customWidth="1"/>
    <col min="8736" max="8736" width="12.42578125" style="1" customWidth="1"/>
    <col min="8737" max="8737" width="12.7109375" style="1" customWidth="1"/>
    <col min="8738" max="8738" width="7" style="1" customWidth="1"/>
    <col min="8739" max="8739" width="10.7109375" style="1" customWidth="1"/>
    <col min="8740" max="8740" width="9.28515625" style="1" customWidth="1"/>
    <col min="8741" max="8741" width="6.28515625" style="1" customWidth="1"/>
    <col min="8742" max="8742" width="13.5703125" style="1" customWidth="1"/>
    <col min="8743" max="8743" width="10.85546875" style="1" customWidth="1"/>
    <col min="8744" max="8744" width="6.7109375" style="1" customWidth="1"/>
    <col min="8745" max="8745" width="14.42578125" style="1" customWidth="1"/>
    <col min="8746" max="8746" width="14.28515625" style="1" customWidth="1"/>
    <col min="8747" max="8747" width="9.7109375" style="1" customWidth="1"/>
    <col min="8748" max="8748" width="13.5703125" style="1" customWidth="1"/>
    <col min="8749" max="8962" width="9.140625" style="1"/>
    <col min="8963" max="8963" width="5" style="1" customWidth="1"/>
    <col min="8964" max="8964" width="33.140625" style="1" customWidth="1"/>
    <col min="8965" max="8965" width="10.7109375" style="1" customWidth="1"/>
    <col min="8966" max="8966" width="11.28515625" style="1" customWidth="1"/>
    <col min="8967" max="8967" width="6.140625" style="1" customWidth="1"/>
    <col min="8968" max="8968" width="12.7109375" style="1" customWidth="1"/>
    <col min="8969" max="8969" width="12.85546875" style="1" customWidth="1"/>
    <col min="8970" max="8970" width="6.140625" style="1" customWidth="1"/>
    <col min="8971" max="8971" width="11.140625" style="1" customWidth="1"/>
    <col min="8972" max="8972" width="10.28515625" style="1" customWidth="1"/>
    <col min="8973" max="8973" width="6.42578125" style="1" customWidth="1"/>
    <col min="8974" max="8974" width="12.7109375" style="1" customWidth="1"/>
    <col min="8975" max="8975" width="13.7109375" style="1" customWidth="1"/>
    <col min="8976" max="8976" width="6.42578125" style="1" customWidth="1"/>
    <col min="8977" max="8977" width="10.7109375" style="1" customWidth="1"/>
    <col min="8978" max="8978" width="10.28515625" style="1" customWidth="1"/>
    <col min="8979" max="8979" width="7.140625" style="1" customWidth="1"/>
    <col min="8980" max="8980" width="11.28515625" style="1" customWidth="1"/>
    <col min="8981" max="8981" width="12.42578125" style="1" customWidth="1"/>
    <col min="8982" max="8982" width="6" style="1" customWidth="1"/>
    <col min="8983" max="8983" width="10.140625" style="1" customWidth="1"/>
    <col min="8984" max="8984" width="11.28515625" style="1" customWidth="1"/>
    <col min="8985" max="8985" width="6.7109375" style="1" customWidth="1"/>
    <col min="8986" max="8986" width="12" style="1" customWidth="1"/>
    <col min="8987" max="8987" width="12.28515625" style="1" customWidth="1"/>
    <col min="8988" max="8988" width="7.140625" style="1" customWidth="1"/>
    <col min="8989" max="8989" width="10.140625" style="1" customWidth="1"/>
    <col min="8990" max="8990" width="9.85546875" style="1" customWidth="1"/>
    <col min="8991" max="8991" width="7.7109375" style="1" customWidth="1"/>
    <col min="8992" max="8992" width="12.42578125" style="1" customWidth="1"/>
    <col min="8993" max="8993" width="12.7109375" style="1" customWidth="1"/>
    <col min="8994" max="8994" width="7" style="1" customWidth="1"/>
    <col min="8995" max="8995" width="10.7109375" style="1" customWidth="1"/>
    <col min="8996" max="8996" width="9.28515625" style="1" customWidth="1"/>
    <col min="8997" max="8997" width="6.28515625" style="1" customWidth="1"/>
    <col min="8998" max="8998" width="13.5703125" style="1" customWidth="1"/>
    <col min="8999" max="8999" width="10.85546875" style="1" customWidth="1"/>
    <col min="9000" max="9000" width="6.7109375" style="1" customWidth="1"/>
    <col min="9001" max="9001" width="14.42578125" style="1" customWidth="1"/>
    <col min="9002" max="9002" width="14.28515625" style="1" customWidth="1"/>
    <col min="9003" max="9003" width="9.7109375" style="1" customWidth="1"/>
    <col min="9004" max="9004" width="13.5703125" style="1" customWidth="1"/>
    <col min="9005" max="9218" width="9.140625" style="1"/>
    <col min="9219" max="9219" width="5" style="1" customWidth="1"/>
    <col min="9220" max="9220" width="33.140625" style="1" customWidth="1"/>
    <col min="9221" max="9221" width="10.7109375" style="1" customWidth="1"/>
    <col min="9222" max="9222" width="11.28515625" style="1" customWidth="1"/>
    <col min="9223" max="9223" width="6.140625" style="1" customWidth="1"/>
    <col min="9224" max="9224" width="12.7109375" style="1" customWidth="1"/>
    <col min="9225" max="9225" width="12.85546875" style="1" customWidth="1"/>
    <col min="9226" max="9226" width="6.140625" style="1" customWidth="1"/>
    <col min="9227" max="9227" width="11.140625" style="1" customWidth="1"/>
    <col min="9228" max="9228" width="10.28515625" style="1" customWidth="1"/>
    <col min="9229" max="9229" width="6.42578125" style="1" customWidth="1"/>
    <col min="9230" max="9230" width="12.7109375" style="1" customWidth="1"/>
    <col min="9231" max="9231" width="13.7109375" style="1" customWidth="1"/>
    <col min="9232" max="9232" width="6.42578125" style="1" customWidth="1"/>
    <col min="9233" max="9233" width="10.7109375" style="1" customWidth="1"/>
    <col min="9234" max="9234" width="10.28515625" style="1" customWidth="1"/>
    <col min="9235" max="9235" width="7.140625" style="1" customWidth="1"/>
    <col min="9236" max="9236" width="11.28515625" style="1" customWidth="1"/>
    <col min="9237" max="9237" width="12.42578125" style="1" customWidth="1"/>
    <col min="9238" max="9238" width="6" style="1" customWidth="1"/>
    <col min="9239" max="9239" width="10.140625" style="1" customWidth="1"/>
    <col min="9240" max="9240" width="11.28515625" style="1" customWidth="1"/>
    <col min="9241" max="9241" width="6.7109375" style="1" customWidth="1"/>
    <col min="9242" max="9242" width="12" style="1" customWidth="1"/>
    <col min="9243" max="9243" width="12.28515625" style="1" customWidth="1"/>
    <col min="9244" max="9244" width="7.140625" style="1" customWidth="1"/>
    <col min="9245" max="9245" width="10.140625" style="1" customWidth="1"/>
    <col min="9246" max="9246" width="9.85546875" style="1" customWidth="1"/>
    <col min="9247" max="9247" width="7.7109375" style="1" customWidth="1"/>
    <col min="9248" max="9248" width="12.42578125" style="1" customWidth="1"/>
    <col min="9249" max="9249" width="12.7109375" style="1" customWidth="1"/>
    <col min="9250" max="9250" width="7" style="1" customWidth="1"/>
    <col min="9251" max="9251" width="10.7109375" style="1" customWidth="1"/>
    <col min="9252" max="9252" width="9.28515625" style="1" customWidth="1"/>
    <col min="9253" max="9253" width="6.28515625" style="1" customWidth="1"/>
    <col min="9254" max="9254" width="13.5703125" style="1" customWidth="1"/>
    <col min="9255" max="9255" width="10.85546875" style="1" customWidth="1"/>
    <col min="9256" max="9256" width="6.7109375" style="1" customWidth="1"/>
    <col min="9257" max="9257" width="14.42578125" style="1" customWidth="1"/>
    <col min="9258" max="9258" width="14.28515625" style="1" customWidth="1"/>
    <col min="9259" max="9259" width="9.7109375" style="1" customWidth="1"/>
    <col min="9260" max="9260" width="13.5703125" style="1" customWidth="1"/>
    <col min="9261" max="9474" width="9.140625" style="1"/>
    <col min="9475" max="9475" width="5" style="1" customWidth="1"/>
    <col min="9476" max="9476" width="33.140625" style="1" customWidth="1"/>
    <col min="9477" max="9477" width="10.7109375" style="1" customWidth="1"/>
    <col min="9478" max="9478" width="11.28515625" style="1" customWidth="1"/>
    <col min="9479" max="9479" width="6.140625" style="1" customWidth="1"/>
    <col min="9480" max="9480" width="12.7109375" style="1" customWidth="1"/>
    <col min="9481" max="9481" width="12.85546875" style="1" customWidth="1"/>
    <col min="9482" max="9482" width="6.140625" style="1" customWidth="1"/>
    <col min="9483" max="9483" width="11.140625" style="1" customWidth="1"/>
    <col min="9484" max="9484" width="10.28515625" style="1" customWidth="1"/>
    <col min="9485" max="9485" width="6.42578125" style="1" customWidth="1"/>
    <col min="9486" max="9486" width="12.7109375" style="1" customWidth="1"/>
    <col min="9487" max="9487" width="13.7109375" style="1" customWidth="1"/>
    <col min="9488" max="9488" width="6.42578125" style="1" customWidth="1"/>
    <col min="9489" max="9489" width="10.7109375" style="1" customWidth="1"/>
    <col min="9490" max="9490" width="10.28515625" style="1" customWidth="1"/>
    <col min="9491" max="9491" width="7.140625" style="1" customWidth="1"/>
    <col min="9492" max="9492" width="11.28515625" style="1" customWidth="1"/>
    <col min="9493" max="9493" width="12.42578125" style="1" customWidth="1"/>
    <col min="9494" max="9494" width="6" style="1" customWidth="1"/>
    <col min="9495" max="9495" width="10.140625" style="1" customWidth="1"/>
    <col min="9496" max="9496" width="11.28515625" style="1" customWidth="1"/>
    <col min="9497" max="9497" width="6.7109375" style="1" customWidth="1"/>
    <col min="9498" max="9498" width="12" style="1" customWidth="1"/>
    <col min="9499" max="9499" width="12.28515625" style="1" customWidth="1"/>
    <col min="9500" max="9500" width="7.140625" style="1" customWidth="1"/>
    <col min="9501" max="9501" width="10.140625" style="1" customWidth="1"/>
    <col min="9502" max="9502" width="9.85546875" style="1" customWidth="1"/>
    <col min="9503" max="9503" width="7.7109375" style="1" customWidth="1"/>
    <col min="9504" max="9504" width="12.42578125" style="1" customWidth="1"/>
    <col min="9505" max="9505" width="12.7109375" style="1" customWidth="1"/>
    <col min="9506" max="9506" width="7" style="1" customWidth="1"/>
    <col min="9507" max="9507" width="10.7109375" style="1" customWidth="1"/>
    <col min="9508" max="9508" width="9.28515625" style="1" customWidth="1"/>
    <col min="9509" max="9509" width="6.28515625" style="1" customWidth="1"/>
    <col min="9510" max="9510" width="13.5703125" style="1" customWidth="1"/>
    <col min="9511" max="9511" width="10.85546875" style="1" customWidth="1"/>
    <col min="9512" max="9512" width="6.7109375" style="1" customWidth="1"/>
    <col min="9513" max="9513" width="14.42578125" style="1" customWidth="1"/>
    <col min="9514" max="9514" width="14.28515625" style="1" customWidth="1"/>
    <col min="9515" max="9515" width="9.7109375" style="1" customWidth="1"/>
    <col min="9516" max="9516" width="13.5703125" style="1" customWidth="1"/>
    <col min="9517" max="9730" width="9.140625" style="1"/>
    <col min="9731" max="9731" width="5" style="1" customWidth="1"/>
    <col min="9732" max="9732" width="33.140625" style="1" customWidth="1"/>
    <col min="9733" max="9733" width="10.7109375" style="1" customWidth="1"/>
    <col min="9734" max="9734" width="11.28515625" style="1" customWidth="1"/>
    <col min="9735" max="9735" width="6.140625" style="1" customWidth="1"/>
    <col min="9736" max="9736" width="12.7109375" style="1" customWidth="1"/>
    <col min="9737" max="9737" width="12.85546875" style="1" customWidth="1"/>
    <col min="9738" max="9738" width="6.140625" style="1" customWidth="1"/>
    <col min="9739" max="9739" width="11.140625" style="1" customWidth="1"/>
    <col min="9740" max="9740" width="10.28515625" style="1" customWidth="1"/>
    <col min="9741" max="9741" width="6.42578125" style="1" customWidth="1"/>
    <col min="9742" max="9742" width="12.7109375" style="1" customWidth="1"/>
    <col min="9743" max="9743" width="13.7109375" style="1" customWidth="1"/>
    <col min="9744" max="9744" width="6.42578125" style="1" customWidth="1"/>
    <col min="9745" max="9745" width="10.7109375" style="1" customWidth="1"/>
    <col min="9746" max="9746" width="10.28515625" style="1" customWidth="1"/>
    <col min="9747" max="9747" width="7.140625" style="1" customWidth="1"/>
    <col min="9748" max="9748" width="11.28515625" style="1" customWidth="1"/>
    <col min="9749" max="9749" width="12.42578125" style="1" customWidth="1"/>
    <col min="9750" max="9750" width="6" style="1" customWidth="1"/>
    <col min="9751" max="9751" width="10.140625" style="1" customWidth="1"/>
    <col min="9752" max="9752" width="11.28515625" style="1" customWidth="1"/>
    <col min="9753" max="9753" width="6.7109375" style="1" customWidth="1"/>
    <col min="9754" max="9754" width="12" style="1" customWidth="1"/>
    <col min="9755" max="9755" width="12.28515625" style="1" customWidth="1"/>
    <col min="9756" max="9756" width="7.140625" style="1" customWidth="1"/>
    <col min="9757" max="9757" width="10.140625" style="1" customWidth="1"/>
    <col min="9758" max="9758" width="9.85546875" style="1" customWidth="1"/>
    <col min="9759" max="9759" width="7.7109375" style="1" customWidth="1"/>
    <col min="9760" max="9760" width="12.42578125" style="1" customWidth="1"/>
    <col min="9761" max="9761" width="12.7109375" style="1" customWidth="1"/>
    <col min="9762" max="9762" width="7" style="1" customWidth="1"/>
    <col min="9763" max="9763" width="10.7109375" style="1" customWidth="1"/>
    <col min="9764" max="9764" width="9.28515625" style="1" customWidth="1"/>
    <col min="9765" max="9765" width="6.28515625" style="1" customWidth="1"/>
    <col min="9766" max="9766" width="13.5703125" style="1" customWidth="1"/>
    <col min="9767" max="9767" width="10.85546875" style="1" customWidth="1"/>
    <col min="9768" max="9768" width="6.7109375" style="1" customWidth="1"/>
    <col min="9769" max="9769" width="14.42578125" style="1" customWidth="1"/>
    <col min="9770" max="9770" width="14.28515625" style="1" customWidth="1"/>
    <col min="9771" max="9771" width="9.7109375" style="1" customWidth="1"/>
    <col min="9772" max="9772" width="13.5703125" style="1" customWidth="1"/>
    <col min="9773" max="9986" width="9.140625" style="1"/>
    <col min="9987" max="9987" width="5" style="1" customWidth="1"/>
    <col min="9988" max="9988" width="33.140625" style="1" customWidth="1"/>
    <col min="9989" max="9989" width="10.7109375" style="1" customWidth="1"/>
    <col min="9990" max="9990" width="11.28515625" style="1" customWidth="1"/>
    <col min="9991" max="9991" width="6.140625" style="1" customWidth="1"/>
    <col min="9992" max="9992" width="12.7109375" style="1" customWidth="1"/>
    <col min="9993" max="9993" width="12.85546875" style="1" customWidth="1"/>
    <col min="9994" max="9994" width="6.140625" style="1" customWidth="1"/>
    <col min="9995" max="9995" width="11.140625" style="1" customWidth="1"/>
    <col min="9996" max="9996" width="10.28515625" style="1" customWidth="1"/>
    <col min="9997" max="9997" width="6.42578125" style="1" customWidth="1"/>
    <col min="9998" max="9998" width="12.7109375" style="1" customWidth="1"/>
    <col min="9999" max="9999" width="13.7109375" style="1" customWidth="1"/>
    <col min="10000" max="10000" width="6.42578125" style="1" customWidth="1"/>
    <col min="10001" max="10001" width="10.7109375" style="1" customWidth="1"/>
    <col min="10002" max="10002" width="10.28515625" style="1" customWidth="1"/>
    <col min="10003" max="10003" width="7.140625" style="1" customWidth="1"/>
    <col min="10004" max="10004" width="11.28515625" style="1" customWidth="1"/>
    <col min="10005" max="10005" width="12.42578125" style="1" customWidth="1"/>
    <col min="10006" max="10006" width="6" style="1" customWidth="1"/>
    <col min="10007" max="10007" width="10.140625" style="1" customWidth="1"/>
    <col min="10008" max="10008" width="11.28515625" style="1" customWidth="1"/>
    <col min="10009" max="10009" width="6.7109375" style="1" customWidth="1"/>
    <col min="10010" max="10010" width="12" style="1" customWidth="1"/>
    <col min="10011" max="10011" width="12.28515625" style="1" customWidth="1"/>
    <col min="10012" max="10012" width="7.140625" style="1" customWidth="1"/>
    <col min="10013" max="10013" width="10.140625" style="1" customWidth="1"/>
    <col min="10014" max="10014" width="9.85546875" style="1" customWidth="1"/>
    <col min="10015" max="10015" width="7.7109375" style="1" customWidth="1"/>
    <col min="10016" max="10016" width="12.42578125" style="1" customWidth="1"/>
    <col min="10017" max="10017" width="12.7109375" style="1" customWidth="1"/>
    <col min="10018" max="10018" width="7" style="1" customWidth="1"/>
    <col min="10019" max="10019" width="10.7109375" style="1" customWidth="1"/>
    <col min="10020" max="10020" width="9.28515625" style="1" customWidth="1"/>
    <col min="10021" max="10021" width="6.28515625" style="1" customWidth="1"/>
    <col min="10022" max="10022" width="13.5703125" style="1" customWidth="1"/>
    <col min="10023" max="10023" width="10.85546875" style="1" customWidth="1"/>
    <col min="10024" max="10024" width="6.7109375" style="1" customWidth="1"/>
    <col min="10025" max="10025" width="14.42578125" style="1" customWidth="1"/>
    <col min="10026" max="10026" width="14.28515625" style="1" customWidth="1"/>
    <col min="10027" max="10027" width="9.7109375" style="1" customWidth="1"/>
    <col min="10028" max="10028" width="13.5703125" style="1" customWidth="1"/>
    <col min="10029" max="10242" width="9.140625" style="1"/>
    <col min="10243" max="10243" width="5" style="1" customWidth="1"/>
    <col min="10244" max="10244" width="33.140625" style="1" customWidth="1"/>
    <col min="10245" max="10245" width="10.7109375" style="1" customWidth="1"/>
    <col min="10246" max="10246" width="11.28515625" style="1" customWidth="1"/>
    <col min="10247" max="10247" width="6.140625" style="1" customWidth="1"/>
    <col min="10248" max="10248" width="12.7109375" style="1" customWidth="1"/>
    <col min="10249" max="10249" width="12.85546875" style="1" customWidth="1"/>
    <col min="10250" max="10250" width="6.140625" style="1" customWidth="1"/>
    <col min="10251" max="10251" width="11.140625" style="1" customWidth="1"/>
    <col min="10252" max="10252" width="10.28515625" style="1" customWidth="1"/>
    <col min="10253" max="10253" width="6.42578125" style="1" customWidth="1"/>
    <col min="10254" max="10254" width="12.7109375" style="1" customWidth="1"/>
    <col min="10255" max="10255" width="13.7109375" style="1" customWidth="1"/>
    <col min="10256" max="10256" width="6.42578125" style="1" customWidth="1"/>
    <col min="10257" max="10257" width="10.7109375" style="1" customWidth="1"/>
    <col min="10258" max="10258" width="10.28515625" style="1" customWidth="1"/>
    <col min="10259" max="10259" width="7.140625" style="1" customWidth="1"/>
    <col min="10260" max="10260" width="11.28515625" style="1" customWidth="1"/>
    <col min="10261" max="10261" width="12.42578125" style="1" customWidth="1"/>
    <col min="10262" max="10262" width="6" style="1" customWidth="1"/>
    <col min="10263" max="10263" width="10.140625" style="1" customWidth="1"/>
    <col min="10264" max="10264" width="11.28515625" style="1" customWidth="1"/>
    <col min="10265" max="10265" width="6.7109375" style="1" customWidth="1"/>
    <col min="10266" max="10266" width="12" style="1" customWidth="1"/>
    <col min="10267" max="10267" width="12.28515625" style="1" customWidth="1"/>
    <col min="10268" max="10268" width="7.140625" style="1" customWidth="1"/>
    <col min="10269" max="10269" width="10.140625" style="1" customWidth="1"/>
    <col min="10270" max="10270" width="9.85546875" style="1" customWidth="1"/>
    <col min="10271" max="10271" width="7.7109375" style="1" customWidth="1"/>
    <col min="10272" max="10272" width="12.42578125" style="1" customWidth="1"/>
    <col min="10273" max="10273" width="12.7109375" style="1" customWidth="1"/>
    <col min="10274" max="10274" width="7" style="1" customWidth="1"/>
    <col min="10275" max="10275" width="10.7109375" style="1" customWidth="1"/>
    <col min="10276" max="10276" width="9.28515625" style="1" customWidth="1"/>
    <col min="10277" max="10277" width="6.28515625" style="1" customWidth="1"/>
    <col min="10278" max="10278" width="13.5703125" style="1" customWidth="1"/>
    <col min="10279" max="10279" width="10.85546875" style="1" customWidth="1"/>
    <col min="10280" max="10280" width="6.7109375" style="1" customWidth="1"/>
    <col min="10281" max="10281" width="14.42578125" style="1" customWidth="1"/>
    <col min="10282" max="10282" width="14.28515625" style="1" customWidth="1"/>
    <col min="10283" max="10283" width="9.7109375" style="1" customWidth="1"/>
    <col min="10284" max="10284" width="13.5703125" style="1" customWidth="1"/>
    <col min="10285" max="10498" width="9.140625" style="1"/>
    <col min="10499" max="10499" width="5" style="1" customWidth="1"/>
    <col min="10500" max="10500" width="33.140625" style="1" customWidth="1"/>
    <col min="10501" max="10501" width="10.7109375" style="1" customWidth="1"/>
    <col min="10502" max="10502" width="11.28515625" style="1" customWidth="1"/>
    <col min="10503" max="10503" width="6.140625" style="1" customWidth="1"/>
    <col min="10504" max="10504" width="12.7109375" style="1" customWidth="1"/>
    <col min="10505" max="10505" width="12.85546875" style="1" customWidth="1"/>
    <col min="10506" max="10506" width="6.140625" style="1" customWidth="1"/>
    <col min="10507" max="10507" width="11.140625" style="1" customWidth="1"/>
    <col min="10508" max="10508" width="10.28515625" style="1" customWidth="1"/>
    <col min="10509" max="10509" width="6.42578125" style="1" customWidth="1"/>
    <col min="10510" max="10510" width="12.7109375" style="1" customWidth="1"/>
    <col min="10511" max="10511" width="13.7109375" style="1" customWidth="1"/>
    <col min="10512" max="10512" width="6.42578125" style="1" customWidth="1"/>
    <col min="10513" max="10513" width="10.7109375" style="1" customWidth="1"/>
    <col min="10514" max="10514" width="10.28515625" style="1" customWidth="1"/>
    <col min="10515" max="10515" width="7.140625" style="1" customWidth="1"/>
    <col min="10516" max="10516" width="11.28515625" style="1" customWidth="1"/>
    <col min="10517" max="10517" width="12.42578125" style="1" customWidth="1"/>
    <col min="10518" max="10518" width="6" style="1" customWidth="1"/>
    <col min="10519" max="10519" width="10.140625" style="1" customWidth="1"/>
    <col min="10520" max="10520" width="11.28515625" style="1" customWidth="1"/>
    <col min="10521" max="10521" width="6.7109375" style="1" customWidth="1"/>
    <col min="10522" max="10522" width="12" style="1" customWidth="1"/>
    <col min="10523" max="10523" width="12.28515625" style="1" customWidth="1"/>
    <col min="10524" max="10524" width="7.140625" style="1" customWidth="1"/>
    <col min="10525" max="10525" width="10.140625" style="1" customWidth="1"/>
    <col min="10526" max="10526" width="9.85546875" style="1" customWidth="1"/>
    <col min="10527" max="10527" width="7.7109375" style="1" customWidth="1"/>
    <col min="10528" max="10528" width="12.42578125" style="1" customWidth="1"/>
    <col min="10529" max="10529" width="12.7109375" style="1" customWidth="1"/>
    <col min="10530" max="10530" width="7" style="1" customWidth="1"/>
    <col min="10531" max="10531" width="10.7109375" style="1" customWidth="1"/>
    <col min="10532" max="10532" width="9.28515625" style="1" customWidth="1"/>
    <col min="10533" max="10533" width="6.28515625" style="1" customWidth="1"/>
    <col min="10534" max="10534" width="13.5703125" style="1" customWidth="1"/>
    <col min="10535" max="10535" width="10.85546875" style="1" customWidth="1"/>
    <col min="10536" max="10536" width="6.7109375" style="1" customWidth="1"/>
    <col min="10537" max="10537" width="14.42578125" style="1" customWidth="1"/>
    <col min="10538" max="10538" width="14.28515625" style="1" customWidth="1"/>
    <col min="10539" max="10539" width="9.7109375" style="1" customWidth="1"/>
    <col min="10540" max="10540" width="13.5703125" style="1" customWidth="1"/>
    <col min="10541" max="10754" width="9.140625" style="1"/>
    <col min="10755" max="10755" width="5" style="1" customWidth="1"/>
    <col min="10756" max="10756" width="33.140625" style="1" customWidth="1"/>
    <col min="10757" max="10757" width="10.7109375" style="1" customWidth="1"/>
    <col min="10758" max="10758" width="11.28515625" style="1" customWidth="1"/>
    <col min="10759" max="10759" width="6.140625" style="1" customWidth="1"/>
    <col min="10760" max="10760" width="12.7109375" style="1" customWidth="1"/>
    <col min="10761" max="10761" width="12.85546875" style="1" customWidth="1"/>
    <col min="10762" max="10762" width="6.140625" style="1" customWidth="1"/>
    <col min="10763" max="10763" width="11.140625" style="1" customWidth="1"/>
    <col min="10764" max="10764" width="10.28515625" style="1" customWidth="1"/>
    <col min="10765" max="10765" width="6.42578125" style="1" customWidth="1"/>
    <col min="10766" max="10766" width="12.7109375" style="1" customWidth="1"/>
    <col min="10767" max="10767" width="13.7109375" style="1" customWidth="1"/>
    <col min="10768" max="10768" width="6.42578125" style="1" customWidth="1"/>
    <col min="10769" max="10769" width="10.7109375" style="1" customWidth="1"/>
    <col min="10770" max="10770" width="10.28515625" style="1" customWidth="1"/>
    <col min="10771" max="10771" width="7.140625" style="1" customWidth="1"/>
    <col min="10772" max="10772" width="11.28515625" style="1" customWidth="1"/>
    <col min="10773" max="10773" width="12.42578125" style="1" customWidth="1"/>
    <col min="10774" max="10774" width="6" style="1" customWidth="1"/>
    <col min="10775" max="10775" width="10.140625" style="1" customWidth="1"/>
    <col min="10776" max="10776" width="11.28515625" style="1" customWidth="1"/>
    <col min="10777" max="10777" width="6.7109375" style="1" customWidth="1"/>
    <col min="10778" max="10778" width="12" style="1" customWidth="1"/>
    <col min="10779" max="10779" width="12.28515625" style="1" customWidth="1"/>
    <col min="10780" max="10780" width="7.140625" style="1" customWidth="1"/>
    <col min="10781" max="10781" width="10.140625" style="1" customWidth="1"/>
    <col min="10782" max="10782" width="9.85546875" style="1" customWidth="1"/>
    <col min="10783" max="10783" width="7.7109375" style="1" customWidth="1"/>
    <col min="10784" max="10784" width="12.42578125" style="1" customWidth="1"/>
    <col min="10785" max="10785" width="12.7109375" style="1" customWidth="1"/>
    <col min="10786" max="10786" width="7" style="1" customWidth="1"/>
    <col min="10787" max="10787" width="10.7109375" style="1" customWidth="1"/>
    <col min="10788" max="10788" width="9.28515625" style="1" customWidth="1"/>
    <col min="10789" max="10789" width="6.28515625" style="1" customWidth="1"/>
    <col min="10790" max="10790" width="13.5703125" style="1" customWidth="1"/>
    <col min="10791" max="10791" width="10.85546875" style="1" customWidth="1"/>
    <col min="10792" max="10792" width="6.7109375" style="1" customWidth="1"/>
    <col min="10793" max="10793" width="14.42578125" style="1" customWidth="1"/>
    <col min="10794" max="10794" width="14.28515625" style="1" customWidth="1"/>
    <col min="10795" max="10795" width="9.7109375" style="1" customWidth="1"/>
    <col min="10796" max="10796" width="13.5703125" style="1" customWidth="1"/>
    <col min="10797" max="11010" width="9.140625" style="1"/>
    <col min="11011" max="11011" width="5" style="1" customWidth="1"/>
    <col min="11012" max="11012" width="33.140625" style="1" customWidth="1"/>
    <col min="11013" max="11013" width="10.7109375" style="1" customWidth="1"/>
    <col min="11014" max="11014" width="11.28515625" style="1" customWidth="1"/>
    <col min="11015" max="11015" width="6.140625" style="1" customWidth="1"/>
    <col min="11016" max="11016" width="12.7109375" style="1" customWidth="1"/>
    <col min="11017" max="11017" width="12.85546875" style="1" customWidth="1"/>
    <col min="11018" max="11018" width="6.140625" style="1" customWidth="1"/>
    <col min="11019" max="11019" width="11.140625" style="1" customWidth="1"/>
    <col min="11020" max="11020" width="10.28515625" style="1" customWidth="1"/>
    <col min="11021" max="11021" width="6.42578125" style="1" customWidth="1"/>
    <col min="11022" max="11022" width="12.7109375" style="1" customWidth="1"/>
    <col min="11023" max="11023" width="13.7109375" style="1" customWidth="1"/>
    <col min="11024" max="11024" width="6.42578125" style="1" customWidth="1"/>
    <col min="11025" max="11025" width="10.7109375" style="1" customWidth="1"/>
    <col min="11026" max="11026" width="10.28515625" style="1" customWidth="1"/>
    <col min="11027" max="11027" width="7.140625" style="1" customWidth="1"/>
    <col min="11028" max="11028" width="11.28515625" style="1" customWidth="1"/>
    <col min="11029" max="11029" width="12.42578125" style="1" customWidth="1"/>
    <col min="11030" max="11030" width="6" style="1" customWidth="1"/>
    <col min="11031" max="11031" width="10.140625" style="1" customWidth="1"/>
    <col min="11032" max="11032" width="11.28515625" style="1" customWidth="1"/>
    <col min="11033" max="11033" width="6.7109375" style="1" customWidth="1"/>
    <col min="11034" max="11034" width="12" style="1" customWidth="1"/>
    <col min="11035" max="11035" width="12.28515625" style="1" customWidth="1"/>
    <col min="11036" max="11036" width="7.140625" style="1" customWidth="1"/>
    <col min="11037" max="11037" width="10.140625" style="1" customWidth="1"/>
    <col min="11038" max="11038" width="9.85546875" style="1" customWidth="1"/>
    <col min="11039" max="11039" width="7.7109375" style="1" customWidth="1"/>
    <col min="11040" max="11040" width="12.42578125" style="1" customWidth="1"/>
    <col min="11041" max="11041" width="12.7109375" style="1" customWidth="1"/>
    <col min="11042" max="11042" width="7" style="1" customWidth="1"/>
    <col min="11043" max="11043" width="10.7109375" style="1" customWidth="1"/>
    <col min="11044" max="11044" width="9.28515625" style="1" customWidth="1"/>
    <col min="11045" max="11045" width="6.28515625" style="1" customWidth="1"/>
    <col min="11046" max="11046" width="13.5703125" style="1" customWidth="1"/>
    <col min="11047" max="11047" width="10.85546875" style="1" customWidth="1"/>
    <col min="11048" max="11048" width="6.7109375" style="1" customWidth="1"/>
    <col min="11049" max="11049" width="14.42578125" style="1" customWidth="1"/>
    <col min="11050" max="11050" width="14.28515625" style="1" customWidth="1"/>
    <col min="11051" max="11051" width="9.7109375" style="1" customWidth="1"/>
    <col min="11052" max="11052" width="13.5703125" style="1" customWidth="1"/>
    <col min="11053" max="11266" width="9.140625" style="1"/>
    <col min="11267" max="11267" width="5" style="1" customWidth="1"/>
    <col min="11268" max="11268" width="33.140625" style="1" customWidth="1"/>
    <col min="11269" max="11269" width="10.7109375" style="1" customWidth="1"/>
    <col min="11270" max="11270" width="11.28515625" style="1" customWidth="1"/>
    <col min="11271" max="11271" width="6.140625" style="1" customWidth="1"/>
    <col min="11272" max="11272" width="12.7109375" style="1" customWidth="1"/>
    <col min="11273" max="11273" width="12.85546875" style="1" customWidth="1"/>
    <col min="11274" max="11274" width="6.140625" style="1" customWidth="1"/>
    <col min="11275" max="11275" width="11.140625" style="1" customWidth="1"/>
    <col min="11276" max="11276" width="10.28515625" style="1" customWidth="1"/>
    <col min="11277" max="11277" width="6.42578125" style="1" customWidth="1"/>
    <col min="11278" max="11278" width="12.7109375" style="1" customWidth="1"/>
    <col min="11279" max="11279" width="13.7109375" style="1" customWidth="1"/>
    <col min="11280" max="11280" width="6.42578125" style="1" customWidth="1"/>
    <col min="11281" max="11281" width="10.7109375" style="1" customWidth="1"/>
    <col min="11282" max="11282" width="10.28515625" style="1" customWidth="1"/>
    <col min="11283" max="11283" width="7.140625" style="1" customWidth="1"/>
    <col min="11284" max="11284" width="11.28515625" style="1" customWidth="1"/>
    <col min="11285" max="11285" width="12.42578125" style="1" customWidth="1"/>
    <col min="11286" max="11286" width="6" style="1" customWidth="1"/>
    <col min="11287" max="11287" width="10.140625" style="1" customWidth="1"/>
    <col min="11288" max="11288" width="11.28515625" style="1" customWidth="1"/>
    <col min="11289" max="11289" width="6.7109375" style="1" customWidth="1"/>
    <col min="11290" max="11290" width="12" style="1" customWidth="1"/>
    <col min="11291" max="11291" width="12.28515625" style="1" customWidth="1"/>
    <col min="11292" max="11292" width="7.140625" style="1" customWidth="1"/>
    <col min="11293" max="11293" width="10.140625" style="1" customWidth="1"/>
    <col min="11294" max="11294" width="9.85546875" style="1" customWidth="1"/>
    <col min="11295" max="11295" width="7.7109375" style="1" customWidth="1"/>
    <col min="11296" max="11296" width="12.42578125" style="1" customWidth="1"/>
    <col min="11297" max="11297" width="12.7109375" style="1" customWidth="1"/>
    <col min="11298" max="11298" width="7" style="1" customWidth="1"/>
    <col min="11299" max="11299" width="10.7109375" style="1" customWidth="1"/>
    <col min="11300" max="11300" width="9.28515625" style="1" customWidth="1"/>
    <col min="11301" max="11301" width="6.28515625" style="1" customWidth="1"/>
    <col min="11302" max="11302" width="13.5703125" style="1" customWidth="1"/>
    <col min="11303" max="11303" width="10.85546875" style="1" customWidth="1"/>
    <col min="11304" max="11304" width="6.7109375" style="1" customWidth="1"/>
    <col min="11305" max="11305" width="14.42578125" style="1" customWidth="1"/>
    <col min="11306" max="11306" width="14.28515625" style="1" customWidth="1"/>
    <col min="11307" max="11307" width="9.7109375" style="1" customWidth="1"/>
    <col min="11308" max="11308" width="13.5703125" style="1" customWidth="1"/>
    <col min="11309" max="11522" width="9.140625" style="1"/>
    <col min="11523" max="11523" width="5" style="1" customWidth="1"/>
    <col min="11524" max="11524" width="33.140625" style="1" customWidth="1"/>
    <col min="11525" max="11525" width="10.7109375" style="1" customWidth="1"/>
    <col min="11526" max="11526" width="11.28515625" style="1" customWidth="1"/>
    <col min="11527" max="11527" width="6.140625" style="1" customWidth="1"/>
    <col min="11528" max="11528" width="12.7109375" style="1" customWidth="1"/>
    <col min="11529" max="11529" width="12.85546875" style="1" customWidth="1"/>
    <col min="11530" max="11530" width="6.140625" style="1" customWidth="1"/>
    <col min="11531" max="11531" width="11.140625" style="1" customWidth="1"/>
    <col min="11532" max="11532" width="10.28515625" style="1" customWidth="1"/>
    <col min="11533" max="11533" width="6.42578125" style="1" customWidth="1"/>
    <col min="11534" max="11534" width="12.7109375" style="1" customWidth="1"/>
    <col min="11535" max="11535" width="13.7109375" style="1" customWidth="1"/>
    <col min="11536" max="11536" width="6.42578125" style="1" customWidth="1"/>
    <col min="11537" max="11537" width="10.7109375" style="1" customWidth="1"/>
    <col min="11538" max="11538" width="10.28515625" style="1" customWidth="1"/>
    <col min="11539" max="11539" width="7.140625" style="1" customWidth="1"/>
    <col min="11540" max="11540" width="11.28515625" style="1" customWidth="1"/>
    <col min="11541" max="11541" width="12.42578125" style="1" customWidth="1"/>
    <col min="11542" max="11542" width="6" style="1" customWidth="1"/>
    <col min="11543" max="11543" width="10.140625" style="1" customWidth="1"/>
    <col min="11544" max="11544" width="11.28515625" style="1" customWidth="1"/>
    <col min="11545" max="11545" width="6.7109375" style="1" customWidth="1"/>
    <col min="11546" max="11546" width="12" style="1" customWidth="1"/>
    <col min="11547" max="11547" width="12.28515625" style="1" customWidth="1"/>
    <col min="11548" max="11548" width="7.140625" style="1" customWidth="1"/>
    <col min="11549" max="11549" width="10.140625" style="1" customWidth="1"/>
    <col min="11550" max="11550" width="9.85546875" style="1" customWidth="1"/>
    <col min="11551" max="11551" width="7.7109375" style="1" customWidth="1"/>
    <col min="11552" max="11552" width="12.42578125" style="1" customWidth="1"/>
    <col min="11553" max="11553" width="12.7109375" style="1" customWidth="1"/>
    <col min="11554" max="11554" width="7" style="1" customWidth="1"/>
    <col min="11555" max="11555" width="10.7109375" style="1" customWidth="1"/>
    <col min="11556" max="11556" width="9.28515625" style="1" customWidth="1"/>
    <col min="11557" max="11557" width="6.28515625" style="1" customWidth="1"/>
    <col min="11558" max="11558" width="13.5703125" style="1" customWidth="1"/>
    <col min="11559" max="11559" width="10.85546875" style="1" customWidth="1"/>
    <col min="11560" max="11560" width="6.7109375" style="1" customWidth="1"/>
    <col min="11561" max="11561" width="14.42578125" style="1" customWidth="1"/>
    <col min="11562" max="11562" width="14.28515625" style="1" customWidth="1"/>
    <col min="11563" max="11563" width="9.7109375" style="1" customWidth="1"/>
    <col min="11564" max="11564" width="13.5703125" style="1" customWidth="1"/>
    <col min="11565" max="11778" width="9.140625" style="1"/>
    <col min="11779" max="11779" width="5" style="1" customWidth="1"/>
    <col min="11780" max="11780" width="33.140625" style="1" customWidth="1"/>
    <col min="11781" max="11781" width="10.7109375" style="1" customWidth="1"/>
    <col min="11782" max="11782" width="11.28515625" style="1" customWidth="1"/>
    <col min="11783" max="11783" width="6.140625" style="1" customWidth="1"/>
    <col min="11784" max="11784" width="12.7109375" style="1" customWidth="1"/>
    <col min="11785" max="11785" width="12.85546875" style="1" customWidth="1"/>
    <col min="11786" max="11786" width="6.140625" style="1" customWidth="1"/>
    <col min="11787" max="11787" width="11.140625" style="1" customWidth="1"/>
    <col min="11788" max="11788" width="10.28515625" style="1" customWidth="1"/>
    <col min="11789" max="11789" width="6.42578125" style="1" customWidth="1"/>
    <col min="11790" max="11790" width="12.7109375" style="1" customWidth="1"/>
    <col min="11791" max="11791" width="13.7109375" style="1" customWidth="1"/>
    <col min="11792" max="11792" width="6.42578125" style="1" customWidth="1"/>
    <col min="11793" max="11793" width="10.7109375" style="1" customWidth="1"/>
    <col min="11794" max="11794" width="10.28515625" style="1" customWidth="1"/>
    <col min="11795" max="11795" width="7.140625" style="1" customWidth="1"/>
    <col min="11796" max="11796" width="11.28515625" style="1" customWidth="1"/>
    <col min="11797" max="11797" width="12.42578125" style="1" customWidth="1"/>
    <col min="11798" max="11798" width="6" style="1" customWidth="1"/>
    <col min="11799" max="11799" width="10.140625" style="1" customWidth="1"/>
    <col min="11800" max="11800" width="11.28515625" style="1" customWidth="1"/>
    <col min="11801" max="11801" width="6.7109375" style="1" customWidth="1"/>
    <col min="11802" max="11802" width="12" style="1" customWidth="1"/>
    <col min="11803" max="11803" width="12.28515625" style="1" customWidth="1"/>
    <col min="11804" max="11804" width="7.140625" style="1" customWidth="1"/>
    <col min="11805" max="11805" width="10.140625" style="1" customWidth="1"/>
    <col min="11806" max="11806" width="9.85546875" style="1" customWidth="1"/>
    <col min="11807" max="11807" width="7.7109375" style="1" customWidth="1"/>
    <col min="11808" max="11808" width="12.42578125" style="1" customWidth="1"/>
    <col min="11809" max="11809" width="12.7109375" style="1" customWidth="1"/>
    <col min="11810" max="11810" width="7" style="1" customWidth="1"/>
    <col min="11811" max="11811" width="10.7109375" style="1" customWidth="1"/>
    <col min="11812" max="11812" width="9.28515625" style="1" customWidth="1"/>
    <col min="11813" max="11813" width="6.28515625" style="1" customWidth="1"/>
    <col min="11814" max="11814" width="13.5703125" style="1" customWidth="1"/>
    <col min="11815" max="11815" width="10.85546875" style="1" customWidth="1"/>
    <col min="11816" max="11816" width="6.7109375" style="1" customWidth="1"/>
    <col min="11817" max="11817" width="14.42578125" style="1" customWidth="1"/>
    <col min="11818" max="11818" width="14.28515625" style="1" customWidth="1"/>
    <col min="11819" max="11819" width="9.7109375" style="1" customWidth="1"/>
    <col min="11820" max="11820" width="13.5703125" style="1" customWidth="1"/>
    <col min="11821" max="12034" width="9.140625" style="1"/>
    <col min="12035" max="12035" width="5" style="1" customWidth="1"/>
    <col min="12036" max="12036" width="33.140625" style="1" customWidth="1"/>
    <col min="12037" max="12037" width="10.7109375" style="1" customWidth="1"/>
    <col min="12038" max="12038" width="11.28515625" style="1" customWidth="1"/>
    <col min="12039" max="12039" width="6.140625" style="1" customWidth="1"/>
    <col min="12040" max="12040" width="12.7109375" style="1" customWidth="1"/>
    <col min="12041" max="12041" width="12.85546875" style="1" customWidth="1"/>
    <col min="12042" max="12042" width="6.140625" style="1" customWidth="1"/>
    <col min="12043" max="12043" width="11.140625" style="1" customWidth="1"/>
    <col min="12044" max="12044" width="10.28515625" style="1" customWidth="1"/>
    <col min="12045" max="12045" width="6.42578125" style="1" customWidth="1"/>
    <col min="12046" max="12046" width="12.7109375" style="1" customWidth="1"/>
    <col min="12047" max="12047" width="13.7109375" style="1" customWidth="1"/>
    <col min="12048" max="12048" width="6.42578125" style="1" customWidth="1"/>
    <col min="12049" max="12049" width="10.7109375" style="1" customWidth="1"/>
    <col min="12050" max="12050" width="10.28515625" style="1" customWidth="1"/>
    <col min="12051" max="12051" width="7.140625" style="1" customWidth="1"/>
    <col min="12052" max="12052" width="11.28515625" style="1" customWidth="1"/>
    <col min="12053" max="12053" width="12.42578125" style="1" customWidth="1"/>
    <col min="12054" max="12054" width="6" style="1" customWidth="1"/>
    <col min="12055" max="12055" width="10.140625" style="1" customWidth="1"/>
    <col min="12056" max="12056" width="11.28515625" style="1" customWidth="1"/>
    <col min="12057" max="12057" width="6.7109375" style="1" customWidth="1"/>
    <col min="12058" max="12058" width="12" style="1" customWidth="1"/>
    <col min="12059" max="12059" width="12.28515625" style="1" customWidth="1"/>
    <col min="12060" max="12060" width="7.140625" style="1" customWidth="1"/>
    <col min="12061" max="12061" width="10.140625" style="1" customWidth="1"/>
    <col min="12062" max="12062" width="9.85546875" style="1" customWidth="1"/>
    <col min="12063" max="12063" width="7.7109375" style="1" customWidth="1"/>
    <col min="12064" max="12064" width="12.42578125" style="1" customWidth="1"/>
    <col min="12065" max="12065" width="12.7109375" style="1" customWidth="1"/>
    <col min="12066" max="12066" width="7" style="1" customWidth="1"/>
    <col min="12067" max="12067" width="10.7109375" style="1" customWidth="1"/>
    <col min="12068" max="12068" width="9.28515625" style="1" customWidth="1"/>
    <col min="12069" max="12069" width="6.28515625" style="1" customWidth="1"/>
    <col min="12070" max="12070" width="13.5703125" style="1" customWidth="1"/>
    <col min="12071" max="12071" width="10.85546875" style="1" customWidth="1"/>
    <col min="12072" max="12072" width="6.7109375" style="1" customWidth="1"/>
    <col min="12073" max="12073" width="14.42578125" style="1" customWidth="1"/>
    <col min="12074" max="12074" width="14.28515625" style="1" customWidth="1"/>
    <col min="12075" max="12075" width="9.7109375" style="1" customWidth="1"/>
    <col min="12076" max="12076" width="13.5703125" style="1" customWidth="1"/>
    <col min="12077" max="12290" width="9.140625" style="1"/>
    <col min="12291" max="12291" width="5" style="1" customWidth="1"/>
    <col min="12292" max="12292" width="33.140625" style="1" customWidth="1"/>
    <col min="12293" max="12293" width="10.7109375" style="1" customWidth="1"/>
    <col min="12294" max="12294" width="11.28515625" style="1" customWidth="1"/>
    <col min="12295" max="12295" width="6.140625" style="1" customWidth="1"/>
    <col min="12296" max="12296" width="12.7109375" style="1" customWidth="1"/>
    <col min="12297" max="12297" width="12.85546875" style="1" customWidth="1"/>
    <col min="12298" max="12298" width="6.140625" style="1" customWidth="1"/>
    <col min="12299" max="12299" width="11.140625" style="1" customWidth="1"/>
    <col min="12300" max="12300" width="10.28515625" style="1" customWidth="1"/>
    <col min="12301" max="12301" width="6.42578125" style="1" customWidth="1"/>
    <col min="12302" max="12302" width="12.7109375" style="1" customWidth="1"/>
    <col min="12303" max="12303" width="13.7109375" style="1" customWidth="1"/>
    <col min="12304" max="12304" width="6.42578125" style="1" customWidth="1"/>
    <col min="12305" max="12305" width="10.7109375" style="1" customWidth="1"/>
    <col min="12306" max="12306" width="10.28515625" style="1" customWidth="1"/>
    <col min="12307" max="12307" width="7.140625" style="1" customWidth="1"/>
    <col min="12308" max="12308" width="11.28515625" style="1" customWidth="1"/>
    <col min="12309" max="12309" width="12.42578125" style="1" customWidth="1"/>
    <col min="12310" max="12310" width="6" style="1" customWidth="1"/>
    <col min="12311" max="12311" width="10.140625" style="1" customWidth="1"/>
    <col min="12312" max="12312" width="11.28515625" style="1" customWidth="1"/>
    <col min="12313" max="12313" width="6.7109375" style="1" customWidth="1"/>
    <col min="12314" max="12314" width="12" style="1" customWidth="1"/>
    <col min="12315" max="12315" width="12.28515625" style="1" customWidth="1"/>
    <col min="12316" max="12316" width="7.140625" style="1" customWidth="1"/>
    <col min="12317" max="12317" width="10.140625" style="1" customWidth="1"/>
    <col min="12318" max="12318" width="9.85546875" style="1" customWidth="1"/>
    <col min="12319" max="12319" width="7.7109375" style="1" customWidth="1"/>
    <col min="12320" max="12320" width="12.42578125" style="1" customWidth="1"/>
    <col min="12321" max="12321" width="12.7109375" style="1" customWidth="1"/>
    <col min="12322" max="12322" width="7" style="1" customWidth="1"/>
    <col min="12323" max="12323" width="10.7109375" style="1" customWidth="1"/>
    <col min="12324" max="12324" width="9.28515625" style="1" customWidth="1"/>
    <col min="12325" max="12325" width="6.28515625" style="1" customWidth="1"/>
    <col min="12326" max="12326" width="13.5703125" style="1" customWidth="1"/>
    <col min="12327" max="12327" width="10.85546875" style="1" customWidth="1"/>
    <col min="12328" max="12328" width="6.7109375" style="1" customWidth="1"/>
    <col min="12329" max="12329" width="14.42578125" style="1" customWidth="1"/>
    <col min="12330" max="12330" width="14.28515625" style="1" customWidth="1"/>
    <col min="12331" max="12331" width="9.7109375" style="1" customWidth="1"/>
    <col min="12332" max="12332" width="13.5703125" style="1" customWidth="1"/>
    <col min="12333" max="12546" width="9.140625" style="1"/>
    <col min="12547" max="12547" width="5" style="1" customWidth="1"/>
    <col min="12548" max="12548" width="33.140625" style="1" customWidth="1"/>
    <col min="12549" max="12549" width="10.7109375" style="1" customWidth="1"/>
    <col min="12550" max="12550" width="11.28515625" style="1" customWidth="1"/>
    <col min="12551" max="12551" width="6.140625" style="1" customWidth="1"/>
    <col min="12552" max="12552" width="12.7109375" style="1" customWidth="1"/>
    <col min="12553" max="12553" width="12.85546875" style="1" customWidth="1"/>
    <col min="12554" max="12554" width="6.140625" style="1" customWidth="1"/>
    <col min="12555" max="12555" width="11.140625" style="1" customWidth="1"/>
    <col min="12556" max="12556" width="10.28515625" style="1" customWidth="1"/>
    <col min="12557" max="12557" width="6.42578125" style="1" customWidth="1"/>
    <col min="12558" max="12558" width="12.7109375" style="1" customWidth="1"/>
    <col min="12559" max="12559" width="13.7109375" style="1" customWidth="1"/>
    <col min="12560" max="12560" width="6.42578125" style="1" customWidth="1"/>
    <col min="12561" max="12561" width="10.7109375" style="1" customWidth="1"/>
    <col min="12562" max="12562" width="10.28515625" style="1" customWidth="1"/>
    <col min="12563" max="12563" width="7.140625" style="1" customWidth="1"/>
    <col min="12564" max="12564" width="11.28515625" style="1" customWidth="1"/>
    <col min="12565" max="12565" width="12.42578125" style="1" customWidth="1"/>
    <col min="12566" max="12566" width="6" style="1" customWidth="1"/>
    <col min="12567" max="12567" width="10.140625" style="1" customWidth="1"/>
    <col min="12568" max="12568" width="11.28515625" style="1" customWidth="1"/>
    <col min="12569" max="12569" width="6.7109375" style="1" customWidth="1"/>
    <col min="12570" max="12570" width="12" style="1" customWidth="1"/>
    <col min="12571" max="12571" width="12.28515625" style="1" customWidth="1"/>
    <col min="12572" max="12572" width="7.140625" style="1" customWidth="1"/>
    <col min="12573" max="12573" width="10.140625" style="1" customWidth="1"/>
    <col min="12574" max="12574" width="9.85546875" style="1" customWidth="1"/>
    <col min="12575" max="12575" width="7.7109375" style="1" customWidth="1"/>
    <col min="12576" max="12576" width="12.42578125" style="1" customWidth="1"/>
    <col min="12577" max="12577" width="12.7109375" style="1" customWidth="1"/>
    <col min="12578" max="12578" width="7" style="1" customWidth="1"/>
    <col min="12579" max="12579" width="10.7109375" style="1" customWidth="1"/>
    <col min="12580" max="12580" width="9.28515625" style="1" customWidth="1"/>
    <col min="12581" max="12581" width="6.28515625" style="1" customWidth="1"/>
    <col min="12582" max="12582" width="13.5703125" style="1" customWidth="1"/>
    <col min="12583" max="12583" width="10.85546875" style="1" customWidth="1"/>
    <col min="12584" max="12584" width="6.7109375" style="1" customWidth="1"/>
    <col min="12585" max="12585" width="14.42578125" style="1" customWidth="1"/>
    <col min="12586" max="12586" width="14.28515625" style="1" customWidth="1"/>
    <col min="12587" max="12587" width="9.7109375" style="1" customWidth="1"/>
    <col min="12588" max="12588" width="13.5703125" style="1" customWidth="1"/>
    <col min="12589" max="12802" width="9.140625" style="1"/>
    <col min="12803" max="12803" width="5" style="1" customWidth="1"/>
    <col min="12804" max="12804" width="33.140625" style="1" customWidth="1"/>
    <col min="12805" max="12805" width="10.7109375" style="1" customWidth="1"/>
    <col min="12806" max="12806" width="11.28515625" style="1" customWidth="1"/>
    <col min="12807" max="12807" width="6.140625" style="1" customWidth="1"/>
    <col min="12808" max="12808" width="12.7109375" style="1" customWidth="1"/>
    <col min="12809" max="12809" width="12.85546875" style="1" customWidth="1"/>
    <col min="12810" max="12810" width="6.140625" style="1" customWidth="1"/>
    <col min="12811" max="12811" width="11.140625" style="1" customWidth="1"/>
    <col min="12812" max="12812" width="10.28515625" style="1" customWidth="1"/>
    <col min="12813" max="12813" width="6.42578125" style="1" customWidth="1"/>
    <col min="12814" max="12814" width="12.7109375" style="1" customWidth="1"/>
    <col min="12815" max="12815" width="13.7109375" style="1" customWidth="1"/>
    <col min="12816" max="12816" width="6.42578125" style="1" customWidth="1"/>
    <col min="12817" max="12817" width="10.7109375" style="1" customWidth="1"/>
    <col min="12818" max="12818" width="10.28515625" style="1" customWidth="1"/>
    <col min="12819" max="12819" width="7.140625" style="1" customWidth="1"/>
    <col min="12820" max="12820" width="11.28515625" style="1" customWidth="1"/>
    <col min="12821" max="12821" width="12.42578125" style="1" customWidth="1"/>
    <col min="12822" max="12822" width="6" style="1" customWidth="1"/>
    <col min="12823" max="12823" width="10.140625" style="1" customWidth="1"/>
    <col min="12824" max="12824" width="11.28515625" style="1" customWidth="1"/>
    <col min="12825" max="12825" width="6.7109375" style="1" customWidth="1"/>
    <col min="12826" max="12826" width="12" style="1" customWidth="1"/>
    <col min="12827" max="12827" width="12.28515625" style="1" customWidth="1"/>
    <col min="12828" max="12828" width="7.140625" style="1" customWidth="1"/>
    <col min="12829" max="12829" width="10.140625" style="1" customWidth="1"/>
    <col min="12830" max="12830" width="9.85546875" style="1" customWidth="1"/>
    <col min="12831" max="12831" width="7.7109375" style="1" customWidth="1"/>
    <col min="12832" max="12832" width="12.42578125" style="1" customWidth="1"/>
    <col min="12833" max="12833" width="12.7109375" style="1" customWidth="1"/>
    <col min="12834" max="12834" width="7" style="1" customWidth="1"/>
    <col min="12835" max="12835" width="10.7109375" style="1" customWidth="1"/>
    <col min="12836" max="12836" width="9.28515625" style="1" customWidth="1"/>
    <col min="12837" max="12837" width="6.28515625" style="1" customWidth="1"/>
    <col min="12838" max="12838" width="13.5703125" style="1" customWidth="1"/>
    <col min="12839" max="12839" width="10.85546875" style="1" customWidth="1"/>
    <col min="12840" max="12840" width="6.7109375" style="1" customWidth="1"/>
    <col min="12841" max="12841" width="14.42578125" style="1" customWidth="1"/>
    <col min="12842" max="12842" width="14.28515625" style="1" customWidth="1"/>
    <col min="12843" max="12843" width="9.7109375" style="1" customWidth="1"/>
    <col min="12844" max="12844" width="13.5703125" style="1" customWidth="1"/>
    <col min="12845" max="13058" width="9.140625" style="1"/>
    <col min="13059" max="13059" width="5" style="1" customWidth="1"/>
    <col min="13060" max="13060" width="33.140625" style="1" customWidth="1"/>
    <col min="13061" max="13061" width="10.7109375" style="1" customWidth="1"/>
    <col min="13062" max="13062" width="11.28515625" style="1" customWidth="1"/>
    <col min="13063" max="13063" width="6.140625" style="1" customWidth="1"/>
    <col min="13064" max="13064" width="12.7109375" style="1" customWidth="1"/>
    <col min="13065" max="13065" width="12.85546875" style="1" customWidth="1"/>
    <col min="13066" max="13066" width="6.140625" style="1" customWidth="1"/>
    <col min="13067" max="13067" width="11.140625" style="1" customWidth="1"/>
    <col min="13068" max="13068" width="10.28515625" style="1" customWidth="1"/>
    <col min="13069" max="13069" width="6.42578125" style="1" customWidth="1"/>
    <col min="13070" max="13070" width="12.7109375" style="1" customWidth="1"/>
    <col min="13071" max="13071" width="13.7109375" style="1" customWidth="1"/>
    <col min="13072" max="13072" width="6.42578125" style="1" customWidth="1"/>
    <col min="13073" max="13073" width="10.7109375" style="1" customWidth="1"/>
    <col min="13074" max="13074" width="10.28515625" style="1" customWidth="1"/>
    <col min="13075" max="13075" width="7.140625" style="1" customWidth="1"/>
    <col min="13076" max="13076" width="11.28515625" style="1" customWidth="1"/>
    <col min="13077" max="13077" width="12.42578125" style="1" customWidth="1"/>
    <col min="13078" max="13078" width="6" style="1" customWidth="1"/>
    <col min="13079" max="13079" width="10.140625" style="1" customWidth="1"/>
    <col min="13080" max="13080" width="11.28515625" style="1" customWidth="1"/>
    <col min="13081" max="13081" width="6.7109375" style="1" customWidth="1"/>
    <col min="13082" max="13082" width="12" style="1" customWidth="1"/>
    <col min="13083" max="13083" width="12.28515625" style="1" customWidth="1"/>
    <col min="13084" max="13084" width="7.140625" style="1" customWidth="1"/>
    <col min="13085" max="13085" width="10.140625" style="1" customWidth="1"/>
    <col min="13086" max="13086" width="9.85546875" style="1" customWidth="1"/>
    <col min="13087" max="13087" width="7.7109375" style="1" customWidth="1"/>
    <col min="13088" max="13088" width="12.42578125" style="1" customWidth="1"/>
    <col min="13089" max="13089" width="12.7109375" style="1" customWidth="1"/>
    <col min="13090" max="13090" width="7" style="1" customWidth="1"/>
    <col min="13091" max="13091" width="10.7109375" style="1" customWidth="1"/>
    <col min="13092" max="13092" width="9.28515625" style="1" customWidth="1"/>
    <col min="13093" max="13093" width="6.28515625" style="1" customWidth="1"/>
    <col min="13094" max="13094" width="13.5703125" style="1" customWidth="1"/>
    <col min="13095" max="13095" width="10.85546875" style="1" customWidth="1"/>
    <col min="13096" max="13096" width="6.7109375" style="1" customWidth="1"/>
    <col min="13097" max="13097" width="14.42578125" style="1" customWidth="1"/>
    <col min="13098" max="13098" width="14.28515625" style="1" customWidth="1"/>
    <col min="13099" max="13099" width="9.7109375" style="1" customWidth="1"/>
    <col min="13100" max="13100" width="13.5703125" style="1" customWidth="1"/>
    <col min="13101" max="13314" width="9.140625" style="1"/>
    <col min="13315" max="13315" width="5" style="1" customWidth="1"/>
    <col min="13316" max="13316" width="33.140625" style="1" customWidth="1"/>
    <col min="13317" max="13317" width="10.7109375" style="1" customWidth="1"/>
    <col min="13318" max="13318" width="11.28515625" style="1" customWidth="1"/>
    <col min="13319" max="13319" width="6.140625" style="1" customWidth="1"/>
    <col min="13320" max="13320" width="12.7109375" style="1" customWidth="1"/>
    <col min="13321" max="13321" width="12.85546875" style="1" customWidth="1"/>
    <col min="13322" max="13322" width="6.140625" style="1" customWidth="1"/>
    <col min="13323" max="13323" width="11.140625" style="1" customWidth="1"/>
    <col min="13324" max="13324" width="10.28515625" style="1" customWidth="1"/>
    <col min="13325" max="13325" width="6.42578125" style="1" customWidth="1"/>
    <col min="13326" max="13326" width="12.7109375" style="1" customWidth="1"/>
    <col min="13327" max="13327" width="13.7109375" style="1" customWidth="1"/>
    <col min="13328" max="13328" width="6.42578125" style="1" customWidth="1"/>
    <col min="13329" max="13329" width="10.7109375" style="1" customWidth="1"/>
    <col min="13330" max="13330" width="10.28515625" style="1" customWidth="1"/>
    <col min="13331" max="13331" width="7.140625" style="1" customWidth="1"/>
    <col min="13332" max="13332" width="11.28515625" style="1" customWidth="1"/>
    <col min="13333" max="13333" width="12.42578125" style="1" customWidth="1"/>
    <col min="13334" max="13334" width="6" style="1" customWidth="1"/>
    <col min="13335" max="13335" width="10.140625" style="1" customWidth="1"/>
    <col min="13336" max="13336" width="11.28515625" style="1" customWidth="1"/>
    <col min="13337" max="13337" width="6.7109375" style="1" customWidth="1"/>
    <col min="13338" max="13338" width="12" style="1" customWidth="1"/>
    <col min="13339" max="13339" width="12.28515625" style="1" customWidth="1"/>
    <col min="13340" max="13340" width="7.140625" style="1" customWidth="1"/>
    <col min="13341" max="13341" width="10.140625" style="1" customWidth="1"/>
    <col min="13342" max="13342" width="9.85546875" style="1" customWidth="1"/>
    <col min="13343" max="13343" width="7.7109375" style="1" customWidth="1"/>
    <col min="13344" max="13344" width="12.42578125" style="1" customWidth="1"/>
    <col min="13345" max="13345" width="12.7109375" style="1" customWidth="1"/>
    <col min="13346" max="13346" width="7" style="1" customWidth="1"/>
    <col min="13347" max="13347" width="10.7109375" style="1" customWidth="1"/>
    <col min="13348" max="13348" width="9.28515625" style="1" customWidth="1"/>
    <col min="13349" max="13349" width="6.28515625" style="1" customWidth="1"/>
    <col min="13350" max="13350" width="13.5703125" style="1" customWidth="1"/>
    <col min="13351" max="13351" width="10.85546875" style="1" customWidth="1"/>
    <col min="13352" max="13352" width="6.7109375" style="1" customWidth="1"/>
    <col min="13353" max="13353" width="14.42578125" style="1" customWidth="1"/>
    <col min="13354" max="13354" width="14.28515625" style="1" customWidth="1"/>
    <col min="13355" max="13355" width="9.7109375" style="1" customWidth="1"/>
    <col min="13356" max="13356" width="13.5703125" style="1" customWidth="1"/>
    <col min="13357" max="13570" width="9.140625" style="1"/>
    <col min="13571" max="13571" width="5" style="1" customWidth="1"/>
    <col min="13572" max="13572" width="33.140625" style="1" customWidth="1"/>
    <col min="13573" max="13573" width="10.7109375" style="1" customWidth="1"/>
    <col min="13574" max="13574" width="11.28515625" style="1" customWidth="1"/>
    <col min="13575" max="13575" width="6.140625" style="1" customWidth="1"/>
    <col min="13576" max="13576" width="12.7109375" style="1" customWidth="1"/>
    <col min="13577" max="13577" width="12.85546875" style="1" customWidth="1"/>
    <col min="13578" max="13578" width="6.140625" style="1" customWidth="1"/>
    <col min="13579" max="13579" width="11.140625" style="1" customWidth="1"/>
    <col min="13580" max="13580" width="10.28515625" style="1" customWidth="1"/>
    <col min="13581" max="13581" width="6.42578125" style="1" customWidth="1"/>
    <col min="13582" max="13582" width="12.7109375" style="1" customWidth="1"/>
    <col min="13583" max="13583" width="13.7109375" style="1" customWidth="1"/>
    <col min="13584" max="13584" width="6.42578125" style="1" customWidth="1"/>
    <col min="13585" max="13585" width="10.7109375" style="1" customWidth="1"/>
    <col min="13586" max="13586" width="10.28515625" style="1" customWidth="1"/>
    <col min="13587" max="13587" width="7.140625" style="1" customWidth="1"/>
    <col min="13588" max="13588" width="11.28515625" style="1" customWidth="1"/>
    <col min="13589" max="13589" width="12.42578125" style="1" customWidth="1"/>
    <col min="13590" max="13590" width="6" style="1" customWidth="1"/>
    <col min="13591" max="13591" width="10.140625" style="1" customWidth="1"/>
    <col min="13592" max="13592" width="11.28515625" style="1" customWidth="1"/>
    <col min="13593" max="13593" width="6.7109375" style="1" customWidth="1"/>
    <col min="13594" max="13594" width="12" style="1" customWidth="1"/>
    <col min="13595" max="13595" width="12.28515625" style="1" customWidth="1"/>
    <col min="13596" max="13596" width="7.140625" style="1" customWidth="1"/>
    <col min="13597" max="13597" width="10.140625" style="1" customWidth="1"/>
    <col min="13598" max="13598" width="9.85546875" style="1" customWidth="1"/>
    <col min="13599" max="13599" width="7.7109375" style="1" customWidth="1"/>
    <col min="13600" max="13600" width="12.42578125" style="1" customWidth="1"/>
    <col min="13601" max="13601" width="12.7109375" style="1" customWidth="1"/>
    <col min="13602" max="13602" width="7" style="1" customWidth="1"/>
    <col min="13603" max="13603" width="10.7109375" style="1" customWidth="1"/>
    <col min="13604" max="13604" width="9.28515625" style="1" customWidth="1"/>
    <col min="13605" max="13605" width="6.28515625" style="1" customWidth="1"/>
    <col min="13606" max="13606" width="13.5703125" style="1" customWidth="1"/>
    <col min="13607" max="13607" width="10.85546875" style="1" customWidth="1"/>
    <col min="13608" max="13608" width="6.7109375" style="1" customWidth="1"/>
    <col min="13609" max="13609" width="14.42578125" style="1" customWidth="1"/>
    <col min="13610" max="13610" width="14.28515625" style="1" customWidth="1"/>
    <col min="13611" max="13611" width="9.7109375" style="1" customWidth="1"/>
    <col min="13612" max="13612" width="13.5703125" style="1" customWidth="1"/>
    <col min="13613" max="13826" width="9.140625" style="1"/>
    <col min="13827" max="13827" width="5" style="1" customWidth="1"/>
    <col min="13828" max="13828" width="33.140625" style="1" customWidth="1"/>
    <col min="13829" max="13829" width="10.7109375" style="1" customWidth="1"/>
    <col min="13830" max="13830" width="11.28515625" style="1" customWidth="1"/>
    <col min="13831" max="13831" width="6.140625" style="1" customWidth="1"/>
    <col min="13832" max="13832" width="12.7109375" style="1" customWidth="1"/>
    <col min="13833" max="13833" width="12.85546875" style="1" customWidth="1"/>
    <col min="13834" max="13834" width="6.140625" style="1" customWidth="1"/>
    <col min="13835" max="13835" width="11.140625" style="1" customWidth="1"/>
    <col min="13836" max="13836" width="10.28515625" style="1" customWidth="1"/>
    <col min="13837" max="13837" width="6.42578125" style="1" customWidth="1"/>
    <col min="13838" max="13838" width="12.7109375" style="1" customWidth="1"/>
    <col min="13839" max="13839" width="13.7109375" style="1" customWidth="1"/>
    <col min="13840" max="13840" width="6.42578125" style="1" customWidth="1"/>
    <col min="13841" max="13841" width="10.7109375" style="1" customWidth="1"/>
    <col min="13842" max="13842" width="10.28515625" style="1" customWidth="1"/>
    <col min="13843" max="13843" width="7.140625" style="1" customWidth="1"/>
    <col min="13844" max="13844" width="11.28515625" style="1" customWidth="1"/>
    <col min="13845" max="13845" width="12.42578125" style="1" customWidth="1"/>
    <col min="13846" max="13846" width="6" style="1" customWidth="1"/>
    <col min="13847" max="13847" width="10.140625" style="1" customWidth="1"/>
    <col min="13848" max="13848" width="11.28515625" style="1" customWidth="1"/>
    <col min="13849" max="13849" width="6.7109375" style="1" customWidth="1"/>
    <col min="13850" max="13850" width="12" style="1" customWidth="1"/>
    <col min="13851" max="13851" width="12.28515625" style="1" customWidth="1"/>
    <col min="13852" max="13852" width="7.140625" style="1" customWidth="1"/>
    <col min="13853" max="13853" width="10.140625" style="1" customWidth="1"/>
    <col min="13854" max="13854" width="9.85546875" style="1" customWidth="1"/>
    <col min="13855" max="13855" width="7.7109375" style="1" customWidth="1"/>
    <col min="13856" max="13856" width="12.42578125" style="1" customWidth="1"/>
    <col min="13857" max="13857" width="12.7109375" style="1" customWidth="1"/>
    <col min="13858" max="13858" width="7" style="1" customWidth="1"/>
    <col min="13859" max="13859" width="10.7109375" style="1" customWidth="1"/>
    <col min="13860" max="13860" width="9.28515625" style="1" customWidth="1"/>
    <col min="13861" max="13861" width="6.28515625" style="1" customWidth="1"/>
    <col min="13862" max="13862" width="13.5703125" style="1" customWidth="1"/>
    <col min="13863" max="13863" width="10.85546875" style="1" customWidth="1"/>
    <col min="13864" max="13864" width="6.7109375" style="1" customWidth="1"/>
    <col min="13865" max="13865" width="14.42578125" style="1" customWidth="1"/>
    <col min="13866" max="13866" width="14.28515625" style="1" customWidth="1"/>
    <col min="13867" max="13867" width="9.7109375" style="1" customWidth="1"/>
    <col min="13868" max="13868" width="13.5703125" style="1" customWidth="1"/>
    <col min="13869" max="14082" width="9.140625" style="1"/>
    <col min="14083" max="14083" width="5" style="1" customWidth="1"/>
    <col min="14084" max="14084" width="33.140625" style="1" customWidth="1"/>
    <col min="14085" max="14085" width="10.7109375" style="1" customWidth="1"/>
    <col min="14086" max="14086" width="11.28515625" style="1" customWidth="1"/>
    <col min="14087" max="14087" width="6.140625" style="1" customWidth="1"/>
    <col min="14088" max="14088" width="12.7109375" style="1" customWidth="1"/>
    <col min="14089" max="14089" width="12.85546875" style="1" customWidth="1"/>
    <col min="14090" max="14090" width="6.140625" style="1" customWidth="1"/>
    <col min="14091" max="14091" width="11.140625" style="1" customWidth="1"/>
    <col min="14092" max="14092" width="10.28515625" style="1" customWidth="1"/>
    <col min="14093" max="14093" width="6.42578125" style="1" customWidth="1"/>
    <col min="14094" max="14094" width="12.7109375" style="1" customWidth="1"/>
    <col min="14095" max="14095" width="13.7109375" style="1" customWidth="1"/>
    <col min="14096" max="14096" width="6.42578125" style="1" customWidth="1"/>
    <col min="14097" max="14097" width="10.7109375" style="1" customWidth="1"/>
    <col min="14098" max="14098" width="10.28515625" style="1" customWidth="1"/>
    <col min="14099" max="14099" width="7.140625" style="1" customWidth="1"/>
    <col min="14100" max="14100" width="11.28515625" style="1" customWidth="1"/>
    <col min="14101" max="14101" width="12.42578125" style="1" customWidth="1"/>
    <col min="14102" max="14102" width="6" style="1" customWidth="1"/>
    <col min="14103" max="14103" width="10.140625" style="1" customWidth="1"/>
    <col min="14104" max="14104" width="11.28515625" style="1" customWidth="1"/>
    <col min="14105" max="14105" width="6.7109375" style="1" customWidth="1"/>
    <col min="14106" max="14106" width="12" style="1" customWidth="1"/>
    <col min="14107" max="14107" width="12.28515625" style="1" customWidth="1"/>
    <col min="14108" max="14108" width="7.140625" style="1" customWidth="1"/>
    <col min="14109" max="14109" width="10.140625" style="1" customWidth="1"/>
    <col min="14110" max="14110" width="9.85546875" style="1" customWidth="1"/>
    <col min="14111" max="14111" width="7.7109375" style="1" customWidth="1"/>
    <col min="14112" max="14112" width="12.42578125" style="1" customWidth="1"/>
    <col min="14113" max="14113" width="12.7109375" style="1" customWidth="1"/>
    <col min="14114" max="14114" width="7" style="1" customWidth="1"/>
    <col min="14115" max="14115" width="10.7109375" style="1" customWidth="1"/>
    <col min="14116" max="14116" width="9.28515625" style="1" customWidth="1"/>
    <col min="14117" max="14117" width="6.28515625" style="1" customWidth="1"/>
    <col min="14118" max="14118" width="13.5703125" style="1" customWidth="1"/>
    <col min="14119" max="14119" width="10.85546875" style="1" customWidth="1"/>
    <col min="14120" max="14120" width="6.7109375" style="1" customWidth="1"/>
    <col min="14121" max="14121" width="14.42578125" style="1" customWidth="1"/>
    <col min="14122" max="14122" width="14.28515625" style="1" customWidth="1"/>
    <col min="14123" max="14123" width="9.7109375" style="1" customWidth="1"/>
    <col min="14124" max="14124" width="13.5703125" style="1" customWidth="1"/>
    <col min="14125" max="14338" width="9.140625" style="1"/>
    <col min="14339" max="14339" width="5" style="1" customWidth="1"/>
    <col min="14340" max="14340" width="33.140625" style="1" customWidth="1"/>
    <col min="14341" max="14341" width="10.7109375" style="1" customWidth="1"/>
    <col min="14342" max="14342" width="11.28515625" style="1" customWidth="1"/>
    <col min="14343" max="14343" width="6.140625" style="1" customWidth="1"/>
    <col min="14344" max="14344" width="12.7109375" style="1" customWidth="1"/>
    <col min="14345" max="14345" width="12.85546875" style="1" customWidth="1"/>
    <col min="14346" max="14346" width="6.140625" style="1" customWidth="1"/>
    <col min="14347" max="14347" width="11.140625" style="1" customWidth="1"/>
    <col min="14348" max="14348" width="10.28515625" style="1" customWidth="1"/>
    <col min="14349" max="14349" width="6.42578125" style="1" customWidth="1"/>
    <col min="14350" max="14350" width="12.7109375" style="1" customWidth="1"/>
    <col min="14351" max="14351" width="13.7109375" style="1" customWidth="1"/>
    <col min="14352" max="14352" width="6.42578125" style="1" customWidth="1"/>
    <col min="14353" max="14353" width="10.7109375" style="1" customWidth="1"/>
    <col min="14354" max="14354" width="10.28515625" style="1" customWidth="1"/>
    <col min="14355" max="14355" width="7.140625" style="1" customWidth="1"/>
    <col min="14356" max="14356" width="11.28515625" style="1" customWidth="1"/>
    <col min="14357" max="14357" width="12.42578125" style="1" customWidth="1"/>
    <col min="14358" max="14358" width="6" style="1" customWidth="1"/>
    <col min="14359" max="14359" width="10.140625" style="1" customWidth="1"/>
    <col min="14360" max="14360" width="11.28515625" style="1" customWidth="1"/>
    <col min="14361" max="14361" width="6.7109375" style="1" customWidth="1"/>
    <col min="14362" max="14362" width="12" style="1" customWidth="1"/>
    <col min="14363" max="14363" width="12.28515625" style="1" customWidth="1"/>
    <col min="14364" max="14364" width="7.140625" style="1" customWidth="1"/>
    <col min="14365" max="14365" width="10.140625" style="1" customWidth="1"/>
    <col min="14366" max="14366" width="9.85546875" style="1" customWidth="1"/>
    <col min="14367" max="14367" width="7.7109375" style="1" customWidth="1"/>
    <col min="14368" max="14368" width="12.42578125" style="1" customWidth="1"/>
    <col min="14369" max="14369" width="12.7109375" style="1" customWidth="1"/>
    <col min="14370" max="14370" width="7" style="1" customWidth="1"/>
    <col min="14371" max="14371" width="10.7109375" style="1" customWidth="1"/>
    <col min="14372" max="14372" width="9.28515625" style="1" customWidth="1"/>
    <col min="14373" max="14373" width="6.28515625" style="1" customWidth="1"/>
    <col min="14374" max="14374" width="13.5703125" style="1" customWidth="1"/>
    <col min="14375" max="14375" width="10.85546875" style="1" customWidth="1"/>
    <col min="14376" max="14376" width="6.7109375" style="1" customWidth="1"/>
    <col min="14377" max="14377" width="14.42578125" style="1" customWidth="1"/>
    <col min="14378" max="14378" width="14.28515625" style="1" customWidth="1"/>
    <col min="14379" max="14379" width="9.7109375" style="1" customWidth="1"/>
    <col min="14380" max="14380" width="13.5703125" style="1" customWidth="1"/>
    <col min="14381" max="14594" width="9.140625" style="1"/>
    <col min="14595" max="14595" width="5" style="1" customWidth="1"/>
    <col min="14596" max="14596" width="33.140625" style="1" customWidth="1"/>
    <col min="14597" max="14597" width="10.7109375" style="1" customWidth="1"/>
    <col min="14598" max="14598" width="11.28515625" style="1" customWidth="1"/>
    <col min="14599" max="14599" width="6.140625" style="1" customWidth="1"/>
    <col min="14600" max="14600" width="12.7109375" style="1" customWidth="1"/>
    <col min="14601" max="14601" width="12.85546875" style="1" customWidth="1"/>
    <col min="14602" max="14602" width="6.140625" style="1" customWidth="1"/>
    <col min="14603" max="14603" width="11.140625" style="1" customWidth="1"/>
    <col min="14604" max="14604" width="10.28515625" style="1" customWidth="1"/>
    <col min="14605" max="14605" width="6.42578125" style="1" customWidth="1"/>
    <col min="14606" max="14606" width="12.7109375" style="1" customWidth="1"/>
    <col min="14607" max="14607" width="13.7109375" style="1" customWidth="1"/>
    <col min="14608" max="14608" width="6.42578125" style="1" customWidth="1"/>
    <col min="14609" max="14609" width="10.7109375" style="1" customWidth="1"/>
    <col min="14610" max="14610" width="10.28515625" style="1" customWidth="1"/>
    <col min="14611" max="14611" width="7.140625" style="1" customWidth="1"/>
    <col min="14612" max="14612" width="11.28515625" style="1" customWidth="1"/>
    <col min="14613" max="14613" width="12.42578125" style="1" customWidth="1"/>
    <col min="14614" max="14614" width="6" style="1" customWidth="1"/>
    <col min="14615" max="14615" width="10.140625" style="1" customWidth="1"/>
    <col min="14616" max="14616" width="11.28515625" style="1" customWidth="1"/>
    <col min="14617" max="14617" width="6.7109375" style="1" customWidth="1"/>
    <col min="14618" max="14618" width="12" style="1" customWidth="1"/>
    <col min="14619" max="14619" width="12.28515625" style="1" customWidth="1"/>
    <col min="14620" max="14620" width="7.140625" style="1" customWidth="1"/>
    <col min="14621" max="14621" width="10.140625" style="1" customWidth="1"/>
    <col min="14622" max="14622" width="9.85546875" style="1" customWidth="1"/>
    <col min="14623" max="14623" width="7.7109375" style="1" customWidth="1"/>
    <col min="14624" max="14624" width="12.42578125" style="1" customWidth="1"/>
    <col min="14625" max="14625" width="12.7109375" style="1" customWidth="1"/>
    <col min="14626" max="14626" width="7" style="1" customWidth="1"/>
    <col min="14627" max="14627" width="10.7109375" style="1" customWidth="1"/>
    <col min="14628" max="14628" width="9.28515625" style="1" customWidth="1"/>
    <col min="14629" max="14629" width="6.28515625" style="1" customWidth="1"/>
    <col min="14630" max="14630" width="13.5703125" style="1" customWidth="1"/>
    <col min="14631" max="14631" width="10.85546875" style="1" customWidth="1"/>
    <col min="14632" max="14632" width="6.7109375" style="1" customWidth="1"/>
    <col min="14633" max="14633" width="14.42578125" style="1" customWidth="1"/>
    <col min="14634" max="14634" width="14.28515625" style="1" customWidth="1"/>
    <col min="14635" max="14635" width="9.7109375" style="1" customWidth="1"/>
    <col min="14636" max="14636" width="13.5703125" style="1" customWidth="1"/>
    <col min="14637" max="14850" width="9.140625" style="1"/>
    <col min="14851" max="14851" width="5" style="1" customWidth="1"/>
    <col min="14852" max="14852" width="33.140625" style="1" customWidth="1"/>
    <col min="14853" max="14853" width="10.7109375" style="1" customWidth="1"/>
    <col min="14854" max="14854" width="11.28515625" style="1" customWidth="1"/>
    <col min="14855" max="14855" width="6.140625" style="1" customWidth="1"/>
    <col min="14856" max="14856" width="12.7109375" style="1" customWidth="1"/>
    <col min="14857" max="14857" width="12.85546875" style="1" customWidth="1"/>
    <col min="14858" max="14858" width="6.140625" style="1" customWidth="1"/>
    <col min="14859" max="14859" width="11.140625" style="1" customWidth="1"/>
    <col min="14860" max="14860" width="10.28515625" style="1" customWidth="1"/>
    <col min="14861" max="14861" width="6.42578125" style="1" customWidth="1"/>
    <col min="14862" max="14862" width="12.7109375" style="1" customWidth="1"/>
    <col min="14863" max="14863" width="13.7109375" style="1" customWidth="1"/>
    <col min="14864" max="14864" width="6.42578125" style="1" customWidth="1"/>
    <col min="14865" max="14865" width="10.7109375" style="1" customWidth="1"/>
    <col min="14866" max="14866" width="10.28515625" style="1" customWidth="1"/>
    <col min="14867" max="14867" width="7.140625" style="1" customWidth="1"/>
    <col min="14868" max="14868" width="11.28515625" style="1" customWidth="1"/>
    <col min="14869" max="14869" width="12.42578125" style="1" customWidth="1"/>
    <col min="14870" max="14870" width="6" style="1" customWidth="1"/>
    <col min="14871" max="14871" width="10.140625" style="1" customWidth="1"/>
    <col min="14872" max="14872" width="11.28515625" style="1" customWidth="1"/>
    <col min="14873" max="14873" width="6.7109375" style="1" customWidth="1"/>
    <col min="14874" max="14874" width="12" style="1" customWidth="1"/>
    <col min="14875" max="14875" width="12.28515625" style="1" customWidth="1"/>
    <col min="14876" max="14876" width="7.140625" style="1" customWidth="1"/>
    <col min="14877" max="14877" width="10.140625" style="1" customWidth="1"/>
    <col min="14878" max="14878" width="9.85546875" style="1" customWidth="1"/>
    <col min="14879" max="14879" width="7.7109375" style="1" customWidth="1"/>
    <col min="14880" max="14880" width="12.42578125" style="1" customWidth="1"/>
    <col min="14881" max="14881" width="12.7109375" style="1" customWidth="1"/>
    <col min="14882" max="14882" width="7" style="1" customWidth="1"/>
    <col min="14883" max="14883" width="10.7109375" style="1" customWidth="1"/>
    <col min="14884" max="14884" width="9.28515625" style="1" customWidth="1"/>
    <col min="14885" max="14885" width="6.28515625" style="1" customWidth="1"/>
    <col min="14886" max="14886" width="13.5703125" style="1" customWidth="1"/>
    <col min="14887" max="14887" width="10.85546875" style="1" customWidth="1"/>
    <col min="14888" max="14888" width="6.7109375" style="1" customWidth="1"/>
    <col min="14889" max="14889" width="14.42578125" style="1" customWidth="1"/>
    <col min="14890" max="14890" width="14.28515625" style="1" customWidth="1"/>
    <col min="14891" max="14891" width="9.7109375" style="1" customWidth="1"/>
    <col min="14892" max="14892" width="13.5703125" style="1" customWidth="1"/>
    <col min="14893" max="15106" width="9.140625" style="1"/>
    <col min="15107" max="15107" width="5" style="1" customWidth="1"/>
    <col min="15108" max="15108" width="33.140625" style="1" customWidth="1"/>
    <col min="15109" max="15109" width="10.7109375" style="1" customWidth="1"/>
    <col min="15110" max="15110" width="11.28515625" style="1" customWidth="1"/>
    <col min="15111" max="15111" width="6.140625" style="1" customWidth="1"/>
    <col min="15112" max="15112" width="12.7109375" style="1" customWidth="1"/>
    <col min="15113" max="15113" width="12.85546875" style="1" customWidth="1"/>
    <col min="15114" max="15114" width="6.140625" style="1" customWidth="1"/>
    <col min="15115" max="15115" width="11.140625" style="1" customWidth="1"/>
    <col min="15116" max="15116" width="10.28515625" style="1" customWidth="1"/>
    <col min="15117" max="15117" width="6.42578125" style="1" customWidth="1"/>
    <col min="15118" max="15118" width="12.7109375" style="1" customWidth="1"/>
    <col min="15119" max="15119" width="13.7109375" style="1" customWidth="1"/>
    <col min="15120" max="15120" width="6.42578125" style="1" customWidth="1"/>
    <col min="15121" max="15121" width="10.7109375" style="1" customWidth="1"/>
    <col min="15122" max="15122" width="10.28515625" style="1" customWidth="1"/>
    <col min="15123" max="15123" width="7.140625" style="1" customWidth="1"/>
    <col min="15124" max="15124" width="11.28515625" style="1" customWidth="1"/>
    <col min="15125" max="15125" width="12.42578125" style="1" customWidth="1"/>
    <col min="15126" max="15126" width="6" style="1" customWidth="1"/>
    <col min="15127" max="15127" width="10.140625" style="1" customWidth="1"/>
    <col min="15128" max="15128" width="11.28515625" style="1" customWidth="1"/>
    <col min="15129" max="15129" width="6.7109375" style="1" customWidth="1"/>
    <col min="15130" max="15130" width="12" style="1" customWidth="1"/>
    <col min="15131" max="15131" width="12.28515625" style="1" customWidth="1"/>
    <col min="15132" max="15132" width="7.140625" style="1" customWidth="1"/>
    <col min="15133" max="15133" width="10.140625" style="1" customWidth="1"/>
    <col min="15134" max="15134" width="9.85546875" style="1" customWidth="1"/>
    <col min="15135" max="15135" width="7.7109375" style="1" customWidth="1"/>
    <col min="15136" max="15136" width="12.42578125" style="1" customWidth="1"/>
    <col min="15137" max="15137" width="12.7109375" style="1" customWidth="1"/>
    <col min="15138" max="15138" width="7" style="1" customWidth="1"/>
    <col min="15139" max="15139" width="10.7109375" style="1" customWidth="1"/>
    <col min="15140" max="15140" width="9.28515625" style="1" customWidth="1"/>
    <col min="15141" max="15141" width="6.28515625" style="1" customWidth="1"/>
    <col min="15142" max="15142" width="13.5703125" style="1" customWidth="1"/>
    <col min="15143" max="15143" width="10.85546875" style="1" customWidth="1"/>
    <col min="15144" max="15144" width="6.7109375" style="1" customWidth="1"/>
    <col min="15145" max="15145" width="14.42578125" style="1" customWidth="1"/>
    <col min="15146" max="15146" width="14.28515625" style="1" customWidth="1"/>
    <col min="15147" max="15147" width="9.7109375" style="1" customWidth="1"/>
    <col min="15148" max="15148" width="13.5703125" style="1" customWidth="1"/>
    <col min="15149" max="15362" width="9.140625" style="1"/>
    <col min="15363" max="15363" width="5" style="1" customWidth="1"/>
    <col min="15364" max="15364" width="33.140625" style="1" customWidth="1"/>
    <col min="15365" max="15365" width="10.7109375" style="1" customWidth="1"/>
    <col min="15366" max="15366" width="11.28515625" style="1" customWidth="1"/>
    <col min="15367" max="15367" width="6.140625" style="1" customWidth="1"/>
    <col min="15368" max="15368" width="12.7109375" style="1" customWidth="1"/>
    <col min="15369" max="15369" width="12.85546875" style="1" customWidth="1"/>
    <col min="15370" max="15370" width="6.140625" style="1" customWidth="1"/>
    <col min="15371" max="15371" width="11.140625" style="1" customWidth="1"/>
    <col min="15372" max="15372" width="10.28515625" style="1" customWidth="1"/>
    <col min="15373" max="15373" width="6.42578125" style="1" customWidth="1"/>
    <col min="15374" max="15374" width="12.7109375" style="1" customWidth="1"/>
    <col min="15375" max="15375" width="13.7109375" style="1" customWidth="1"/>
    <col min="15376" max="15376" width="6.42578125" style="1" customWidth="1"/>
    <col min="15377" max="15377" width="10.7109375" style="1" customWidth="1"/>
    <col min="15378" max="15378" width="10.28515625" style="1" customWidth="1"/>
    <col min="15379" max="15379" width="7.140625" style="1" customWidth="1"/>
    <col min="15380" max="15380" width="11.28515625" style="1" customWidth="1"/>
    <col min="15381" max="15381" width="12.42578125" style="1" customWidth="1"/>
    <col min="15382" max="15382" width="6" style="1" customWidth="1"/>
    <col min="15383" max="15383" width="10.140625" style="1" customWidth="1"/>
    <col min="15384" max="15384" width="11.28515625" style="1" customWidth="1"/>
    <col min="15385" max="15385" width="6.7109375" style="1" customWidth="1"/>
    <col min="15386" max="15386" width="12" style="1" customWidth="1"/>
    <col min="15387" max="15387" width="12.28515625" style="1" customWidth="1"/>
    <col min="15388" max="15388" width="7.140625" style="1" customWidth="1"/>
    <col min="15389" max="15389" width="10.140625" style="1" customWidth="1"/>
    <col min="15390" max="15390" width="9.85546875" style="1" customWidth="1"/>
    <col min="15391" max="15391" width="7.7109375" style="1" customWidth="1"/>
    <col min="15392" max="15392" width="12.42578125" style="1" customWidth="1"/>
    <col min="15393" max="15393" width="12.7109375" style="1" customWidth="1"/>
    <col min="15394" max="15394" width="7" style="1" customWidth="1"/>
    <col min="15395" max="15395" width="10.7109375" style="1" customWidth="1"/>
    <col min="15396" max="15396" width="9.28515625" style="1" customWidth="1"/>
    <col min="15397" max="15397" width="6.28515625" style="1" customWidth="1"/>
    <col min="15398" max="15398" width="13.5703125" style="1" customWidth="1"/>
    <col min="15399" max="15399" width="10.85546875" style="1" customWidth="1"/>
    <col min="15400" max="15400" width="6.7109375" style="1" customWidth="1"/>
    <col min="15401" max="15401" width="14.42578125" style="1" customWidth="1"/>
    <col min="15402" max="15402" width="14.28515625" style="1" customWidth="1"/>
    <col min="15403" max="15403" width="9.7109375" style="1" customWidth="1"/>
    <col min="15404" max="15404" width="13.5703125" style="1" customWidth="1"/>
    <col min="15405" max="15618" width="9.140625" style="1"/>
    <col min="15619" max="15619" width="5" style="1" customWidth="1"/>
    <col min="15620" max="15620" width="33.140625" style="1" customWidth="1"/>
    <col min="15621" max="15621" width="10.7109375" style="1" customWidth="1"/>
    <col min="15622" max="15622" width="11.28515625" style="1" customWidth="1"/>
    <col min="15623" max="15623" width="6.140625" style="1" customWidth="1"/>
    <col min="15624" max="15624" width="12.7109375" style="1" customWidth="1"/>
    <col min="15625" max="15625" width="12.85546875" style="1" customWidth="1"/>
    <col min="15626" max="15626" width="6.140625" style="1" customWidth="1"/>
    <col min="15627" max="15627" width="11.140625" style="1" customWidth="1"/>
    <col min="15628" max="15628" width="10.28515625" style="1" customWidth="1"/>
    <col min="15629" max="15629" width="6.42578125" style="1" customWidth="1"/>
    <col min="15630" max="15630" width="12.7109375" style="1" customWidth="1"/>
    <col min="15631" max="15631" width="13.7109375" style="1" customWidth="1"/>
    <col min="15632" max="15632" width="6.42578125" style="1" customWidth="1"/>
    <col min="15633" max="15633" width="10.7109375" style="1" customWidth="1"/>
    <col min="15634" max="15634" width="10.28515625" style="1" customWidth="1"/>
    <col min="15635" max="15635" width="7.140625" style="1" customWidth="1"/>
    <col min="15636" max="15636" width="11.28515625" style="1" customWidth="1"/>
    <col min="15637" max="15637" width="12.42578125" style="1" customWidth="1"/>
    <col min="15638" max="15638" width="6" style="1" customWidth="1"/>
    <col min="15639" max="15639" width="10.140625" style="1" customWidth="1"/>
    <col min="15640" max="15640" width="11.28515625" style="1" customWidth="1"/>
    <col min="15641" max="15641" width="6.7109375" style="1" customWidth="1"/>
    <col min="15642" max="15642" width="12" style="1" customWidth="1"/>
    <col min="15643" max="15643" width="12.28515625" style="1" customWidth="1"/>
    <col min="15644" max="15644" width="7.140625" style="1" customWidth="1"/>
    <col min="15645" max="15645" width="10.140625" style="1" customWidth="1"/>
    <col min="15646" max="15646" width="9.85546875" style="1" customWidth="1"/>
    <col min="15647" max="15647" width="7.7109375" style="1" customWidth="1"/>
    <col min="15648" max="15648" width="12.42578125" style="1" customWidth="1"/>
    <col min="15649" max="15649" width="12.7109375" style="1" customWidth="1"/>
    <col min="15650" max="15650" width="7" style="1" customWidth="1"/>
    <col min="15651" max="15651" width="10.7109375" style="1" customWidth="1"/>
    <col min="15652" max="15652" width="9.28515625" style="1" customWidth="1"/>
    <col min="15653" max="15653" width="6.28515625" style="1" customWidth="1"/>
    <col min="15654" max="15654" width="13.5703125" style="1" customWidth="1"/>
    <col min="15655" max="15655" width="10.85546875" style="1" customWidth="1"/>
    <col min="15656" max="15656" width="6.7109375" style="1" customWidth="1"/>
    <col min="15657" max="15657" width="14.42578125" style="1" customWidth="1"/>
    <col min="15658" max="15658" width="14.28515625" style="1" customWidth="1"/>
    <col min="15659" max="15659" width="9.7109375" style="1" customWidth="1"/>
    <col min="15660" max="15660" width="13.5703125" style="1" customWidth="1"/>
    <col min="15661" max="15874" width="9.140625" style="1"/>
    <col min="15875" max="15875" width="5" style="1" customWidth="1"/>
    <col min="15876" max="15876" width="33.140625" style="1" customWidth="1"/>
    <col min="15877" max="15877" width="10.7109375" style="1" customWidth="1"/>
    <col min="15878" max="15878" width="11.28515625" style="1" customWidth="1"/>
    <col min="15879" max="15879" width="6.140625" style="1" customWidth="1"/>
    <col min="15880" max="15880" width="12.7109375" style="1" customWidth="1"/>
    <col min="15881" max="15881" width="12.85546875" style="1" customWidth="1"/>
    <col min="15882" max="15882" width="6.140625" style="1" customWidth="1"/>
    <col min="15883" max="15883" width="11.140625" style="1" customWidth="1"/>
    <col min="15884" max="15884" width="10.28515625" style="1" customWidth="1"/>
    <col min="15885" max="15885" width="6.42578125" style="1" customWidth="1"/>
    <col min="15886" max="15886" width="12.7109375" style="1" customWidth="1"/>
    <col min="15887" max="15887" width="13.7109375" style="1" customWidth="1"/>
    <col min="15888" max="15888" width="6.42578125" style="1" customWidth="1"/>
    <col min="15889" max="15889" width="10.7109375" style="1" customWidth="1"/>
    <col min="15890" max="15890" width="10.28515625" style="1" customWidth="1"/>
    <col min="15891" max="15891" width="7.140625" style="1" customWidth="1"/>
    <col min="15892" max="15892" width="11.28515625" style="1" customWidth="1"/>
    <col min="15893" max="15893" width="12.42578125" style="1" customWidth="1"/>
    <col min="15894" max="15894" width="6" style="1" customWidth="1"/>
    <col min="15895" max="15895" width="10.140625" style="1" customWidth="1"/>
    <col min="15896" max="15896" width="11.28515625" style="1" customWidth="1"/>
    <col min="15897" max="15897" width="6.7109375" style="1" customWidth="1"/>
    <col min="15898" max="15898" width="12" style="1" customWidth="1"/>
    <col min="15899" max="15899" width="12.28515625" style="1" customWidth="1"/>
    <col min="15900" max="15900" width="7.140625" style="1" customWidth="1"/>
    <col min="15901" max="15901" width="10.140625" style="1" customWidth="1"/>
    <col min="15902" max="15902" width="9.85546875" style="1" customWidth="1"/>
    <col min="15903" max="15903" width="7.7109375" style="1" customWidth="1"/>
    <col min="15904" max="15904" width="12.42578125" style="1" customWidth="1"/>
    <col min="15905" max="15905" width="12.7109375" style="1" customWidth="1"/>
    <col min="15906" max="15906" width="7" style="1" customWidth="1"/>
    <col min="15907" max="15907" width="10.7109375" style="1" customWidth="1"/>
    <col min="15908" max="15908" width="9.28515625" style="1" customWidth="1"/>
    <col min="15909" max="15909" width="6.28515625" style="1" customWidth="1"/>
    <col min="15910" max="15910" width="13.5703125" style="1" customWidth="1"/>
    <col min="15911" max="15911" width="10.85546875" style="1" customWidth="1"/>
    <col min="15912" max="15912" width="6.7109375" style="1" customWidth="1"/>
    <col min="15913" max="15913" width="14.42578125" style="1" customWidth="1"/>
    <col min="15914" max="15914" width="14.28515625" style="1" customWidth="1"/>
    <col min="15915" max="15915" width="9.7109375" style="1" customWidth="1"/>
    <col min="15916" max="15916" width="13.5703125" style="1" customWidth="1"/>
    <col min="15917" max="16130" width="9.140625" style="1"/>
    <col min="16131" max="16131" width="5" style="1" customWidth="1"/>
    <col min="16132" max="16132" width="33.140625" style="1" customWidth="1"/>
    <col min="16133" max="16133" width="10.7109375" style="1" customWidth="1"/>
    <col min="16134" max="16134" width="11.28515625" style="1" customWidth="1"/>
    <col min="16135" max="16135" width="6.140625" style="1" customWidth="1"/>
    <col min="16136" max="16136" width="12.7109375" style="1" customWidth="1"/>
    <col min="16137" max="16137" width="12.85546875" style="1" customWidth="1"/>
    <col min="16138" max="16138" width="6.140625" style="1" customWidth="1"/>
    <col min="16139" max="16139" width="11.140625" style="1" customWidth="1"/>
    <col min="16140" max="16140" width="10.28515625" style="1" customWidth="1"/>
    <col min="16141" max="16141" width="6.42578125" style="1" customWidth="1"/>
    <col min="16142" max="16142" width="12.7109375" style="1" customWidth="1"/>
    <col min="16143" max="16143" width="13.7109375" style="1" customWidth="1"/>
    <col min="16144" max="16144" width="6.42578125" style="1" customWidth="1"/>
    <col min="16145" max="16145" width="10.7109375" style="1" customWidth="1"/>
    <col min="16146" max="16146" width="10.28515625" style="1" customWidth="1"/>
    <col min="16147" max="16147" width="7.140625" style="1" customWidth="1"/>
    <col min="16148" max="16148" width="11.28515625" style="1" customWidth="1"/>
    <col min="16149" max="16149" width="12.42578125" style="1" customWidth="1"/>
    <col min="16150" max="16150" width="6" style="1" customWidth="1"/>
    <col min="16151" max="16151" width="10.140625" style="1" customWidth="1"/>
    <col min="16152" max="16152" width="11.28515625" style="1" customWidth="1"/>
    <col min="16153" max="16153" width="6.7109375" style="1" customWidth="1"/>
    <col min="16154" max="16154" width="12" style="1" customWidth="1"/>
    <col min="16155" max="16155" width="12.28515625" style="1" customWidth="1"/>
    <col min="16156" max="16156" width="7.140625" style="1" customWidth="1"/>
    <col min="16157" max="16157" width="10.140625" style="1" customWidth="1"/>
    <col min="16158" max="16158" width="9.85546875" style="1" customWidth="1"/>
    <col min="16159" max="16159" width="7.7109375" style="1" customWidth="1"/>
    <col min="16160" max="16160" width="12.42578125" style="1" customWidth="1"/>
    <col min="16161" max="16161" width="12.7109375" style="1" customWidth="1"/>
    <col min="16162" max="16162" width="7" style="1" customWidth="1"/>
    <col min="16163" max="16163" width="10.7109375" style="1" customWidth="1"/>
    <col min="16164" max="16164" width="9.28515625" style="1" customWidth="1"/>
    <col min="16165" max="16165" width="6.28515625" style="1" customWidth="1"/>
    <col min="16166" max="16166" width="13.5703125" style="1" customWidth="1"/>
    <col min="16167" max="16167" width="10.85546875" style="1" customWidth="1"/>
    <col min="16168" max="16168" width="6.7109375" style="1" customWidth="1"/>
    <col min="16169" max="16169" width="14.42578125" style="1" customWidth="1"/>
    <col min="16170" max="16170" width="14.28515625" style="1" customWidth="1"/>
    <col min="16171" max="16171" width="9.7109375" style="1" customWidth="1"/>
    <col min="16172" max="16172" width="13.5703125" style="1" customWidth="1"/>
    <col min="16173" max="16384" width="9.140625" style="1"/>
  </cols>
  <sheetData>
    <row r="3" spans="1:92" s="12" customFormat="1" ht="12.75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0"/>
      <c r="AM3" s="11"/>
      <c r="AN3" s="11"/>
      <c r="AO3" s="10"/>
      <c r="AP3" s="11"/>
      <c r="AQ3" s="11"/>
      <c r="AR3" s="10"/>
      <c r="AU3" s="13"/>
      <c r="AY3" s="76"/>
      <c r="AZ3" s="76"/>
      <c r="BE3" s="76"/>
      <c r="BF3" s="76"/>
    </row>
    <row r="4" spans="1:92" s="12" customFormat="1" ht="42" customHeight="1" x14ac:dyDescent="0.25">
      <c r="A4" s="85" t="s">
        <v>81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</row>
    <row r="5" spans="1:92" s="12" customFormat="1" ht="15" customHeight="1" x14ac:dyDescent="0.25">
      <c r="A5" s="14"/>
      <c r="B5" s="15"/>
      <c r="C5" s="87" t="s">
        <v>3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8" t="s">
        <v>4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</row>
    <row r="6" spans="1:92" s="16" customFormat="1" ht="12.75" customHeight="1" x14ac:dyDescent="0.25">
      <c r="A6" s="89" t="s">
        <v>0</v>
      </c>
      <c r="B6" s="89" t="s">
        <v>5</v>
      </c>
      <c r="C6" s="118" t="s">
        <v>6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20"/>
      <c r="O6" s="90" t="s">
        <v>7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G6" s="92" t="s">
        <v>8</v>
      </c>
      <c r="AH6" s="92"/>
      <c r="AI6" s="92"/>
      <c r="AJ6" s="92"/>
      <c r="AK6" s="92"/>
      <c r="AL6" s="93"/>
      <c r="AM6" s="90" t="s">
        <v>9</v>
      </c>
      <c r="AN6" s="90"/>
      <c r="AO6" s="90"/>
      <c r="AP6" s="90"/>
      <c r="AQ6" s="90"/>
      <c r="AR6" s="91"/>
      <c r="AS6" s="90" t="s">
        <v>22</v>
      </c>
      <c r="AT6" s="90"/>
      <c r="AU6" s="99"/>
      <c r="AV6" s="103" t="s">
        <v>6</v>
      </c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5"/>
      <c r="BH6" s="100" t="s">
        <v>7</v>
      </c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1"/>
      <c r="BT6" s="114" t="s">
        <v>8</v>
      </c>
      <c r="BU6" s="114"/>
      <c r="BV6" s="114"/>
      <c r="BW6" s="114"/>
      <c r="BX6" s="114"/>
      <c r="BY6" s="115"/>
      <c r="BZ6" s="90" t="s">
        <v>9</v>
      </c>
      <c r="CA6" s="90"/>
      <c r="CB6" s="90"/>
      <c r="CC6" s="90"/>
      <c r="CD6" s="90"/>
      <c r="CE6" s="91"/>
      <c r="CF6" s="94" t="s">
        <v>10</v>
      </c>
      <c r="CG6" s="94"/>
      <c r="CH6" s="94"/>
      <c r="CI6" s="94"/>
      <c r="CJ6" s="94"/>
      <c r="CK6" s="95"/>
      <c r="CL6" s="94" t="s">
        <v>11</v>
      </c>
      <c r="CM6" s="94"/>
      <c r="CN6" s="96"/>
    </row>
    <row r="7" spans="1:92" s="16" customFormat="1" ht="12.75" x14ac:dyDescent="0.25">
      <c r="A7" s="89"/>
      <c r="B7" s="89"/>
      <c r="C7" s="121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3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3"/>
      <c r="AH7" s="93"/>
      <c r="AI7" s="93"/>
      <c r="AJ7" s="93"/>
      <c r="AK7" s="93"/>
      <c r="AL7" s="93"/>
      <c r="AM7" s="91"/>
      <c r="AN7" s="91"/>
      <c r="AO7" s="91"/>
      <c r="AP7" s="91"/>
      <c r="AQ7" s="91"/>
      <c r="AR7" s="91"/>
      <c r="AS7" s="99"/>
      <c r="AT7" s="99"/>
      <c r="AU7" s="99"/>
      <c r="AV7" s="106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8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15"/>
      <c r="BU7" s="115"/>
      <c r="BV7" s="115"/>
      <c r="BW7" s="115"/>
      <c r="BX7" s="115"/>
      <c r="BY7" s="115"/>
      <c r="BZ7" s="91"/>
      <c r="CA7" s="91"/>
      <c r="CB7" s="91"/>
      <c r="CC7" s="91"/>
      <c r="CD7" s="91"/>
      <c r="CE7" s="91"/>
      <c r="CF7" s="95"/>
      <c r="CG7" s="95"/>
      <c r="CH7" s="95"/>
      <c r="CI7" s="95"/>
      <c r="CJ7" s="95"/>
      <c r="CK7" s="95"/>
      <c r="CL7" s="96"/>
      <c r="CM7" s="96"/>
      <c r="CN7" s="96"/>
    </row>
    <row r="8" spans="1:92" s="17" customFormat="1" ht="12.75" customHeight="1" x14ac:dyDescent="0.25">
      <c r="A8" s="89"/>
      <c r="B8" s="89"/>
      <c r="C8" s="97" t="s">
        <v>12</v>
      </c>
      <c r="D8" s="97"/>
      <c r="E8" s="91"/>
      <c r="F8" s="91"/>
      <c r="G8" s="91"/>
      <c r="H8" s="91"/>
      <c r="I8" s="97" t="s">
        <v>24</v>
      </c>
      <c r="J8" s="97"/>
      <c r="K8" s="91"/>
      <c r="L8" s="91"/>
      <c r="M8" s="91"/>
      <c r="N8" s="91"/>
      <c r="O8" s="97" t="s">
        <v>13</v>
      </c>
      <c r="P8" s="97"/>
      <c r="Q8" s="98"/>
      <c r="R8" s="98"/>
      <c r="S8" s="98"/>
      <c r="T8" s="98"/>
      <c r="U8" s="97" t="s">
        <v>14</v>
      </c>
      <c r="V8" s="97" t="s">
        <v>15</v>
      </c>
      <c r="W8" s="98"/>
      <c r="X8" s="98"/>
      <c r="Y8" s="98"/>
      <c r="Z8" s="98"/>
      <c r="AA8" s="97" t="s">
        <v>16</v>
      </c>
      <c r="AB8" s="97" t="s">
        <v>15</v>
      </c>
      <c r="AC8" s="98"/>
      <c r="AD8" s="98"/>
      <c r="AE8" s="98"/>
      <c r="AF8" s="98"/>
      <c r="AG8" s="97" t="s">
        <v>23</v>
      </c>
      <c r="AH8" s="97"/>
      <c r="AI8" s="91"/>
      <c r="AJ8" s="91"/>
      <c r="AK8" s="91"/>
      <c r="AL8" s="91"/>
      <c r="AM8" s="97" t="s">
        <v>17</v>
      </c>
      <c r="AN8" s="97"/>
      <c r="AO8" s="91"/>
      <c r="AP8" s="91"/>
      <c r="AQ8" s="91"/>
      <c r="AR8" s="91"/>
      <c r="AS8" s="99"/>
      <c r="AT8" s="99"/>
      <c r="AU8" s="99"/>
      <c r="AV8" s="102" t="s">
        <v>78</v>
      </c>
      <c r="AW8" s="102"/>
      <c r="AX8" s="95"/>
      <c r="AY8" s="95"/>
      <c r="AZ8" s="95"/>
      <c r="BA8" s="95"/>
      <c r="BB8" s="102" t="s">
        <v>25</v>
      </c>
      <c r="BC8" s="102"/>
      <c r="BD8" s="95"/>
      <c r="BE8" s="95"/>
      <c r="BF8" s="95"/>
      <c r="BG8" s="95"/>
      <c r="BH8" s="110" t="s">
        <v>13</v>
      </c>
      <c r="BI8" s="111"/>
      <c r="BJ8" s="111"/>
      <c r="BK8" s="111"/>
      <c r="BL8" s="111"/>
      <c r="BM8" s="112"/>
      <c r="BN8" s="116" t="s">
        <v>16</v>
      </c>
      <c r="BO8" s="116" t="s">
        <v>15</v>
      </c>
      <c r="BP8" s="117"/>
      <c r="BQ8" s="117"/>
      <c r="BR8" s="117"/>
      <c r="BS8" s="117"/>
      <c r="BT8" s="102" t="s">
        <v>23</v>
      </c>
      <c r="BU8" s="102"/>
      <c r="BV8" s="95"/>
      <c r="BW8" s="95"/>
      <c r="BX8" s="95"/>
      <c r="BY8" s="95"/>
      <c r="BZ8" s="97" t="s">
        <v>17</v>
      </c>
      <c r="CA8" s="97"/>
      <c r="CB8" s="91"/>
      <c r="CC8" s="91"/>
      <c r="CD8" s="91"/>
      <c r="CE8" s="91"/>
      <c r="CF8" s="102" t="s">
        <v>2</v>
      </c>
      <c r="CG8" s="102"/>
      <c r="CH8" s="95"/>
      <c r="CI8" s="95"/>
      <c r="CJ8" s="95"/>
      <c r="CK8" s="95"/>
      <c r="CL8" s="96"/>
      <c r="CM8" s="96"/>
      <c r="CN8" s="96"/>
    </row>
    <row r="9" spans="1:92" s="16" customFormat="1" ht="12.75" customHeight="1" x14ac:dyDescent="0.25">
      <c r="A9" s="89"/>
      <c r="B9" s="89"/>
      <c r="C9" s="97" t="s">
        <v>18</v>
      </c>
      <c r="D9" s="97" t="s">
        <v>15</v>
      </c>
      <c r="E9" s="91"/>
      <c r="F9" s="109" t="s">
        <v>19</v>
      </c>
      <c r="G9" s="109"/>
      <c r="H9" s="91"/>
      <c r="I9" s="97" t="s">
        <v>18</v>
      </c>
      <c r="J9" s="97" t="s">
        <v>15</v>
      </c>
      <c r="K9" s="91"/>
      <c r="L9" s="109" t="s">
        <v>19</v>
      </c>
      <c r="M9" s="109"/>
      <c r="N9" s="91"/>
      <c r="O9" s="97" t="s">
        <v>18</v>
      </c>
      <c r="P9" s="97" t="s">
        <v>15</v>
      </c>
      <c r="Q9" s="97"/>
      <c r="R9" s="109" t="s">
        <v>19</v>
      </c>
      <c r="S9" s="109"/>
      <c r="T9" s="91"/>
      <c r="U9" s="97" t="s">
        <v>18</v>
      </c>
      <c r="V9" s="97" t="s">
        <v>15</v>
      </c>
      <c r="W9" s="91"/>
      <c r="X9" s="109" t="s">
        <v>19</v>
      </c>
      <c r="Y9" s="109"/>
      <c r="Z9" s="91"/>
      <c r="AA9" s="97" t="s">
        <v>18</v>
      </c>
      <c r="AB9" s="97" t="s">
        <v>15</v>
      </c>
      <c r="AC9" s="91"/>
      <c r="AD9" s="109" t="s">
        <v>19</v>
      </c>
      <c r="AE9" s="109"/>
      <c r="AF9" s="91"/>
      <c r="AG9" s="97" t="s">
        <v>18</v>
      </c>
      <c r="AH9" s="97" t="s">
        <v>15</v>
      </c>
      <c r="AI9" s="91"/>
      <c r="AJ9" s="109" t="s">
        <v>20</v>
      </c>
      <c r="AK9" s="109"/>
      <c r="AL9" s="91"/>
      <c r="AM9" s="97" t="s">
        <v>18</v>
      </c>
      <c r="AN9" s="97" t="s">
        <v>15</v>
      </c>
      <c r="AO9" s="91"/>
      <c r="AP9" s="109" t="s">
        <v>19</v>
      </c>
      <c r="AQ9" s="109"/>
      <c r="AR9" s="91"/>
      <c r="AS9" s="99"/>
      <c r="AT9" s="99"/>
      <c r="AU9" s="99"/>
      <c r="AV9" s="102" t="s">
        <v>18</v>
      </c>
      <c r="AW9" s="102" t="s">
        <v>15</v>
      </c>
      <c r="AX9" s="95"/>
      <c r="AY9" s="113" t="s">
        <v>19</v>
      </c>
      <c r="AZ9" s="113"/>
      <c r="BA9" s="95"/>
      <c r="BB9" s="102" t="s">
        <v>18</v>
      </c>
      <c r="BC9" s="102" t="s">
        <v>15</v>
      </c>
      <c r="BD9" s="95"/>
      <c r="BE9" s="113" t="s">
        <v>19</v>
      </c>
      <c r="BF9" s="113"/>
      <c r="BG9" s="95"/>
      <c r="BH9" s="110" t="s">
        <v>18</v>
      </c>
      <c r="BI9" s="111" t="s">
        <v>15</v>
      </c>
      <c r="BJ9" s="112"/>
      <c r="BK9" s="124" t="s">
        <v>19</v>
      </c>
      <c r="BL9" s="125"/>
      <c r="BM9" s="126"/>
      <c r="BN9" s="116" t="s">
        <v>18</v>
      </c>
      <c r="BO9" s="116" t="s">
        <v>15</v>
      </c>
      <c r="BP9" s="101"/>
      <c r="BQ9" s="127" t="s">
        <v>19</v>
      </c>
      <c r="BR9" s="127"/>
      <c r="BS9" s="101"/>
      <c r="BT9" s="102" t="s">
        <v>18</v>
      </c>
      <c r="BU9" s="102" t="s">
        <v>15</v>
      </c>
      <c r="BV9" s="95"/>
      <c r="BW9" s="113" t="s">
        <v>20</v>
      </c>
      <c r="BX9" s="113"/>
      <c r="BY9" s="95"/>
      <c r="BZ9" s="97" t="s">
        <v>18</v>
      </c>
      <c r="CA9" s="97" t="s">
        <v>15</v>
      </c>
      <c r="CB9" s="91"/>
      <c r="CC9" s="109" t="s">
        <v>19</v>
      </c>
      <c r="CD9" s="109"/>
      <c r="CE9" s="91"/>
      <c r="CF9" s="102" t="s">
        <v>18</v>
      </c>
      <c r="CG9" s="102" t="s">
        <v>15</v>
      </c>
      <c r="CH9" s="95"/>
      <c r="CI9" s="113" t="s">
        <v>19</v>
      </c>
      <c r="CJ9" s="113"/>
      <c r="CK9" s="95"/>
      <c r="CL9" s="96"/>
      <c r="CM9" s="96"/>
      <c r="CN9" s="96"/>
    </row>
    <row r="10" spans="1:92" s="16" customFormat="1" ht="51" x14ac:dyDescent="0.25">
      <c r="A10" s="89"/>
      <c r="B10" s="89"/>
      <c r="C10" s="18" t="s">
        <v>76</v>
      </c>
      <c r="D10" s="19" t="s">
        <v>77</v>
      </c>
      <c r="E10" s="20" t="s">
        <v>21</v>
      </c>
      <c r="F10" s="18" t="s">
        <v>76</v>
      </c>
      <c r="G10" s="42" t="s">
        <v>77</v>
      </c>
      <c r="H10" s="21" t="s">
        <v>21</v>
      </c>
      <c r="I10" s="18" t="s">
        <v>76</v>
      </c>
      <c r="J10" s="42" t="s">
        <v>77</v>
      </c>
      <c r="K10" s="20" t="s">
        <v>21</v>
      </c>
      <c r="L10" s="18" t="s">
        <v>76</v>
      </c>
      <c r="M10" s="42" t="s">
        <v>77</v>
      </c>
      <c r="N10" s="21" t="s">
        <v>21</v>
      </c>
      <c r="O10" s="18" t="s">
        <v>76</v>
      </c>
      <c r="P10" s="42" t="s">
        <v>77</v>
      </c>
      <c r="Q10" s="20" t="s">
        <v>21</v>
      </c>
      <c r="R10" s="18" t="s">
        <v>76</v>
      </c>
      <c r="S10" s="42" t="s">
        <v>77</v>
      </c>
      <c r="T10" s="21" t="s">
        <v>21</v>
      </c>
      <c r="U10" s="18" t="s">
        <v>76</v>
      </c>
      <c r="V10" s="42" t="s">
        <v>77</v>
      </c>
      <c r="W10" s="20" t="s">
        <v>21</v>
      </c>
      <c r="X10" s="18" t="s">
        <v>76</v>
      </c>
      <c r="Y10" s="42" t="s">
        <v>77</v>
      </c>
      <c r="Z10" s="21" t="s">
        <v>21</v>
      </c>
      <c r="AA10" s="18" t="s">
        <v>76</v>
      </c>
      <c r="AB10" s="42" t="s">
        <v>77</v>
      </c>
      <c r="AC10" s="20" t="s">
        <v>21</v>
      </c>
      <c r="AD10" s="18" t="s">
        <v>76</v>
      </c>
      <c r="AE10" s="42" t="s">
        <v>77</v>
      </c>
      <c r="AF10" s="21" t="s">
        <v>21</v>
      </c>
      <c r="AG10" s="18" t="s">
        <v>76</v>
      </c>
      <c r="AH10" s="42" t="s">
        <v>77</v>
      </c>
      <c r="AI10" s="20" t="s">
        <v>21</v>
      </c>
      <c r="AJ10" s="18" t="s">
        <v>76</v>
      </c>
      <c r="AK10" s="42" t="s">
        <v>77</v>
      </c>
      <c r="AL10" s="21" t="s">
        <v>21</v>
      </c>
      <c r="AM10" s="18" t="s">
        <v>76</v>
      </c>
      <c r="AN10" s="42" t="s">
        <v>77</v>
      </c>
      <c r="AO10" s="20" t="s">
        <v>21</v>
      </c>
      <c r="AP10" s="18" t="s">
        <v>76</v>
      </c>
      <c r="AQ10" s="42" t="s">
        <v>77</v>
      </c>
      <c r="AR10" s="21" t="s">
        <v>21</v>
      </c>
      <c r="AS10" s="18" t="s">
        <v>76</v>
      </c>
      <c r="AT10" s="42" t="s">
        <v>77</v>
      </c>
      <c r="AU10" s="21" t="s">
        <v>21</v>
      </c>
      <c r="AV10" s="22" t="s">
        <v>76</v>
      </c>
      <c r="AW10" s="23" t="s">
        <v>77</v>
      </c>
      <c r="AX10" s="24" t="s">
        <v>21</v>
      </c>
      <c r="AY10" s="77" t="s">
        <v>76</v>
      </c>
      <c r="AZ10" s="52" t="s">
        <v>77</v>
      </c>
      <c r="BA10" s="25" t="s">
        <v>21</v>
      </c>
      <c r="BB10" s="22" t="s">
        <v>76</v>
      </c>
      <c r="BC10" s="43" t="s">
        <v>77</v>
      </c>
      <c r="BD10" s="24" t="s">
        <v>21</v>
      </c>
      <c r="BE10" s="77" t="s">
        <v>76</v>
      </c>
      <c r="BF10" s="84" t="s">
        <v>77</v>
      </c>
      <c r="BG10" s="25" t="s">
        <v>21</v>
      </c>
      <c r="BH10" s="55" t="s">
        <v>76</v>
      </c>
      <c r="BI10" s="56" t="s">
        <v>77</v>
      </c>
      <c r="BJ10" s="57" t="s">
        <v>21</v>
      </c>
      <c r="BK10" s="55" t="s">
        <v>76</v>
      </c>
      <c r="BL10" s="56" t="s">
        <v>77</v>
      </c>
      <c r="BM10" s="57" t="s">
        <v>21</v>
      </c>
      <c r="BN10" s="55" t="s">
        <v>76</v>
      </c>
      <c r="BO10" s="56" t="s">
        <v>77</v>
      </c>
      <c r="BP10" s="57" t="s">
        <v>21</v>
      </c>
      <c r="BQ10" s="55" t="s">
        <v>76</v>
      </c>
      <c r="BR10" s="56" t="s">
        <v>77</v>
      </c>
      <c r="BS10" s="57" t="s">
        <v>21</v>
      </c>
      <c r="BT10" s="22" t="s">
        <v>76</v>
      </c>
      <c r="BU10" s="43" t="s">
        <v>77</v>
      </c>
      <c r="BV10" s="24" t="s">
        <v>21</v>
      </c>
      <c r="BW10" s="22" t="s">
        <v>76</v>
      </c>
      <c r="BX10" s="43" t="s">
        <v>77</v>
      </c>
      <c r="BY10" s="24" t="s">
        <v>21</v>
      </c>
      <c r="BZ10" s="18" t="s">
        <v>76</v>
      </c>
      <c r="CA10" s="51" t="s">
        <v>77</v>
      </c>
      <c r="CB10" s="20" t="s">
        <v>21</v>
      </c>
      <c r="CC10" s="18" t="s">
        <v>76</v>
      </c>
      <c r="CD10" s="51" t="s">
        <v>77</v>
      </c>
      <c r="CE10" s="20" t="s">
        <v>21</v>
      </c>
      <c r="CF10" s="22" t="s">
        <v>76</v>
      </c>
      <c r="CG10" s="43" t="s">
        <v>77</v>
      </c>
      <c r="CH10" s="24" t="s">
        <v>21</v>
      </c>
      <c r="CI10" s="22" t="s">
        <v>76</v>
      </c>
      <c r="CJ10" s="43" t="s">
        <v>77</v>
      </c>
      <c r="CK10" s="24" t="s">
        <v>21</v>
      </c>
      <c r="CL10" s="22" t="s">
        <v>76</v>
      </c>
      <c r="CM10" s="43" t="s">
        <v>77</v>
      </c>
      <c r="CN10" s="24" t="s">
        <v>21</v>
      </c>
    </row>
    <row r="11" spans="1:92" ht="30" customHeight="1" x14ac:dyDescent="0.25">
      <c r="A11" s="50">
        <v>1</v>
      </c>
      <c r="B11" s="54" t="s">
        <v>26</v>
      </c>
      <c r="C11" s="26"/>
      <c r="D11" s="26"/>
      <c r="E11" s="27"/>
      <c r="F11" s="28"/>
      <c r="G11" s="28"/>
      <c r="H11" s="29"/>
      <c r="I11" s="26"/>
      <c r="J11" s="26"/>
      <c r="K11" s="27"/>
      <c r="L11" s="28"/>
      <c r="M11" s="28"/>
      <c r="N11" s="29"/>
      <c r="O11" s="26"/>
      <c r="P11" s="26"/>
      <c r="Q11" s="29"/>
      <c r="R11" s="28"/>
      <c r="S11" s="28"/>
      <c r="T11" s="29"/>
      <c r="U11" s="26"/>
      <c r="V11" s="26"/>
      <c r="W11" s="29"/>
      <c r="X11" s="28"/>
      <c r="Y11" s="28"/>
      <c r="Z11" s="29"/>
      <c r="AA11" s="26"/>
      <c r="AB11" s="26"/>
      <c r="AC11" s="29"/>
      <c r="AD11" s="28"/>
      <c r="AE11" s="28"/>
      <c r="AF11" s="29"/>
      <c r="AG11" s="26"/>
      <c r="AH11" s="26"/>
      <c r="AI11" s="29"/>
      <c r="AJ11" s="28"/>
      <c r="AK11" s="28"/>
      <c r="AL11" s="29"/>
      <c r="AM11" s="26"/>
      <c r="AN11" s="26"/>
      <c r="AO11" s="29"/>
      <c r="AP11" s="28"/>
      <c r="AQ11" s="28"/>
      <c r="AR11" s="29"/>
      <c r="AS11" s="28"/>
      <c r="AT11" s="28"/>
      <c r="AU11" s="30"/>
      <c r="AV11" s="70">
        <v>178</v>
      </c>
      <c r="AW11" s="46">
        <v>77</v>
      </c>
      <c r="AX11" s="72">
        <f>IFERROR((AW11/AV11),0)</f>
        <v>0.43258426966292135</v>
      </c>
      <c r="AY11" s="75">
        <v>22554.73</v>
      </c>
      <c r="AZ11" s="75">
        <v>11393.13833</v>
      </c>
      <c r="BA11" s="72">
        <f>IFERROR((AZ11/AY11),0)</f>
        <v>0.50513299560668645</v>
      </c>
      <c r="BB11" s="46">
        <v>0</v>
      </c>
      <c r="BC11" s="46"/>
      <c r="BD11" s="49"/>
      <c r="BE11" s="75"/>
      <c r="BF11" s="75"/>
      <c r="BG11" s="31"/>
      <c r="BH11" s="69">
        <v>10030</v>
      </c>
      <c r="BI11" s="58">
        <v>5753</v>
      </c>
      <c r="BJ11" s="73">
        <f>IFERROR((BI11/BH11),0)</f>
        <v>0.57357926221335997</v>
      </c>
      <c r="BK11" s="80">
        <v>7685.12</v>
      </c>
      <c r="BL11" s="80">
        <v>4600.7967500000004</v>
      </c>
      <c r="BM11" s="73">
        <f t="shared" ref="BM11:BM60" si="0">IFERROR((BL11/BK11),0)</f>
        <v>0.59866296817746512</v>
      </c>
      <c r="BN11" s="69">
        <v>1630</v>
      </c>
      <c r="BO11" s="58">
        <v>833</v>
      </c>
      <c r="BP11" s="73">
        <f t="shared" ref="BP11:BP60" si="1">IFERROR((BO11/BN11),0)</f>
        <v>0.51104294478527612</v>
      </c>
      <c r="BQ11" s="80">
        <v>3960.31</v>
      </c>
      <c r="BR11" s="80">
        <v>2117.5891299999998</v>
      </c>
      <c r="BS11" s="73">
        <f t="shared" ref="BS11:BS60" si="2">IFERROR((BR11/BQ11),0)</f>
        <v>0.53470287174488862</v>
      </c>
      <c r="BT11" s="70">
        <v>0</v>
      </c>
      <c r="BU11" s="46"/>
      <c r="BV11" s="49"/>
      <c r="BW11" s="75"/>
      <c r="BX11" s="75"/>
      <c r="BY11" s="31"/>
      <c r="BZ11" s="64">
        <v>500</v>
      </c>
      <c r="CA11" s="65">
        <v>239</v>
      </c>
      <c r="CB11" s="74">
        <f t="shared" ref="CB11:CB61" si="3">IFERROR((CA11/BZ11),0)</f>
        <v>0.47799999999999998</v>
      </c>
      <c r="CC11" s="82">
        <v>1578.81</v>
      </c>
      <c r="CD11" s="82">
        <v>786.12608</v>
      </c>
      <c r="CE11" s="74">
        <f t="shared" ref="CE11:CE44" si="4">IFERROR((CD11/CC11),0)</f>
        <v>0.49792316998245517</v>
      </c>
      <c r="CF11" s="70">
        <v>5940</v>
      </c>
      <c r="CG11" s="46">
        <v>3098</v>
      </c>
      <c r="CH11" s="72">
        <f t="shared" ref="CH11:CH60" si="5">IFERROR((CG11/CF11),0)</f>
        <v>0.52154882154882154</v>
      </c>
      <c r="CI11" s="75">
        <v>19010.009999999998</v>
      </c>
      <c r="CJ11" s="75">
        <v>10373.46946</v>
      </c>
      <c r="CK11" s="72">
        <f t="shared" ref="CK11:CK60" si="6">IFERROR((CJ11/CI11),0)</f>
        <v>0.54568458722536184</v>
      </c>
      <c r="CL11" s="75">
        <f t="shared" ref="CL11:CL42" si="7">AY11+BE11+BK11+BQ11+BW11+CC11+CI11</f>
        <v>54788.979999999996</v>
      </c>
      <c r="CM11" s="75">
        <f t="shared" ref="CM11:CM42" si="8">AZ11+BF11+BL11+BR11+BX11+CD11+CJ11</f>
        <v>29271.119749999998</v>
      </c>
      <c r="CN11" s="72">
        <f t="shared" ref="CN11" si="9">IFERROR((CM11/CL11),0)</f>
        <v>0.53425195632406375</v>
      </c>
    </row>
    <row r="12" spans="1:92" ht="30" customHeight="1" x14ac:dyDescent="0.25">
      <c r="A12" s="50">
        <v>2</v>
      </c>
      <c r="B12" s="54" t="s">
        <v>27</v>
      </c>
      <c r="C12" s="32"/>
      <c r="D12" s="32"/>
      <c r="E12" s="27"/>
      <c r="F12" s="33"/>
      <c r="G12" s="33"/>
      <c r="H12" s="29"/>
      <c r="I12" s="32"/>
      <c r="J12" s="32"/>
      <c r="K12" s="27"/>
      <c r="L12" s="33"/>
      <c r="M12" s="33"/>
      <c r="N12" s="29"/>
      <c r="O12" s="32"/>
      <c r="P12" s="26"/>
      <c r="Q12" s="29"/>
      <c r="R12" s="28"/>
      <c r="S12" s="28"/>
      <c r="T12" s="29"/>
      <c r="U12" s="32"/>
      <c r="V12" s="26"/>
      <c r="W12" s="29"/>
      <c r="X12" s="28"/>
      <c r="Y12" s="28"/>
      <c r="Z12" s="29"/>
      <c r="AA12" s="32"/>
      <c r="AB12" s="26"/>
      <c r="AC12" s="29"/>
      <c r="AD12" s="28"/>
      <c r="AE12" s="28"/>
      <c r="AF12" s="29"/>
      <c r="AG12" s="32"/>
      <c r="AH12" s="32"/>
      <c r="AI12" s="29"/>
      <c r="AJ12" s="33"/>
      <c r="AK12" s="33"/>
      <c r="AL12" s="34"/>
      <c r="AM12" s="32"/>
      <c r="AN12" s="32"/>
      <c r="AO12" s="29"/>
      <c r="AP12" s="33"/>
      <c r="AQ12" s="33"/>
      <c r="AR12" s="29"/>
      <c r="AS12" s="33"/>
      <c r="AT12" s="33"/>
      <c r="AU12" s="30"/>
      <c r="AV12" s="70">
        <v>0</v>
      </c>
      <c r="AW12" s="46">
        <v>0</v>
      </c>
      <c r="AX12" s="72">
        <f t="shared" ref="AX12:AX64" si="10">IFERROR((AW12/AV12),0)</f>
        <v>0</v>
      </c>
      <c r="AY12" s="75"/>
      <c r="AZ12" s="75">
        <v>0</v>
      </c>
      <c r="BA12" s="72">
        <f t="shared" ref="BA12:BA64" si="11">IFERROR((AZ12/AY12),0)</f>
        <v>0</v>
      </c>
      <c r="BB12" s="46">
        <v>0</v>
      </c>
      <c r="BC12" s="46"/>
      <c r="BD12" s="49"/>
      <c r="BE12" s="75"/>
      <c r="BF12" s="75"/>
      <c r="BG12" s="31"/>
      <c r="BH12" s="69">
        <v>625</v>
      </c>
      <c r="BI12" s="58">
        <v>444</v>
      </c>
      <c r="BJ12" s="73">
        <f t="shared" ref="BJ12:BJ60" si="12">IFERROR((BI12/BH12),0)</f>
        <v>0.71040000000000003</v>
      </c>
      <c r="BK12" s="80">
        <v>487.29</v>
      </c>
      <c r="BL12" s="80">
        <v>351.60806000000002</v>
      </c>
      <c r="BM12" s="73">
        <f t="shared" si="0"/>
        <v>0.72155812760368576</v>
      </c>
      <c r="BN12" s="69">
        <v>170</v>
      </c>
      <c r="BO12" s="58">
        <v>90</v>
      </c>
      <c r="BP12" s="73">
        <f t="shared" si="1"/>
        <v>0.52941176470588236</v>
      </c>
      <c r="BQ12" s="80">
        <v>415.17</v>
      </c>
      <c r="BR12" s="80">
        <v>229.00749999999999</v>
      </c>
      <c r="BS12" s="73">
        <f t="shared" si="2"/>
        <v>0.55159934484668927</v>
      </c>
      <c r="BT12" s="70">
        <v>0</v>
      </c>
      <c r="BU12" s="46"/>
      <c r="BV12" s="31"/>
      <c r="BW12" s="75"/>
      <c r="BX12" s="75"/>
      <c r="BY12" s="31"/>
      <c r="BZ12" s="64">
        <v>350</v>
      </c>
      <c r="CA12" s="65">
        <v>177</v>
      </c>
      <c r="CB12" s="74">
        <f t="shared" si="3"/>
        <v>0.50571428571428567</v>
      </c>
      <c r="CC12" s="82">
        <v>1105.21</v>
      </c>
      <c r="CD12" s="82">
        <v>582.1145600000001</v>
      </c>
      <c r="CE12" s="74">
        <f t="shared" si="4"/>
        <v>0.52670040987685607</v>
      </c>
      <c r="CF12" s="70">
        <v>900</v>
      </c>
      <c r="CG12" s="46">
        <v>167</v>
      </c>
      <c r="CH12" s="72">
        <f t="shared" si="5"/>
        <v>0.18555555555555556</v>
      </c>
      <c r="CI12" s="75">
        <v>2604.65</v>
      </c>
      <c r="CJ12" s="75">
        <v>513.93543999999997</v>
      </c>
      <c r="CK12" s="72">
        <f t="shared" si="6"/>
        <v>0.19731458737258364</v>
      </c>
      <c r="CL12" s="75">
        <f t="shared" si="7"/>
        <v>4612.32</v>
      </c>
      <c r="CM12" s="75">
        <f t="shared" si="8"/>
        <v>1676.6655600000001</v>
      </c>
      <c r="CN12" s="72">
        <f t="shared" ref="CN12:CN32" si="13">IFERROR((CM12/CL12),0)</f>
        <v>0.36351891455926738</v>
      </c>
    </row>
    <row r="13" spans="1:92" ht="30" customHeight="1" x14ac:dyDescent="0.25">
      <c r="A13" s="53">
        <v>4</v>
      </c>
      <c r="B13" s="54" t="s">
        <v>29</v>
      </c>
      <c r="C13" s="32"/>
      <c r="D13" s="32"/>
      <c r="E13" s="27"/>
      <c r="F13" s="33"/>
      <c r="G13" s="33"/>
      <c r="H13" s="29"/>
      <c r="I13" s="32"/>
      <c r="J13" s="32"/>
      <c r="K13" s="27"/>
      <c r="L13" s="33"/>
      <c r="M13" s="33"/>
      <c r="N13" s="29"/>
      <c r="O13" s="32"/>
      <c r="P13" s="26"/>
      <c r="Q13" s="29"/>
      <c r="R13" s="28"/>
      <c r="S13" s="28"/>
      <c r="T13" s="29"/>
      <c r="U13" s="32"/>
      <c r="V13" s="26"/>
      <c r="W13" s="29"/>
      <c r="X13" s="28"/>
      <c r="Y13" s="28"/>
      <c r="Z13" s="29"/>
      <c r="AA13" s="32"/>
      <c r="AB13" s="26"/>
      <c r="AC13" s="29"/>
      <c r="AD13" s="28"/>
      <c r="AE13" s="28"/>
      <c r="AF13" s="29"/>
      <c r="AG13" s="32"/>
      <c r="AH13" s="32"/>
      <c r="AI13" s="29"/>
      <c r="AJ13" s="33"/>
      <c r="AK13" s="33"/>
      <c r="AL13" s="34"/>
      <c r="AM13" s="32"/>
      <c r="AN13" s="32"/>
      <c r="AO13" s="29"/>
      <c r="AP13" s="33"/>
      <c r="AQ13" s="33"/>
      <c r="AR13" s="29"/>
      <c r="AS13" s="33"/>
      <c r="AT13" s="33"/>
      <c r="AU13" s="30"/>
      <c r="AV13" s="70">
        <v>8</v>
      </c>
      <c r="AW13" s="46">
        <v>6</v>
      </c>
      <c r="AX13" s="72">
        <f t="shared" ref="AX13" si="14">IFERROR((AW13/AV13),0)</f>
        <v>0.75</v>
      </c>
      <c r="AY13" s="75">
        <v>241.32</v>
      </c>
      <c r="AZ13" s="75">
        <v>187.65744000000001</v>
      </c>
      <c r="BA13" s="72">
        <f t="shared" si="11"/>
        <v>0.77762904027846846</v>
      </c>
      <c r="BB13" s="46">
        <v>0</v>
      </c>
      <c r="BC13" s="46"/>
      <c r="BD13" s="49"/>
      <c r="BE13" s="75"/>
      <c r="BF13" s="75"/>
      <c r="BG13" s="31"/>
      <c r="BH13" s="69">
        <v>1220</v>
      </c>
      <c r="BI13" s="58">
        <v>582</v>
      </c>
      <c r="BJ13" s="73">
        <f t="shared" ref="BJ13" si="15">IFERROR((BI13/BH13),0)</f>
        <v>0.47704918032786886</v>
      </c>
      <c r="BK13" s="80">
        <v>949.73</v>
      </c>
      <c r="BL13" s="80">
        <v>466.15969999999999</v>
      </c>
      <c r="BM13" s="73">
        <f t="shared" si="0"/>
        <v>0.49083392121971503</v>
      </c>
      <c r="BN13" s="69">
        <v>90</v>
      </c>
      <c r="BO13" s="58">
        <v>17</v>
      </c>
      <c r="BP13" s="73">
        <f t="shared" ref="BP13" si="16">IFERROR((BO13/BN13),0)</f>
        <v>0.18888888888888888</v>
      </c>
      <c r="BQ13" s="80">
        <v>221.9</v>
      </c>
      <c r="BR13" s="80">
        <v>42.827229999999993</v>
      </c>
      <c r="BS13" s="73">
        <f t="shared" si="2"/>
        <v>0.1930023884632717</v>
      </c>
      <c r="BT13" s="70">
        <v>0</v>
      </c>
      <c r="BU13" s="46"/>
      <c r="BV13" s="31"/>
      <c r="BW13" s="75"/>
      <c r="BX13" s="75"/>
      <c r="BY13" s="31"/>
      <c r="BZ13" s="64">
        <v>180</v>
      </c>
      <c r="CA13" s="65">
        <v>92</v>
      </c>
      <c r="CB13" s="74">
        <f t="shared" ref="CB13" si="17">IFERROR((CA13/BZ13),0)</f>
        <v>0.51111111111111107</v>
      </c>
      <c r="CC13" s="82">
        <v>568.33000000000004</v>
      </c>
      <c r="CD13" s="82">
        <v>302.52679000000001</v>
      </c>
      <c r="CE13" s="74">
        <f t="shared" si="4"/>
        <v>0.53230832438899933</v>
      </c>
      <c r="CF13" s="70">
        <v>0</v>
      </c>
      <c r="CG13" s="46"/>
      <c r="CH13" s="72">
        <f t="shared" ref="CH13" si="18">IFERROR((CG13/CF13),0)</f>
        <v>0</v>
      </c>
      <c r="CI13" s="75">
        <v>0</v>
      </c>
      <c r="CJ13" s="75">
        <v>0</v>
      </c>
      <c r="CK13" s="72">
        <f t="shared" si="6"/>
        <v>0</v>
      </c>
      <c r="CL13" s="75">
        <f t="shared" si="7"/>
        <v>1981.2800000000002</v>
      </c>
      <c r="CM13" s="75">
        <f t="shared" si="8"/>
        <v>999.17115999999999</v>
      </c>
      <c r="CN13" s="72">
        <f t="shared" si="13"/>
        <v>0.50430588306549295</v>
      </c>
    </row>
    <row r="14" spans="1:92" ht="30" customHeight="1" x14ac:dyDescent="0.25">
      <c r="A14" s="50">
        <v>3</v>
      </c>
      <c r="B14" s="54" t="s">
        <v>28</v>
      </c>
      <c r="C14" s="32"/>
      <c r="D14" s="32"/>
      <c r="E14" s="27"/>
      <c r="F14" s="33"/>
      <c r="G14" s="33"/>
      <c r="H14" s="29"/>
      <c r="I14" s="32"/>
      <c r="J14" s="32"/>
      <c r="K14" s="27"/>
      <c r="L14" s="33"/>
      <c r="M14" s="33"/>
      <c r="N14" s="29"/>
      <c r="O14" s="32"/>
      <c r="P14" s="26"/>
      <c r="Q14" s="29"/>
      <c r="R14" s="28"/>
      <c r="S14" s="28"/>
      <c r="T14" s="29"/>
      <c r="U14" s="32"/>
      <c r="V14" s="26"/>
      <c r="W14" s="29"/>
      <c r="X14" s="28"/>
      <c r="Y14" s="28"/>
      <c r="Z14" s="29"/>
      <c r="AA14" s="32"/>
      <c r="AB14" s="26"/>
      <c r="AC14" s="29"/>
      <c r="AD14" s="28"/>
      <c r="AE14" s="28"/>
      <c r="AF14" s="29"/>
      <c r="AG14" s="32"/>
      <c r="AH14" s="32"/>
      <c r="AI14" s="29"/>
      <c r="AJ14" s="33"/>
      <c r="AK14" s="33"/>
      <c r="AL14" s="34"/>
      <c r="AM14" s="32"/>
      <c r="AN14" s="32"/>
      <c r="AO14" s="29"/>
      <c r="AP14" s="33"/>
      <c r="AQ14" s="33"/>
      <c r="AR14" s="29"/>
      <c r="AS14" s="33"/>
      <c r="AT14" s="33"/>
      <c r="AU14" s="30"/>
      <c r="AV14" s="70">
        <v>0</v>
      </c>
      <c r="AW14" s="46">
        <v>0</v>
      </c>
      <c r="AX14" s="72">
        <f t="shared" si="10"/>
        <v>0</v>
      </c>
      <c r="AY14" s="75"/>
      <c r="AZ14" s="75">
        <v>0</v>
      </c>
      <c r="BA14" s="72">
        <f t="shared" si="11"/>
        <v>0</v>
      </c>
      <c r="BB14" s="46">
        <v>0</v>
      </c>
      <c r="BC14" s="46"/>
      <c r="BD14" s="31"/>
      <c r="BE14" s="75"/>
      <c r="BF14" s="75"/>
      <c r="BG14" s="31"/>
      <c r="BH14" s="69">
        <v>3757</v>
      </c>
      <c r="BI14" s="58">
        <v>1527</v>
      </c>
      <c r="BJ14" s="73">
        <f t="shared" si="12"/>
        <v>0.4064413095554964</v>
      </c>
      <c r="BK14" s="80">
        <v>2786.72</v>
      </c>
      <c r="BL14" s="80">
        <v>884.95692000000008</v>
      </c>
      <c r="BM14" s="73">
        <f t="shared" si="0"/>
        <v>0.31756219498191429</v>
      </c>
      <c r="BN14" s="69">
        <v>1110</v>
      </c>
      <c r="BO14" s="58">
        <v>231</v>
      </c>
      <c r="BP14" s="73">
        <f t="shared" si="1"/>
        <v>0.20810810810810812</v>
      </c>
      <c r="BQ14" s="80">
        <v>2699.69</v>
      </c>
      <c r="BR14" s="80">
        <v>520.22030000000007</v>
      </c>
      <c r="BS14" s="73">
        <f t="shared" si="2"/>
        <v>0.1926963095762847</v>
      </c>
      <c r="BT14" s="70">
        <v>0</v>
      </c>
      <c r="BU14" s="46"/>
      <c r="BV14" s="31"/>
      <c r="BW14" s="75"/>
      <c r="BX14" s="75"/>
      <c r="BY14" s="31"/>
      <c r="BZ14" s="64">
        <v>230</v>
      </c>
      <c r="CA14" s="65">
        <v>120</v>
      </c>
      <c r="CB14" s="74">
        <f t="shared" si="3"/>
        <v>0.52173913043478259</v>
      </c>
      <c r="CC14" s="82">
        <v>726.28</v>
      </c>
      <c r="CD14" s="82">
        <v>394.61874999999998</v>
      </c>
      <c r="CE14" s="74">
        <f t="shared" si="4"/>
        <v>0.54334244368563089</v>
      </c>
      <c r="CF14" s="70">
        <v>1000</v>
      </c>
      <c r="CG14" s="46">
        <v>414</v>
      </c>
      <c r="CH14" s="72">
        <f t="shared" si="5"/>
        <v>0.41399999999999998</v>
      </c>
      <c r="CI14" s="75">
        <v>3457.24</v>
      </c>
      <c r="CJ14" s="75">
        <v>1491.9811299999999</v>
      </c>
      <c r="CK14" s="72">
        <f t="shared" si="6"/>
        <v>0.43155266339623516</v>
      </c>
      <c r="CL14" s="75">
        <f t="shared" si="7"/>
        <v>9669.93</v>
      </c>
      <c r="CM14" s="75">
        <f t="shared" si="8"/>
        <v>3291.7771000000002</v>
      </c>
      <c r="CN14" s="72">
        <f t="shared" si="13"/>
        <v>0.34041374653177431</v>
      </c>
    </row>
    <row r="15" spans="1:92" ht="30" customHeight="1" x14ac:dyDescent="0.25">
      <c r="A15" s="50">
        <v>5</v>
      </c>
      <c r="B15" s="54" t="s">
        <v>30</v>
      </c>
      <c r="C15" s="32"/>
      <c r="D15" s="32"/>
      <c r="E15" s="27"/>
      <c r="F15" s="33"/>
      <c r="G15" s="33"/>
      <c r="H15" s="29"/>
      <c r="I15" s="32"/>
      <c r="J15" s="32"/>
      <c r="K15" s="27"/>
      <c r="L15" s="33"/>
      <c r="M15" s="33"/>
      <c r="N15" s="29"/>
      <c r="O15" s="32"/>
      <c r="P15" s="26"/>
      <c r="Q15" s="29"/>
      <c r="R15" s="28"/>
      <c r="S15" s="28"/>
      <c r="T15" s="29"/>
      <c r="U15" s="32"/>
      <c r="V15" s="26"/>
      <c r="W15" s="29"/>
      <c r="X15" s="28"/>
      <c r="Y15" s="28"/>
      <c r="Z15" s="29"/>
      <c r="AA15" s="32"/>
      <c r="AB15" s="26"/>
      <c r="AC15" s="29"/>
      <c r="AD15" s="28"/>
      <c r="AE15" s="28"/>
      <c r="AF15" s="29"/>
      <c r="AG15" s="32"/>
      <c r="AH15" s="32"/>
      <c r="AI15" s="29"/>
      <c r="AJ15" s="33"/>
      <c r="AK15" s="33"/>
      <c r="AL15" s="34"/>
      <c r="AM15" s="32"/>
      <c r="AN15" s="32"/>
      <c r="AO15" s="29"/>
      <c r="AP15" s="33"/>
      <c r="AQ15" s="33"/>
      <c r="AR15" s="29"/>
      <c r="AS15" s="33"/>
      <c r="AT15" s="33"/>
      <c r="AU15" s="30"/>
      <c r="AV15" s="70">
        <v>30</v>
      </c>
      <c r="AW15" s="46">
        <v>5</v>
      </c>
      <c r="AX15" s="72">
        <f t="shared" si="10"/>
        <v>0.16666666666666666</v>
      </c>
      <c r="AY15" s="75">
        <v>1224.28</v>
      </c>
      <c r="AZ15" s="75">
        <v>216.36733999999998</v>
      </c>
      <c r="BA15" s="72">
        <f t="shared" si="11"/>
        <v>0.17673027412029926</v>
      </c>
      <c r="BB15" s="46">
        <v>0</v>
      </c>
      <c r="BC15" s="46"/>
      <c r="BD15" s="31"/>
      <c r="BE15" s="75"/>
      <c r="BF15" s="75"/>
      <c r="BG15" s="31"/>
      <c r="BH15" s="69">
        <v>6710</v>
      </c>
      <c r="BI15" s="58">
        <v>2643</v>
      </c>
      <c r="BJ15" s="73">
        <f t="shared" si="12"/>
        <v>0.39388971684053653</v>
      </c>
      <c r="BK15" s="80">
        <v>5177.79</v>
      </c>
      <c r="BL15" s="80">
        <v>2101.77441</v>
      </c>
      <c r="BM15" s="73">
        <f t="shared" si="0"/>
        <v>0.40592113816898717</v>
      </c>
      <c r="BN15" s="69">
        <v>133</v>
      </c>
      <c r="BO15" s="58">
        <v>24</v>
      </c>
      <c r="BP15" s="73">
        <f t="shared" si="1"/>
        <v>0.18045112781954886</v>
      </c>
      <c r="BQ15" s="80">
        <v>327.72</v>
      </c>
      <c r="BR15" s="80">
        <v>47.90645</v>
      </c>
      <c r="BS15" s="73">
        <f t="shared" si="2"/>
        <v>0.14618103869156596</v>
      </c>
      <c r="BT15" s="70">
        <v>0</v>
      </c>
      <c r="BU15" s="46"/>
      <c r="BV15" s="31"/>
      <c r="BW15" s="75"/>
      <c r="BX15" s="75"/>
      <c r="BY15" s="31"/>
      <c r="BZ15" s="64">
        <v>100</v>
      </c>
      <c r="CA15" s="65">
        <v>70</v>
      </c>
      <c r="CB15" s="74">
        <f t="shared" si="3"/>
        <v>0.7</v>
      </c>
      <c r="CC15" s="82">
        <v>315.83</v>
      </c>
      <c r="CD15" s="82">
        <v>230.06573</v>
      </c>
      <c r="CE15" s="74">
        <f t="shared" si="4"/>
        <v>0.72844799417408101</v>
      </c>
      <c r="CF15" s="70">
        <v>1080</v>
      </c>
      <c r="CG15" s="46">
        <v>0</v>
      </c>
      <c r="CH15" s="72">
        <f t="shared" si="5"/>
        <v>0</v>
      </c>
      <c r="CI15" s="75">
        <v>3742.53</v>
      </c>
      <c r="CJ15" s="75">
        <v>0</v>
      </c>
      <c r="CK15" s="72">
        <f t="shared" si="6"/>
        <v>0</v>
      </c>
      <c r="CL15" s="75">
        <f t="shared" si="7"/>
        <v>10788.15</v>
      </c>
      <c r="CM15" s="75">
        <f t="shared" si="8"/>
        <v>2596.1139299999995</v>
      </c>
      <c r="CN15" s="72">
        <f t="shared" si="13"/>
        <v>0.24064496044270794</v>
      </c>
    </row>
    <row r="16" spans="1:92" ht="30" customHeight="1" x14ac:dyDescent="0.25">
      <c r="A16" s="50">
        <v>7</v>
      </c>
      <c r="B16" s="54" t="s">
        <v>32</v>
      </c>
      <c r="C16" s="32"/>
      <c r="D16" s="32"/>
      <c r="E16" s="27"/>
      <c r="F16" s="33"/>
      <c r="G16" s="33"/>
      <c r="H16" s="29"/>
      <c r="I16" s="32"/>
      <c r="J16" s="32"/>
      <c r="K16" s="27"/>
      <c r="L16" s="33"/>
      <c r="M16" s="33"/>
      <c r="N16" s="29"/>
      <c r="O16" s="32"/>
      <c r="P16" s="26"/>
      <c r="Q16" s="29"/>
      <c r="R16" s="28"/>
      <c r="S16" s="28"/>
      <c r="T16" s="29"/>
      <c r="U16" s="32"/>
      <c r="V16" s="26"/>
      <c r="W16" s="29"/>
      <c r="X16" s="28"/>
      <c r="Y16" s="28"/>
      <c r="Z16" s="29"/>
      <c r="AA16" s="32"/>
      <c r="AB16" s="26"/>
      <c r="AC16" s="29"/>
      <c r="AD16" s="28"/>
      <c r="AE16" s="28"/>
      <c r="AF16" s="29"/>
      <c r="AG16" s="32"/>
      <c r="AH16" s="32"/>
      <c r="AI16" s="29"/>
      <c r="AJ16" s="33"/>
      <c r="AK16" s="33"/>
      <c r="AL16" s="34"/>
      <c r="AM16" s="32"/>
      <c r="AN16" s="32"/>
      <c r="AO16" s="30"/>
      <c r="AP16" s="33"/>
      <c r="AQ16" s="33"/>
      <c r="AR16" s="29"/>
      <c r="AS16" s="33"/>
      <c r="AT16" s="33"/>
      <c r="AU16" s="30"/>
      <c r="AV16" s="70">
        <v>72</v>
      </c>
      <c r="AW16" s="46">
        <v>15</v>
      </c>
      <c r="AX16" s="72">
        <f t="shared" si="10"/>
        <v>0.20833333333333334</v>
      </c>
      <c r="AY16" s="75">
        <v>2734.63</v>
      </c>
      <c r="AZ16" s="75">
        <v>601.02250000000004</v>
      </c>
      <c r="BA16" s="72">
        <f t="shared" si="11"/>
        <v>0.21978201804266026</v>
      </c>
      <c r="BB16" s="46">
        <v>0</v>
      </c>
      <c r="BC16" s="46"/>
      <c r="BD16" s="31"/>
      <c r="BE16" s="75"/>
      <c r="BF16" s="75"/>
      <c r="BG16" s="31"/>
      <c r="BH16" s="69">
        <v>6635</v>
      </c>
      <c r="BI16" s="58">
        <v>2224</v>
      </c>
      <c r="BJ16" s="73">
        <f t="shared" si="12"/>
        <v>0.3351921627731726</v>
      </c>
      <c r="BK16" s="80">
        <v>4960.62</v>
      </c>
      <c r="BL16" s="80">
        <v>1779.03574</v>
      </c>
      <c r="BM16" s="73">
        <f t="shared" si="0"/>
        <v>0.35863173151743133</v>
      </c>
      <c r="BN16" s="69">
        <v>1320</v>
      </c>
      <c r="BO16" s="58">
        <v>433</v>
      </c>
      <c r="BP16" s="73">
        <f t="shared" si="1"/>
        <v>0.32803030303030301</v>
      </c>
      <c r="BQ16" s="80">
        <v>3221.34</v>
      </c>
      <c r="BR16" s="80">
        <v>1113.42083</v>
      </c>
      <c r="BS16" s="73">
        <f t="shared" si="2"/>
        <v>0.34563902909969141</v>
      </c>
      <c r="BT16" s="70">
        <v>0</v>
      </c>
      <c r="BU16" s="46"/>
      <c r="BV16" s="31"/>
      <c r="BW16" s="75"/>
      <c r="BX16" s="75"/>
      <c r="BY16" s="31"/>
      <c r="BZ16" s="64">
        <v>600</v>
      </c>
      <c r="CA16" s="65">
        <v>277</v>
      </c>
      <c r="CB16" s="74">
        <f t="shared" si="3"/>
        <v>0.46166666666666667</v>
      </c>
      <c r="CC16" s="82">
        <v>1894.52</v>
      </c>
      <c r="CD16" s="82">
        <v>911.19431999999995</v>
      </c>
      <c r="CE16" s="74">
        <f t="shared" si="4"/>
        <v>0.48096315689462238</v>
      </c>
      <c r="CF16" s="70">
        <v>0</v>
      </c>
      <c r="CG16" s="46"/>
      <c r="CH16" s="72">
        <f t="shared" si="5"/>
        <v>0</v>
      </c>
      <c r="CI16" s="75">
        <v>0</v>
      </c>
      <c r="CJ16" s="75">
        <v>0</v>
      </c>
      <c r="CK16" s="72">
        <f t="shared" si="6"/>
        <v>0</v>
      </c>
      <c r="CL16" s="75">
        <f t="shared" si="7"/>
        <v>12811.11</v>
      </c>
      <c r="CM16" s="75">
        <f t="shared" si="8"/>
        <v>4404.6733899999999</v>
      </c>
      <c r="CN16" s="72">
        <f t="shared" si="13"/>
        <v>0.34381668645417918</v>
      </c>
    </row>
    <row r="17" spans="1:104" ht="30" customHeight="1" x14ac:dyDescent="0.25">
      <c r="A17" s="50">
        <v>8</v>
      </c>
      <c r="B17" s="54" t="s">
        <v>33</v>
      </c>
      <c r="C17" s="32"/>
      <c r="D17" s="32"/>
      <c r="E17" s="27"/>
      <c r="F17" s="33"/>
      <c r="G17" s="33"/>
      <c r="H17" s="29"/>
      <c r="I17" s="32"/>
      <c r="J17" s="32"/>
      <c r="K17" s="27"/>
      <c r="L17" s="33"/>
      <c r="M17" s="33"/>
      <c r="N17" s="29"/>
      <c r="O17" s="32"/>
      <c r="P17" s="26"/>
      <c r="Q17" s="29"/>
      <c r="R17" s="28"/>
      <c r="S17" s="28"/>
      <c r="T17" s="29"/>
      <c r="U17" s="32"/>
      <c r="V17" s="26"/>
      <c r="W17" s="29"/>
      <c r="X17" s="28"/>
      <c r="Y17" s="28"/>
      <c r="Z17" s="29"/>
      <c r="AA17" s="32"/>
      <c r="AB17" s="26"/>
      <c r="AC17" s="29"/>
      <c r="AD17" s="28"/>
      <c r="AE17" s="28"/>
      <c r="AF17" s="29"/>
      <c r="AG17" s="32"/>
      <c r="AH17" s="32"/>
      <c r="AI17" s="29"/>
      <c r="AJ17" s="33"/>
      <c r="AK17" s="33"/>
      <c r="AL17" s="34"/>
      <c r="AM17" s="32"/>
      <c r="AN17" s="32"/>
      <c r="AO17" s="29"/>
      <c r="AP17" s="33"/>
      <c r="AQ17" s="33"/>
      <c r="AR17" s="29"/>
      <c r="AS17" s="33"/>
      <c r="AT17" s="33"/>
      <c r="AU17" s="30"/>
      <c r="AV17" s="70">
        <v>36</v>
      </c>
      <c r="AW17" s="46">
        <v>7</v>
      </c>
      <c r="AX17" s="72">
        <f t="shared" si="10"/>
        <v>0.19444444444444445</v>
      </c>
      <c r="AY17" s="75">
        <v>1355.91</v>
      </c>
      <c r="AZ17" s="75">
        <v>278.79293000000001</v>
      </c>
      <c r="BA17" s="72">
        <f t="shared" si="11"/>
        <v>0.20561315279037695</v>
      </c>
      <c r="BB17" s="46">
        <v>0</v>
      </c>
      <c r="BC17" s="46"/>
      <c r="BD17" s="49"/>
      <c r="BE17" s="75"/>
      <c r="BF17" s="75"/>
      <c r="BG17" s="31"/>
      <c r="BH17" s="69">
        <v>2345</v>
      </c>
      <c r="BI17" s="58">
        <v>638</v>
      </c>
      <c r="BJ17" s="73">
        <f t="shared" si="12"/>
        <v>0.27206823027718552</v>
      </c>
      <c r="BK17" s="80">
        <v>1786.8</v>
      </c>
      <c r="BL17" s="80">
        <v>506.61243000000007</v>
      </c>
      <c r="BM17" s="73">
        <f t="shared" si="0"/>
        <v>0.28353057421087985</v>
      </c>
      <c r="BN17" s="69">
        <v>405</v>
      </c>
      <c r="BO17" s="58">
        <v>85</v>
      </c>
      <c r="BP17" s="73">
        <f t="shared" si="1"/>
        <v>0.20987654320987653</v>
      </c>
      <c r="BQ17" s="80">
        <v>990.88</v>
      </c>
      <c r="BR17" s="80">
        <v>218.15733000000003</v>
      </c>
      <c r="BS17" s="73">
        <f t="shared" si="2"/>
        <v>0.22016523696108511</v>
      </c>
      <c r="BT17" s="70">
        <v>0</v>
      </c>
      <c r="BU17" s="46"/>
      <c r="BV17" s="31"/>
      <c r="BW17" s="75"/>
      <c r="BX17" s="75"/>
      <c r="BY17" s="31"/>
      <c r="BZ17" s="64">
        <v>190</v>
      </c>
      <c r="CA17" s="65">
        <v>93</v>
      </c>
      <c r="CB17" s="74">
        <f t="shared" si="3"/>
        <v>0.48947368421052634</v>
      </c>
      <c r="CC17" s="82">
        <v>599.91</v>
      </c>
      <c r="CD17" s="82">
        <v>305.85631000000001</v>
      </c>
      <c r="CE17" s="74">
        <f t="shared" si="4"/>
        <v>0.50983699221549905</v>
      </c>
      <c r="CF17" s="70">
        <v>0</v>
      </c>
      <c r="CG17" s="46"/>
      <c r="CH17" s="72">
        <f t="shared" si="5"/>
        <v>0</v>
      </c>
      <c r="CI17" s="75">
        <v>0</v>
      </c>
      <c r="CJ17" s="75">
        <v>0</v>
      </c>
      <c r="CK17" s="72">
        <f t="shared" si="6"/>
        <v>0</v>
      </c>
      <c r="CL17" s="75">
        <f t="shared" si="7"/>
        <v>4733.5</v>
      </c>
      <c r="CM17" s="75">
        <f t="shared" si="8"/>
        <v>1309.4190000000001</v>
      </c>
      <c r="CN17" s="72">
        <f t="shared" si="13"/>
        <v>0.27662807647618043</v>
      </c>
    </row>
    <row r="18" spans="1:104" ht="30" customHeight="1" x14ac:dyDescent="0.25">
      <c r="A18" s="50">
        <v>18</v>
      </c>
      <c r="B18" s="54" t="s">
        <v>43</v>
      </c>
      <c r="C18" s="32"/>
      <c r="D18" s="32"/>
      <c r="E18" s="27"/>
      <c r="F18" s="33"/>
      <c r="G18" s="33"/>
      <c r="H18" s="29"/>
      <c r="I18" s="32"/>
      <c r="J18" s="32"/>
      <c r="K18" s="27"/>
      <c r="L18" s="33"/>
      <c r="M18" s="33"/>
      <c r="N18" s="29"/>
      <c r="O18" s="32"/>
      <c r="P18" s="26"/>
      <c r="Q18" s="29"/>
      <c r="R18" s="28"/>
      <c r="S18" s="28"/>
      <c r="T18" s="29"/>
      <c r="U18" s="32"/>
      <c r="V18" s="26"/>
      <c r="W18" s="29"/>
      <c r="X18" s="28"/>
      <c r="Y18" s="28"/>
      <c r="Z18" s="29"/>
      <c r="AA18" s="32"/>
      <c r="AB18" s="26"/>
      <c r="AC18" s="29"/>
      <c r="AD18" s="28"/>
      <c r="AE18" s="28"/>
      <c r="AF18" s="29"/>
      <c r="AG18" s="32"/>
      <c r="AH18" s="32"/>
      <c r="AI18" s="29"/>
      <c r="AJ18" s="33"/>
      <c r="AK18" s="33"/>
      <c r="AL18" s="34"/>
      <c r="AM18" s="32"/>
      <c r="AN18" s="32"/>
      <c r="AO18" s="29"/>
      <c r="AP18" s="33"/>
      <c r="AQ18" s="33"/>
      <c r="AR18" s="29"/>
      <c r="AS18" s="33"/>
      <c r="AT18" s="33"/>
      <c r="AU18" s="30"/>
      <c r="AV18" s="70">
        <v>40</v>
      </c>
      <c r="AW18" s="46">
        <v>6</v>
      </c>
      <c r="AX18" s="72">
        <f>IFERROR((AW18/AV18),0)</f>
        <v>0.15</v>
      </c>
      <c r="AY18" s="75">
        <v>1830.02</v>
      </c>
      <c r="AZ18" s="75">
        <v>289.24063000000001</v>
      </c>
      <c r="BA18" s="72">
        <f t="shared" si="11"/>
        <v>0.15805326171298675</v>
      </c>
      <c r="BB18" s="46">
        <v>0</v>
      </c>
      <c r="BC18" s="46"/>
      <c r="BD18" s="31"/>
      <c r="BE18" s="75"/>
      <c r="BF18" s="75"/>
      <c r="BG18" s="31"/>
      <c r="BH18" s="69">
        <v>4608</v>
      </c>
      <c r="BI18" s="58">
        <v>1830</v>
      </c>
      <c r="BJ18" s="73">
        <f>IFERROR((BI18/BH18),0)</f>
        <v>0.39713541666666669</v>
      </c>
      <c r="BK18" s="80">
        <v>3472.38</v>
      </c>
      <c r="BL18" s="80">
        <v>1460.4066699999998</v>
      </c>
      <c r="BM18" s="73">
        <f t="shared" si="0"/>
        <v>0.42057800989523031</v>
      </c>
      <c r="BN18" s="69">
        <v>653</v>
      </c>
      <c r="BO18" s="58">
        <v>311</v>
      </c>
      <c r="BP18" s="73">
        <f>IFERROR((BO18/BN18),0)</f>
        <v>0.47626339969372128</v>
      </c>
      <c r="BQ18" s="80">
        <v>1611.46</v>
      </c>
      <c r="BR18" s="80">
        <v>806.36923000000013</v>
      </c>
      <c r="BS18" s="73">
        <f t="shared" si="2"/>
        <v>0.50039667754706918</v>
      </c>
      <c r="BT18" s="70">
        <v>0</v>
      </c>
      <c r="BU18" s="46"/>
      <c r="BV18" s="31"/>
      <c r="BW18" s="75"/>
      <c r="BX18" s="75"/>
      <c r="BY18" s="31"/>
      <c r="BZ18" s="64">
        <v>250</v>
      </c>
      <c r="CA18" s="65">
        <v>159</v>
      </c>
      <c r="CB18" s="74">
        <f>IFERROR((CA18/BZ18),0)</f>
        <v>0.63600000000000001</v>
      </c>
      <c r="CC18" s="82">
        <v>789.39</v>
      </c>
      <c r="CD18" s="82">
        <v>522.57113000000004</v>
      </c>
      <c r="CE18" s="74">
        <f t="shared" si="4"/>
        <v>0.6619936026552149</v>
      </c>
      <c r="CF18" s="70">
        <v>1800</v>
      </c>
      <c r="CG18" s="46">
        <v>579</v>
      </c>
      <c r="CH18" s="72">
        <f>IFERROR((CG18/CF18),0)</f>
        <v>0.32166666666666666</v>
      </c>
      <c r="CI18" s="75">
        <v>5552.02</v>
      </c>
      <c r="CJ18" s="75">
        <v>1805.8710100000001</v>
      </c>
      <c r="CK18" s="72">
        <f t="shared" si="6"/>
        <v>0.32526377966938158</v>
      </c>
      <c r="CL18" s="75">
        <f t="shared" si="7"/>
        <v>13255.27</v>
      </c>
      <c r="CM18" s="75">
        <f t="shared" si="8"/>
        <v>4884.45867</v>
      </c>
      <c r="CN18" s="72">
        <f t="shared" si="13"/>
        <v>0.36849182777868728</v>
      </c>
    </row>
    <row r="19" spans="1:104" ht="30" customHeight="1" x14ac:dyDescent="0.25">
      <c r="A19" s="50">
        <v>9</v>
      </c>
      <c r="B19" s="54" t="s">
        <v>34</v>
      </c>
      <c r="C19" s="32"/>
      <c r="D19" s="32"/>
      <c r="E19" s="27"/>
      <c r="F19" s="33"/>
      <c r="G19" s="33"/>
      <c r="H19" s="29"/>
      <c r="I19" s="32"/>
      <c r="J19" s="32"/>
      <c r="K19" s="27"/>
      <c r="L19" s="33"/>
      <c r="M19" s="33"/>
      <c r="N19" s="29"/>
      <c r="O19" s="32"/>
      <c r="P19" s="26"/>
      <c r="Q19" s="29"/>
      <c r="R19" s="28"/>
      <c r="S19" s="28"/>
      <c r="T19" s="29"/>
      <c r="U19" s="32"/>
      <c r="V19" s="26"/>
      <c r="W19" s="29"/>
      <c r="X19" s="28"/>
      <c r="Y19" s="28"/>
      <c r="Z19" s="29"/>
      <c r="AA19" s="32"/>
      <c r="AB19" s="26"/>
      <c r="AC19" s="29"/>
      <c r="AD19" s="28"/>
      <c r="AE19" s="28"/>
      <c r="AF19" s="29"/>
      <c r="AG19" s="32"/>
      <c r="AH19" s="32"/>
      <c r="AI19" s="29"/>
      <c r="AJ19" s="33"/>
      <c r="AK19" s="33"/>
      <c r="AL19" s="34"/>
      <c r="AM19" s="32"/>
      <c r="AN19" s="32"/>
      <c r="AO19" s="29"/>
      <c r="AP19" s="33"/>
      <c r="AQ19" s="33"/>
      <c r="AR19" s="29"/>
      <c r="AS19" s="33"/>
      <c r="AT19" s="33"/>
      <c r="AU19" s="30"/>
      <c r="AV19" s="70">
        <v>30</v>
      </c>
      <c r="AW19" s="46">
        <v>4</v>
      </c>
      <c r="AX19" s="72">
        <f t="shared" si="10"/>
        <v>0.13333333333333333</v>
      </c>
      <c r="AY19" s="75">
        <v>618.91999999999996</v>
      </c>
      <c r="AZ19" s="75">
        <v>87.842500000000001</v>
      </c>
      <c r="BA19" s="72">
        <f t="shared" si="11"/>
        <v>0.14192868222064242</v>
      </c>
      <c r="BB19" s="46">
        <v>0</v>
      </c>
      <c r="BC19" s="46"/>
      <c r="BD19" s="31"/>
      <c r="BE19" s="75"/>
      <c r="BF19" s="75"/>
      <c r="BG19" s="31"/>
      <c r="BH19" s="69">
        <v>112</v>
      </c>
      <c r="BI19" s="58">
        <v>160</v>
      </c>
      <c r="BJ19" s="73">
        <f t="shared" si="12"/>
        <v>1.4285714285714286</v>
      </c>
      <c r="BK19" s="80">
        <v>91.52</v>
      </c>
      <c r="BL19" s="80">
        <v>55.315339999999999</v>
      </c>
      <c r="BM19" s="73">
        <f t="shared" si="0"/>
        <v>0.60440712412587416</v>
      </c>
      <c r="BN19" s="69">
        <v>11</v>
      </c>
      <c r="BO19" s="58">
        <v>53</v>
      </c>
      <c r="BP19" s="73">
        <f t="shared" si="1"/>
        <v>4.8181818181818183</v>
      </c>
      <c r="BQ19" s="80">
        <v>27.89</v>
      </c>
      <c r="BR19" s="80">
        <v>43.792830000000002</v>
      </c>
      <c r="BS19" s="73">
        <f t="shared" si="2"/>
        <v>1.5701982789530298</v>
      </c>
      <c r="BT19" s="70">
        <v>0</v>
      </c>
      <c r="BU19" s="46"/>
      <c r="BV19" s="31"/>
      <c r="BW19" s="75"/>
      <c r="BX19" s="75"/>
      <c r="BY19" s="31"/>
      <c r="BZ19" s="64">
        <v>260</v>
      </c>
      <c r="CA19" s="65">
        <v>41</v>
      </c>
      <c r="CB19" s="74">
        <f t="shared" si="3"/>
        <v>0.15769230769230769</v>
      </c>
      <c r="CC19" s="82">
        <v>878.23</v>
      </c>
      <c r="CD19" s="82">
        <v>145.11667</v>
      </c>
      <c r="CE19" s="74">
        <f t="shared" si="4"/>
        <v>0.16523765983853889</v>
      </c>
      <c r="CF19" s="70">
        <v>1650</v>
      </c>
      <c r="CG19" s="46">
        <v>315</v>
      </c>
      <c r="CH19" s="72">
        <f t="shared" si="5"/>
        <v>0.19090909090909092</v>
      </c>
      <c r="CI19" s="75">
        <v>5260.2</v>
      </c>
      <c r="CJ19" s="75">
        <v>1054.24828</v>
      </c>
      <c r="CK19" s="72">
        <f t="shared" si="6"/>
        <v>0.20041980913273261</v>
      </c>
      <c r="CL19" s="75">
        <f t="shared" si="7"/>
        <v>6876.76</v>
      </c>
      <c r="CM19" s="75">
        <f t="shared" si="8"/>
        <v>1386.3156200000001</v>
      </c>
      <c r="CN19" s="72">
        <f t="shared" si="13"/>
        <v>0.20159430022277933</v>
      </c>
    </row>
    <row r="20" spans="1:104" ht="30" customHeight="1" x14ac:dyDescent="0.25">
      <c r="A20" s="50">
        <v>10</v>
      </c>
      <c r="B20" s="54" t="s">
        <v>35</v>
      </c>
      <c r="C20" s="32"/>
      <c r="D20" s="32"/>
      <c r="E20" s="27"/>
      <c r="F20" s="33"/>
      <c r="G20" s="33"/>
      <c r="H20" s="29"/>
      <c r="I20" s="32"/>
      <c r="J20" s="32"/>
      <c r="K20" s="27"/>
      <c r="L20" s="33"/>
      <c r="M20" s="33"/>
      <c r="N20" s="29"/>
      <c r="O20" s="32"/>
      <c r="P20" s="26"/>
      <c r="Q20" s="29"/>
      <c r="R20" s="28"/>
      <c r="S20" s="28"/>
      <c r="T20" s="29"/>
      <c r="U20" s="32"/>
      <c r="V20" s="26"/>
      <c r="W20" s="29"/>
      <c r="X20" s="28"/>
      <c r="Y20" s="28"/>
      <c r="Z20" s="29"/>
      <c r="AA20" s="32"/>
      <c r="AB20" s="26"/>
      <c r="AC20" s="29"/>
      <c r="AD20" s="28"/>
      <c r="AE20" s="28"/>
      <c r="AF20" s="29"/>
      <c r="AG20" s="32"/>
      <c r="AH20" s="32"/>
      <c r="AI20" s="29"/>
      <c r="AJ20" s="33"/>
      <c r="AK20" s="33"/>
      <c r="AL20" s="34"/>
      <c r="AM20" s="32"/>
      <c r="AN20" s="32"/>
      <c r="AO20" s="29"/>
      <c r="AP20" s="33"/>
      <c r="AQ20" s="33"/>
      <c r="AR20" s="29"/>
      <c r="AS20" s="33"/>
      <c r="AT20" s="33"/>
      <c r="AU20" s="30"/>
      <c r="AV20" s="70">
        <v>0</v>
      </c>
      <c r="AW20" s="46">
        <v>0</v>
      </c>
      <c r="AX20" s="72">
        <f t="shared" si="10"/>
        <v>0</v>
      </c>
      <c r="AY20" s="75">
        <v>0</v>
      </c>
      <c r="AZ20" s="75">
        <v>0</v>
      </c>
      <c r="BA20" s="72">
        <f t="shared" si="11"/>
        <v>0</v>
      </c>
      <c r="BB20" s="46">
        <v>0</v>
      </c>
      <c r="BC20" s="46"/>
      <c r="BD20" s="31"/>
      <c r="BE20" s="75"/>
      <c r="BF20" s="75"/>
      <c r="BG20" s="31"/>
      <c r="BH20" s="69">
        <v>442</v>
      </c>
      <c r="BI20" s="58">
        <v>24</v>
      </c>
      <c r="BJ20" s="73">
        <f t="shared" si="12"/>
        <v>5.4298642533936653E-2</v>
      </c>
      <c r="BK20" s="80">
        <v>356.96</v>
      </c>
      <c r="BL20" s="80">
        <v>32.496720000000003</v>
      </c>
      <c r="BM20" s="73">
        <f t="shared" si="0"/>
        <v>9.1037427162707324E-2</v>
      </c>
      <c r="BN20" s="69">
        <v>101</v>
      </c>
      <c r="BO20" s="58">
        <v>5</v>
      </c>
      <c r="BP20" s="73">
        <f t="shared" si="1"/>
        <v>4.9504950495049507E-2</v>
      </c>
      <c r="BQ20" s="80">
        <v>253.82</v>
      </c>
      <c r="BR20" s="80">
        <v>13.73911</v>
      </c>
      <c r="BS20" s="73">
        <f t="shared" si="2"/>
        <v>5.4129343629343629E-2</v>
      </c>
      <c r="BT20" s="70">
        <v>0</v>
      </c>
      <c r="BU20" s="46"/>
      <c r="BV20" s="49"/>
      <c r="BW20" s="75"/>
      <c r="BX20" s="75"/>
      <c r="BY20" s="31"/>
      <c r="BZ20" s="64">
        <v>40</v>
      </c>
      <c r="CA20" s="65">
        <v>25</v>
      </c>
      <c r="CB20" s="74">
        <f t="shared" si="3"/>
        <v>0.625</v>
      </c>
      <c r="CC20" s="82">
        <v>135.11000000000001</v>
      </c>
      <c r="CD20" s="82">
        <v>87.903329999999997</v>
      </c>
      <c r="CE20" s="74">
        <f t="shared" si="4"/>
        <v>0.65060565465176512</v>
      </c>
      <c r="CF20" s="70">
        <v>0</v>
      </c>
      <c r="CG20" s="46"/>
      <c r="CH20" s="72">
        <f t="shared" si="5"/>
        <v>0</v>
      </c>
      <c r="CI20" s="75">
        <v>0</v>
      </c>
      <c r="CJ20" s="75">
        <v>0</v>
      </c>
      <c r="CK20" s="72">
        <f t="shared" si="6"/>
        <v>0</v>
      </c>
      <c r="CL20" s="75">
        <f t="shared" si="7"/>
        <v>745.89</v>
      </c>
      <c r="CM20" s="75">
        <f t="shared" si="8"/>
        <v>134.13916</v>
      </c>
      <c r="CN20" s="72">
        <f t="shared" si="13"/>
        <v>0.17983772406118864</v>
      </c>
    </row>
    <row r="21" spans="1:104" ht="30" customHeight="1" x14ac:dyDescent="0.25">
      <c r="A21" s="50">
        <v>11</v>
      </c>
      <c r="B21" s="54" t="s">
        <v>36</v>
      </c>
      <c r="C21" s="32"/>
      <c r="D21" s="32"/>
      <c r="E21" s="27"/>
      <c r="F21" s="33"/>
      <c r="G21" s="33"/>
      <c r="H21" s="29"/>
      <c r="I21" s="32"/>
      <c r="J21" s="32"/>
      <c r="K21" s="27"/>
      <c r="L21" s="33"/>
      <c r="M21" s="33"/>
      <c r="N21" s="29"/>
      <c r="O21" s="32"/>
      <c r="P21" s="26"/>
      <c r="Q21" s="29"/>
      <c r="R21" s="28"/>
      <c r="S21" s="28"/>
      <c r="T21" s="29"/>
      <c r="U21" s="32"/>
      <c r="V21" s="26"/>
      <c r="W21" s="29"/>
      <c r="X21" s="28"/>
      <c r="Y21" s="28"/>
      <c r="Z21" s="29"/>
      <c r="AA21" s="32"/>
      <c r="AB21" s="26"/>
      <c r="AC21" s="29"/>
      <c r="AD21" s="28"/>
      <c r="AE21" s="28"/>
      <c r="AF21" s="29"/>
      <c r="AG21" s="32"/>
      <c r="AH21" s="32"/>
      <c r="AI21" s="29"/>
      <c r="AJ21" s="33"/>
      <c r="AK21" s="33"/>
      <c r="AL21" s="34"/>
      <c r="AM21" s="32"/>
      <c r="AN21" s="32"/>
      <c r="AO21" s="29"/>
      <c r="AP21" s="33"/>
      <c r="AQ21" s="33"/>
      <c r="AR21" s="29"/>
      <c r="AS21" s="33"/>
      <c r="AT21" s="33"/>
      <c r="AU21" s="30"/>
      <c r="AV21" s="70">
        <v>508</v>
      </c>
      <c r="AW21" s="46">
        <v>251</v>
      </c>
      <c r="AX21" s="72">
        <f t="shared" si="10"/>
        <v>0.49409448818897639</v>
      </c>
      <c r="AY21" s="75">
        <v>35223.160000000003</v>
      </c>
      <c r="AZ21" s="75">
        <v>18113.081619999997</v>
      </c>
      <c r="BA21" s="72">
        <f t="shared" si="11"/>
        <v>0.51423783726389105</v>
      </c>
      <c r="BB21" s="46">
        <v>0</v>
      </c>
      <c r="BC21" s="46"/>
      <c r="BD21" s="31"/>
      <c r="BE21" s="75"/>
      <c r="BF21" s="75"/>
      <c r="BG21" s="31"/>
      <c r="BH21" s="69">
        <v>6334</v>
      </c>
      <c r="BI21" s="58">
        <v>5044</v>
      </c>
      <c r="BJ21" s="73">
        <f t="shared" si="12"/>
        <v>0.79633722766024628</v>
      </c>
      <c r="BK21" s="80">
        <v>4876.0099999999993</v>
      </c>
      <c r="BL21" s="80">
        <v>3045.1059899999996</v>
      </c>
      <c r="BM21" s="73">
        <f t="shared" si="0"/>
        <v>0.62450774096033435</v>
      </c>
      <c r="BN21" s="69">
        <v>1490</v>
      </c>
      <c r="BO21" s="58">
        <v>807</v>
      </c>
      <c r="BP21" s="73">
        <f t="shared" si="1"/>
        <v>0.54161073825503359</v>
      </c>
      <c r="BQ21" s="80">
        <v>3639.86</v>
      </c>
      <c r="BR21" s="80">
        <v>2054.0876600000001</v>
      </c>
      <c r="BS21" s="73">
        <f t="shared" si="2"/>
        <v>0.56433150176105673</v>
      </c>
      <c r="BT21" s="70">
        <v>30</v>
      </c>
      <c r="BU21" s="46">
        <v>8</v>
      </c>
      <c r="BV21" s="72">
        <f t="shared" ref="BV21" si="19">IFERROR((BU21/BT21),0)</f>
        <v>0.26666666666666666</v>
      </c>
      <c r="BW21" s="75">
        <v>276.24</v>
      </c>
      <c r="BX21" s="75">
        <v>77.224419999999995</v>
      </c>
      <c r="BY21" s="72">
        <f t="shared" ref="BY21" si="20">IFERROR((BX21/BW21),0)</f>
        <v>0.27955553142195189</v>
      </c>
      <c r="BZ21" s="64">
        <v>1200</v>
      </c>
      <c r="CA21" s="65">
        <v>635</v>
      </c>
      <c r="CB21" s="74">
        <f t="shared" si="3"/>
        <v>0.52916666666666667</v>
      </c>
      <c r="CC21" s="82">
        <v>3788.99</v>
      </c>
      <c r="CD21" s="82">
        <v>2087.9365600000001</v>
      </c>
      <c r="CE21" s="74">
        <f t="shared" si="4"/>
        <v>0.55105359475744198</v>
      </c>
      <c r="CF21" s="70">
        <v>4640</v>
      </c>
      <c r="CG21" s="46">
        <v>2120</v>
      </c>
      <c r="CH21" s="72">
        <f t="shared" si="5"/>
        <v>0.45689655172413796</v>
      </c>
      <c r="CI21" s="75">
        <v>14250.89</v>
      </c>
      <c r="CJ21" s="75">
        <v>6761.6525000000001</v>
      </c>
      <c r="CK21" s="72">
        <f t="shared" si="6"/>
        <v>0.47447229611624259</v>
      </c>
      <c r="CL21" s="75">
        <f t="shared" si="7"/>
        <v>62055.15</v>
      </c>
      <c r="CM21" s="75">
        <f t="shared" si="8"/>
        <v>32139.088749999999</v>
      </c>
      <c r="CN21" s="72">
        <f t="shared" si="13"/>
        <v>0.51791170837553369</v>
      </c>
    </row>
    <row r="22" spans="1:104" ht="30" customHeight="1" x14ac:dyDescent="0.25">
      <c r="A22" s="50">
        <v>12</v>
      </c>
      <c r="B22" s="54" t="s">
        <v>37</v>
      </c>
      <c r="C22" s="32"/>
      <c r="D22" s="32"/>
      <c r="E22" s="27"/>
      <c r="F22" s="33"/>
      <c r="G22" s="33"/>
      <c r="H22" s="29"/>
      <c r="I22" s="32"/>
      <c r="J22" s="32"/>
      <c r="K22" s="27"/>
      <c r="L22" s="33"/>
      <c r="M22" s="33"/>
      <c r="N22" s="29"/>
      <c r="O22" s="32"/>
      <c r="P22" s="26"/>
      <c r="Q22" s="29"/>
      <c r="R22" s="28"/>
      <c r="S22" s="28"/>
      <c r="T22" s="29"/>
      <c r="U22" s="32"/>
      <c r="V22" s="26"/>
      <c r="W22" s="29"/>
      <c r="X22" s="28"/>
      <c r="Y22" s="28"/>
      <c r="Z22" s="29"/>
      <c r="AA22" s="32"/>
      <c r="AB22" s="26"/>
      <c r="AC22" s="29"/>
      <c r="AD22" s="28"/>
      <c r="AE22" s="28"/>
      <c r="AF22" s="29"/>
      <c r="AG22" s="32"/>
      <c r="AH22" s="32"/>
      <c r="AI22" s="29"/>
      <c r="AJ22" s="33"/>
      <c r="AK22" s="33"/>
      <c r="AL22" s="34"/>
      <c r="AM22" s="32"/>
      <c r="AN22" s="32"/>
      <c r="AO22" s="29"/>
      <c r="AP22" s="33"/>
      <c r="AQ22" s="33"/>
      <c r="AR22" s="29"/>
      <c r="AS22" s="33"/>
      <c r="AT22" s="33"/>
      <c r="AU22" s="30"/>
      <c r="AV22" s="70">
        <v>45</v>
      </c>
      <c r="AW22" s="46">
        <v>27</v>
      </c>
      <c r="AX22" s="72">
        <f t="shared" si="10"/>
        <v>0.6</v>
      </c>
      <c r="AY22" s="75">
        <v>1432.35</v>
      </c>
      <c r="AZ22" s="75">
        <v>893.02263000000005</v>
      </c>
      <c r="BA22" s="72">
        <f t="shared" si="11"/>
        <v>0.62346677138967443</v>
      </c>
      <c r="BB22" s="46">
        <v>0</v>
      </c>
      <c r="BC22" s="46"/>
      <c r="BD22" s="31"/>
      <c r="BE22" s="75"/>
      <c r="BF22" s="75"/>
      <c r="BG22" s="31"/>
      <c r="BH22" s="69">
        <v>6584</v>
      </c>
      <c r="BI22" s="58">
        <v>3276</v>
      </c>
      <c r="BJ22" s="73">
        <f t="shared" si="12"/>
        <v>0.49756986634264883</v>
      </c>
      <c r="BK22" s="80">
        <v>5014.3900000000003</v>
      </c>
      <c r="BL22" s="80">
        <v>2595.4390300000005</v>
      </c>
      <c r="BM22" s="73">
        <f t="shared" si="0"/>
        <v>0.51759815849983748</v>
      </c>
      <c r="BN22" s="69">
        <v>1159</v>
      </c>
      <c r="BO22" s="58">
        <v>350</v>
      </c>
      <c r="BP22" s="73">
        <f t="shared" si="1"/>
        <v>0.30198446937014667</v>
      </c>
      <c r="BQ22" s="80">
        <v>2839.57</v>
      </c>
      <c r="BR22" s="80">
        <v>898.36390000000006</v>
      </c>
      <c r="BS22" s="73">
        <f t="shared" si="2"/>
        <v>0.31637321848026284</v>
      </c>
      <c r="BT22" s="70">
        <v>0</v>
      </c>
      <c r="BU22" s="46"/>
      <c r="BV22" s="31"/>
      <c r="BW22" s="75"/>
      <c r="BX22" s="75"/>
      <c r="BY22" s="31"/>
      <c r="BZ22" s="64">
        <v>800</v>
      </c>
      <c r="CA22" s="65">
        <v>346</v>
      </c>
      <c r="CB22" s="74">
        <f t="shared" si="3"/>
        <v>0.4325</v>
      </c>
      <c r="CC22" s="82">
        <v>2526.02</v>
      </c>
      <c r="CD22" s="82">
        <v>1138.41948</v>
      </c>
      <c r="CE22" s="74">
        <f t="shared" si="4"/>
        <v>0.45067714428230971</v>
      </c>
      <c r="CF22" s="70">
        <v>10050</v>
      </c>
      <c r="CG22" s="46">
        <v>4986</v>
      </c>
      <c r="CH22" s="72">
        <f t="shared" si="5"/>
        <v>0.49611940298507462</v>
      </c>
      <c r="CI22" s="75">
        <v>29081.69</v>
      </c>
      <c r="CJ22" s="75">
        <v>15025.618380000002</v>
      </c>
      <c r="CK22" s="72">
        <f t="shared" si="6"/>
        <v>0.51666936756426474</v>
      </c>
      <c r="CL22" s="75">
        <f t="shared" si="7"/>
        <v>40894.019999999997</v>
      </c>
      <c r="CM22" s="75">
        <f t="shared" si="8"/>
        <v>20550.863420000001</v>
      </c>
      <c r="CN22" s="72">
        <f t="shared" si="13"/>
        <v>0.50253957473488797</v>
      </c>
    </row>
    <row r="23" spans="1:104" ht="30" customHeight="1" x14ac:dyDescent="0.25">
      <c r="A23" s="50">
        <v>6</v>
      </c>
      <c r="B23" s="54" t="s">
        <v>31</v>
      </c>
      <c r="C23" s="32"/>
      <c r="D23" s="32"/>
      <c r="E23" s="27"/>
      <c r="F23" s="33"/>
      <c r="G23" s="33"/>
      <c r="H23" s="29"/>
      <c r="I23" s="32"/>
      <c r="J23" s="32"/>
      <c r="K23" s="27"/>
      <c r="L23" s="33"/>
      <c r="M23" s="33"/>
      <c r="N23" s="29"/>
      <c r="O23" s="32"/>
      <c r="P23" s="26"/>
      <c r="Q23" s="29"/>
      <c r="R23" s="28"/>
      <c r="S23" s="28"/>
      <c r="T23" s="29"/>
      <c r="U23" s="32"/>
      <c r="V23" s="26"/>
      <c r="W23" s="29"/>
      <c r="X23" s="28"/>
      <c r="Y23" s="28"/>
      <c r="Z23" s="29"/>
      <c r="AA23" s="32"/>
      <c r="AB23" s="26"/>
      <c r="AC23" s="29"/>
      <c r="AD23" s="28"/>
      <c r="AE23" s="28"/>
      <c r="AF23" s="29"/>
      <c r="AG23" s="32"/>
      <c r="AH23" s="32"/>
      <c r="AI23" s="29"/>
      <c r="AJ23" s="33"/>
      <c r="AK23" s="33"/>
      <c r="AL23" s="34"/>
      <c r="AM23" s="32"/>
      <c r="AN23" s="32"/>
      <c r="AO23" s="30"/>
      <c r="AP23" s="33"/>
      <c r="AQ23" s="33"/>
      <c r="AR23" s="29"/>
      <c r="AS23" s="33"/>
      <c r="AT23" s="33"/>
      <c r="AU23" s="30"/>
      <c r="AV23" s="70">
        <v>0</v>
      </c>
      <c r="AW23" s="46"/>
      <c r="AX23" s="72">
        <f>IFERROR((AW23/AV23),0)</f>
        <v>0</v>
      </c>
      <c r="AY23" s="75"/>
      <c r="AZ23" s="75">
        <v>0</v>
      </c>
      <c r="BA23" s="72">
        <f t="shared" si="11"/>
        <v>0</v>
      </c>
      <c r="BB23" s="46">
        <v>0</v>
      </c>
      <c r="BC23" s="46"/>
      <c r="BD23" s="31"/>
      <c r="BE23" s="75"/>
      <c r="BF23" s="75"/>
      <c r="BG23" s="31"/>
      <c r="BH23" s="69">
        <v>5493</v>
      </c>
      <c r="BI23" s="58">
        <v>876</v>
      </c>
      <c r="BJ23" s="73">
        <f>IFERROR((BI23/BH23),0)</f>
        <v>0.15947569634079739</v>
      </c>
      <c r="BK23" s="80">
        <v>4423.4799999999996</v>
      </c>
      <c r="BL23" s="80">
        <v>752.03471999999999</v>
      </c>
      <c r="BM23" s="73">
        <f t="shared" si="0"/>
        <v>0.17000974798122748</v>
      </c>
      <c r="BN23" s="69">
        <v>316</v>
      </c>
      <c r="BO23" s="58">
        <v>45</v>
      </c>
      <c r="BP23" s="73">
        <f>IFERROR((BO23/BN23),0)</f>
        <v>0.14240506329113925</v>
      </c>
      <c r="BQ23" s="80">
        <v>833.54</v>
      </c>
      <c r="BR23" s="80">
        <v>125.92563</v>
      </c>
      <c r="BS23" s="73">
        <f t="shared" si="2"/>
        <v>0.15107328982412363</v>
      </c>
      <c r="BT23" s="70">
        <v>0</v>
      </c>
      <c r="BU23" s="46"/>
      <c r="BV23" s="31"/>
      <c r="BW23" s="75"/>
      <c r="BX23" s="75"/>
      <c r="BY23" s="31"/>
      <c r="BZ23" s="64">
        <v>150</v>
      </c>
      <c r="CA23" s="65">
        <v>30</v>
      </c>
      <c r="CB23" s="74">
        <f>IFERROR((CA23/BZ23),0)</f>
        <v>0.2</v>
      </c>
      <c r="CC23" s="82">
        <v>506.72</v>
      </c>
      <c r="CD23" s="82">
        <v>106.00406</v>
      </c>
      <c r="CE23" s="74">
        <f t="shared" si="4"/>
        <v>0.20919651878749604</v>
      </c>
      <c r="CF23" s="70">
        <v>2720</v>
      </c>
      <c r="CG23" s="46">
        <v>1515</v>
      </c>
      <c r="CH23" s="72">
        <f>IFERROR((CG23/CF23),0)</f>
        <v>0.55698529411764708</v>
      </c>
      <c r="CI23" s="75">
        <v>10674.56</v>
      </c>
      <c r="CJ23" s="75">
        <v>6071.42166</v>
      </c>
      <c r="CK23" s="72">
        <f t="shared" si="6"/>
        <v>0.56877488720846581</v>
      </c>
      <c r="CL23" s="75">
        <f t="shared" si="7"/>
        <v>16438.3</v>
      </c>
      <c r="CM23" s="75">
        <f t="shared" si="8"/>
        <v>7055.3860699999996</v>
      </c>
      <c r="CN23" s="72">
        <f t="shared" si="13"/>
        <v>0.42920411903907335</v>
      </c>
      <c r="CO23" s="35"/>
      <c r="CP23" s="35"/>
      <c r="CQ23" s="35"/>
    </row>
    <row r="24" spans="1:104" ht="30" customHeight="1" x14ac:dyDescent="0.25">
      <c r="A24" s="50">
        <v>13</v>
      </c>
      <c r="B24" s="54" t="s">
        <v>38</v>
      </c>
      <c r="C24" s="32"/>
      <c r="D24" s="32"/>
      <c r="E24" s="27"/>
      <c r="F24" s="33"/>
      <c r="G24" s="33"/>
      <c r="H24" s="29"/>
      <c r="I24" s="32"/>
      <c r="J24" s="32"/>
      <c r="K24" s="27"/>
      <c r="L24" s="33"/>
      <c r="M24" s="33"/>
      <c r="N24" s="29"/>
      <c r="O24" s="32"/>
      <c r="P24" s="26"/>
      <c r="Q24" s="29"/>
      <c r="R24" s="28"/>
      <c r="S24" s="28"/>
      <c r="T24" s="29"/>
      <c r="U24" s="32"/>
      <c r="V24" s="26"/>
      <c r="W24" s="29"/>
      <c r="X24" s="28"/>
      <c r="Y24" s="28"/>
      <c r="Z24" s="29"/>
      <c r="AA24" s="32"/>
      <c r="AB24" s="26"/>
      <c r="AC24" s="29"/>
      <c r="AD24" s="28"/>
      <c r="AE24" s="28"/>
      <c r="AF24" s="29"/>
      <c r="AG24" s="32"/>
      <c r="AH24" s="32"/>
      <c r="AI24" s="29"/>
      <c r="AJ24" s="33"/>
      <c r="AK24" s="33"/>
      <c r="AL24" s="34"/>
      <c r="AM24" s="32"/>
      <c r="AN24" s="32"/>
      <c r="AO24" s="29"/>
      <c r="AP24" s="33"/>
      <c r="AQ24" s="33"/>
      <c r="AR24" s="29"/>
      <c r="AS24" s="33"/>
      <c r="AT24" s="33"/>
      <c r="AU24" s="30"/>
      <c r="AV24" s="70">
        <v>546</v>
      </c>
      <c r="AW24" s="46">
        <v>196</v>
      </c>
      <c r="AX24" s="72">
        <f t="shared" si="10"/>
        <v>0.35897435897435898</v>
      </c>
      <c r="AY24" s="75">
        <v>25333.919999999998</v>
      </c>
      <c r="AZ24" s="75">
        <v>10632.03052</v>
      </c>
      <c r="BA24" s="72">
        <f t="shared" si="11"/>
        <v>0.41967569645755576</v>
      </c>
      <c r="BB24" s="46">
        <v>0</v>
      </c>
      <c r="BC24" s="46"/>
      <c r="BD24" s="31"/>
      <c r="BE24" s="75"/>
      <c r="BF24" s="75"/>
      <c r="BG24" s="31"/>
      <c r="BH24" s="69">
        <v>1880</v>
      </c>
      <c r="BI24" s="58">
        <v>1092</v>
      </c>
      <c r="BJ24" s="73">
        <f t="shared" si="12"/>
        <v>0.58085106382978724</v>
      </c>
      <c r="BK24" s="80">
        <v>1492.14</v>
      </c>
      <c r="BL24" s="80">
        <v>885.07677999999999</v>
      </c>
      <c r="BM24" s="73">
        <f t="shared" si="0"/>
        <v>0.59315934161673833</v>
      </c>
      <c r="BN24" s="69">
        <v>2250</v>
      </c>
      <c r="BO24" s="58">
        <v>1020</v>
      </c>
      <c r="BP24" s="73">
        <f t="shared" si="1"/>
        <v>0.45333333333333331</v>
      </c>
      <c r="BQ24" s="80">
        <v>5460.1</v>
      </c>
      <c r="BR24" s="80">
        <v>2577.6893100000002</v>
      </c>
      <c r="BS24" s="73">
        <f t="shared" si="2"/>
        <v>0.47209562279079137</v>
      </c>
      <c r="BT24" s="70">
        <v>0</v>
      </c>
      <c r="BU24" s="46"/>
      <c r="BV24" s="31"/>
      <c r="BW24" s="75"/>
      <c r="BX24" s="75"/>
      <c r="BY24" s="31"/>
      <c r="BZ24" s="64">
        <v>806</v>
      </c>
      <c r="CA24" s="65">
        <v>175</v>
      </c>
      <c r="CB24" s="74">
        <f t="shared" si="3"/>
        <v>0.21712158808933002</v>
      </c>
      <c r="CC24" s="82">
        <v>2765.68</v>
      </c>
      <c r="CD24" s="82">
        <v>627.72812999999996</v>
      </c>
      <c r="CE24" s="74">
        <f t="shared" si="4"/>
        <v>0.22697062928466055</v>
      </c>
      <c r="CF24" s="70">
        <v>15215</v>
      </c>
      <c r="CG24" s="46">
        <v>4013</v>
      </c>
      <c r="CH24" s="72">
        <f t="shared" si="5"/>
        <v>0.26375287545185672</v>
      </c>
      <c r="CI24" s="75">
        <v>44629.599999999999</v>
      </c>
      <c r="CJ24" s="75">
        <v>12267.236720000001</v>
      </c>
      <c r="CK24" s="72">
        <f t="shared" si="6"/>
        <v>0.27486772724828368</v>
      </c>
      <c r="CL24" s="75">
        <f t="shared" si="7"/>
        <v>79681.440000000002</v>
      </c>
      <c r="CM24" s="75">
        <f t="shared" si="8"/>
        <v>26989.761460000002</v>
      </c>
      <c r="CN24" s="72">
        <f t="shared" si="13"/>
        <v>0.33872080449349312</v>
      </c>
    </row>
    <row r="25" spans="1:104" s="35" customFormat="1" ht="30" customHeight="1" x14ac:dyDescent="0.25">
      <c r="A25" s="50">
        <v>14</v>
      </c>
      <c r="B25" s="54" t="s">
        <v>39</v>
      </c>
      <c r="C25" s="32"/>
      <c r="D25" s="32"/>
      <c r="E25" s="27"/>
      <c r="F25" s="33"/>
      <c r="G25" s="33"/>
      <c r="H25" s="29"/>
      <c r="I25" s="32"/>
      <c r="J25" s="32"/>
      <c r="K25" s="27"/>
      <c r="L25" s="33"/>
      <c r="M25" s="33"/>
      <c r="N25" s="29"/>
      <c r="O25" s="32"/>
      <c r="P25" s="26"/>
      <c r="Q25" s="29"/>
      <c r="R25" s="28"/>
      <c r="S25" s="28"/>
      <c r="T25" s="29"/>
      <c r="U25" s="32"/>
      <c r="V25" s="26"/>
      <c r="W25" s="29"/>
      <c r="X25" s="28"/>
      <c r="Y25" s="28"/>
      <c r="Z25" s="29"/>
      <c r="AA25" s="32"/>
      <c r="AB25" s="26"/>
      <c r="AC25" s="29"/>
      <c r="AD25" s="28"/>
      <c r="AE25" s="28"/>
      <c r="AF25" s="29"/>
      <c r="AG25" s="32"/>
      <c r="AH25" s="32"/>
      <c r="AI25" s="29"/>
      <c r="AJ25" s="33"/>
      <c r="AK25" s="33"/>
      <c r="AL25" s="34"/>
      <c r="AM25" s="32"/>
      <c r="AN25" s="32"/>
      <c r="AO25" s="29"/>
      <c r="AP25" s="33"/>
      <c r="AQ25" s="33"/>
      <c r="AR25" s="29"/>
      <c r="AS25" s="33"/>
      <c r="AT25" s="33"/>
      <c r="AU25" s="30"/>
      <c r="AV25" s="70">
        <v>0</v>
      </c>
      <c r="AW25" s="46" t="s">
        <v>80</v>
      </c>
      <c r="AX25" s="72">
        <f t="shared" si="10"/>
        <v>0</v>
      </c>
      <c r="AY25" s="75"/>
      <c r="AZ25" s="75">
        <v>0</v>
      </c>
      <c r="BA25" s="72">
        <f t="shared" si="11"/>
        <v>0</v>
      </c>
      <c r="BB25" s="46">
        <v>0</v>
      </c>
      <c r="BC25" s="46"/>
      <c r="BD25" s="31"/>
      <c r="BE25" s="75"/>
      <c r="BF25" s="75"/>
      <c r="BG25" s="31"/>
      <c r="BH25" s="69">
        <v>3219</v>
      </c>
      <c r="BI25" s="58">
        <v>1277</v>
      </c>
      <c r="BJ25" s="73">
        <f t="shared" si="12"/>
        <v>0.3967070518794657</v>
      </c>
      <c r="BK25" s="80">
        <v>3381.02</v>
      </c>
      <c r="BL25" s="80">
        <v>1169.30971</v>
      </c>
      <c r="BM25" s="73">
        <f t="shared" si="0"/>
        <v>0.34584525084146206</v>
      </c>
      <c r="BN25" s="69">
        <v>800</v>
      </c>
      <c r="BO25" s="58">
        <v>295</v>
      </c>
      <c r="BP25" s="73">
        <f t="shared" si="1"/>
        <v>0.36875000000000002</v>
      </c>
      <c r="BQ25" s="80">
        <v>1968.82</v>
      </c>
      <c r="BR25" s="80">
        <v>269.90166000000005</v>
      </c>
      <c r="BS25" s="73">
        <f t="shared" si="2"/>
        <v>0.13708803242551379</v>
      </c>
      <c r="BT25" s="70">
        <v>0</v>
      </c>
      <c r="BU25" s="46"/>
      <c r="BV25" s="31"/>
      <c r="BW25" s="75"/>
      <c r="BX25" s="75"/>
      <c r="BY25" s="31"/>
      <c r="BZ25" s="64"/>
      <c r="CA25" s="65"/>
      <c r="CB25" s="74">
        <f t="shared" si="3"/>
        <v>0</v>
      </c>
      <c r="CC25" s="82"/>
      <c r="CD25" s="82"/>
      <c r="CE25" s="74">
        <f t="shared" si="4"/>
        <v>0</v>
      </c>
      <c r="CF25" s="70">
        <v>12062</v>
      </c>
      <c r="CG25" s="46">
        <v>6282</v>
      </c>
      <c r="CH25" s="72">
        <f t="shared" si="5"/>
        <v>0.52080915271099315</v>
      </c>
      <c r="CI25" s="75">
        <v>44666.63</v>
      </c>
      <c r="CJ25" s="75">
        <v>24246.560690000002</v>
      </c>
      <c r="CK25" s="72">
        <f t="shared" si="6"/>
        <v>0.54283389389349501</v>
      </c>
      <c r="CL25" s="75">
        <f t="shared" si="7"/>
        <v>50016.47</v>
      </c>
      <c r="CM25" s="75">
        <f t="shared" si="8"/>
        <v>25685.772060000003</v>
      </c>
      <c r="CN25" s="72">
        <f t="shared" si="13"/>
        <v>0.51354627905567907</v>
      </c>
      <c r="CO25" s="1"/>
      <c r="CP25" s="1"/>
      <c r="CS25" s="1"/>
      <c r="CT25" s="1"/>
      <c r="CW25" s="1"/>
      <c r="CX25" s="1"/>
      <c r="CY25" s="1"/>
      <c r="CZ25" s="1"/>
    </row>
    <row r="26" spans="1:104" ht="30" customHeight="1" x14ac:dyDescent="0.25">
      <c r="A26" s="50">
        <v>15</v>
      </c>
      <c r="B26" s="54" t="s">
        <v>40</v>
      </c>
      <c r="C26" s="32"/>
      <c r="D26" s="32"/>
      <c r="E26" s="27"/>
      <c r="F26" s="33"/>
      <c r="G26" s="33"/>
      <c r="H26" s="29"/>
      <c r="I26" s="32"/>
      <c r="J26" s="32"/>
      <c r="K26" s="27"/>
      <c r="L26" s="33"/>
      <c r="M26" s="33"/>
      <c r="N26" s="29"/>
      <c r="O26" s="32"/>
      <c r="P26" s="26"/>
      <c r="Q26" s="29"/>
      <c r="R26" s="28"/>
      <c r="S26" s="28"/>
      <c r="T26" s="29"/>
      <c r="U26" s="32"/>
      <c r="V26" s="26"/>
      <c r="W26" s="29"/>
      <c r="X26" s="28"/>
      <c r="Y26" s="28"/>
      <c r="Z26" s="29"/>
      <c r="AA26" s="32"/>
      <c r="AB26" s="26"/>
      <c r="AC26" s="29"/>
      <c r="AD26" s="28"/>
      <c r="AE26" s="28"/>
      <c r="AF26" s="29"/>
      <c r="AG26" s="32"/>
      <c r="AH26" s="32"/>
      <c r="AI26" s="29"/>
      <c r="AJ26" s="33"/>
      <c r="AK26" s="33"/>
      <c r="AL26" s="34"/>
      <c r="AM26" s="32"/>
      <c r="AN26" s="32"/>
      <c r="AO26" s="29"/>
      <c r="AP26" s="33"/>
      <c r="AQ26" s="33"/>
      <c r="AR26" s="29"/>
      <c r="AS26" s="33"/>
      <c r="AT26" s="33"/>
      <c r="AU26" s="30"/>
      <c r="AV26" s="70">
        <v>98</v>
      </c>
      <c r="AW26" s="46">
        <v>26</v>
      </c>
      <c r="AX26" s="72">
        <f t="shared" si="10"/>
        <v>0.26530612244897961</v>
      </c>
      <c r="AY26" s="75">
        <v>3488.8</v>
      </c>
      <c r="AZ26" s="75">
        <v>972.70957999999996</v>
      </c>
      <c r="BA26" s="72">
        <f t="shared" si="11"/>
        <v>0.27880921233662004</v>
      </c>
      <c r="BB26" s="46">
        <v>0</v>
      </c>
      <c r="BC26" s="46"/>
      <c r="BD26" s="31"/>
      <c r="BE26" s="75"/>
      <c r="BF26" s="75"/>
      <c r="BG26" s="31"/>
      <c r="BH26" s="69">
        <v>10877</v>
      </c>
      <c r="BI26" s="58">
        <v>5395</v>
      </c>
      <c r="BJ26" s="73">
        <f t="shared" si="12"/>
        <v>0.49600073549692009</v>
      </c>
      <c r="BK26" s="80">
        <v>8210.2900000000009</v>
      </c>
      <c r="BL26" s="80">
        <v>4242.4057300000004</v>
      </c>
      <c r="BM26" s="73">
        <f t="shared" si="0"/>
        <v>0.51671813419501622</v>
      </c>
      <c r="BN26" s="69">
        <v>1074</v>
      </c>
      <c r="BO26" s="58">
        <v>556</v>
      </c>
      <c r="BP26" s="73">
        <f t="shared" si="1"/>
        <v>0.51769087523277468</v>
      </c>
      <c r="BQ26" s="80">
        <v>2624.08</v>
      </c>
      <c r="BR26" s="80">
        <v>1054.69597</v>
      </c>
      <c r="BS26" s="73">
        <f t="shared" si="2"/>
        <v>0.40192980778025061</v>
      </c>
      <c r="BT26" s="70">
        <v>0</v>
      </c>
      <c r="BU26" s="46"/>
      <c r="BV26" s="31"/>
      <c r="BW26" s="75"/>
      <c r="BX26" s="75"/>
      <c r="BY26" s="31"/>
      <c r="BZ26" s="64">
        <v>230</v>
      </c>
      <c r="CA26" s="65">
        <v>79</v>
      </c>
      <c r="CB26" s="74">
        <f t="shared" si="3"/>
        <v>0.34347826086956523</v>
      </c>
      <c r="CC26" s="82">
        <v>726.27</v>
      </c>
      <c r="CD26" s="82">
        <v>260.17948000000001</v>
      </c>
      <c r="CE26" s="74">
        <f t="shared" si="4"/>
        <v>0.35824070937805502</v>
      </c>
      <c r="CF26" s="70">
        <v>2100</v>
      </c>
      <c r="CG26" s="46">
        <v>542</v>
      </c>
      <c r="CH26" s="72">
        <f t="shared" si="5"/>
        <v>0.2580952380952381</v>
      </c>
      <c r="CI26" s="75">
        <v>6086.09</v>
      </c>
      <c r="CJ26" s="75">
        <v>1654.6873799999998</v>
      </c>
      <c r="CK26" s="72">
        <f t="shared" si="6"/>
        <v>0.27188020223164622</v>
      </c>
      <c r="CL26" s="75">
        <f t="shared" si="7"/>
        <v>21135.53</v>
      </c>
      <c r="CM26" s="75">
        <f t="shared" si="8"/>
        <v>8184.67814</v>
      </c>
      <c r="CN26" s="72">
        <f t="shared" si="13"/>
        <v>0.38724735741190308</v>
      </c>
      <c r="CR26" s="35"/>
    </row>
    <row r="27" spans="1:104" ht="30" customHeight="1" x14ac:dyDescent="0.25">
      <c r="A27" s="50">
        <v>16</v>
      </c>
      <c r="B27" s="54" t="s">
        <v>41</v>
      </c>
      <c r="C27" s="32"/>
      <c r="D27" s="32"/>
      <c r="E27" s="27"/>
      <c r="F27" s="33"/>
      <c r="G27" s="33"/>
      <c r="H27" s="29"/>
      <c r="I27" s="32"/>
      <c r="J27" s="32"/>
      <c r="K27" s="27"/>
      <c r="L27" s="33"/>
      <c r="M27" s="33"/>
      <c r="N27" s="29"/>
      <c r="O27" s="32"/>
      <c r="P27" s="26"/>
      <c r="Q27" s="29"/>
      <c r="R27" s="28"/>
      <c r="S27" s="28"/>
      <c r="T27" s="29"/>
      <c r="U27" s="32"/>
      <c r="V27" s="26"/>
      <c r="W27" s="29"/>
      <c r="X27" s="28"/>
      <c r="Y27" s="28"/>
      <c r="Z27" s="29"/>
      <c r="AA27" s="32"/>
      <c r="AB27" s="26"/>
      <c r="AC27" s="29"/>
      <c r="AD27" s="28"/>
      <c r="AE27" s="28"/>
      <c r="AF27" s="29"/>
      <c r="AG27" s="32"/>
      <c r="AH27" s="32"/>
      <c r="AI27" s="29"/>
      <c r="AJ27" s="33"/>
      <c r="AK27" s="33"/>
      <c r="AL27" s="34"/>
      <c r="AM27" s="32"/>
      <c r="AN27" s="32"/>
      <c r="AO27" s="29"/>
      <c r="AP27" s="33"/>
      <c r="AQ27" s="33"/>
      <c r="AR27" s="29"/>
      <c r="AS27" s="33"/>
      <c r="AT27" s="33"/>
      <c r="AU27" s="30"/>
      <c r="AV27" s="70">
        <v>15</v>
      </c>
      <c r="AW27" s="46">
        <v>2</v>
      </c>
      <c r="AX27" s="72">
        <f t="shared" si="10"/>
        <v>0.13333333333333333</v>
      </c>
      <c r="AY27" s="75">
        <v>625.66999999999996</v>
      </c>
      <c r="AZ27" s="75">
        <v>89.025559999999999</v>
      </c>
      <c r="BA27" s="72">
        <f t="shared" si="11"/>
        <v>0.14228836287499802</v>
      </c>
      <c r="BB27" s="46">
        <v>0</v>
      </c>
      <c r="BC27" s="46"/>
      <c r="BD27" s="31"/>
      <c r="BE27" s="75"/>
      <c r="BF27" s="75"/>
      <c r="BG27" s="31"/>
      <c r="BH27" s="69">
        <v>430</v>
      </c>
      <c r="BI27" s="58">
        <v>71</v>
      </c>
      <c r="BJ27" s="73">
        <f t="shared" si="12"/>
        <v>0.16511627906976745</v>
      </c>
      <c r="BK27" s="80">
        <v>362.4</v>
      </c>
      <c r="BL27" s="80">
        <v>67.699459999999988</v>
      </c>
      <c r="BM27" s="73">
        <f t="shared" si="0"/>
        <v>0.18680866445916114</v>
      </c>
      <c r="BN27" s="69">
        <v>170</v>
      </c>
      <c r="BO27" s="58">
        <v>34</v>
      </c>
      <c r="BP27" s="73">
        <f t="shared" si="1"/>
        <v>0.2</v>
      </c>
      <c r="BQ27" s="80">
        <v>411.35</v>
      </c>
      <c r="BR27" s="80">
        <v>0</v>
      </c>
      <c r="BS27" s="73">
        <f t="shared" si="2"/>
        <v>0</v>
      </c>
      <c r="BT27" s="70">
        <v>0</v>
      </c>
      <c r="BU27" s="46"/>
      <c r="BV27" s="31"/>
      <c r="BW27" s="75"/>
      <c r="BX27" s="75"/>
      <c r="BY27" s="31"/>
      <c r="BZ27" s="64">
        <v>240</v>
      </c>
      <c r="CA27" s="65">
        <v>82</v>
      </c>
      <c r="CB27" s="74">
        <f t="shared" si="3"/>
        <v>0.34166666666666667</v>
      </c>
      <c r="CC27" s="82">
        <v>757.74</v>
      </c>
      <c r="CD27" s="82">
        <v>270.02602000000002</v>
      </c>
      <c r="CE27" s="74">
        <f t="shared" si="4"/>
        <v>0.35635708818328188</v>
      </c>
      <c r="CF27" s="70">
        <v>1020</v>
      </c>
      <c r="CG27" s="46">
        <v>142</v>
      </c>
      <c r="CH27" s="72">
        <f t="shared" si="5"/>
        <v>0.13921568627450981</v>
      </c>
      <c r="CI27" s="75">
        <v>4227.9399999999996</v>
      </c>
      <c r="CJ27" s="75">
        <v>626.87967000000003</v>
      </c>
      <c r="CK27" s="72">
        <f t="shared" si="6"/>
        <v>0.14827071103185005</v>
      </c>
      <c r="CL27" s="75">
        <f t="shared" si="7"/>
        <v>6385.0999999999995</v>
      </c>
      <c r="CM27" s="75">
        <f t="shared" si="8"/>
        <v>1053.6307099999999</v>
      </c>
      <c r="CN27" s="72">
        <f t="shared" si="13"/>
        <v>0.16501397159010822</v>
      </c>
    </row>
    <row r="28" spans="1:104" ht="30" customHeight="1" x14ac:dyDescent="0.25">
      <c r="A28" s="50">
        <v>17</v>
      </c>
      <c r="B28" s="54" t="s">
        <v>42</v>
      </c>
      <c r="C28" s="32"/>
      <c r="D28" s="32"/>
      <c r="E28" s="27"/>
      <c r="F28" s="33"/>
      <c r="G28" s="33"/>
      <c r="H28" s="29"/>
      <c r="I28" s="32"/>
      <c r="J28" s="32"/>
      <c r="K28" s="27"/>
      <c r="L28" s="33"/>
      <c r="M28" s="33"/>
      <c r="N28" s="29"/>
      <c r="O28" s="32"/>
      <c r="P28" s="26"/>
      <c r="Q28" s="29"/>
      <c r="R28" s="28"/>
      <c r="S28" s="28"/>
      <c r="T28" s="29"/>
      <c r="U28" s="32"/>
      <c r="V28" s="26"/>
      <c r="W28" s="29"/>
      <c r="X28" s="28"/>
      <c r="Y28" s="28"/>
      <c r="Z28" s="29"/>
      <c r="AA28" s="32"/>
      <c r="AB28" s="26"/>
      <c r="AC28" s="29"/>
      <c r="AD28" s="28"/>
      <c r="AE28" s="28"/>
      <c r="AF28" s="29"/>
      <c r="AG28" s="32"/>
      <c r="AH28" s="32"/>
      <c r="AI28" s="29"/>
      <c r="AJ28" s="33"/>
      <c r="AK28" s="33"/>
      <c r="AL28" s="34"/>
      <c r="AM28" s="32"/>
      <c r="AN28" s="32"/>
      <c r="AO28" s="29"/>
      <c r="AP28" s="33"/>
      <c r="AQ28" s="33"/>
      <c r="AR28" s="29"/>
      <c r="AS28" s="33"/>
      <c r="AT28" s="33"/>
      <c r="AU28" s="30"/>
      <c r="AV28" s="70">
        <v>0</v>
      </c>
      <c r="AW28" s="46" t="s">
        <v>80</v>
      </c>
      <c r="AX28" s="72">
        <f t="shared" si="10"/>
        <v>0</v>
      </c>
      <c r="AY28" s="75">
        <v>0</v>
      </c>
      <c r="AZ28" s="75">
        <v>0</v>
      </c>
      <c r="BA28" s="72">
        <f t="shared" si="11"/>
        <v>0</v>
      </c>
      <c r="BB28" s="46">
        <v>0</v>
      </c>
      <c r="BC28" s="46"/>
      <c r="BD28" s="31"/>
      <c r="BE28" s="75"/>
      <c r="BF28" s="75"/>
      <c r="BG28" s="31"/>
      <c r="BH28" s="69">
        <v>879</v>
      </c>
      <c r="BI28" s="58">
        <v>634</v>
      </c>
      <c r="BJ28" s="73">
        <f t="shared" si="12"/>
        <v>0.72127417519908987</v>
      </c>
      <c r="BK28" s="80">
        <v>671.78</v>
      </c>
      <c r="BL28" s="80">
        <v>500.12797999999998</v>
      </c>
      <c r="BM28" s="73">
        <f t="shared" si="0"/>
        <v>0.74448179463514841</v>
      </c>
      <c r="BN28" s="69">
        <v>340</v>
      </c>
      <c r="BO28" s="58">
        <v>48</v>
      </c>
      <c r="BP28" s="73">
        <f t="shared" si="1"/>
        <v>0.14117647058823529</v>
      </c>
      <c r="BQ28" s="80">
        <v>829.07</v>
      </c>
      <c r="BR28" s="80">
        <v>123.06562999999998</v>
      </c>
      <c r="BS28" s="73">
        <f t="shared" si="2"/>
        <v>0.14843816565549348</v>
      </c>
      <c r="BT28" s="70">
        <v>0</v>
      </c>
      <c r="BU28" s="46"/>
      <c r="BV28" s="31"/>
      <c r="BW28" s="75"/>
      <c r="BX28" s="75"/>
      <c r="BY28" s="31"/>
      <c r="BZ28" s="64">
        <v>50</v>
      </c>
      <c r="CA28" s="65">
        <v>13</v>
      </c>
      <c r="CB28" s="74">
        <f t="shared" si="3"/>
        <v>0.26</v>
      </c>
      <c r="CC28" s="82">
        <v>157.91999999999999</v>
      </c>
      <c r="CD28" s="82">
        <v>42.88458</v>
      </c>
      <c r="CE28" s="74">
        <f t="shared" si="4"/>
        <v>0.27155889057750759</v>
      </c>
      <c r="CF28" s="70">
        <v>0</v>
      </c>
      <c r="CG28" s="46"/>
      <c r="CH28" s="72">
        <f t="shared" si="5"/>
        <v>0</v>
      </c>
      <c r="CI28" s="75">
        <v>0</v>
      </c>
      <c r="CJ28" s="75">
        <v>0</v>
      </c>
      <c r="CK28" s="72">
        <f t="shared" si="6"/>
        <v>0</v>
      </c>
      <c r="CL28" s="75">
        <f t="shared" si="7"/>
        <v>1658.77</v>
      </c>
      <c r="CM28" s="75">
        <f t="shared" si="8"/>
        <v>666.07818999999995</v>
      </c>
      <c r="CN28" s="72">
        <f t="shared" si="13"/>
        <v>0.40154945531930281</v>
      </c>
    </row>
    <row r="29" spans="1:104" ht="30" customHeight="1" x14ac:dyDescent="0.25">
      <c r="A29" s="50">
        <v>19</v>
      </c>
      <c r="B29" s="54" t="s">
        <v>44</v>
      </c>
      <c r="C29" s="32"/>
      <c r="D29" s="32"/>
      <c r="E29" s="27"/>
      <c r="F29" s="33"/>
      <c r="G29" s="33"/>
      <c r="H29" s="29"/>
      <c r="I29" s="32"/>
      <c r="J29" s="32"/>
      <c r="K29" s="27"/>
      <c r="L29" s="33"/>
      <c r="M29" s="33"/>
      <c r="N29" s="29"/>
      <c r="O29" s="32"/>
      <c r="P29" s="26"/>
      <c r="Q29" s="29"/>
      <c r="R29" s="28"/>
      <c r="S29" s="28"/>
      <c r="T29" s="29"/>
      <c r="U29" s="32"/>
      <c r="V29" s="26"/>
      <c r="W29" s="29"/>
      <c r="X29" s="28"/>
      <c r="Y29" s="28"/>
      <c r="Z29" s="29"/>
      <c r="AA29" s="32"/>
      <c r="AB29" s="26"/>
      <c r="AC29" s="29"/>
      <c r="AD29" s="28"/>
      <c r="AE29" s="28"/>
      <c r="AF29" s="29"/>
      <c r="AG29" s="32"/>
      <c r="AH29" s="32"/>
      <c r="AI29" s="29"/>
      <c r="AJ29" s="33"/>
      <c r="AK29" s="33"/>
      <c r="AL29" s="34"/>
      <c r="AM29" s="32"/>
      <c r="AN29" s="32"/>
      <c r="AO29" s="29"/>
      <c r="AP29" s="33"/>
      <c r="AQ29" s="33"/>
      <c r="AR29" s="29"/>
      <c r="AS29" s="33"/>
      <c r="AT29" s="33"/>
      <c r="AU29" s="30"/>
      <c r="AV29" s="70">
        <v>260</v>
      </c>
      <c r="AW29" s="46">
        <v>120</v>
      </c>
      <c r="AX29" s="72">
        <f t="shared" si="10"/>
        <v>0.46153846153846156</v>
      </c>
      <c r="AY29" s="75">
        <v>8625.5</v>
      </c>
      <c r="AZ29" s="75">
        <v>4148.8262500000001</v>
      </c>
      <c r="BA29" s="72">
        <f t="shared" si="11"/>
        <v>0.48099544953915718</v>
      </c>
      <c r="BB29" s="46">
        <v>666</v>
      </c>
      <c r="BC29" s="46">
        <v>339</v>
      </c>
      <c r="BD29" s="72">
        <f>IFERROR((BC29/BB29),0)</f>
        <v>0.50900900900900903</v>
      </c>
      <c r="BE29" s="75">
        <v>207179.355033</v>
      </c>
      <c r="BF29" s="75">
        <f>BE29/BB29*BC29</f>
        <v>105456.15819247297</v>
      </c>
      <c r="BG29" s="72">
        <f>IFERROR((BF29/BE29),0)</f>
        <v>0.50900900900900903</v>
      </c>
      <c r="BH29" s="69">
        <v>70</v>
      </c>
      <c r="BI29" s="58">
        <v>70</v>
      </c>
      <c r="BJ29" s="73">
        <f t="shared" si="12"/>
        <v>1</v>
      </c>
      <c r="BK29" s="80">
        <v>52.88</v>
      </c>
      <c r="BL29" s="80">
        <v>54.867809999999999</v>
      </c>
      <c r="BM29" s="73">
        <f t="shared" si="0"/>
        <v>1.0375909606656579</v>
      </c>
      <c r="BN29" s="69">
        <v>0</v>
      </c>
      <c r="BO29" s="58"/>
      <c r="BP29" s="73">
        <f t="shared" si="1"/>
        <v>0</v>
      </c>
      <c r="BQ29" s="80">
        <v>0</v>
      </c>
      <c r="BR29" s="80">
        <v>0</v>
      </c>
      <c r="BS29" s="73">
        <f t="shared" si="2"/>
        <v>0</v>
      </c>
      <c r="BT29" s="70">
        <v>0</v>
      </c>
      <c r="BU29" s="46"/>
      <c r="BV29" s="31"/>
      <c r="BW29" s="75"/>
      <c r="BX29" s="75"/>
      <c r="BY29" s="31"/>
      <c r="BZ29" s="64"/>
      <c r="CA29" s="65"/>
      <c r="CB29" s="74">
        <f t="shared" si="3"/>
        <v>0</v>
      </c>
      <c r="CC29" s="82"/>
      <c r="CD29" s="82"/>
      <c r="CE29" s="74">
        <f t="shared" si="4"/>
        <v>0</v>
      </c>
      <c r="CF29" s="70">
        <v>7200</v>
      </c>
      <c r="CG29" s="46">
        <v>3604</v>
      </c>
      <c r="CH29" s="72">
        <f t="shared" si="5"/>
        <v>0.50055555555555553</v>
      </c>
      <c r="CI29" s="75">
        <v>20837.59</v>
      </c>
      <c r="CJ29" s="75">
        <v>10859.11296</v>
      </c>
      <c r="CK29" s="72">
        <f t="shared" si="6"/>
        <v>0.52113094460539822</v>
      </c>
      <c r="CL29" s="75">
        <f t="shared" si="7"/>
        <v>236695.325033</v>
      </c>
      <c r="CM29" s="75">
        <f t="shared" si="8"/>
        <v>120518.96521247296</v>
      </c>
      <c r="CN29" s="72">
        <f t="shared" si="13"/>
        <v>0.50917340761026963</v>
      </c>
    </row>
    <row r="30" spans="1:104" ht="30" customHeight="1" x14ac:dyDescent="0.25">
      <c r="A30" s="50">
        <v>20</v>
      </c>
      <c r="B30" s="54" t="s">
        <v>45</v>
      </c>
      <c r="C30" s="32"/>
      <c r="D30" s="32"/>
      <c r="E30" s="27"/>
      <c r="F30" s="33"/>
      <c r="G30" s="33"/>
      <c r="H30" s="29"/>
      <c r="I30" s="32"/>
      <c r="J30" s="32"/>
      <c r="K30" s="27"/>
      <c r="L30" s="33"/>
      <c r="M30" s="33"/>
      <c r="N30" s="29"/>
      <c r="O30" s="32"/>
      <c r="P30" s="26"/>
      <c r="Q30" s="29"/>
      <c r="R30" s="28"/>
      <c r="S30" s="28"/>
      <c r="T30" s="29"/>
      <c r="U30" s="32"/>
      <c r="V30" s="26"/>
      <c r="W30" s="29"/>
      <c r="X30" s="28"/>
      <c r="Y30" s="28"/>
      <c r="Z30" s="29"/>
      <c r="AA30" s="32"/>
      <c r="AB30" s="26"/>
      <c r="AC30" s="29"/>
      <c r="AD30" s="28"/>
      <c r="AE30" s="28"/>
      <c r="AF30" s="29"/>
      <c r="AG30" s="32"/>
      <c r="AH30" s="32"/>
      <c r="AI30" s="29"/>
      <c r="AJ30" s="33"/>
      <c r="AK30" s="33"/>
      <c r="AL30" s="34"/>
      <c r="AM30" s="32"/>
      <c r="AN30" s="32"/>
      <c r="AO30" s="29"/>
      <c r="AP30" s="33"/>
      <c r="AQ30" s="33"/>
      <c r="AR30" s="29"/>
      <c r="AS30" s="33"/>
      <c r="AT30" s="33"/>
      <c r="AU30" s="30"/>
      <c r="AV30" s="70">
        <v>0</v>
      </c>
      <c r="AW30" s="46">
        <v>0</v>
      </c>
      <c r="AX30" s="72">
        <f t="shared" si="10"/>
        <v>0</v>
      </c>
      <c r="AY30" s="75"/>
      <c r="AZ30" s="75">
        <v>0</v>
      </c>
      <c r="BA30" s="72">
        <f t="shared" si="11"/>
        <v>0</v>
      </c>
      <c r="BB30" s="46">
        <v>0</v>
      </c>
      <c r="BC30" s="46"/>
      <c r="BD30" s="31"/>
      <c r="BE30" s="75"/>
      <c r="BF30" s="75"/>
      <c r="BG30" s="31"/>
      <c r="BH30" s="69">
        <v>1084</v>
      </c>
      <c r="BI30" s="58">
        <v>77</v>
      </c>
      <c r="BJ30" s="73">
        <f t="shared" si="12"/>
        <v>7.1033210332103316E-2</v>
      </c>
      <c r="BK30" s="80">
        <v>781.06</v>
      </c>
      <c r="BL30" s="80">
        <v>45.011580000000002</v>
      </c>
      <c r="BM30" s="73">
        <f t="shared" si="0"/>
        <v>5.7628837733336755E-2</v>
      </c>
      <c r="BN30" s="69">
        <v>0</v>
      </c>
      <c r="BO30" s="58"/>
      <c r="BP30" s="73">
        <f t="shared" si="1"/>
        <v>0</v>
      </c>
      <c r="BQ30" s="80">
        <v>0</v>
      </c>
      <c r="BR30" s="80">
        <v>0</v>
      </c>
      <c r="BS30" s="73">
        <f t="shared" si="2"/>
        <v>0</v>
      </c>
      <c r="BT30" s="70">
        <v>0</v>
      </c>
      <c r="BU30" s="46"/>
      <c r="BV30" s="31"/>
      <c r="BW30" s="75"/>
      <c r="BX30" s="75"/>
      <c r="BY30" s="31"/>
      <c r="BZ30" s="64"/>
      <c r="CA30" s="65"/>
      <c r="CB30" s="74">
        <f t="shared" si="3"/>
        <v>0</v>
      </c>
      <c r="CC30" s="82"/>
      <c r="CD30" s="82"/>
      <c r="CE30" s="74">
        <f t="shared" si="4"/>
        <v>0</v>
      </c>
      <c r="CF30" s="70">
        <v>4760</v>
      </c>
      <c r="CG30" s="46">
        <v>1396</v>
      </c>
      <c r="CH30" s="72">
        <f t="shared" si="5"/>
        <v>0.29327731092436976</v>
      </c>
      <c r="CI30" s="75">
        <v>19071.46</v>
      </c>
      <c r="CJ30" s="75">
        <v>5858.0044200000002</v>
      </c>
      <c r="CK30" s="72">
        <f t="shared" si="6"/>
        <v>0.30716077426688887</v>
      </c>
      <c r="CL30" s="75">
        <f t="shared" si="7"/>
        <v>19852.52</v>
      </c>
      <c r="CM30" s="75">
        <f t="shared" si="8"/>
        <v>5903.0160000000005</v>
      </c>
      <c r="CN30" s="72">
        <f t="shared" si="13"/>
        <v>0.2973434103076083</v>
      </c>
    </row>
    <row r="31" spans="1:104" ht="30" customHeight="1" x14ac:dyDescent="0.25">
      <c r="A31" s="50">
        <v>21</v>
      </c>
      <c r="B31" s="54" t="s">
        <v>46</v>
      </c>
      <c r="C31" s="32"/>
      <c r="D31" s="32"/>
      <c r="E31" s="27"/>
      <c r="F31" s="33"/>
      <c r="G31" s="33"/>
      <c r="H31" s="29"/>
      <c r="I31" s="32"/>
      <c r="J31" s="32"/>
      <c r="K31" s="27"/>
      <c r="L31" s="33"/>
      <c r="M31" s="33"/>
      <c r="N31" s="29"/>
      <c r="O31" s="32"/>
      <c r="P31" s="26"/>
      <c r="Q31" s="29"/>
      <c r="R31" s="28"/>
      <c r="S31" s="28"/>
      <c r="T31" s="29"/>
      <c r="U31" s="32"/>
      <c r="V31" s="26"/>
      <c r="W31" s="29"/>
      <c r="X31" s="28"/>
      <c r="Y31" s="28"/>
      <c r="Z31" s="29"/>
      <c r="AA31" s="32"/>
      <c r="AB31" s="26"/>
      <c r="AC31" s="29"/>
      <c r="AD31" s="28"/>
      <c r="AE31" s="28"/>
      <c r="AF31" s="29"/>
      <c r="AG31" s="32"/>
      <c r="AH31" s="32"/>
      <c r="AI31" s="29"/>
      <c r="AJ31" s="33"/>
      <c r="AK31" s="33"/>
      <c r="AL31" s="34"/>
      <c r="AM31" s="32"/>
      <c r="AN31" s="32"/>
      <c r="AO31" s="29"/>
      <c r="AP31" s="33"/>
      <c r="AQ31" s="33"/>
      <c r="AR31" s="29"/>
      <c r="AS31" s="33"/>
      <c r="AT31" s="33"/>
      <c r="AU31" s="30"/>
      <c r="AV31" s="70">
        <v>710</v>
      </c>
      <c r="AW31" s="46">
        <v>390</v>
      </c>
      <c r="AX31" s="72">
        <f t="shared" si="10"/>
        <v>0.54929577464788737</v>
      </c>
      <c r="AY31" s="75">
        <v>62364.43</v>
      </c>
      <c r="AZ31" s="75">
        <v>35655.915309999997</v>
      </c>
      <c r="BA31" s="72">
        <f t="shared" si="11"/>
        <v>0.57173480636317842</v>
      </c>
      <c r="BB31" s="46">
        <v>0</v>
      </c>
      <c r="BC31" s="46"/>
      <c r="BD31" s="31"/>
      <c r="BE31" s="75"/>
      <c r="BF31" s="75"/>
      <c r="BG31" s="31"/>
      <c r="BH31" s="69">
        <v>12128</v>
      </c>
      <c r="BI31" s="58">
        <v>5220</v>
      </c>
      <c r="BJ31" s="73">
        <f t="shared" si="12"/>
        <v>0.4304089709762533</v>
      </c>
      <c r="BK31" s="80">
        <v>16330.77</v>
      </c>
      <c r="BL31" s="80">
        <v>7485.9825700000001</v>
      </c>
      <c r="BM31" s="73">
        <f t="shared" si="0"/>
        <v>0.45839740379663663</v>
      </c>
      <c r="BN31" s="69">
        <v>0</v>
      </c>
      <c r="BO31" s="58"/>
      <c r="BP31" s="73">
        <f t="shared" si="1"/>
        <v>0</v>
      </c>
      <c r="BQ31" s="80">
        <v>0</v>
      </c>
      <c r="BR31" s="80">
        <v>0</v>
      </c>
      <c r="BS31" s="73">
        <f t="shared" si="2"/>
        <v>0</v>
      </c>
      <c r="BT31" s="70">
        <v>76</v>
      </c>
      <c r="BU31" s="46">
        <v>35</v>
      </c>
      <c r="BV31" s="72">
        <f t="shared" ref="BV31" si="21">IFERROR((BU31/BT31),0)</f>
        <v>0.46052631578947367</v>
      </c>
      <c r="BW31" s="75">
        <v>776.68</v>
      </c>
      <c r="BX31" s="75">
        <v>372.67374999999998</v>
      </c>
      <c r="BY31" s="72">
        <f t="shared" ref="BY31" si="22">IFERROR((BX31/BW31),0)</f>
        <v>0.47982920894061903</v>
      </c>
      <c r="BZ31" s="64"/>
      <c r="CA31" s="65"/>
      <c r="CB31" s="74">
        <f t="shared" si="3"/>
        <v>0</v>
      </c>
      <c r="CC31" s="82"/>
      <c r="CD31" s="82"/>
      <c r="CE31" s="74">
        <f t="shared" si="4"/>
        <v>0</v>
      </c>
      <c r="CF31" s="70">
        <v>11746</v>
      </c>
      <c r="CG31" s="46">
        <v>6473</v>
      </c>
      <c r="CH31" s="72">
        <f t="shared" si="5"/>
        <v>0.55108121913843011</v>
      </c>
      <c r="CI31" s="75">
        <v>47262.5</v>
      </c>
      <c r="CJ31" s="75">
        <v>27110.9709</v>
      </c>
      <c r="CK31" s="72">
        <f t="shared" si="6"/>
        <v>0.57362540915101823</v>
      </c>
      <c r="CL31" s="75">
        <f t="shared" si="7"/>
        <v>126734.37999999999</v>
      </c>
      <c r="CM31" s="75">
        <f t="shared" si="8"/>
        <v>70625.542530000006</v>
      </c>
      <c r="CN31" s="72">
        <f t="shared" si="13"/>
        <v>0.55727216663702472</v>
      </c>
    </row>
    <row r="32" spans="1:104" ht="30" customHeight="1" x14ac:dyDescent="0.25">
      <c r="A32" s="50">
        <v>22</v>
      </c>
      <c r="B32" s="54" t="s">
        <v>47</v>
      </c>
      <c r="C32" s="32"/>
      <c r="D32" s="32"/>
      <c r="E32" s="27"/>
      <c r="F32" s="33"/>
      <c r="G32" s="33"/>
      <c r="H32" s="29"/>
      <c r="I32" s="32"/>
      <c r="J32" s="32"/>
      <c r="K32" s="27"/>
      <c r="L32" s="33"/>
      <c r="M32" s="33"/>
      <c r="N32" s="29"/>
      <c r="O32" s="32"/>
      <c r="P32" s="26"/>
      <c r="Q32" s="29"/>
      <c r="R32" s="28"/>
      <c r="S32" s="28"/>
      <c r="T32" s="29"/>
      <c r="U32" s="32"/>
      <c r="V32" s="26"/>
      <c r="W32" s="29"/>
      <c r="X32" s="28"/>
      <c r="Y32" s="28"/>
      <c r="Z32" s="29"/>
      <c r="AA32" s="32"/>
      <c r="AB32" s="26"/>
      <c r="AC32" s="29"/>
      <c r="AD32" s="28"/>
      <c r="AE32" s="28"/>
      <c r="AF32" s="29"/>
      <c r="AG32" s="32"/>
      <c r="AH32" s="32"/>
      <c r="AI32" s="29"/>
      <c r="AJ32" s="33"/>
      <c r="AK32" s="33"/>
      <c r="AL32" s="34"/>
      <c r="AM32" s="32"/>
      <c r="AN32" s="32"/>
      <c r="AO32" s="29"/>
      <c r="AP32" s="33"/>
      <c r="AQ32" s="33"/>
      <c r="AR32" s="29"/>
      <c r="AS32" s="33"/>
      <c r="AT32" s="33"/>
      <c r="AU32" s="30"/>
      <c r="AV32" s="70">
        <v>0</v>
      </c>
      <c r="AW32" s="46"/>
      <c r="AX32" s="72">
        <f t="shared" si="10"/>
        <v>0</v>
      </c>
      <c r="AY32" s="75"/>
      <c r="AZ32" s="75">
        <v>0</v>
      </c>
      <c r="BA32" s="72">
        <f t="shared" si="11"/>
        <v>0</v>
      </c>
      <c r="BB32" s="46">
        <v>0</v>
      </c>
      <c r="BC32" s="46"/>
      <c r="BD32" s="31"/>
      <c r="BE32" s="75"/>
      <c r="BF32" s="75"/>
      <c r="BG32" s="31"/>
      <c r="BH32" s="69">
        <v>3000</v>
      </c>
      <c r="BI32" s="58">
        <v>1455</v>
      </c>
      <c r="BJ32" s="73">
        <f t="shared" si="12"/>
        <v>0.48499999999999999</v>
      </c>
      <c r="BK32" s="80">
        <v>2214.77</v>
      </c>
      <c r="BL32" s="80">
        <v>1118.8213000000001</v>
      </c>
      <c r="BM32" s="73">
        <f t="shared" si="0"/>
        <v>0.50516365130465013</v>
      </c>
      <c r="BN32" s="69">
        <v>0</v>
      </c>
      <c r="BO32" s="58"/>
      <c r="BP32" s="73">
        <f t="shared" si="1"/>
        <v>0</v>
      </c>
      <c r="BQ32" s="80">
        <v>0</v>
      </c>
      <c r="BR32" s="80">
        <v>0</v>
      </c>
      <c r="BS32" s="73">
        <f t="shared" si="2"/>
        <v>0</v>
      </c>
      <c r="BT32" s="70">
        <v>0</v>
      </c>
      <c r="BU32" s="46"/>
      <c r="BV32" s="31"/>
      <c r="BW32" s="75"/>
      <c r="BX32" s="75"/>
      <c r="BY32" s="31"/>
      <c r="BZ32" s="64"/>
      <c r="CA32" s="65"/>
      <c r="CB32" s="74">
        <f t="shared" si="3"/>
        <v>0</v>
      </c>
      <c r="CC32" s="82"/>
      <c r="CD32" s="82"/>
      <c r="CE32" s="74">
        <f t="shared" si="4"/>
        <v>0</v>
      </c>
      <c r="CF32" s="70">
        <v>0</v>
      </c>
      <c r="CG32" s="46"/>
      <c r="CH32" s="72">
        <f t="shared" si="5"/>
        <v>0</v>
      </c>
      <c r="CI32" s="75">
        <v>0</v>
      </c>
      <c r="CJ32" s="75">
        <v>0</v>
      </c>
      <c r="CK32" s="72">
        <f t="shared" si="6"/>
        <v>0</v>
      </c>
      <c r="CL32" s="75">
        <f t="shared" si="7"/>
        <v>2214.77</v>
      </c>
      <c r="CM32" s="75">
        <f t="shared" si="8"/>
        <v>1118.8213000000001</v>
      </c>
      <c r="CN32" s="72">
        <f t="shared" si="13"/>
        <v>0.50516365130465013</v>
      </c>
    </row>
    <row r="33" spans="1:92" ht="30" customHeight="1" x14ac:dyDescent="0.25">
      <c r="A33" s="50">
        <v>23</v>
      </c>
      <c r="B33" s="54" t="s">
        <v>48</v>
      </c>
      <c r="C33" s="32"/>
      <c r="D33" s="32"/>
      <c r="E33" s="27"/>
      <c r="F33" s="33"/>
      <c r="G33" s="33"/>
      <c r="H33" s="29"/>
      <c r="I33" s="32"/>
      <c r="J33" s="32"/>
      <c r="K33" s="27"/>
      <c r="L33" s="33"/>
      <c r="M33" s="33"/>
      <c r="N33" s="29"/>
      <c r="O33" s="32"/>
      <c r="P33" s="26"/>
      <c r="Q33" s="29"/>
      <c r="R33" s="28"/>
      <c r="S33" s="28"/>
      <c r="T33" s="29"/>
      <c r="U33" s="32"/>
      <c r="V33" s="26"/>
      <c r="W33" s="29"/>
      <c r="X33" s="28"/>
      <c r="Y33" s="28"/>
      <c r="Z33" s="29"/>
      <c r="AA33" s="32"/>
      <c r="AB33" s="26"/>
      <c r="AC33" s="29"/>
      <c r="AD33" s="28"/>
      <c r="AE33" s="28"/>
      <c r="AF33" s="29"/>
      <c r="AG33" s="32"/>
      <c r="AH33" s="32"/>
      <c r="AI33" s="29"/>
      <c r="AJ33" s="33"/>
      <c r="AK33" s="33"/>
      <c r="AL33" s="34"/>
      <c r="AM33" s="32"/>
      <c r="AN33" s="32"/>
      <c r="AO33" s="29"/>
      <c r="AP33" s="33"/>
      <c r="AQ33" s="33"/>
      <c r="AR33" s="29"/>
      <c r="AS33" s="33"/>
      <c r="AT33" s="33"/>
      <c r="AU33" s="30"/>
      <c r="AV33" s="70">
        <v>0</v>
      </c>
      <c r="AW33" s="46"/>
      <c r="AX33" s="72">
        <f t="shared" si="10"/>
        <v>0</v>
      </c>
      <c r="AY33" s="75"/>
      <c r="AZ33" s="75">
        <v>0</v>
      </c>
      <c r="BA33" s="72">
        <f t="shared" si="11"/>
        <v>0</v>
      </c>
      <c r="BB33" s="46">
        <v>0</v>
      </c>
      <c r="BC33" s="46"/>
      <c r="BD33" s="31"/>
      <c r="BE33" s="75"/>
      <c r="BF33" s="75"/>
      <c r="BG33" s="31"/>
      <c r="BH33" s="69">
        <v>500</v>
      </c>
      <c r="BI33" s="58">
        <v>2465</v>
      </c>
      <c r="BJ33" s="73">
        <f t="shared" si="12"/>
        <v>4.93</v>
      </c>
      <c r="BK33" s="80">
        <v>333.3</v>
      </c>
      <c r="BL33" s="80">
        <v>166.65</v>
      </c>
      <c r="BM33" s="73">
        <f t="shared" si="0"/>
        <v>0.5</v>
      </c>
      <c r="BN33" s="69">
        <v>0</v>
      </c>
      <c r="BO33" s="58"/>
      <c r="BP33" s="73">
        <f t="shared" si="1"/>
        <v>0</v>
      </c>
      <c r="BQ33" s="80">
        <v>0</v>
      </c>
      <c r="BR33" s="80">
        <v>0</v>
      </c>
      <c r="BS33" s="73">
        <f t="shared" si="2"/>
        <v>0</v>
      </c>
      <c r="BT33" s="70">
        <v>0</v>
      </c>
      <c r="BU33" s="46"/>
      <c r="BV33" s="31"/>
      <c r="BW33" s="75"/>
      <c r="BX33" s="75"/>
      <c r="BY33" s="31"/>
      <c r="BZ33" s="64"/>
      <c r="CA33" s="65"/>
      <c r="CB33" s="74">
        <f t="shared" si="3"/>
        <v>0</v>
      </c>
      <c r="CC33" s="82">
        <v>0</v>
      </c>
      <c r="CD33" s="82">
        <v>0</v>
      </c>
      <c r="CE33" s="74">
        <f t="shared" si="4"/>
        <v>0</v>
      </c>
      <c r="CF33" s="70">
        <v>0</v>
      </c>
      <c r="CG33" s="46"/>
      <c r="CH33" s="72">
        <f t="shared" si="5"/>
        <v>0</v>
      </c>
      <c r="CI33" s="75">
        <v>0</v>
      </c>
      <c r="CJ33" s="75">
        <v>0</v>
      </c>
      <c r="CK33" s="72">
        <f t="shared" si="6"/>
        <v>0</v>
      </c>
      <c r="CL33" s="75">
        <f t="shared" si="7"/>
        <v>333.3</v>
      </c>
      <c r="CM33" s="75">
        <f t="shared" si="8"/>
        <v>166.65</v>
      </c>
      <c r="CN33" s="72">
        <f t="shared" ref="CN33:CN35" si="23">IFERROR((CM33/CL33),0)</f>
        <v>0.5</v>
      </c>
    </row>
    <row r="34" spans="1:92" ht="30" customHeight="1" x14ac:dyDescent="0.25">
      <c r="A34" s="50">
        <v>24</v>
      </c>
      <c r="B34" s="54" t="s">
        <v>49</v>
      </c>
      <c r="C34" s="32"/>
      <c r="D34" s="32"/>
      <c r="E34" s="27"/>
      <c r="F34" s="33"/>
      <c r="G34" s="33"/>
      <c r="H34" s="29"/>
      <c r="I34" s="32"/>
      <c r="J34" s="32"/>
      <c r="K34" s="27"/>
      <c r="L34" s="33"/>
      <c r="M34" s="33"/>
      <c r="N34" s="29"/>
      <c r="O34" s="32"/>
      <c r="P34" s="26"/>
      <c r="Q34" s="29"/>
      <c r="R34" s="28"/>
      <c r="S34" s="28"/>
      <c r="T34" s="29"/>
      <c r="U34" s="32"/>
      <c r="V34" s="26"/>
      <c r="W34" s="29"/>
      <c r="X34" s="28"/>
      <c r="Y34" s="28"/>
      <c r="Z34" s="29"/>
      <c r="AA34" s="32"/>
      <c r="AB34" s="26"/>
      <c r="AC34" s="29"/>
      <c r="AD34" s="28"/>
      <c r="AE34" s="28"/>
      <c r="AF34" s="29"/>
      <c r="AG34" s="32"/>
      <c r="AH34" s="32"/>
      <c r="AI34" s="29"/>
      <c r="AJ34" s="33"/>
      <c r="AK34" s="33"/>
      <c r="AL34" s="34"/>
      <c r="AM34" s="32"/>
      <c r="AN34" s="32"/>
      <c r="AO34" s="29"/>
      <c r="AP34" s="33"/>
      <c r="AQ34" s="33"/>
      <c r="AR34" s="29"/>
      <c r="AS34" s="33"/>
      <c r="AT34" s="33"/>
      <c r="AU34" s="30"/>
      <c r="AV34" s="70">
        <v>0</v>
      </c>
      <c r="AW34" s="46"/>
      <c r="AX34" s="72">
        <f t="shared" si="10"/>
        <v>0</v>
      </c>
      <c r="AY34" s="75"/>
      <c r="AZ34" s="75">
        <v>0</v>
      </c>
      <c r="BA34" s="72">
        <f t="shared" si="11"/>
        <v>0</v>
      </c>
      <c r="BB34" s="46">
        <v>0</v>
      </c>
      <c r="BC34" s="46"/>
      <c r="BD34" s="31"/>
      <c r="BE34" s="75"/>
      <c r="BF34" s="75"/>
      <c r="BG34" s="31"/>
      <c r="BH34" s="69">
        <v>86</v>
      </c>
      <c r="BI34" s="58">
        <v>53</v>
      </c>
      <c r="BJ34" s="73">
        <f t="shared" si="12"/>
        <v>0.61627906976744184</v>
      </c>
      <c r="BK34" s="80">
        <v>64.650000000000006</v>
      </c>
      <c r="BL34" s="80">
        <v>41.503399999999999</v>
      </c>
      <c r="BM34" s="73">
        <f t="shared" si="0"/>
        <v>0.64197061098221186</v>
      </c>
      <c r="BN34" s="69">
        <v>0</v>
      </c>
      <c r="BO34" s="58"/>
      <c r="BP34" s="73">
        <f t="shared" si="1"/>
        <v>0</v>
      </c>
      <c r="BQ34" s="80">
        <v>0</v>
      </c>
      <c r="BR34" s="80">
        <v>0</v>
      </c>
      <c r="BS34" s="73">
        <f t="shared" si="2"/>
        <v>0</v>
      </c>
      <c r="BT34" s="70">
        <v>0</v>
      </c>
      <c r="BU34" s="46"/>
      <c r="BV34" s="49"/>
      <c r="BW34" s="75"/>
      <c r="BX34" s="75"/>
      <c r="BY34" s="31"/>
      <c r="BZ34" s="64"/>
      <c r="CA34" s="65"/>
      <c r="CB34" s="74">
        <f t="shared" si="3"/>
        <v>0</v>
      </c>
      <c r="CC34" s="82">
        <v>0</v>
      </c>
      <c r="CD34" s="82">
        <v>0</v>
      </c>
      <c r="CE34" s="74">
        <f t="shared" si="4"/>
        <v>0</v>
      </c>
      <c r="CF34" s="70">
        <v>0</v>
      </c>
      <c r="CG34" s="46"/>
      <c r="CH34" s="72">
        <f t="shared" si="5"/>
        <v>0</v>
      </c>
      <c r="CI34" s="75">
        <v>0</v>
      </c>
      <c r="CJ34" s="75">
        <v>0</v>
      </c>
      <c r="CK34" s="72">
        <f t="shared" si="6"/>
        <v>0</v>
      </c>
      <c r="CL34" s="75">
        <f t="shared" si="7"/>
        <v>64.650000000000006</v>
      </c>
      <c r="CM34" s="75">
        <f t="shared" si="8"/>
        <v>41.503399999999999</v>
      </c>
      <c r="CN34" s="72">
        <f t="shared" si="23"/>
        <v>0.64197061098221186</v>
      </c>
    </row>
    <row r="35" spans="1:92" ht="30" customHeight="1" x14ac:dyDescent="0.25">
      <c r="A35" s="50">
        <v>25</v>
      </c>
      <c r="B35" s="54" t="s">
        <v>50</v>
      </c>
      <c r="C35" s="32"/>
      <c r="D35" s="32"/>
      <c r="E35" s="27"/>
      <c r="F35" s="33"/>
      <c r="G35" s="33"/>
      <c r="H35" s="29"/>
      <c r="I35" s="32"/>
      <c r="J35" s="32"/>
      <c r="K35" s="27"/>
      <c r="L35" s="33"/>
      <c r="M35" s="33"/>
      <c r="N35" s="29"/>
      <c r="O35" s="32"/>
      <c r="P35" s="26"/>
      <c r="Q35" s="29"/>
      <c r="R35" s="28"/>
      <c r="S35" s="28"/>
      <c r="T35" s="29"/>
      <c r="U35" s="32"/>
      <c r="V35" s="26"/>
      <c r="W35" s="29"/>
      <c r="X35" s="28"/>
      <c r="Y35" s="28"/>
      <c r="Z35" s="29"/>
      <c r="AA35" s="32"/>
      <c r="AB35" s="26"/>
      <c r="AC35" s="29"/>
      <c r="AD35" s="28"/>
      <c r="AE35" s="28"/>
      <c r="AF35" s="29"/>
      <c r="AG35" s="32"/>
      <c r="AH35" s="32"/>
      <c r="AI35" s="29"/>
      <c r="AJ35" s="33"/>
      <c r="AK35" s="33"/>
      <c r="AL35" s="34"/>
      <c r="AM35" s="32"/>
      <c r="AN35" s="32"/>
      <c r="AO35" s="29"/>
      <c r="AP35" s="33"/>
      <c r="AQ35" s="33"/>
      <c r="AR35" s="29"/>
      <c r="AS35" s="33"/>
      <c r="AT35" s="33"/>
      <c r="AU35" s="30"/>
      <c r="AV35" s="70">
        <v>0</v>
      </c>
      <c r="AW35" s="46"/>
      <c r="AX35" s="72">
        <f t="shared" si="10"/>
        <v>0</v>
      </c>
      <c r="AY35" s="75"/>
      <c r="AZ35" s="75">
        <v>0</v>
      </c>
      <c r="BA35" s="72">
        <f t="shared" si="11"/>
        <v>0</v>
      </c>
      <c r="BB35" s="46">
        <v>0</v>
      </c>
      <c r="BC35" s="46"/>
      <c r="BD35" s="31"/>
      <c r="BE35" s="75"/>
      <c r="BF35" s="75"/>
      <c r="BG35" s="31"/>
      <c r="BH35" s="69">
        <v>0</v>
      </c>
      <c r="BI35" s="58"/>
      <c r="BJ35" s="73">
        <f t="shared" si="12"/>
        <v>0</v>
      </c>
      <c r="BK35" s="80">
        <v>0</v>
      </c>
      <c r="BL35" s="80">
        <v>0</v>
      </c>
      <c r="BM35" s="73">
        <f t="shared" si="0"/>
        <v>0</v>
      </c>
      <c r="BN35" s="69">
        <v>0</v>
      </c>
      <c r="BO35" s="58"/>
      <c r="BP35" s="73">
        <f t="shared" si="1"/>
        <v>0</v>
      </c>
      <c r="BQ35" s="80">
        <v>0</v>
      </c>
      <c r="BR35" s="80">
        <v>0</v>
      </c>
      <c r="BS35" s="73">
        <f t="shared" si="2"/>
        <v>0</v>
      </c>
      <c r="BT35" s="70">
        <v>0</v>
      </c>
      <c r="BU35" s="46"/>
      <c r="BV35" s="49"/>
      <c r="BW35" s="75"/>
      <c r="BX35" s="75"/>
      <c r="BY35" s="31"/>
      <c r="BZ35" s="64">
        <v>33528</v>
      </c>
      <c r="CA35" s="65">
        <v>16826</v>
      </c>
      <c r="CB35" s="74">
        <f t="shared" si="3"/>
        <v>0.50184920066809835</v>
      </c>
      <c r="CC35" s="82">
        <v>107108.23</v>
      </c>
      <c r="CD35" s="82">
        <v>55984.224310000005</v>
      </c>
      <c r="CE35" s="74">
        <f t="shared" si="4"/>
        <v>0.52268835279978021</v>
      </c>
      <c r="CF35" s="70">
        <v>0</v>
      </c>
      <c r="CG35" s="46"/>
      <c r="CH35" s="72">
        <f t="shared" si="5"/>
        <v>0</v>
      </c>
      <c r="CI35" s="75">
        <v>0</v>
      </c>
      <c r="CJ35" s="75">
        <v>0</v>
      </c>
      <c r="CK35" s="72">
        <f t="shared" si="6"/>
        <v>0</v>
      </c>
      <c r="CL35" s="75">
        <f t="shared" si="7"/>
        <v>107108.23</v>
      </c>
      <c r="CM35" s="75">
        <f t="shared" si="8"/>
        <v>55984.224310000005</v>
      </c>
      <c r="CN35" s="72">
        <f t="shared" si="23"/>
        <v>0.52268835279978021</v>
      </c>
    </row>
    <row r="36" spans="1:92" ht="30" customHeight="1" x14ac:dyDescent="0.25">
      <c r="A36" s="50">
        <v>26</v>
      </c>
      <c r="B36" s="54" t="s">
        <v>51</v>
      </c>
      <c r="C36" s="32"/>
      <c r="D36" s="32"/>
      <c r="E36" s="27"/>
      <c r="F36" s="33"/>
      <c r="G36" s="33"/>
      <c r="H36" s="29"/>
      <c r="I36" s="32"/>
      <c r="J36" s="32"/>
      <c r="K36" s="27"/>
      <c r="L36" s="33"/>
      <c r="M36" s="33"/>
      <c r="N36" s="29"/>
      <c r="O36" s="32"/>
      <c r="P36" s="26"/>
      <c r="Q36" s="29"/>
      <c r="R36" s="28"/>
      <c r="S36" s="28"/>
      <c r="T36" s="29"/>
      <c r="U36" s="32"/>
      <c r="V36" s="26"/>
      <c r="W36" s="29"/>
      <c r="X36" s="28"/>
      <c r="Y36" s="28"/>
      <c r="Z36" s="29"/>
      <c r="AA36" s="32"/>
      <c r="AB36" s="26"/>
      <c r="AC36" s="29"/>
      <c r="AD36" s="28"/>
      <c r="AE36" s="28"/>
      <c r="AF36" s="29"/>
      <c r="AG36" s="32"/>
      <c r="AH36" s="32"/>
      <c r="AI36" s="29"/>
      <c r="AJ36" s="33"/>
      <c r="AK36" s="33"/>
      <c r="AL36" s="34"/>
      <c r="AM36" s="32"/>
      <c r="AN36" s="32"/>
      <c r="AO36" s="29"/>
      <c r="AP36" s="33"/>
      <c r="AQ36" s="33"/>
      <c r="AR36" s="29"/>
      <c r="AS36" s="33"/>
      <c r="AT36" s="33"/>
      <c r="AU36" s="30"/>
      <c r="AV36" s="70">
        <v>2</v>
      </c>
      <c r="AW36" s="46">
        <v>4</v>
      </c>
      <c r="AX36" s="72">
        <f t="shared" si="10"/>
        <v>2</v>
      </c>
      <c r="AY36" s="75">
        <v>95.88</v>
      </c>
      <c r="AZ36" s="75">
        <v>47.94</v>
      </c>
      <c r="BA36" s="72">
        <f t="shared" si="11"/>
        <v>0.5</v>
      </c>
      <c r="BB36" s="46">
        <v>0</v>
      </c>
      <c r="BC36" s="46"/>
      <c r="BD36" s="31"/>
      <c r="BE36" s="75"/>
      <c r="BF36" s="75"/>
      <c r="BG36" s="31"/>
      <c r="BH36" s="69">
        <v>40079</v>
      </c>
      <c r="BI36" s="58">
        <v>16392</v>
      </c>
      <c r="BJ36" s="73">
        <f t="shared" si="12"/>
        <v>0.40899224032535741</v>
      </c>
      <c r="BK36" s="80">
        <v>31556.899999999998</v>
      </c>
      <c r="BL36" s="80">
        <v>13642.52845</v>
      </c>
      <c r="BM36" s="73">
        <f t="shared" si="0"/>
        <v>0.43231522899904617</v>
      </c>
      <c r="BN36" s="69">
        <v>13643</v>
      </c>
      <c r="BO36" s="58">
        <v>4568</v>
      </c>
      <c r="BP36" s="73">
        <f t="shared" si="1"/>
        <v>0.33482371912335995</v>
      </c>
      <c r="BQ36" s="80">
        <v>35597.29</v>
      </c>
      <c r="BR36" s="80">
        <v>12426.347629999998</v>
      </c>
      <c r="BS36" s="73">
        <f t="shared" si="2"/>
        <v>0.34908128203017696</v>
      </c>
      <c r="BT36" s="70">
        <v>0</v>
      </c>
      <c r="BU36" s="46"/>
      <c r="BV36" s="31"/>
      <c r="BW36" s="75"/>
      <c r="BX36" s="75"/>
      <c r="BY36" s="31"/>
      <c r="BZ36" s="64"/>
      <c r="CA36" s="65"/>
      <c r="CB36" s="74">
        <f t="shared" si="3"/>
        <v>0</v>
      </c>
      <c r="CC36" s="82"/>
      <c r="CD36" s="82"/>
      <c r="CE36" s="74">
        <f t="shared" si="4"/>
        <v>0</v>
      </c>
      <c r="CF36" s="70">
        <v>1650</v>
      </c>
      <c r="CG36" s="46">
        <v>977</v>
      </c>
      <c r="CH36" s="72">
        <f t="shared" si="5"/>
        <v>0.59212121212121216</v>
      </c>
      <c r="CI36" s="75">
        <v>5105.13</v>
      </c>
      <c r="CJ36" s="75">
        <v>3141.48702</v>
      </c>
      <c r="CK36" s="72">
        <f t="shared" si="6"/>
        <v>0.61535886843234155</v>
      </c>
      <c r="CL36" s="75">
        <f t="shared" si="7"/>
        <v>72355.200000000012</v>
      </c>
      <c r="CM36" s="75">
        <f t="shared" si="8"/>
        <v>29258.303099999997</v>
      </c>
      <c r="CN36" s="72">
        <f t="shared" ref="CN36:CN38" si="24">IFERROR((CM36/CL36),0)</f>
        <v>0.40437042672814105</v>
      </c>
    </row>
    <row r="37" spans="1:92" ht="30" customHeight="1" x14ac:dyDescent="0.25">
      <c r="A37" s="50">
        <v>27</v>
      </c>
      <c r="B37" s="54" t="s">
        <v>52</v>
      </c>
      <c r="C37" s="32"/>
      <c r="D37" s="32"/>
      <c r="E37" s="27"/>
      <c r="F37" s="33"/>
      <c r="G37" s="33"/>
      <c r="H37" s="29"/>
      <c r="I37" s="32"/>
      <c r="J37" s="32"/>
      <c r="K37" s="27"/>
      <c r="L37" s="33"/>
      <c r="M37" s="33"/>
      <c r="N37" s="29"/>
      <c r="O37" s="32"/>
      <c r="P37" s="26"/>
      <c r="Q37" s="29"/>
      <c r="R37" s="28"/>
      <c r="S37" s="28"/>
      <c r="T37" s="29"/>
      <c r="U37" s="32"/>
      <c r="V37" s="26"/>
      <c r="W37" s="29"/>
      <c r="X37" s="28"/>
      <c r="Y37" s="28"/>
      <c r="Z37" s="29"/>
      <c r="AA37" s="32"/>
      <c r="AB37" s="26"/>
      <c r="AC37" s="29"/>
      <c r="AD37" s="28"/>
      <c r="AE37" s="28"/>
      <c r="AF37" s="29"/>
      <c r="AG37" s="32"/>
      <c r="AH37" s="32"/>
      <c r="AI37" s="29"/>
      <c r="AJ37" s="33"/>
      <c r="AK37" s="33"/>
      <c r="AL37" s="34"/>
      <c r="AM37" s="32"/>
      <c r="AN37" s="32"/>
      <c r="AO37" s="29"/>
      <c r="AP37" s="33"/>
      <c r="AQ37" s="33"/>
      <c r="AR37" s="29"/>
      <c r="AS37" s="33"/>
      <c r="AT37" s="33"/>
      <c r="AU37" s="30"/>
      <c r="AV37" s="70">
        <v>39</v>
      </c>
      <c r="AW37" s="46">
        <v>18</v>
      </c>
      <c r="AX37" s="72">
        <f t="shared" si="10"/>
        <v>0.46153846153846156</v>
      </c>
      <c r="AY37" s="75">
        <v>1869.28</v>
      </c>
      <c r="AZ37" s="75">
        <v>898.86500000000001</v>
      </c>
      <c r="BA37" s="72">
        <f t="shared" si="11"/>
        <v>0.48086161516733716</v>
      </c>
      <c r="BB37" s="46">
        <v>0</v>
      </c>
      <c r="BC37" s="46"/>
      <c r="BD37" s="31"/>
      <c r="BE37" s="75"/>
      <c r="BF37" s="75"/>
      <c r="BG37" s="31"/>
      <c r="BH37" s="69">
        <v>6018</v>
      </c>
      <c r="BI37" s="58">
        <v>2771</v>
      </c>
      <c r="BJ37" s="73">
        <f t="shared" si="12"/>
        <v>0.46045197740112992</v>
      </c>
      <c r="BK37" s="80">
        <v>8658.34</v>
      </c>
      <c r="BL37" s="80">
        <v>3941.6262299999999</v>
      </c>
      <c r="BM37" s="73">
        <f t="shared" si="0"/>
        <v>0.45524040751460437</v>
      </c>
      <c r="BN37" s="69">
        <v>280</v>
      </c>
      <c r="BO37" s="58">
        <v>89</v>
      </c>
      <c r="BP37" s="73">
        <f t="shared" si="1"/>
        <v>0.31785714285714284</v>
      </c>
      <c r="BQ37" s="80">
        <v>729.53</v>
      </c>
      <c r="BR37" s="80">
        <v>241.60615999999999</v>
      </c>
      <c r="BS37" s="73">
        <f t="shared" si="2"/>
        <v>0.33118056831110443</v>
      </c>
      <c r="BT37" s="70">
        <v>0</v>
      </c>
      <c r="BU37" s="46"/>
      <c r="BV37" s="31"/>
      <c r="BW37" s="75"/>
      <c r="BX37" s="75"/>
      <c r="BY37" s="31"/>
      <c r="BZ37" s="64"/>
      <c r="CA37" s="65"/>
      <c r="CB37" s="74">
        <f t="shared" si="3"/>
        <v>0</v>
      </c>
      <c r="CC37" s="82"/>
      <c r="CD37" s="82"/>
      <c r="CE37" s="74">
        <f t="shared" si="4"/>
        <v>0</v>
      </c>
      <c r="CF37" s="70">
        <v>6460</v>
      </c>
      <c r="CG37" s="46">
        <v>3121</v>
      </c>
      <c r="CH37" s="72">
        <f t="shared" si="5"/>
        <v>0.48312693498452014</v>
      </c>
      <c r="CI37" s="75">
        <v>24956.83</v>
      </c>
      <c r="CJ37" s="75">
        <v>12533.113469999998</v>
      </c>
      <c r="CK37" s="72">
        <f t="shared" si="6"/>
        <v>0.50219172346808461</v>
      </c>
      <c r="CL37" s="75">
        <f t="shared" si="7"/>
        <v>36213.980000000003</v>
      </c>
      <c r="CM37" s="75">
        <f t="shared" si="8"/>
        <v>17615.210859999999</v>
      </c>
      <c r="CN37" s="72">
        <f t="shared" si="24"/>
        <v>0.48642018524337832</v>
      </c>
    </row>
    <row r="38" spans="1:92" ht="30" customHeight="1" x14ac:dyDescent="0.25">
      <c r="A38" s="50">
        <v>28</v>
      </c>
      <c r="B38" s="54" t="s">
        <v>53</v>
      </c>
      <c r="C38" s="32"/>
      <c r="D38" s="32"/>
      <c r="E38" s="27"/>
      <c r="F38" s="33"/>
      <c r="G38" s="33"/>
      <c r="H38" s="29"/>
      <c r="I38" s="32"/>
      <c r="J38" s="32"/>
      <c r="K38" s="27"/>
      <c r="L38" s="33"/>
      <c r="M38" s="33"/>
      <c r="N38" s="29"/>
      <c r="O38" s="32"/>
      <c r="P38" s="26"/>
      <c r="Q38" s="29"/>
      <c r="R38" s="28"/>
      <c r="S38" s="28"/>
      <c r="T38" s="29"/>
      <c r="U38" s="32"/>
      <c r="V38" s="26"/>
      <c r="W38" s="29"/>
      <c r="X38" s="28"/>
      <c r="Y38" s="28"/>
      <c r="Z38" s="29"/>
      <c r="AA38" s="32"/>
      <c r="AB38" s="26"/>
      <c r="AC38" s="29"/>
      <c r="AD38" s="28"/>
      <c r="AE38" s="28"/>
      <c r="AF38" s="29"/>
      <c r="AG38" s="32"/>
      <c r="AH38" s="32"/>
      <c r="AI38" s="29"/>
      <c r="AJ38" s="33"/>
      <c r="AK38" s="33"/>
      <c r="AL38" s="34"/>
      <c r="AM38" s="32"/>
      <c r="AN38" s="32"/>
      <c r="AO38" s="29"/>
      <c r="AP38" s="33"/>
      <c r="AQ38" s="33"/>
      <c r="AR38" s="29"/>
      <c r="AS38" s="33"/>
      <c r="AT38" s="33"/>
      <c r="AU38" s="30"/>
      <c r="AV38" s="70">
        <v>0</v>
      </c>
      <c r="AW38" s="46"/>
      <c r="AX38" s="72">
        <f t="shared" si="10"/>
        <v>0</v>
      </c>
      <c r="AY38" s="75"/>
      <c r="AZ38" s="75">
        <v>0</v>
      </c>
      <c r="BA38" s="72">
        <f t="shared" si="11"/>
        <v>0</v>
      </c>
      <c r="BB38" s="46">
        <v>0</v>
      </c>
      <c r="BC38" s="46"/>
      <c r="BD38" s="31"/>
      <c r="BE38" s="75"/>
      <c r="BF38" s="75"/>
      <c r="BG38" s="31"/>
      <c r="BH38" s="69">
        <v>9388</v>
      </c>
      <c r="BI38" s="58">
        <v>6584</v>
      </c>
      <c r="BJ38" s="73">
        <f t="shared" si="12"/>
        <v>0.70132083510864929</v>
      </c>
      <c r="BK38" s="80">
        <v>8102.24</v>
      </c>
      <c r="BL38" s="80">
        <v>5815.9628900000007</v>
      </c>
      <c r="BM38" s="73">
        <f t="shared" si="0"/>
        <v>0.71782160118683236</v>
      </c>
      <c r="BN38" s="69">
        <v>180</v>
      </c>
      <c r="BO38" s="58">
        <v>103</v>
      </c>
      <c r="BP38" s="73">
        <f t="shared" si="1"/>
        <v>0.57222222222222219</v>
      </c>
      <c r="BQ38" s="80">
        <v>470.62</v>
      </c>
      <c r="BR38" s="80">
        <v>280.22185999999999</v>
      </c>
      <c r="BS38" s="73">
        <f t="shared" si="2"/>
        <v>0.59543126088988996</v>
      </c>
      <c r="BT38" s="70">
        <v>0</v>
      </c>
      <c r="BU38" s="46"/>
      <c r="BV38" s="31"/>
      <c r="BW38" s="75"/>
      <c r="BX38" s="75"/>
      <c r="BY38" s="31"/>
      <c r="BZ38" s="64"/>
      <c r="CA38" s="65"/>
      <c r="CB38" s="74">
        <f t="shared" si="3"/>
        <v>0</v>
      </c>
      <c r="CC38" s="82"/>
      <c r="CD38" s="82"/>
      <c r="CE38" s="74">
        <f t="shared" si="4"/>
        <v>0</v>
      </c>
      <c r="CF38" s="70">
        <v>2310</v>
      </c>
      <c r="CG38" s="46">
        <v>917</v>
      </c>
      <c r="CH38" s="72">
        <f t="shared" si="5"/>
        <v>0.39696969696969697</v>
      </c>
      <c r="CI38" s="75">
        <v>7934.9</v>
      </c>
      <c r="CJ38" s="75">
        <v>3348.7775300000003</v>
      </c>
      <c r="CK38" s="72">
        <f t="shared" si="6"/>
        <v>0.42203147235629945</v>
      </c>
      <c r="CL38" s="75">
        <f t="shared" si="7"/>
        <v>16507.760000000002</v>
      </c>
      <c r="CM38" s="75">
        <f t="shared" si="8"/>
        <v>9444.9622799999997</v>
      </c>
      <c r="CN38" s="72">
        <f t="shared" si="24"/>
        <v>0.57215287113454516</v>
      </c>
    </row>
    <row r="39" spans="1:92" ht="30" customHeight="1" x14ac:dyDescent="0.25">
      <c r="A39" s="50">
        <v>29</v>
      </c>
      <c r="B39" s="54" t="s">
        <v>54</v>
      </c>
      <c r="C39" s="32"/>
      <c r="D39" s="32"/>
      <c r="E39" s="27"/>
      <c r="F39" s="33"/>
      <c r="G39" s="33"/>
      <c r="H39" s="29"/>
      <c r="I39" s="32"/>
      <c r="J39" s="32"/>
      <c r="K39" s="27"/>
      <c r="L39" s="33"/>
      <c r="M39" s="33"/>
      <c r="N39" s="29"/>
      <c r="O39" s="32"/>
      <c r="P39" s="26"/>
      <c r="Q39" s="29"/>
      <c r="R39" s="28"/>
      <c r="S39" s="28"/>
      <c r="T39" s="29"/>
      <c r="U39" s="32"/>
      <c r="V39" s="26"/>
      <c r="W39" s="29"/>
      <c r="X39" s="28"/>
      <c r="Y39" s="28"/>
      <c r="Z39" s="29"/>
      <c r="AA39" s="32"/>
      <c r="AB39" s="26"/>
      <c r="AC39" s="29"/>
      <c r="AD39" s="28"/>
      <c r="AE39" s="28"/>
      <c r="AF39" s="29"/>
      <c r="AG39" s="32"/>
      <c r="AH39" s="32"/>
      <c r="AI39" s="29"/>
      <c r="AJ39" s="33"/>
      <c r="AK39" s="33"/>
      <c r="AL39" s="34"/>
      <c r="AM39" s="32"/>
      <c r="AN39" s="32"/>
      <c r="AO39" s="29"/>
      <c r="AP39" s="33"/>
      <c r="AQ39" s="33"/>
      <c r="AR39" s="29"/>
      <c r="AS39" s="33"/>
      <c r="AT39" s="33"/>
      <c r="AU39" s="30"/>
      <c r="AV39" s="70">
        <v>0</v>
      </c>
      <c r="AW39" s="46"/>
      <c r="AX39" s="72">
        <f t="shared" si="10"/>
        <v>0</v>
      </c>
      <c r="AY39" s="75"/>
      <c r="AZ39" s="75">
        <v>0</v>
      </c>
      <c r="BA39" s="72">
        <f t="shared" si="11"/>
        <v>0</v>
      </c>
      <c r="BB39" s="46">
        <v>0</v>
      </c>
      <c r="BC39" s="46"/>
      <c r="BD39" s="31"/>
      <c r="BE39" s="75"/>
      <c r="BF39" s="75"/>
      <c r="BG39" s="31"/>
      <c r="BH39" s="69">
        <v>0</v>
      </c>
      <c r="BI39" s="58"/>
      <c r="BJ39" s="73">
        <f t="shared" si="12"/>
        <v>0</v>
      </c>
      <c r="BK39" s="80">
        <v>0</v>
      </c>
      <c r="BL39" s="80">
        <v>0</v>
      </c>
      <c r="BM39" s="73">
        <f t="shared" si="0"/>
        <v>0</v>
      </c>
      <c r="BN39" s="69">
        <v>0</v>
      </c>
      <c r="BO39" s="58"/>
      <c r="BP39" s="73">
        <f t="shared" si="1"/>
        <v>0</v>
      </c>
      <c r="BQ39" s="80">
        <v>0</v>
      </c>
      <c r="BR39" s="80">
        <v>0</v>
      </c>
      <c r="BS39" s="73">
        <f t="shared" si="2"/>
        <v>0</v>
      </c>
      <c r="BT39" s="70">
        <v>0</v>
      </c>
      <c r="BU39" s="46"/>
      <c r="BV39" s="31"/>
      <c r="BW39" s="75"/>
      <c r="BX39" s="75"/>
      <c r="BY39" s="31"/>
      <c r="BZ39" s="64">
        <v>5500</v>
      </c>
      <c r="CA39" s="65">
        <v>2756</v>
      </c>
      <c r="CB39" s="74">
        <f t="shared" si="3"/>
        <v>0.50109090909090914</v>
      </c>
      <c r="CC39" s="82">
        <v>18578.560000000001</v>
      </c>
      <c r="CD39" s="82">
        <v>9696.2369999999992</v>
      </c>
      <c r="CE39" s="74">
        <f t="shared" si="4"/>
        <v>0.52190465784215778</v>
      </c>
      <c r="CF39" s="70">
        <v>0</v>
      </c>
      <c r="CG39" s="46"/>
      <c r="CH39" s="72">
        <f t="shared" si="5"/>
        <v>0</v>
      </c>
      <c r="CI39" s="75">
        <v>0</v>
      </c>
      <c r="CJ39" s="75">
        <v>0</v>
      </c>
      <c r="CK39" s="72">
        <f t="shared" si="6"/>
        <v>0</v>
      </c>
      <c r="CL39" s="75">
        <f t="shared" si="7"/>
        <v>18578.560000000001</v>
      </c>
      <c r="CM39" s="75">
        <f t="shared" si="8"/>
        <v>9696.2369999999992</v>
      </c>
      <c r="CN39" s="72">
        <f t="shared" ref="CN39:CN44" si="25">IFERROR((CM39/CL39),0)</f>
        <v>0.52190465784215778</v>
      </c>
    </row>
    <row r="40" spans="1:92" ht="30" customHeight="1" x14ac:dyDescent="0.25">
      <c r="A40" s="50">
        <v>32</v>
      </c>
      <c r="B40" s="54" t="s">
        <v>57</v>
      </c>
      <c r="C40" s="32"/>
      <c r="D40" s="32"/>
      <c r="E40" s="27"/>
      <c r="F40" s="33"/>
      <c r="G40" s="33"/>
      <c r="H40" s="29"/>
      <c r="I40" s="32"/>
      <c r="J40" s="32"/>
      <c r="K40" s="27"/>
      <c r="L40" s="33"/>
      <c r="M40" s="33"/>
      <c r="N40" s="29"/>
      <c r="O40" s="32"/>
      <c r="P40" s="26"/>
      <c r="Q40" s="29"/>
      <c r="R40" s="28"/>
      <c r="S40" s="28"/>
      <c r="T40" s="29"/>
      <c r="U40" s="32"/>
      <c r="V40" s="26"/>
      <c r="W40" s="29"/>
      <c r="X40" s="28"/>
      <c r="Y40" s="28"/>
      <c r="Z40" s="29"/>
      <c r="AA40" s="32"/>
      <c r="AB40" s="26"/>
      <c r="AC40" s="29"/>
      <c r="AD40" s="28"/>
      <c r="AE40" s="28"/>
      <c r="AF40" s="29"/>
      <c r="AG40" s="32"/>
      <c r="AH40" s="32"/>
      <c r="AI40" s="29"/>
      <c r="AJ40" s="33"/>
      <c r="AK40" s="33"/>
      <c r="AL40" s="34"/>
      <c r="AM40" s="32"/>
      <c r="AN40" s="32"/>
      <c r="AO40" s="29"/>
      <c r="AP40" s="33"/>
      <c r="AQ40" s="33"/>
      <c r="AR40" s="29"/>
      <c r="AS40" s="33"/>
      <c r="AT40" s="33"/>
      <c r="AU40" s="30"/>
      <c r="AV40" s="70">
        <v>20</v>
      </c>
      <c r="AW40" s="46">
        <v>20</v>
      </c>
      <c r="AX40" s="72">
        <f>IFERROR((AW40/AV40),0)</f>
        <v>1</v>
      </c>
      <c r="AY40" s="75">
        <v>943.46</v>
      </c>
      <c r="AZ40" s="75">
        <v>979.24457999999993</v>
      </c>
      <c r="BA40" s="72">
        <f t="shared" si="11"/>
        <v>1.0379290907934622</v>
      </c>
      <c r="BB40" s="46">
        <v>0</v>
      </c>
      <c r="BC40" s="46"/>
      <c r="BD40" s="31"/>
      <c r="BE40" s="75"/>
      <c r="BF40" s="75"/>
      <c r="BG40" s="31"/>
      <c r="BH40" s="69">
        <v>22312</v>
      </c>
      <c r="BI40" s="58">
        <v>11500</v>
      </c>
      <c r="BJ40" s="73">
        <f>IFERROR((BI40/BH40),0)</f>
        <v>0.5154177124417354</v>
      </c>
      <c r="BK40" s="80">
        <v>21118.85</v>
      </c>
      <c r="BL40" s="80">
        <v>9211.0036100000016</v>
      </c>
      <c r="BM40" s="73">
        <f t="shared" si="0"/>
        <v>0.4361508136096427</v>
      </c>
      <c r="BN40" s="69">
        <v>3480</v>
      </c>
      <c r="BO40" s="58">
        <v>1428</v>
      </c>
      <c r="BP40" s="73">
        <f>IFERROR((BO40/BN40),0)</f>
        <v>0.41034482758620688</v>
      </c>
      <c r="BQ40" s="80">
        <v>8712.93</v>
      </c>
      <c r="BR40" s="80">
        <v>3724.9122599999996</v>
      </c>
      <c r="BS40" s="73">
        <f t="shared" si="2"/>
        <v>0.42751545806060642</v>
      </c>
      <c r="BT40" s="70">
        <v>210</v>
      </c>
      <c r="BU40" s="46">
        <v>108</v>
      </c>
      <c r="BV40" s="72">
        <f>IFERROR((BU40/BT40),0)</f>
        <v>0.51428571428571423</v>
      </c>
      <c r="BW40" s="75">
        <v>8819.33</v>
      </c>
      <c r="BX40" s="75">
        <v>4721.3807500000003</v>
      </c>
      <c r="BY40" s="72">
        <f t="shared" ref="BY40:BY41" si="26">IFERROR((BX40/BW40),0)</f>
        <v>0.53534460667647088</v>
      </c>
      <c r="BZ40" s="64">
        <v>1850</v>
      </c>
      <c r="CA40" s="65">
        <v>981</v>
      </c>
      <c r="CB40" s="74">
        <f>IFERROR((CA40/BZ40),0)</f>
        <v>0.53027027027027029</v>
      </c>
      <c r="CC40" s="82">
        <v>5841.52</v>
      </c>
      <c r="CD40" s="82">
        <v>3225.6835299999998</v>
      </c>
      <c r="CE40" s="74">
        <f t="shared" si="4"/>
        <v>0.55219934708774421</v>
      </c>
      <c r="CF40" s="70">
        <v>7480</v>
      </c>
      <c r="CG40" s="46">
        <v>4371</v>
      </c>
      <c r="CH40" s="72">
        <f>IFERROR((CG40/CF40),0)</f>
        <v>0.58435828877005347</v>
      </c>
      <c r="CI40" s="75">
        <v>26623.95</v>
      </c>
      <c r="CJ40" s="75">
        <v>16049.518779999999</v>
      </c>
      <c r="CK40" s="72">
        <f t="shared" si="6"/>
        <v>0.6028226007035018</v>
      </c>
      <c r="CL40" s="75">
        <f t="shared" si="7"/>
        <v>72060.039999999994</v>
      </c>
      <c r="CM40" s="75">
        <f t="shared" si="8"/>
        <v>37911.74351</v>
      </c>
      <c r="CN40" s="72">
        <f t="shared" si="25"/>
        <v>0.52611327318164136</v>
      </c>
    </row>
    <row r="41" spans="1:92" ht="30" customHeight="1" x14ac:dyDescent="0.25">
      <c r="A41" s="50">
        <v>31</v>
      </c>
      <c r="B41" s="54" t="s">
        <v>56</v>
      </c>
      <c r="C41" s="32"/>
      <c r="D41" s="32"/>
      <c r="E41" s="27"/>
      <c r="F41" s="33"/>
      <c r="G41" s="33"/>
      <c r="H41" s="29"/>
      <c r="I41" s="32"/>
      <c r="J41" s="32"/>
      <c r="K41" s="27"/>
      <c r="L41" s="33"/>
      <c r="M41" s="33"/>
      <c r="N41" s="29"/>
      <c r="O41" s="32"/>
      <c r="P41" s="26"/>
      <c r="Q41" s="29"/>
      <c r="R41" s="28"/>
      <c r="S41" s="28"/>
      <c r="T41" s="29"/>
      <c r="U41" s="32"/>
      <c r="V41" s="26"/>
      <c r="W41" s="29"/>
      <c r="X41" s="28"/>
      <c r="Y41" s="28"/>
      <c r="Z41" s="29"/>
      <c r="AA41" s="32"/>
      <c r="AB41" s="26"/>
      <c r="AC41" s="29"/>
      <c r="AD41" s="28"/>
      <c r="AE41" s="28"/>
      <c r="AF41" s="29"/>
      <c r="AG41" s="32"/>
      <c r="AH41" s="32"/>
      <c r="AI41" s="29"/>
      <c r="AJ41" s="33"/>
      <c r="AK41" s="33"/>
      <c r="AL41" s="34"/>
      <c r="AM41" s="32"/>
      <c r="AN41" s="32"/>
      <c r="AO41" s="29"/>
      <c r="AP41" s="33"/>
      <c r="AQ41" s="33"/>
      <c r="AR41" s="29"/>
      <c r="AS41" s="33"/>
      <c r="AT41" s="33"/>
      <c r="AU41" s="30"/>
      <c r="AV41" s="70">
        <v>270</v>
      </c>
      <c r="AW41" s="46">
        <v>108</v>
      </c>
      <c r="AX41" s="72">
        <f t="shared" si="10"/>
        <v>0.4</v>
      </c>
      <c r="AY41" s="75">
        <v>33290.81</v>
      </c>
      <c r="AZ41" s="75">
        <v>15697.87357</v>
      </c>
      <c r="BA41" s="72">
        <f t="shared" si="11"/>
        <v>0.47153774780487473</v>
      </c>
      <c r="BB41" s="46">
        <v>0</v>
      </c>
      <c r="BC41" s="46"/>
      <c r="BD41" s="31"/>
      <c r="BE41" s="75"/>
      <c r="BF41" s="75"/>
      <c r="BG41" s="31"/>
      <c r="BH41" s="69">
        <v>15704</v>
      </c>
      <c r="BI41" s="58">
        <v>8548</v>
      </c>
      <c r="BJ41" s="73">
        <f t="shared" si="12"/>
        <v>0.54431991849210393</v>
      </c>
      <c r="BK41" s="80">
        <v>11982.789999999999</v>
      </c>
      <c r="BL41" s="80">
        <v>6775.8246899999995</v>
      </c>
      <c r="BM41" s="73">
        <f t="shared" si="0"/>
        <v>0.565463025722724</v>
      </c>
      <c r="BN41" s="69">
        <v>1210</v>
      </c>
      <c r="BO41" s="58">
        <v>569</v>
      </c>
      <c r="BP41" s="73">
        <f t="shared" si="1"/>
        <v>0.47024793388429753</v>
      </c>
      <c r="BQ41" s="80">
        <v>2892.67</v>
      </c>
      <c r="BR41" s="80">
        <v>1416.3896000000002</v>
      </c>
      <c r="BS41" s="73">
        <f t="shared" si="2"/>
        <v>0.48964783400802725</v>
      </c>
      <c r="BT41" s="70">
        <v>376</v>
      </c>
      <c r="BU41" s="46">
        <v>198</v>
      </c>
      <c r="BV41" s="72">
        <f t="shared" ref="BV41:BV47" si="27">IFERROR((BU41/BT41),0)</f>
        <v>0.52659574468085102</v>
      </c>
      <c r="BW41" s="75">
        <v>3770.78</v>
      </c>
      <c r="BX41" s="75">
        <v>2073.54286</v>
      </c>
      <c r="BY41" s="72">
        <f t="shared" si="26"/>
        <v>0.54989759678368932</v>
      </c>
      <c r="BZ41" s="64">
        <v>1030</v>
      </c>
      <c r="CA41" s="65">
        <v>306</v>
      </c>
      <c r="CB41" s="74">
        <f t="shared" si="3"/>
        <v>0.29708737864077672</v>
      </c>
      <c r="CC41" s="82">
        <v>3252.36</v>
      </c>
      <c r="CD41" s="82">
        <v>1008.4570600000001</v>
      </c>
      <c r="CE41" s="74">
        <f t="shared" si="4"/>
        <v>0.31006932196927772</v>
      </c>
      <c r="CF41" s="70">
        <v>4740</v>
      </c>
      <c r="CG41" s="46">
        <v>2308</v>
      </c>
      <c r="CH41" s="72">
        <f t="shared" si="5"/>
        <v>0.4869198312236287</v>
      </c>
      <c r="CI41" s="75">
        <v>15196.07</v>
      </c>
      <c r="CJ41" s="75">
        <v>7712.8561300000001</v>
      </c>
      <c r="CK41" s="72">
        <f t="shared" si="6"/>
        <v>0.50755597532783148</v>
      </c>
      <c r="CL41" s="75">
        <f t="shared" si="7"/>
        <v>70385.48</v>
      </c>
      <c r="CM41" s="75">
        <f t="shared" si="8"/>
        <v>34684.943910000002</v>
      </c>
      <c r="CN41" s="72">
        <f t="shared" si="25"/>
        <v>0.49278549936719906</v>
      </c>
    </row>
    <row r="42" spans="1:92" ht="30" customHeight="1" x14ac:dyDescent="0.25">
      <c r="A42" s="50">
        <v>33</v>
      </c>
      <c r="B42" s="54" t="s">
        <v>58</v>
      </c>
      <c r="C42" s="32"/>
      <c r="D42" s="32"/>
      <c r="E42" s="27"/>
      <c r="F42" s="33"/>
      <c r="G42" s="33"/>
      <c r="H42" s="29"/>
      <c r="I42" s="32"/>
      <c r="J42" s="32"/>
      <c r="K42" s="27"/>
      <c r="L42" s="33"/>
      <c r="M42" s="33"/>
      <c r="N42" s="29"/>
      <c r="O42" s="32"/>
      <c r="P42" s="26"/>
      <c r="Q42" s="29"/>
      <c r="R42" s="28"/>
      <c r="S42" s="28"/>
      <c r="T42" s="29"/>
      <c r="U42" s="32"/>
      <c r="V42" s="26"/>
      <c r="W42" s="29"/>
      <c r="X42" s="28"/>
      <c r="Y42" s="28"/>
      <c r="Z42" s="29"/>
      <c r="AA42" s="32"/>
      <c r="AB42" s="26"/>
      <c r="AC42" s="29"/>
      <c r="AD42" s="28"/>
      <c r="AE42" s="28"/>
      <c r="AF42" s="29"/>
      <c r="AG42" s="32"/>
      <c r="AH42" s="32"/>
      <c r="AI42" s="29"/>
      <c r="AJ42" s="33"/>
      <c r="AK42" s="33"/>
      <c r="AL42" s="34"/>
      <c r="AM42" s="32"/>
      <c r="AN42" s="32"/>
      <c r="AO42" s="29"/>
      <c r="AP42" s="33"/>
      <c r="AQ42" s="33"/>
      <c r="AR42" s="29"/>
      <c r="AS42" s="33"/>
      <c r="AT42" s="33"/>
      <c r="AU42" s="30"/>
      <c r="AV42" s="70">
        <v>44</v>
      </c>
      <c r="AW42" s="46">
        <v>15</v>
      </c>
      <c r="AX42" s="72">
        <f t="shared" si="10"/>
        <v>0.34090909090909088</v>
      </c>
      <c r="AY42" s="75">
        <v>1894.51</v>
      </c>
      <c r="AZ42" s="75">
        <v>675.25843999999995</v>
      </c>
      <c r="BA42" s="72">
        <f t="shared" si="11"/>
        <v>0.35642907136937779</v>
      </c>
      <c r="BB42" s="46">
        <v>0</v>
      </c>
      <c r="BC42" s="46"/>
      <c r="BD42" s="31"/>
      <c r="BE42" s="75"/>
      <c r="BF42" s="75"/>
      <c r="BG42" s="31"/>
      <c r="BH42" s="69">
        <v>5244</v>
      </c>
      <c r="BI42" s="58">
        <v>3123</v>
      </c>
      <c r="BJ42" s="73">
        <f t="shared" si="12"/>
        <v>0.59553775743707094</v>
      </c>
      <c r="BK42" s="80">
        <v>4005.73</v>
      </c>
      <c r="BL42" s="80">
        <v>2445.8590199999994</v>
      </c>
      <c r="BM42" s="73">
        <f t="shared" si="0"/>
        <v>0.61059008470366183</v>
      </c>
      <c r="BN42" s="69">
        <v>1118</v>
      </c>
      <c r="BO42" s="58">
        <v>651</v>
      </c>
      <c r="BP42" s="73">
        <f t="shared" si="1"/>
        <v>0.58228980322003576</v>
      </c>
      <c r="BQ42" s="80">
        <v>2726.77</v>
      </c>
      <c r="BR42" s="80">
        <v>1640.4132999999997</v>
      </c>
      <c r="BS42" s="73">
        <f t="shared" si="2"/>
        <v>0.60159577082042115</v>
      </c>
      <c r="BT42" s="70">
        <v>0</v>
      </c>
      <c r="BU42" s="46"/>
      <c r="BV42" s="31"/>
      <c r="BW42" s="75"/>
      <c r="BX42" s="75"/>
      <c r="BY42" s="31"/>
      <c r="BZ42" s="64">
        <v>300</v>
      </c>
      <c r="CA42" s="65">
        <v>124</v>
      </c>
      <c r="CB42" s="74">
        <f t="shared" si="3"/>
        <v>0.41333333333333333</v>
      </c>
      <c r="CC42" s="82">
        <v>947.29</v>
      </c>
      <c r="CD42" s="82">
        <v>408.06903999999997</v>
      </c>
      <c r="CE42" s="74">
        <f t="shared" si="4"/>
        <v>0.43077520083606918</v>
      </c>
      <c r="CF42" s="70">
        <v>0</v>
      </c>
      <c r="CG42" s="46"/>
      <c r="CH42" s="72">
        <f t="shared" si="5"/>
        <v>0</v>
      </c>
      <c r="CI42" s="75">
        <v>0</v>
      </c>
      <c r="CJ42" s="75">
        <v>0</v>
      </c>
      <c r="CK42" s="72">
        <f t="shared" si="6"/>
        <v>0</v>
      </c>
      <c r="CL42" s="75">
        <f t="shared" si="7"/>
        <v>9574.2999999999993</v>
      </c>
      <c r="CM42" s="75">
        <f t="shared" si="8"/>
        <v>5169.5998</v>
      </c>
      <c r="CN42" s="72">
        <f t="shared" si="25"/>
        <v>0.53994545815359873</v>
      </c>
    </row>
    <row r="43" spans="1:92" ht="30" customHeight="1" x14ac:dyDescent="0.25">
      <c r="A43" s="50">
        <v>30</v>
      </c>
      <c r="B43" s="54" t="s">
        <v>55</v>
      </c>
      <c r="C43" s="32"/>
      <c r="D43" s="32"/>
      <c r="E43" s="27"/>
      <c r="F43" s="33"/>
      <c r="G43" s="33"/>
      <c r="H43" s="29"/>
      <c r="I43" s="32"/>
      <c r="J43" s="32"/>
      <c r="K43" s="27"/>
      <c r="L43" s="33"/>
      <c r="M43" s="33"/>
      <c r="N43" s="29"/>
      <c r="O43" s="32"/>
      <c r="P43" s="26"/>
      <c r="Q43" s="29"/>
      <c r="R43" s="28"/>
      <c r="S43" s="28"/>
      <c r="T43" s="29"/>
      <c r="U43" s="32"/>
      <c r="V43" s="26"/>
      <c r="W43" s="29"/>
      <c r="X43" s="28"/>
      <c r="Y43" s="28"/>
      <c r="Z43" s="29"/>
      <c r="AA43" s="32"/>
      <c r="AB43" s="26"/>
      <c r="AC43" s="29"/>
      <c r="AD43" s="28"/>
      <c r="AE43" s="28"/>
      <c r="AF43" s="29"/>
      <c r="AG43" s="32"/>
      <c r="AH43" s="32"/>
      <c r="AI43" s="29"/>
      <c r="AJ43" s="33"/>
      <c r="AK43" s="33"/>
      <c r="AL43" s="34"/>
      <c r="AM43" s="32"/>
      <c r="AN43" s="32"/>
      <c r="AO43" s="29"/>
      <c r="AP43" s="33"/>
      <c r="AQ43" s="33"/>
      <c r="AR43" s="29"/>
      <c r="AS43" s="33"/>
      <c r="AT43" s="33"/>
      <c r="AU43" s="30"/>
      <c r="AV43" s="70">
        <v>30</v>
      </c>
      <c r="AW43" s="46">
        <v>7</v>
      </c>
      <c r="AX43" s="72">
        <f>IFERROR((AW43/AV43),0)</f>
        <v>0.23333333333333334</v>
      </c>
      <c r="AY43" s="75">
        <v>968.31</v>
      </c>
      <c r="AZ43" s="75">
        <v>238.07157000000001</v>
      </c>
      <c r="BA43" s="72">
        <f t="shared" si="11"/>
        <v>0.24586296743811384</v>
      </c>
      <c r="BB43" s="46">
        <v>0</v>
      </c>
      <c r="BC43" s="46"/>
      <c r="BD43" s="31"/>
      <c r="BE43" s="75"/>
      <c r="BF43" s="75"/>
      <c r="BG43" s="31"/>
      <c r="BH43" s="69">
        <v>6087</v>
      </c>
      <c r="BI43" s="58">
        <v>3734</v>
      </c>
      <c r="BJ43" s="73">
        <f>IFERROR((BI43/BH43),0)</f>
        <v>0.61343847543946117</v>
      </c>
      <c r="BK43" s="80">
        <v>4724.2300000000005</v>
      </c>
      <c r="BL43" s="80">
        <v>2435.1780200000003</v>
      </c>
      <c r="BM43" s="73">
        <f t="shared" si="0"/>
        <v>0.51546559333478681</v>
      </c>
      <c r="BN43" s="69">
        <v>6300</v>
      </c>
      <c r="BO43" s="58">
        <v>708</v>
      </c>
      <c r="BP43" s="73">
        <f>IFERROR((BO43/BN43),0)</f>
        <v>0.11238095238095239</v>
      </c>
      <c r="BQ43" s="80">
        <v>15386.35</v>
      </c>
      <c r="BR43" s="80">
        <v>1845.4937300000001</v>
      </c>
      <c r="BS43" s="73">
        <f t="shared" si="2"/>
        <v>0.11994356881261638</v>
      </c>
      <c r="BT43" s="70">
        <v>0</v>
      </c>
      <c r="BU43" s="46"/>
      <c r="BV43" s="31"/>
      <c r="BW43" s="75"/>
      <c r="BX43" s="75"/>
      <c r="BY43" s="31"/>
      <c r="BZ43" s="64"/>
      <c r="CA43" s="65"/>
      <c r="CB43" s="74">
        <f>IFERROR((CA43/BZ43),0)</f>
        <v>0</v>
      </c>
      <c r="CC43" s="67"/>
      <c r="CD43" s="67"/>
      <c r="CE43" s="67"/>
      <c r="CF43" s="70">
        <v>2040</v>
      </c>
      <c r="CG43" s="46">
        <v>1138</v>
      </c>
      <c r="CH43" s="72">
        <f>IFERROR((CG43/CF43),0)</f>
        <v>0.55784313725490198</v>
      </c>
      <c r="CI43" s="75">
        <v>8201.43</v>
      </c>
      <c r="CJ43" s="75">
        <v>4760.9342699999997</v>
      </c>
      <c r="CK43" s="72">
        <f t="shared" si="6"/>
        <v>0.58050050661896757</v>
      </c>
      <c r="CL43" s="75">
        <f t="shared" ref="CL43:CL61" si="28">AY43+BE43+BK43+BQ43+BW43+CC43+CI43</f>
        <v>29280.32</v>
      </c>
      <c r="CM43" s="75">
        <f t="shared" ref="CM43:CM61" si="29">AZ43+BF43+BL43+BR43+BX43+CD43+CJ43</f>
        <v>9279.6775899999993</v>
      </c>
      <c r="CN43" s="72">
        <f t="shared" si="25"/>
        <v>0.31692541577414451</v>
      </c>
    </row>
    <row r="44" spans="1:92" ht="30" customHeight="1" x14ac:dyDescent="0.25">
      <c r="A44" s="50">
        <v>34</v>
      </c>
      <c r="B44" s="54" t="s">
        <v>59</v>
      </c>
      <c r="C44" s="32"/>
      <c r="D44" s="32"/>
      <c r="E44" s="27"/>
      <c r="F44" s="33"/>
      <c r="G44" s="33"/>
      <c r="H44" s="29"/>
      <c r="I44" s="32"/>
      <c r="J44" s="32"/>
      <c r="K44" s="27"/>
      <c r="L44" s="33"/>
      <c r="M44" s="33"/>
      <c r="N44" s="29"/>
      <c r="O44" s="32"/>
      <c r="P44" s="26"/>
      <c r="Q44" s="29"/>
      <c r="R44" s="28"/>
      <c r="S44" s="28"/>
      <c r="T44" s="29"/>
      <c r="U44" s="32"/>
      <c r="V44" s="26"/>
      <c r="W44" s="29"/>
      <c r="X44" s="28"/>
      <c r="Y44" s="28"/>
      <c r="Z44" s="29"/>
      <c r="AA44" s="32"/>
      <c r="AB44" s="26"/>
      <c r="AC44" s="29"/>
      <c r="AD44" s="28"/>
      <c r="AE44" s="28"/>
      <c r="AF44" s="29"/>
      <c r="AG44" s="32"/>
      <c r="AH44" s="32"/>
      <c r="AI44" s="29"/>
      <c r="AJ44" s="33"/>
      <c r="AK44" s="33"/>
      <c r="AL44" s="34"/>
      <c r="AM44" s="32"/>
      <c r="AN44" s="32"/>
      <c r="AO44" s="29"/>
      <c r="AP44" s="33"/>
      <c r="AQ44" s="33"/>
      <c r="AR44" s="29"/>
      <c r="AS44" s="33"/>
      <c r="AT44" s="33"/>
      <c r="AU44" s="30"/>
      <c r="AV44" s="70">
        <v>198</v>
      </c>
      <c r="AW44" s="46">
        <v>80</v>
      </c>
      <c r="AX44" s="72">
        <f t="shared" si="10"/>
        <v>0.40404040404040403</v>
      </c>
      <c r="AY44" s="75">
        <v>9340.27</v>
      </c>
      <c r="AZ44" s="75">
        <v>3937.1983300000002</v>
      </c>
      <c r="BA44" s="72">
        <f t="shared" si="11"/>
        <v>0.42152939154863833</v>
      </c>
      <c r="BB44" s="46">
        <v>223</v>
      </c>
      <c r="BC44" s="46">
        <v>156</v>
      </c>
      <c r="BD44" s="72">
        <f>IFERROR((BC44/BB44),0)</f>
        <v>0.69955156950672648</v>
      </c>
      <c r="BE44" s="75">
        <v>64648.302044999997</v>
      </c>
      <c r="BF44" s="75">
        <f>BE44/BB44*BC44</f>
        <v>45224.821161524662</v>
      </c>
      <c r="BG44" s="72">
        <f>IFERROR((BF44/BE44),0)</f>
        <v>0.69955156950672648</v>
      </c>
      <c r="BH44" s="69">
        <v>613</v>
      </c>
      <c r="BI44" s="58">
        <v>366</v>
      </c>
      <c r="BJ44" s="73">
        <f t="shared" si="12"/>
        <v>0.59706362153344206</v>
      </c>
      <c r="BK44" s="80">
        <v>462.82</v>
      </c>
      <c r="BL44" s="80">
        <v>287.46843999999999</v>
      </c>
      <c r="BM44" s="73">
        <f t="shared" si="0"/>
        <v>0.62112363337798715</v>
      </c>
      <c r="BN44" s="69">
        <v>789</v>
      </c>
      <c r="BO44" s="58">
        <v>45</v>
      </c>
      <c r="BP44" s="73">
        <f t="shared" si="1"/>
        <v>5.7034220532319393E-2</v>
      </c>
      <c r="BQ44" s="80">
        <v>2002.47</v>
      </c>
      <c r="BR44" s="80">
        <v>111.06609</v>
      </c>
      <c r="BS44" s="73">
        <f t="shared" si="2"/>
        <v>5.5464546285337611E-2</v>
      </c>
      <c r="BT44" s="70">
        <v>300</v>
      </c>
      <c r="BU44" s="46">
        <v>119</v>
      </c>
      <c r="BV44" s="72">
        <f t="shared" si="27"/>
        <v>0.39666666666666667</v>
      </c>
      <c r="BW44" s="75">
        <v>4364.57</v>
      </c>
      <c r="BX44" s="75">
        <v>1804.71857</v>
      </c>
      <c r="BY44" s="72">
        <f t="shared" ref="BY44" si="30">IFERROR((BX44/BW44),0)</f>
        <v>0.41349286871329827</v>
      </c>
      <c r="BZ44" s="64">
        <v>1400</v>
      </c>
      <c r="CA44" s="65">
        <v>893</v>
      </c>
      <c r="CB44" s="74">
        <f t="shared" si="3"/>
        <v>0.6378571428571429</v>
      </c>
      <c r="CC44" s="82">
        <v>15755.45</v>
      </c>
      <c r="CD44" s="82">
        <v>10466.11483</v>
      </c>
      <c r="CE44" s="74">
        <f t="shared" si="4"/>
        <v>0.66428536347739986</v>
      </c>
      <c r="CF44" s="70">
        <v>1360</v>
      </c>
      <c r="CG44" s="46">
        <v>547</v>
      </c>
      <c r="CH44" s="72">
        <f t="shared" si="5"/>
        <v>0.40220588235294119</v>
      </c>
      <c r="CI44" s="75">
        <v>4207.8100000000004</v>
      </c>
      <c r="CJ44" s="75">
        <v>1767.11194</v>
      </c>
      <c r="CK44" s="72">
        <f t="shared" si="6"/>
        <v>0.41996001245303372</v>
      </c>
      <c r="CL44" s="75">
        <f t="shared" si="28"/>
        <v>100781.69204499999</v>
      </c>
      <c r="CM44" s="75">
        <f t="shared" si="29"/>
        <v>63598.499361524657</v>
      </c>
      <c r="CN44" s="72">
        <f t="shared" si="25"/>
        <v>0.63105210947567059</v>
      </c>
    </row>
    <row r="45" spans="1:92" ht="30" customHeight="1" x14ac:dyDescent="0.25">
      <c r="A45" s="50">
        <v>35</v>
      </c>
      <c r="B45" s="54" t="s">
        <v>75</v>
      </c>
      <c r="C45" s="32"/>
      <c r="D45" s="32"/>
      <c r="E45" s="27"/>
      <c r="F45" s="33"/>
      <c r="G45" s="33"/>
      <c r="H45" s="29"/>
      <c r="I45" s="32"/>
      <c r="J45" s="32"/>
      <c r="K45" s="27"/>
      <c r="L45" s="33"/>
      <c r="M45" s="33"/>
      <c r="N45" s="29"/>
      <c r="O45" s="32"/>
      <c r="P45" s="26"/>
      <c r="Q45" s="29"/>
      <c r="R45" s="28"/>
      <c r="S45" s="28"/>
      <c r="T45" s="29"/>
      <c r="U45" s="32"/>
      <c r="V45" s="26"/>
      <c r="W45" s="29"/>
      <c r="X45" s="28"/>
      <c r="Y45" s="28"/>
      <c r="Z45" s="29"/>
      <c r="AA45" s="32"/>
      <c r="AB45" s="26"/>
      <c r="AC45" s="29"/>
      <c r="AD45" s="28"/>
      <c r="AE45" s="28"/>
      <c r="AF45" s="29"/>
      <c r="AG45" s="32"/>
      <c r="AH45" s="32"/>
      <c r="AI45" s="29"/>
      <c r="AJ45" s="33"/>
      <c r="AK45" s="33"/>
      <c r="AL45" s="34"/>
      <c r="AM45" s="32"/>
      <c r="AN45" s="32"/>
      <c r="AO45" s="29"/>
      <c r="AP45" s="33"/>
      <c r="AQ45" s="33"/>
      <c r="AR45" s="29"/>
      <c r="AS45" s="33"/>
      <c r="AT45" s="33"/>
      <c r="AU45" s="30"/>
      <c r="AV45" s="70">
        <v>10</v>
      </c>
      <c r="AW45" s="46">
        <v>3</v>
      </c>
      <c r="AX45" s="72">
        <f t="shared" si="10"/>
        <v>0.3</v>
      </c>
      <c r="AY45" s="75">
        <v>471.73</v>
      </c>
      <c r="AZ45" s="75">
        <v>147.80188000000001</v>
      </c>
      <c r="BA45" s="72">
        <f t="shared" si="11"/>
        <v>0.31331880524876521</v>
      </c>
      <c r="BB45" s="46">
        <v>0</v>
      </c>
      <c r="BC45" s="46"/>
      <c r="BD45" s="31"/>
      <c r="BE45" s="75"/>
      <c r="BF45" s="75"/>
      <c r="BG45" s="31"/>
      <c r="BH45" s="69">
        <v>1019</v>
      </c>
      <c r="BI45" s="58">
        <v>576</v>
      </c>
      <c r="BJ45" s="73">
        <f t="shared" si="12"/>
        <v>0.56526005888125619</v>
      </c>
      <c r="BK45" s="80">
        <v>3672.44</v>
      </c>
      <c r="BL45" s="80">
        <v>2178.2420399999996</v>
      </c>
      <c r="BM45" s="73">
        <f t="shared" si="0"/>
        <v>0.59313209746108841</v>
      </c>
      <c r="BN45" s="69">
        <v>296</v>
      </c>
      <c r="BO45" s="58">
        <v>123</v>
      </c>
      <c r="BP45" s="73">
        <f t="shared" si="1"/>
        <v>0.41554054054054052</v>
      </c>
      <c r="BQ45" s="80">
        <v>756.39</v>
      </c>
      <c r="BR45" s="80">
        <v>328.21346999999997</v>
      </c>
      <c r="BS45" s="73">
        <f t="shared" si="2"/>
        <v>0.43392095347638121</v>
      </c>
      <c r="BT45" s="70">
        <v>0</v>
      </c>
      <c r="BU45" s="46"/>
      <c r="BV45" s="31"/>
      <c r="BW45" s="75"/>
      <c r="BX45" s="75"/>
      <c r="BY45" s="31"/>
      <c r="BZ45" s="64"/>
      <c r="CA45" s="65"/>
      <c r="CB45" s="74">
        <f t="shared" si="3"/>
        <v>0</v>
      </c>
      <c r="CC45" s="67"/>
      <c r="CD45" s="67"/>
      <c r="CE45" s="67"/>
      <c r="CF45" s="70">
        <v>4900</v>
      </c>
      <c r="CG45" s="46">
        <v>2577</v>
      </c>
      <c r="CH45" s="72">
        <f t="shared" si="5"/>
        <v>0.52591836734693875</v>
      </c>
      <c r="CI45" s="75">
        <v>37250.68</v>
      </c>
      <c r="CJ45" s="75">
        <v>20378.940130000003</v>
      </c>
      <c r="CK45" s="72">
        <f t="shared" si="6"/>
        <v>0.54707565418940007</v>
      </c>
      <c r="CL45" s="75">
        <f t="shared" si="28"/>
        <v>42151.24</v>
      </c>
      <c r="CM45" s="75">
        <f t="shared" si="29"/>
        <v>23033.197520000002</v>
      </c>
      <c r="CN45" s="72">
        <f t="shared" ref="CN45:CN47" si="31">IFERROR((CM45/CL45),0)</f>
        <v>0.5464417540266906</v>
      </c>
    </row>
    <row r="46" spans="1:92" ht="30" customHeight="1" x14ac:dyDescent="0.25">
      <c r="A46" s="50">
        <v>39</v>
      </c>
      <c r="B46" s="54" t="s">
        <v>63</v>
      </c>
      <c r="C46" s="32"/>
      <c r="D46" s="32"/>
      <c r="E46" s="27"/>
      <c r="F46" s="33"/>
      <c r="G46" s="33"/>
      <c r="H46" s="29"/>
      <c r="I46" s="32"/>
      <c r="J46" s="32"/>
      <c r="K46" s="27"/>
      <c r="L46" s="33"/>
      <c r="M46" s="33"/>
      <c r="N46" s="29"/>
      <c r="O46" s="32"/>
      <c r="P46" s="26"/>
      <c r="Q46" s="29"/>
      <c r="R46" s="28"/>
      <c r="S46" s="28"/>
      <c r="T46" s="29"/>
      <c r="U46" s="32"/>
      <c r="V46" s="26"/>
      <c r="W46" s="29"/>
      <c r="X46" s="28"/>
      <c r="Y46" s="28"/>
      <c r="Z46" s="29"/>
      <c r="AA46" s="32"/>
      <c r="AB46" s="26"/>
      <c r="AC46" s="29"/>
      <c r="AD46" s="28"/>
      <c r="AE46" s="28"/>
      <c r="AF46" s="29"/>
      <c r="AG46" s="32"/>
      <c r="AH46" s="32"/>
      <c r="AI46" s="29"/>
      <c r="AJ46" s="33"/>
      <c r="AK46" s="33"/>
      <c r="AL46" s="34"/>
      <c r="AM46" s="32"/>
      <c r="AN46" s="32"/>
      <c r="AO46" s="29"/>
      <c r="AP46" s="33"/>
      <c r="AQ46" s="33"/>
      <c r="AR46" s="29"/>
      <c r="AS46" s="33"/>
      <c r="AT46" s="33"/>
      <c r="AU46" s="30"/>
      <c r="AV46" s="70">
        <v>0</v>
      </c>
      <c r="AW46" s="46"/>
      <c r="AX46" s="72">
        <f>IFERROR((AW46/AV46),0)</f>
        <v>0</v>
      </c>
      <c r="AY46" s="75"/>
      <c r="AZ46" s="75"/>
      <c r="BA46" s="72">
        <f>IFERROR((AZ46/AY46),0)</f>
        <v>0</v>
      </c>
      <c r="BB46" s="46">
        <v>30</v>
      </c>
      <c r="BC46" s="46">
        <v>27</v>
      </c>
      <c r="BD46" s="72">
        <f>IFERROR((BC46/BB46),0)</f>
        <v>0.9</v>
      </c>
      <c r="BE46" s="75">
        <v>6684.8988399999998</v>
      </c>
      <c r="BF46" s="75">
        <f>BE46/BB46*BC46</f>
        <v>6016.4089560000002</v>
      </c>
      <c r="BG46" s="72">
        <f>IFERROR((BF46/BE46),0)</f>
        <v>0.9</v>
      </c>
      <c r="BH46" s="69">
        <v>0</v>
      </c>
      <c r="BI46" s="58"/>
      <c r="BJ46" s="73">
        <f>IFERROR((BI46/BH46),0)</f>
        <v>0</v>
      </c>
      <c r="BK46" s="80">
        <v>0</v>
      </c>
      <c r="BL46" s="80">
        <v>0</v>
      </c>
      <c r="BM46" s="73">
        <f t="shared" si="0"/>
        <v>0</v>
      </c>
      <c r="BN46" s="69">
        <v>0</v>
      </c>
      <c r="BO46" s="58"/>
      <c r="BP46" s="73">
        <f>IFERROR((BO46/BN46),0)</f>
        <v>0</v>
      </c>
      <c r="BQ46" s="80">
        <v>0</v>
      </c>
      <c r="BR46" s="80">
        <v>0</v>
      </c>
      <c r="BS46" s="73">
        <f t="shared" si="2"/>
        <v>0</v>
      </c>
      <c r="BT46" s="70">
        <v>0</v>
      </c>
      <c r="BU46" s="46"/>
      <c r="BV46" s="31"/>
      <c r="BW46" s="75"/>
      <c r="BX46" s="75"/>
      <c r="BY46" s="31"/>
      <c r="BZ46" s="64"/>
      <c r="CA46" s="65"/>
      <c r="CB46" s="74">
        <f>IFERROR((CA46/BZ46),0)</f>
        <v>0</v>
      </c>
      <c r="CC46" s="67"/>
      <c r="CD46" s="67"/>
      <c r="CE46" s="67"/>
      <c r="CF46" s="70">
        <v>0</v>
      </c>
      <c r="CG46" s="46"/>
      <c r="CH46" s="72">
        <f>IFERROR((CG46/CF46),0)</f>
        <v>0</v>
      </c>
      <c r="CI46" s="75">
        <v>0</v>
      </c>
      <c r="CJ46" s="75">
        <v>0</v>
      </c>
      <c r="CK46" s="72">
        <f t="shared" si="6"/>
        <v>0</v>
      </c>
      <c r="CL46" s="75">
        <f t="shared" si="28"/>
        <v>6684.8988399999998</v>
      </c>
      <c r="CM46" s="75">
        <f t="shared" si="29"/>
        <v>6016.4089560000002</v>
      </c>
      <c r="CN46" s="72">
        <f t="shared" si="31"/>
        <v>0.9</v>
      </c>
    </row>
    <row r="47" spans="1:92" ht="30" customHeight="1" x14ac:dyDescent="0.25">
      <c r="A47" s="50">
        <v>36</v>
      </c>
      <c r="B47" s="54" t="s">
        <v>60</v>
      </c>
      <c r="C47" s="32"/>
      <c r="D47" s="32"/>
      <c r="E47" s="27"/>
      <c r="F47" s="33"/>
      <c r="G47" s="33"/>
      <c r="H47" s="29"/>
      <c r="I47" s="32"/>
      <c r="J47" s="32"/>
      <c r="K47" s="27"/>
      <c r="L47" s="33"/>
      <c r="M47" s="33"/>
      <c r="N47" s="29"/>
      <c r="O47" s="32"/>
      <c r="P47" s="26"/>
      <c r="Q47" s="29"/>
      <c r="R47" s="28"/>
      <c r="S47" s="28"/>
      <c r="T47" s="29"/>
      <c r="U47" s="32"/>
      <c r="V47" s="26"/>
      <c r="W47" s="29"/>
      <c r="X47" s="28"/>
      <c r="Y47" s="28"/>
      <c r="Z47" s="29"/>
      <c r="AA47" s="32"/>
      <c r="AB47" s="26"/>
      <c r="AC47" s="29"/>
      <c r="AD47" s="28"/>
      <c r="AE47" s="28"/>
      <c r="AF47" s="29"/>
      <c r="AG47" s="32"/>
      <c r="AH47" s="32"/>
      <c r="AI47" s="29"/>
      <c r="AJ47" s="33"/>
      <c r="AK47" s="33"/>
      <c r="AL47" s="34"/>
      <c r="AM47" s="32"/>
      <c r="AN47" s="32"/>
      <c r="AO47" s="29"/>
      <c r="AP47" s="33"/>
      <c r="AQ47" s="33"/>
      <c r="AR47" s="29"/>
      <c r="AS47" s="33"/>
      <c r="AT47" s="33"/>
      <c r="AU47" s="30"/>
      <c r="AV47" s="70">
        <v>5170</v>
      </c>
      <c r="AW47" s="46">
        <v>2269</v>
      </c>
      <c r="AX47" s="72">
        <f t="shared" si="10"/>
        <v>0.4388781431334623</v>
      </c>
      <c r="AY47" s="75">
        <v>826591.72</v>
      </c>
      <c r="AZ47" s="75">
        <v>411362.03809000005</v>
      </c>
      <c r="BA47" s="72">
        <f t="shared" si="11"/>
        <v>0.49766048719917017</v>
      </c>
      <c r="BB47" s="46">
        <v>0</v>
      </c>
      <c r="BC47" s="46"/>
      <c r="BD47" s="31"/>
      <c r="BE47" s="75"/>
      <c r="BF47" s="75"/>
      <c r="BG47" s="31"/>
      <c r="BH47" s="69">
        <v>80751</v>
      </c>
      <c r="BI47" s="58">
        <v>31007</v>
      </c>
      <c r="BJ47" s="73">
        <f t="shared" si="12"/>
        <v>0.38398286089336353</v>
      </c>
      <c r="BK47" s="80">
        <v>55674.52</v>
      </c>
      <c r="BL47" s="80">
        <v>22327.737850000001</v>
      </c>
      <c r="BM47" s="73">
        <f t="shared" si="0"/>
        <v>0.40104050919522977</v>
      </c>
      <c r="BN47" s="69">
        <v>26658</v>
      </c>
      <c r="BO47" s="58">
        <v>9316</v>
      </c>
      <c r="BP47" s="73">
        <f t="shared" si="1"/>
        <v>0.34946357566209019</v>
      </c>
      <c r="BQ47" s="80">
        <v>58996.91</v>
      </c>
      <c r="BR47" s="80">
        <v>21521.629539999998</v>
      </c>
      <c r="BS47" s="73">
        <f t="shared" si="2"/>
        <v>0.36479248726755342</v>
      </c>
      <c r="BT47" s="70">
        <v>1522</v>
      </c>
      <c r="BU47" s="46">
        <v>557</v>
      </c>
      <c r="BV47" s="72">
        <f t="shared" si="27"/>
        <v>0.36596583442838371</v>
      </c>
      <c r="BW47" s="75">
        <v>20254.27</v>
      </c>
      <c r="BX47" s="75">
        <v>7740.5161399999997</v>
      </c>
      <c r="BY47" s="72">
        <f t="shared" ref="BY47" si="32">IFERROR((BX47/BW47),0)</f>
        <v>0.38216712525309476</v>
      </c>
      <c r="BZ47" s="64"/>
      <c r="CA47" s="65"/>
      <c r="CB47" s="74">
        <f t="shared" si="3"/>
        <v>0</v>
      </c>
      <c r="CC47" s="67"/>
      <c r="CD47" s="67"/>
      <c r="CE47" s="67"/>
      <c r="CF47" s="70">
        <v>0</v>
      </c>
      <c r="CG47" s="46"/>
      <c r="CH47" s="72">
        <f t="shared" si="5"/>
        <v>0</v>
      </c>
      <c r="CI47" s="75">
        <v>0</v>
      </c>
      <c r="CJ47" s="75">
        <v>0</v>
      </c>
      <c r="CK47" s="72">
        <f t="shared" si="6"/>
        <v>0</v>
      </c>
      <c r="CL47" s="75">
        <f t="shared" si="28"/>
        <v>961517.42</v>
      </c>
      <c r="CM47" s="75">
        <f t="shared" si="29"/>
        <v>462951.92162000004</v>
      </c>
      <c r="CN47" s="72">
        <f t="shared" si="31"/>
        <v>0.48148053481963959</v>
      </c>
    </row>
    <row r="48" spans="1:92" ht="30" customHeight="1" x14ac:dyDescent="0.25">
      <c r="A48" s="50">
        <v>37</v>
      </c>
      <c r="B48" s="54" t="s">
        <v>61</v>
      </c>
      <c r="C48" s="32"/>
      <c r="D48" s="32"/>
      <c r="E48" s="27"/>
      <c r="F48" s="33"/>
      <c r="G48" s="33"/>
      <c r="H48" s="29"/>
      <c r="I48" s="32"/>
      <c r="J48" s="32"/>
      <c r="K48" s="27"/>
      <c r="L48" s="33"/>
      <c r="M48" s="33"/>
      <c r="N48" s="29"/>
      <c r="O48" s="32"/>
      <c r="P48" s="26"/>
      <c r="Q48" s="29"/>
      <c r="R48" s="28"/>
      <c r="S48" s="28"/>
      <c r="T48" s="29"/>
      <c r="U48" s="32"/>
      <c r="V48" s="26"/>
      <c r="W48" s="29"/>
      <c r="X48" s="28"/>
      <c r="Y48" s="28"/>
      <c r="Z48" s="29"/>
      <c r="AA48" s="32"/>
      <c r="AB48" s="26"/>
      <c r="AC48" s="29"/>
      <c r="AD48" s="28"/>
      <c r="AE48" s="28"/>
      <c r="AF48" s="29"/>
      <c r="AG48" s="32"/>
      <c r="AH48" s="32"/>
      <c r="AI48" s="29"/>
      <c r="AJ48" s="33"/>
      <c r="AK48" s="33"/>
      <c r="AL48" s="34"/>
      <c r="AM48" s="32"/>
      <c r="AN48" s="32"/>
      <c r="AO48" s="29"/>
      <c r="AP48" s="33"/>
      <c r="AQ48" s="33"/>
      <c r="AR48" s="29"/>
      <c r="AS48" s="33"/>
      <c r="AT48" s="33"/>
      <c r="AU48" s="30"/>
      <c r="AV48" s="70">
        <v>0</v>
      </c>
      <c r="AW48" s="46"/>
      <c r="AX48" s="72">
        <f t="shared" si="10"/>
        <v>0</v>
      </c>
      <c r="AY48" s="75"/>
      <c r="AZ48" s="75">
        <v>0</v>
      </c>
      <c r="BA48" s="72">
        <f t="shared" si="11"/>
        <v>0</v>
      </c>
      <c r="BB48" s="46">
        <v>10</v>
      </c>
      <c r="BC48" s="46">
        <v>4</v>
      </c>
      <c r="BD48" s="72">
        <f>IFERROR((BC48/BB48),0)</f>
        <v>0.4</v>
      </c>
      <c r="BE48" s="75">
        <v>1257.0440900000001</v>
      </c>
      <c r="BF48" s="75">
        <f>BE48/BB48*BC48</f>
        <v>502.81763600000005</v>
      </c>
      <c r="BG48" s="72">
        <f>IFERROR((BF48/BE48),0)</f>
        <v>0.4</v>
      </c>
      <c r="BH48" s="69">
        <v>0</v>
      </c>
      <c r="BI48" s="58"/>
      <c r="BJ48" s="73">
        <f t="shared" si="12"/>
        <v>0</v>
      </c>
      <c r="BK48" s="80">
        <v>0</v>
      </c>
      <c r="BL48" s="80">
        <v>0</v>
      </c>
      <c r="BM48" s="73">
        <f t="shared" si="0"/>
        <v>0</v>
      </c>
      <c r="BN48" s="69">
        <v>0</v>
      </c>
      <c r="BO48" s="58"/>
      <c r="BP48" s="73">
        <f t="shared" si="1"/>
        <v>0</v>
      </c>
      <c r="BQ48" s="80">
        <v>0</v>
      </c>
      <c r="BR48" s="80">
        <v>0</v>
      </c>
      <c r="BS48" s="73">
        <f t="shared" si="2"/>
        <v>0</v>
      </c>
      <c r="BT48" s="70">
        <v>0</v>
      </c>
      <c r="BU48" s="46"/>
      <c r="BV48" s="31"/>
      <c r="BW48" s="75"/>
      <c r="BX48" s="75"/>
      <c r="BY48" s="31"/>
      <c r="BZ48" s="64"/>
      <c r="CA48" s="65"/>
      <c r="CB48" s="74">
        <f t="shared" si="3"/>
        <v>0</v>
      </c>
      <c r="CC48" s="67"/>
      <c r="CD48" s="67"/>
      <c r="CE48" s="67"/>
      <c r="CF48" s="70">
        <v>0</v>
      </c>
      <c r="CG48" s="46"/>
      <c r="CH48" s="72">
        <f t="shared" si="5"/>
        <v>0</v>
      </c>
      <c r="CI48" s="75">
        <v>0</v>
      </c>
      <c r="CJ48" s="75">
        <v>0</v>
      </c>
      <c r="CK48" s="72">
        <f t="shared" si="6"/>
        <v>0</v>
      </c>
      <c r="CL48" s="75">
        <f t="shared" si="28"/>
        <v>1257.0440900000001</v>
      </c>
      <c r="CM48" s="75">
        <f t="shared" si="29"/>
        <v>502.81763600000005</v>
      </c>
      <c r="CN48" s="72">
        <f t="shared" ref="CN48:CN50" si="33">IFERROR((CM48/CL48),0)</f>
        <v>0.4</v>
      </c>
    </row>
    <row r="49" spans="1:100" ht="30" customHeight="1" x14ac:dyDescent="0.25">
      <c r="A49" s="50">
        <v>38</v>
      </c>
      <c r="B49" s="54" t="s">
        <v>62</v>
      </c>
      <c r="C49" s="32"/>
      <c r="D49" s="32"/>
      <c r="E49" s="27"/>
      <c r="F49" s="33"/>
      <c r="G49" s="33"/>
      <c r="H49" s="29"/>
      <c r="I49" s="32"/>
      <c r="J49" s="32"/>
      <c r="K49" s="27"/>
      <c r="L49" s="33"/>
      <c r="M49" s="33"/>
      <c r="N49" s="29"/>
      <c r="O49" s="32"/>
      <c r="P49" s="26"/>
      <c r="Q49" s="29"/>
      <c r="R49" s="28"/>
      <c r="S49" s="28"/>
      <c r="T49" s="29"/>
      <c r="U49" s="32"/>
      <c r="V49" s="26"/>
      <c r="W49" s="29"/>
      <c r="X49" s="28"/>
      <c r="Y49" s="28"/>
      <c r="Z49" s="29"/>
      <c r="AA49" s="32"/>
      <c r="AB49" s="26"/>
      <c r="AC49" s="29"/>
      <c r="AD49" s="28"/>
      <c r="AE49" s="28"/>
      <c r="AF49" s="29"/>
      <c r="AG49" s="32"/>
      <c r="AH49" s="32"/>
      <c r="AI49" s="29"/>
      <c r="AJ49" s="33"/>
      <c r="AK49" s="33"/>
      <c r="AL49" s="34"/>
      <c r="AM49" s="32"/>
      <c r="AN49" s="32"/>
      <c r="AO49" s="29"/>
      <c r="AP49" s="33"/>
      <c r="AQ49" s="33"/>
      <c r="AR49" s="29"/>
      <c r="AS49" s="33"/>
      <c r="AT49" s="33"/>
      <c r="AU49" s="30"/>
      <c r="AV49" s="70">
        <v>0</v>
      </c>
      <c r="AW49" s="46"/>
      <c r="AX49" s="72">
        <f t="shared" si="10"/>
        <v>0</v>
      </c>
      <c r="AY49" s="75"/>
      <c r="AZ49" s="75">
        <v>0</v>
      </c>
      <c r="BA49" s="72">
        <f t="shared" si="11"/>
        <v>0</v>
      </c>
      <c r="BB49" s="46">
        <v>0</v>
      </c>
      <c r="BC49" s="46"/>
      <c r="BD49" s="31"/>
      <c r="BE49" s="75"/>
      <c r="BF49" s="75"/>
      <c r="BG49" s="31"/>
      <c r="BH49" s="69">
        <v>189049</v>
      </c>
      <c r="BI49" s="58">
        <v>100905</v>
      </c>
      <c r="BJ49" s="73">
        <f t="shared" si="12"/>
        <v>0.5337505091272633</v>
      </c>
      <c r="BK49" s="80">
        <v>143522.17000000001</v>
      </c>
      <c r="BL49" s="80">
        <v>79778.596090000006</v>
      </c>
      <c r="BM49" s="73">
        <f t="shared" si="0"/>
        <v>0.55586252695315297</v>
      </c>
      <c r="BN49" s="69">
        <v>0</v>
      </c>
      <c r="BO49" s="58"/>
      <c r="BP49" s="73">
        <f t="shared" si="1"/>
        <v>0</v>
      </c>
      <c r="BQ49" s="80">
        <v>0</v>
      </c>
      <c r="BR49" s="80">
        <v>0</v>
      </c>
      <c r="BS49" s="73">
        <f t="shared" si="2"/>
        <v>0</v>
      </c>
      <c r="BT49" s="70">
        <v>0</v>
      </c>
      <c r="BU49" s="46"/>
      <c r="BV49" s="31"/>
      <c r="BW49" s="75"/>
      <c r="BX49" s="75"/>
      <c r="BY49" s="31"/>
      <c r="BZ49" s="64"/>
      <c r="CA49" s="65"/>
      <c r="CB49" s="74">
        <f t="shared" si="3"/>
        <v>0</v>
      </c>
      <c r="CC49" s="67"/>
      <c r="CD49" s="67"/>
      <c r="CE49" s="67"/>
      <c r="CF49" s="70">
        <v>0</v>
      </c>
      <c r="CG49" s="46"/>
      <c r="CH49" s="72">
        <f t="shared" si="5"/>
        <v>0</v>
      </c>
      <c r="CI49" s="75">
        <v>0</v>
      </c>
      <c r="CJ49" s="75">
        <v>0</v>
      </c>
      <c r="CK49" s="72">
        <f t="shared" si="6"/>
        <v>0</v>
      </c>
      <c r="CL49" s="75">
        <f t="shared" si="28"/>
        <v>143522.17000000001</v>
      </c>
      <c r="CM49" s="75">
        <f t="shared" si="29"/>
        <v>79778.596090000006</v>
      </c>
      <c r="CN49" s="72">
        <f t="shared" si="33"/>
        <v>0.55586252695315297</v>
      </c>
      <c r="CQ49" s="37"/>
    </row>
    <row r="50" spans="1:100" ht="30" customHeight="1" x14ac:dyDescent="0.25">
      <c r="A50" s="50">
        <v>40</v>
      </c>
      <c r="B50" s="54" t="s">
        <v>64</v>
      </c>
      <c r="C50" s="32"/>
      <c r="D50" s="32"/>
      <c r="E50" s="27"/>
      <c r="F50" s="33"/>
      <c r="G50" s="33"/>
      <c r="H50" s="29"/>
      <c r="I50" s="32"/>
      <c r="J50" s="32"/>
      <c r="K50" s="27"/>
      <c r="L50" s="33"/>
      <c r="M50" s="33"/>
      <c r="N50" s="29"/>
      <c r="O50" s="32"/>
      <c r="P50" s="26"/>
      <c r="Q50" s="29"/>
      <c r="R50" s="28"/>
      <c r="S50" s="28"/>
      <c r="T50" s="29"/>
      <c r="U50" s="32"/>
      <c r="V50" s="26"/>
      <c r="W50" s="29"/>
      <c r="X50" s="28"/>
      <c r="Y50" s="28"/>
      <c r="Z50" s="29"/>
      <c r="AA50" s="32"/>
      <c r="AB50" s="26"/>
      <c r="AC50" s="29"/>
      <c r="AD50" s="28"/>
      <c r="AE50" s="28"/>
      <c r="AF50" s="29"/>
      <c r="AG50" s="32"/>
      <c r="AH50" s="32"/>
      <c r="AI50" s="29"/>
      <c r="AJ50" s="33"/>
      <c r="AK50" s="33"/>
      <c r="AL50" s="34"/>
      <c r="AM50" s="32"/>
      <c r="AN50" s="32"/>
      <c r="AO50" s="29"/>
      <c r="AP50" s="33"/>
      <c r="AQ50" s="33"/>
      <c r="AR50" s="29"/>
      <c r="AS50" s="33"/>
      <c r="AT50" s="33"/>
      <c r="AU50" s="30"/>
      <c r="AV50" s="70">
        <v>200</v>
      </c>
      <c r="AW50" s="46">
        <v>80</v>
      </c>
      <c r="AX50" s="72">
        <f t="shared" si="10"/>
        <v>0.4</v>
      </c>
      <c r="AY50" s="75">
        <v>14197.48</v>
      </c>
      <c r="AZ50" s="75">
        <v>5926.97</v>
      </c>
      <c r="BA50" s="72">
        <f t="shared" si="11"/>
        <v>0.41746633909679748</v>
      </c>
      <c r="BB50" s="46">
        <v>0</v>
      </c>
      <c r="BC50" s="46"/>
      <c r="BD50" s="31"/>
      <c r="BE50" s="75"/>
      <c r="BF50" s="75"/>
      <c r="BG50" s="31"/>
      <c r="BH50" s="69">
        <v>48330</v>
      </c>
      <c r="BI50" s="58">
        <v>5038</v>
      </c>
      <c r="BJ50" s="73">
        <f t="shared" si="12"/>
        <v>0.10424167183943721</v>
      </c>
      <c r="BK50" s="80">
        <v>72726.16</v>
      </c>
      <c r="BL50" s="80">
        <v>11667.445770000002</v>
      </c>
      <c r="BM50" s="73">
        <f t="shared" si="0"/>
        <v>0.1604298339139589</v>
      </c>
      <c r="BN50" s="69">
        <v>15115</v>
      </c>
      <c r="BO50" s="58">
        <v>4644</v>
      </c>
      <c r="BP50" s="73">
        <f t="shared" si="1"/>
        <v>0.30724445914654319</v>
      </c>
      <c r="BQ50" s="80">
        <v>41608.269999999997</v>
      </c>
      <c r="BR50" s="80">
        <v>14845.114609999999</v>
      </c>
      <c r="BS50" s="73">
        <f t="shared" si="2"/>
        <v>0.35678278885423498</v>
      </c>
      <c r="BT50" s="70">
        <v>0</v>
      </c>
      <c r="BU50" s="46"/>
      <c r="BV50" s="49"/>
      <c r="BW50" s="75"/>
      <c r="BX50" s="75"/>
      <c r="BY50" s="31"/>
      <c r="BZ50" s="64"/>
      <c r="CA50" s="65"/>
      <c r="CB50" s="74">
        <f t="shared" si="3"/>
        <v>0</v>
      </c>
      <c r="CC50" s="67"/>
      <c r="CD50" s="67"/>
      <c r="CE50" s="67"/>
      <c r="CF50" s="70">
        <v>0</v>
      </c>
      <c r="CG50" s="46"/>
      <c r="CH50" s="72">
        <f t="shared" si="5"/>
        <v>0</v>
      </c>
      <c r="CI50" s="75">
        <v>0</v>
      </c>
      <c r="CJ50" s="75">
        <v>0</v>
      </c>
      <c r="CK50" s="72">
        <f t="shared" si="6"/>
        <v>0</v>
      </c>
      <c r="CL50" s="75">
        <f t="shared" si="28"/>
        <v>128531.91</v>
      </c>
      <c r="CM50" s="75">
        <f t="shared" si="29"/>
        <v>32439.530380000004</v>
      </c>
      <c r="CN50" s="72">
        <f t="shared" si="33"/>
        <v>0.25238503325750006</v>
      </c>
    </row>
    <row r="51" spans="1:100" ht="30" customHeight="1" x14ac:dyDescent="0.25">
      <c r="A51" s="50">
        <v>41</v>
      </c>
      <c r="B51" s="54" t="s">
        <v>65</v>
      </c>
      <c r="C51" s="32"/>
      <c r="D51" s="32"/>
      <c r="E51" s="27"/>
      <c r="F51" s="33"/>
      <c r="G51" s="33"/>
      <c r="H51" s="29"/>
      <c r="I51" s="32"/>
      <c r="J51" s="32"/>
      <c r="K51" s="27"/>
      <c r="L51" s="33"/>
      <c r="M51" s="33"/>
      <c r="N51" s="29"/>
      <c r="O51" s="32"/>
      <c r="P51" s="26"/>
      <c r="Q51" s="29"/>
      <c r="R51" s="28"/>
      <c r="S51" s="28"/>
      <c r="T51" s="29"/>
      <c r="U51" s="32"/>
      <c r="V51" s="26"/>
      <c r="W51" s="29"/>
      <c r="X51" s="28"/>
      <c r="Y51" s="28"/>
      <c r="Z51" s="29"/>
      <c r="AA51" s="32"/>
      <c r="AB51" s="26"/>
      <c r="AC51" s="29"/>
      <c r="AD51" s="28"/>
      <c r="AE51" s="28"/>
      <c r="AF51" s="29"/>
      <c r="AG51" s="32"/>
      <c r="AH51" s="32"/>
      <c r="AI51" s="29"/>
      <c r="AJ51" s="33"/>
      <c r="AK51" s="33"/>
      <c r="AL51" s="34"/>
      <c r="AM51" s="32"/>
      <c r="AN51" s="32"/>
      <c r="AO51" s="29"/>
      <c r="AP51" s="33"/>
      <c r="AQ51" s="33"/>
      <c r="AR51" s="29"/>
      <c r="AS51" s="33"/>
      <c r="AT51" s="33"/>
      <c r="AU51" s="30"/>
      <c r="AV51" s="70">
        <v>2583</v>
      </c>
      <c r="AW51" s="46">
        <v>672</v>
      </c>
      <c r="AX51" s="72">
        <f t="shared" si="10"/>
        <v>0.26016260162601629</v>
      </c>
      <c r="AY51" s="75">
        <v>189312.41</v>
      </c>
      <c r="AZ51" s="75">
        <v>51534.868999999999</v>
      </c>
      <c r="BA51" s="72">
        <f t="shared" si="11"/>
        <v>0.27222129283547758</v>
      </c>
      <c r="BB51" s="46">
        <v>0</v>
      </c>
      <c r="BC51" s="46"/>
      <c r="BD51" s="31"/>
      <c r="BE51" s="75"/>
      <c r="BF51" s="75"/>
      <c r="BG51" s="31"/>
      <c r="BH51" s="69">
        <v>0</v>
      </c>
      <c r="BI51" s="58"/>
      <c r="BJ51" s="73">
        <f t="shared" si="12"/>
        <v>0</v>
      </c>
      <c r="BK51" s="80">
        <v>0</v>
      </c>
      <c r="BL51" s="80">
        <v>0</v>
      </c>
      <c r="BM51" s="73">
        <f t="shared" si="0"/>
        <v>0</v>
      </c>
      <c r="BN51" s="69">
        <v>0</v>
      </c>
      <c r="BO51" s="58"/>
      <c r="BP51" s="73">
        <f t="shared" si="1"/>
        <v>0</v>
      </c>
      <c r="BQ51" s="80">
        <v>0</v>
      </c>
      <c r="BR51" s="80">
        <v>0</v>
      </c>
      <c r="BS51" s="73">
        <f t="shared" si="2"/>
        <v>0</v>
      </c>
      <c r="BT51" s="70">
        <v>0</v>
      </c>
      <c r="BU51" s="46"/>
      <c r="BV51" s="31"/>
      <c r="BW51" s="75"/>
      <c r="BX51" s="75"/>
      <c r="BY51" s="31"/>
      <c r="BZ51" s="64"/>
      <c r="CA51" s="65"/>
      <c r="CB51" s="74">
        <f t="shared" si="3"/>
        <v>0</v>
      </c>
      <c r="CC51" s="67"/>
      <c r="CD51" s="67"/>
      <c r="CE51" s="67"/>
      <c r="CF51" s="70">
        <v>3300</v>
      </c>
      <c r="CG51" s="46">
        <v>1245</v>
      </c>
      <c r="CH51" s="72">
        <f t="shared" si="5"/>
        <v>0.37727272727272726</v>
      </c>
      <c r="CI51" s="75">
        <v>13278.28</v>
      </c>
      <c r="CJ51" s="75">
        <v>5231.6806299999998</v>
      </c>
      <c r="CK51" s="72">
        <f t="shared" si="6"/>
        <v>0.39400288516283732</v>
      </c>
      <c r="CL51" s="75">
        <f t="shared" si="28"/>
        <v>202590.69</v>
      </c>
      <c r="CM51" s="75">
        <f t="shared" si="29"/>
        <v>56766.549630000001</v>
      </c>
      <c r="CN51" s="72">
        <f t="shared" ref="CN51:CN61" si="34">IFERROR((CM51/CL51),0)</f>
        <v>0.28020315064823559</v>
      </c>
    </row>
    <row r="52" spans="1:100" ht="30" customHeight="1" x14ac:dyDescent="0.25">
      <c r="A52" s="50">
        <v>42</v>
      </c>
      <c r="B52" s="54" t="s">
        <v>66</v>
      </c>
      <c r="C52" s="32"/>
      <c r="D52" s="32"/>
      <c r="E52" s="27"/>
      <c r="F52" s="33"/>
      <c r="G52" s="33"/>
      <c r="H52" s="29"/>
      <c r="I52" s="32"/>
      <c r="J52" s="32"/>
      <c r="K52" s="27"/>
      <c r="L52" s="33"/>
      <c r="M52" s="33"/>
      <c r="N52" s="29"/>
      <c r="O52" s="32"/>
      <c r="P52" s="26"/>
      <c r="Q52" s="29"/>
      <c r="R52" s="28"/>
      <c r="S52" s="28"/>
      <c r="T52" s="29"/>
      <c r="U52" s="32"/>
      <c r="V52" s="26"/>
      <c r="W52" s="29"/>
      <c r="X52" s="28"/>
      <c r="Y52" s="28"/>
      <c r="Z52" s="29"/>
      <c r="AA52" s="32"/>
      <c r="AB52" s="26"/>
      <c r="AC52" s="29"/>
      <c r="AD52" s="28"/>
      <c r="AE52" s="28"/>
      <c r="AF52" s="29"/>
      <c r="AG52" s="32"/>
      <c r="AH52" s="32"/>
      <c r="AI52" s="29"/>
      <c r="AJ52" s="33"/>
      <c r="AK52" s="33"/>
      <c r="AL52" s="34"/>
      <c r="AM52" s="32"/>
      <c r="AN52" s="32"/>
      <c r="AO52" s="29"/>
      <c r="AP52" s="33"/>
      <c r="AQ52" s="33"/>
      <c r="AR52" s="29"/>
      <c r="AS52" s="33"/>
      <c r="AT52" s="33"/>
      <c r="AU52" s="30"/>
      <c r="AV52" s="70">
        <v>450</v>
      </c>
      <c r="AW52" s="46">
        <v>239</v>
      </c>
      <c r="AX52" s="72">
        <f t="shared" si="10"/>
        <v>0.53111111111111109</v>
      </c>
      <c r="AY52" s="75">
        <v>114278.38</v>
      </c>
      <c r="AZ52" s="75">
        <v>63178.311950000003</v>
      </c>
      <c r="BA52" s="72">
        <f t="shared" si="11"/>
        <v>0.55284570843583891</v>
      </c>
      <c r="BB52" s="46">
        <v>0</v>
      </c>
      <c r="BC52" s="46"/>
      <c r="BD52" s="31"/>
      <c r="BE52" s="75"/>
      <c r="BF52" s="75"/>
      <c r="BG52" s="31"/>
      <c r="BH52" s="69">
        <v>64787</v>
      </c>
      <c r="BI52" s="58">
        <v>16616</v>
      </c>
      <c r="BJ52" s="73">
        <f t="shared" si="12"/>
        <v>0.25647120564310744</v>
      </c>
      <c r="BK52" s="80">
        <v>43158.49</v>
      </c>
      <c r="BL52" s="80">
        <v>11698.33308</v>
      </c>
      <c r="BM52" s="73">
        <f t="shared" si="0"/>
        <v>0.27105519864110167</v>
      </c>
      <c r="BN52" s="69">
        <v>31000</v>
      </c>
      <c r="BO52" s="58">
        <v>8252</v>
      </c>
      <c r="BP52" s="73">
        <f t="shared" si="1"/>
        <v>0.2661935483870968</v>
      </c>
      <c r="BQ52" s="80">
        <v>68312.22</v>
      </c>
      <c r="BR52" s="80">
        <v>19055.040499999999</v>
      </c>
      <c r="BS52" s="73">
        <f t="shared" si="2"/>
        <v>0.27894043701112331</v>
      </c>
      <c r="BT52" s="70">
        <v>290</v>
      </c>
      <c r="BU52" s="46">
        <v>116</v>
      </c>
      <c r="BV52" s="72">
        <f t="shared" ref="BV52" si="35">IFERROR((BU52/BT52),0)</f>
        <v>0.4</v>
      </c>
      <c r="BW52" s="75">
        <v>18357.66</v>
      </c>
      <c r="BX52" s="75">
        <v>7660.3385799999996</v>
      </c>
      <c r="BY52" s="72">
        <f t="shared" ref="BY52" si="36">IFERROR((BX52/BW52),0)</f>
        <v>0.41728295327400111</v>
      </c>
      <c r="BZ52" s="64"/>
      <c r="CA52" s="65"/>
      <c r="CB52" s="74">
        <f t="shared" si="3"/>
        <v>0</v>
      </c>
      <c r="CC52" s="67"/>
      <c r="CD52" s="67"/>
      <c r="CE52" s="67"/>
      <c r="CF52" s="70">
        <v>6270</v>
      </c>
      <c r="CG52" s="46">
        <v>2986</v>
      </c>
      <c r="CH52" s="72">
        <f t="shared" si="5"/>
        <v>0.47623604465709729</v>
      </c>
      <c r="CI52" s="75">
        <v>20593.169999999998</v>
      </c>
      <c r="CJ52" s="75">
        <v>10202.503980000001</v>
      </c>
      <c r="CK52" s="72">
        <f t="shared" si="6"/>
        <v>0.49543144547439766</v>
      </c>
      <c r="CL52" s="75">
        <f t="shared" si="28"/>
        <v>264699.92</v>
      </c>
      <c r="CM52" s="75">
        <f t="shared" si="29"/>
        <v>111794.52809000001</v>
      </c>
      <c r="CN52" s="72">
        <f t="shared" si="34"/>
        <v>0.42234439696846154</v>
      </c>
      <c r="CR52" s="37"/>
    </row>
    <row r="53" spans="1:100" ht="30" customHeight="1" x14ac:dyDescent="0.25">
      <c r="A53" s="50">
        <v>43</v>
      </c>
      <c r="B53" s="54" t="s">
        <v>67</v>
      </c>
      <c r="C53" s="32"/>
      <c r="D53" s="32"/>
      <c r="E53" s="27"/>
      <c r="F53" s="33"/>
      <c r="G53" s="33"/>
      <c r="H53" s="29"/>
      <c r="I53" s="32"/>
      <c r="J53" s="32"/>
      <c r="K53" s="27"/>
      <c r="L53" s="33"/>
      <c r="M53" s="33"/>
      <c r="N53" s="29"/>
      <c r="O53" s="32"/>
      <c r="P53" s="26"/>
      <c r="Q53" s="29"/>
      <c r="R53" s="28"/>
      <c r="S53" s="28"/>
      <c r="T53" s="29"/>
      <c r="U53" s="32"/>
      <c r="V53" s="26"/>
      <c r="W53" s="29"/>
      <c r="X53" s="28"/>
      <c r="Y53" s="28"/>
      <c r="Z53" s="29"/>
      <c r="AA53" s="32"/>
      <c r="AB53" s="26"/>
      <c r="AC53" s="29"/>
      <c r="AD53" s="28"/>
      <c r="AE53" s="28"/>
      <c r="AF53" s="29"/>
      <c r="AG53" s="32"/>
      <c r="AH53" s="32"/>
      <c r="AI53" s="29"/>
      <c r="AJ53" s="33"/>
      <c r="AK53" s="33"/>
      <c r="AL53" s="34"/>
      <c r="AM53" s="32"/>
      <c r="AN53" s="32"/>
      <c r="AO53" s="29"/>
      <c r="AP53" s="33"/>
      <c r="AQ53" s="33"/>
      <c r="AR53" s="29"/>
      <c r="AS53" s="33"/>
      <c r="AT53" s="33"/>
      <c r="AU53" s="30"/>
      <c r="AV53" s="70">
        <v>949</v>
      </c>
      <c r="AW53" s="46">
        <v>300</v>
      </c>
      <c r="AX53" s="72">
        <f t="shared" si="10"/>
        <v>0.31612223393045313</v>
      </c>
      <c r="AY53" s="75">
        <v>70579.87</v>
      </c>
      <c r="AZ53" s="75">
        <v>24239.832019999998</v>
      </c>
      <c r="BA53" s="72">
        <f t="shared" si="11"/>
        <v>0.3434383205863088</v>
      </c>
      <c r="BB53" s="46">
        <v>0</v>
      </c>
      <c r="BC53" s="46"/>
      <c r="BD53" s="31"/>
      <c r="BE53" s="75"/>
      <c r="BF53" s="75"/>
      <c r="BG53" s="31"/>
      <c r="BH53" s="69">
        <v>63165</v>
      </c>
      <c r="BI53" s="58">
        <v>13473</v>
      </c>
      <c r="BJ53" s="73">
        <f t="shared" si="12"/>
        <v>0.21329850391830918</v>
      </c>
      <c r="BK53" s="80">
        <v>42572.65</v>
      </c>
      <c r="BL53" s="80">
        <v>9609.0669099999996</v>
      </c>
      <c r="BM53" s="73">
        <f t="shared" si="0"/>
        <v>0.22570986090835313</v>
      </c>
      <c r="BN53" s="69">
        <v>8490</v>
      </c>
      <c r="BO53" s="58">
        <v>3511</v>
      </c>
      <c r="BP53" s="73">
        <f t="shared" si="1"/>
        <v>0.41354534746760896</v>
      </c>
      <c r="BQ53" s="80">
        <v>18240.98</v>
      </c>
      <c r="BR53" s="80">
        <v>7858.4803499999998</v>
      </c>
      <c r="BS53" s="73">
        <f t="shared" si="2"/>
        <v>0.43081459165022934</v>
      </c>
      <c r="BT53" s="71">
        <v>0</v>
      </c>
      <c r="BU53" s="46"/>
      <c r="BV53" s="31"/>
      <c r="BW53" s="75"/>
      <c r="BX53" s="75"/>
      <c r="BY53" s="31"/>
      <c r="BZ53" s="64"/>
      <c r="CA53" s="65"/>
      <c r="CB53" s="74">
        <f t="shared" si="3"/>
        <v>0</v>
      </c>
      <c r="CC53" s="67"/>
      <c r="CD53" s="67"/>
      <c r="CE53" s="67"/>
      <c r="CF53" s="70">
        <v>0</v>
      </c>
      <c r="CG53" s="46"/>
      <c r="CH53" s="72">
        <f t="shared" si="5"/>
        <v>0</v>
      </c>
      <c r="CI53" s="31"/>
      <c r="CJ53" s="31"/>
      <c r="CK53" s="72">
        <f t="shared" si="6"/>
        <v>0</v>
      </c>
      <c r="CL53" s="75">
        <f t="shared" si="28"/>
        <v>131393.5</v>
      </c>
      <c r="CM53" s="75">
        <f t="shared" si="29"/>
        <v>41707.379279999994</v>
      </c>
      <c r="CN53" s="72">
        <f t="shared" si="34"/>
        <v>0.31742345915132786</v>
      </c>
    </row>
    <row r="54" spans="1:100" ht="30" customHeight="1" x14ac:dyDescent="0.25">
      <c r="A54" s="50">
        <v>44</v>
      </c>
      <c r="B54" s="54" t="s">
        <v>68</v>
      </c>
      <c r="C54" s="32"/>
      <c r="D54" s="32"/>
      <c r="E54" s="27"/>
      <c r="F54" s="33"/>
      <c r="G54" s="33"/>
      <c r="H54" s="29"/>
      <c r="I54" s="32"/>
      <c r="J54" s="32"/>
      <c r="K54" s="27"/>
      <c r="L54" s="33"/>
      <c r="M54" s="33"/>
      <c r="N54" s="29"/>
      <c r="O54" s="32"/>
      <c r="P54" s="26"/>
      <c r="Q54" s="29"/>
      <c r="R54" s="28"/>
      <c r="S54" s="28"/>
      <c r="T54" s="29"/>
      <c r="U54" s="32"/>
      <c r="V54" s="26"/>
      <c r="W54" s="29"/>
      <c r="X54" s="28"/>
      <c r="Y54" s="28"/>
      <c r="Z54" s="29"/>
      <c r="AA54" s="32"/>
      <c r="AB54" s="26"/>
      <c r="AC54" s="29"/>
      <c r="AD54" s="28"/>
      <c r="AE54" s="28"/>
      <c r="AF54" s="29"/>
      <c r="AG54" s="32"/>
      <c r="AH54" s="32"/>
      <c r="AI54" s="29"/>
      <c r="AJ54" s="33"/>
      <c r="AK54" s="33"/>
      <c r="AL54" s="34"/>
      <c r="AM54" s="32"/>
      <c r="AN54" s="32"/>
      <c r="AO54" s="29"/>
      <c r="AP54" s="33"/>
      <c r="AQ54" s="33"/>
      <c r="AR54" s="29"/>
      <c r="AS54" s="33"/>
      <c r="AT54" s="33"/>
      <c r="AU54" s="30"/>
      <c r="AV54" s="70">
        <v>1550</v>
      </c>
      <c r="AW54" s="46">
        <v>520</v>
      </c>
      <c r="AX54" s="72">
        <f t="shared" si="10"/>
        <v>0.33548387096774196</v>
      </c>
      <c r="AY54" s="75">
        <v>190329.66</v>
      </c>
      <c r="AZ54" s="75">
        <v>70531.525330000004</v>
      </c>
      <c r="BA54" s="72">
        <f t="shared" si="11"/>
        <v>0.3705755862223471</v>
      </c>
      <c r="BB54" s="46">
        <v>0</v>
      </c>
      <c r="BC54" s="46"/>
      <c r="BD54" s="31"/>
      <c r="BE54" s="75"/>
      <c r="BF54" s="75"/>
      <c r="BG54" s="31"/>
      <c r="BH54" s="69">
        <v>62943</v>
      </c>
      <c r="BI54" s="58">
        <v>12495</v>
      </c>
      <c r="BJ54" s="73">
        <f t="shared" si="12"/>
        <v>0.19851294027930033</v>
      </c>
      <c r="BK54" s="80">
        <v>43549.13</v>
      </c>
      <c r="BL54" s="80">
        <v>9105.3637899999994</v>
      </c>
      <c r="BM54" s="73">
        <f t="shared" si="0"/>
        <v>0.2090825646803966</v>
      </c>
      <c r="BN54" s="69">
        <v>17196</v>
      </c>
      <c r="BO54" s="58">
        <v>6677</v>
      </c>
      <c r="BP54" s="73">
        <f t="shared" si="1"/>
        <v>0.38828797394742964</v>
      </c>
      <c r="BQ54" s="80">
        <v>38104.559999999998</v>
      </c>
      <c r="BR54" s="80">
        <v>15434.043950000001</v>
      </c>
      <c r="BS54" s="73">
        <f t="shared" si="2"/>
        <v>0.40504453928873613</v>
      </c>
      <c r="BT54" s="70">
        <v>254</v>
      </c>
      <c r="BU54" s="46">
        <v>125</v>
      </c>
      <c r="BV54" s="72">
        <f t="shared" ref="BV54" si="37">IFERROR((BU54/BT54),0)</f>
        <v>0.49212598425196852</v>
      </c>
      <c r="BW54" s="75">
        <v>3029.49</v>
      </c>
      <c r="BX54" s="75">
        <v>1549.18751</v>
      </c>
      <c r="BY54" s="72">
        <f t="shared" ref="BY54" si="38">IFERROR((BX54/BW54),0)</f>
        <v>0.51136907862379477</v>
      </c>
      <c r="BZ54" s="64"/>
      <c r="CA54" s="65"/>
      <c r="CB54" s="74">
        <f t="shared" si="3"/>
        <v>0</v>
      </c>
      <c r="CC54" s="67"/>
      <c r="CD54" s="67"/>
      <c r="CE54" s="67"/>
      <c r="CF54" s="70">
        <v>0</v>
      </c>
      <c r="CG54" s="46"/>
      <c r="CH54" s="72">
        <f t="shared" si="5"/>
        <v>0</v>
      </c>
      <c r="CI54" s="31"/>
      <c r="CJ54" s="31"/>
      <c r="CK54" s="72">
        <f t="shared" si="6"/>
        <v>0</v>
      </c>
      <c r="CL54" s="75">
        <f t="shared" si="28"/>
        <v>275012.83999999997</v>
      </c>
      <c r="CM54" s="75">
        <f t="shared" si="29"/>
        <v>96620.120580000017</v>
      </c>
      <c r="CN54" s="72">
        <f t="shared" si="34"/>
        <v>0.35132948912494422</v>
      </c>
    </row>
    <row r="55" spans="1:100" ht="30" customHeight="1" x14ac:dyDescent="0.25">
      <c r="A55" s="50">
        <v>45</v>
      </c>
      <c r="B55" s="54" t="s">
        <v>69</v>
      </c>
      <c r="C55" s="32"/>
      <c r="D55" s="32"/>
      <c r="E55" s="27"/>
      <c r="F55" s="33"/>
      <c r="G55" s="33"/>
      <c r="H55" s="29"/>
      <c r="I55" s="32"/>
      <c r="J55" s="32"/>
      <c r="K55" s="27"/>
      <c r="L55" s="33"/>
      <c r="M55" s="33"/>
      <c r="N55" s="29"/>
      <c r="O55" s="32"/>
      <c r="P55" s="26"/>
      <c r="Q55" s="29"/>
      <c r="R55" s="28"/>
      <c r="S55" s="28"/>
      <c r="T55" s="29"/>
      <c r="U55" s="32"/>
      <c r="V55" s="26"/>
      <c r="W55" s="29"/>
      <c r="X55" s="28"/>
      <c r="Y55" s="28"/>
      <c r="Z55" s="29"/>
      <c r="AA55" s="32"/>
      <c r="AB55" s="26"/>
      <c r="AC55" s="29"/>
      <c r="AD55" s="28"/>
      <c r="AE55" s="28"/>
      <c r="AF55" s="29"/>
      <c r="AG55" s="32"/>
      <c r="AH55" s="32"/>
      <c r="AI55" s="29"/>
      <c r="AJ55" s="33"/>
      <c r="AK55" s="33"/>
      <c r="AL55" s="34"/>
      <c r="AM55" s="32"/>
      <c r="AN55" s="32"/>
      <c r="AO55" s="29"/>
      <c r="AP55" s="33"/>
      <c r="AQ55" s="33"/>
      <c r="AR55" s="29"/>
      <c r="AS55" s="33"/>
      <c r="AT55" s="33"/>
      <c r="AU55" s="30"/>
      <c r="AV55" s="70">
        <v>0</v>
      </c>
      <c r="AW55" s="46"/>
      <c r="AX55" s="72">
        <f t="shared" si="10"/>
        <v>0</v>
      </c>
      <c r="AY55" s="75"/>
      <c r="AZ55" s="75"/>
      <c r="BA55" s="72">
        <f t="shared" si="11"/>
        <v>0</v>
      </c>
      <c r="BB55" s="46">
        <v>0</v>
      </c>
      <c r="BC55" s="46"/>
      <c r="BD55" s="31"/>
      <c r="BE55" s="75"/>
      <c r="BF55" s="75"/>
      <c r="BG55" s="31"/>
      <c r="BH55" s="69">
        <v>0</v>
      </c>
      <c r="BI55" s="58"/>
      <c r="BJ55" s="73">
        <f t="shared" si="12"/>
        <v>0</v>
      </c>
      <c r="BK55" s="60"/>
      <c r="BL55" s="60"/>
      <c r="BM55" s="73">
        <f t="shared" si="0"/>
        <v>0</v>
      </c>
      <c r="BN55" s="69">
        <v>0</v>
      </c>
      <c r="BO55" s="58"/>
      <c r="BP55" s="73">
        <f t="shared" si="1"/>
        <v>0</v>
      </c>
      <c r="BQ55" s="60"/>
      <c r="BR55" s="60"/>
      <c r="BS55" s="73">
        <f t="shared" si="2"/>
        <v>0</v>
      </c>
      <c r="BT55" s="70">
        <v>0</v>
      </c>
      <c r="BU55" s="46"/>
      <c r="BV55" s="31"/>
      <c r="BW55" s="75"/>
      <c r="BX55" s="75"/>
      <c r="BY55" s="31"/>
      <c r="BZ55" s="64"/>
      <c r="CA55" s="65"/>
      <c r="CB55" s="74">
        <f t="shared" si="3"/>
        <v>0</v>
      </c>
      <c r="CC55" s="67"/>
      <c r="CD55" s="67"/>
      <c r="CE55" s="67"/>
      <c r="CF55" s="70">
        <v>0</v>
      </c>
      <c r="CG55" s="46"/>
      <c r="CH55" s="72">
        <f t="shared" si="5"/>
        <v>0</v>
      </c>
      <c r="CI55" s="31"/>
      <c r="CJ55" s="31"/>
      <c r="CK55" s="72">
        <f t="shared" si="6"/>
        <v>0</v>
      </c>
      <c r="CL55" s="75">
        <f t="shared" si="28"/>
        <v>0</v>
      </c>
      <c r="CM55" s="75">
        <f t="shared" si="29"/>
        <v>0</v>
      </c>
      <c r="CN55" s="72">
        <f t="shared" si="34"/>
        <v>0</v>
      </c>
    </row>
    <row r="56" spans="1:100" ht="30" customHeight="1" x14ac:dyDescent="0.25">
      <c r="A56" s="50">
        <v>46</v>
      </c>
      <c r="B56" s="54" t="s">
        <v>70</v>
      </c>
      <c r="C56" s="32"/>
      <c r="D56" s="32"/>
      <c r="E56" s="27"/>
      <c r="F56" s="33"/>
      <c r="G56" s="33"/>
      <c r="H56" s="29"/>
      <c r="I56" s="32"/>
      <c r="J56" s="32"/>
      <c r="K56" s="27"/>
      <c r="L56" s="33"/>
      <c r="M56" s="33"/>
      <c r="N56" s="29"/>
      <c r="O56" s="32"/>
      <c r="P56" s="26"/>
      <c r="Q56" s="29"/>
      <c r="R56" s="28"/>
      <c r="S56" s="28"/>
      <c r="T56" s="29"/>
      <c r="U56" s="32"/>
      <c r="V56" s="26"/>
      <c r="W56" s="29"/>
      <c r="X56" s="28"/>
      <c r="Y56" s="28"/>
      <c r="Z56" s="29"/>
      <c r="AA56" s="32"/>
      <c r="AB56" s="26"/>
      <c r="AC56" s="29"/>
      <c r="AD56" s="28"/>
      <c r="AE56" s="28"/>
      <c r="AF56" s="29"/>
      <c r="AG56" s="32"/>
      <c r="AH56" s="32"/>
      <c r="AI56" s="29"/>
      <c r="AJ56" s="33"/>
      <c r="AK56" s="33"/>
      <c r="AL56" s="34"/>
      <c r="AM56" s="32"/>
      <c r="AN56" s="32"/>
      <c r="AO56" s="29"/>
      <c r="AP56" s="33"/>
      <c r="AQ56" s="33"/>
      <c r="AR56" s="29"/>
      <c r="AS56" s="33"/>
      <c r="AT56" s="33"/>
      <c r="AU56" s="30"/>
      <c r="AV56" s="70">
        <v>0</v>
      </c>
      <c r="AW56" s="46"/>
      <c r="AX56" s="72">
        <f t="shared" si="10"/>
        <v>0</v>
      </c>
      <c r="AY56" s="75"/>
      <c r="AZ56" s="75"/>
      <c r="BA56" s="72">
        <f t="shared" si="11"/>
        <v>0</v>
      </c>
      <c r="BB56" s="46">
        <v>0</v>
      </c>
      <c r="BC56" s="46"/>
      <c r="BD56" s="31"/>
      <c r="BE56" s="75"/>
      <c r="BF56" s="75"/>
      <c r="BG56" s="31"/>
      <c r="BH56" s="69">
        <v>0</v>
      </c>
      <c r="BI56" s="58"/>
      <c r="BJ56" s="73">
        <f t="shared" si="12"/>
        <v>0</v>
      </c>
      <c r="BK56" s="60"/>
      <c r="BL56" s="60"/>
      <c r="BM56" s="73">
        <f t="shared" si="0"/>
        <v>0</v>
      </c>
      <c r="BN56" s="69">
        <v>0</v>
      </c>
      <c r="BO56" s="58"/>
      <c r="BP56" s="73">
        <f t="shared" si="1"/>
        <v>0</v>
      </c>
      <c r="BQ56" s="60"/>
      <c r="BR56" s="60"/>
      <c r="BS56" s="73">
        <f t="shared" si="2"/>
        <v>0</v>
      </c>
      <c r="BT56" s="70">
        <v>0</v>
      </c>
      <c r="BU56" s="46"/>
      <c r="BV56" s="31"/>
      <c r="BW56" s="75"/>
      <c r="BX56" s="75"/>
      <c r="BY56" s="31"/>
      <c r="BZ56" s="64"/>
      <c r="CA56" s="65"/>
      <c r="CB56" s="74">
        <f t="shared" si="3"/>
        <v>0</v>
      </c>
      <c r="CC56" s="67"/>
      <c r="CD56" s="67"/>
      <c r="CE56" s="67"/>
      <c r="CF56" s="70">
        <v>0</v>
      </c>
      <c r="CG56" s="46"/>
      <c r="CH56" s="72">
        <f t="shared" si="5"/>
        <v>0</v>
      </c>
      <c r="CI56" s="31"/>
      <c r="CJ56" s="31"/>
      <c r="CK56" s="72">
        <f t="shared" si="6"/>
        <v>0</v>
      </c>
      <c r="CL56" s="75">
        <f t="shared" si="28"/>
        <v>0</v>
      </c>
      <c r="CM56" s="75">
        <f t="shared" si="29"/>
        <v>0</v>
      </c>
      <c r="CN56" s="72">
        <f t="shared" si="34"/>
        <v>0</v>
      </c>
    </row>
    <row r="57" spans="1:100" ht="30" customHeight="1" x14ac:dyDescent="0.25">
      <c r="A57" s="50">
        <v>47</v>
      </c>
      <c r="B57" s="54" t="s">
        <v>71</v>
      </c>
      <c r="C57" s="32"/>
      <c r="D57" s="32"/>
      <c r="E57" s="27"/>
      <c r="F57" s="33"/>
      <c r="G57" s="33"/>
      <c r="H57" s="29"/>
      <c r="I57" s="32"/>
      <c r="J57" s="32"/>
      <c r="K57" s="27"/>
      <c r="L57" s="33"/>
      <c r="M57" s="33"/>
      <c r="N57" s="29"/>
      <c r="O57" s="32"/>
      <c r="P57" s="26"/>
      <c r="Q57" s="29"/>
      <c r="R57" s="28"/>
      <c r="S57" s="28"/>
      <c r="T57" s="29"/>
      <c r="U57" s="32"/>
      <c r="V57" s="26"/>
      <c r="W57" s="29"/>
      <c r="X57" s="28"/>
      <c r="Y57" s="28"/>
      <c r="Z57" s="29"/>
      <c r="AA57" s="32"/>
      <c r="AB57" s="26"/>
      <c r="AC57" s="29"/>
      <c r="AD57" s="28"/>
      <c r="AE57" s="28"/>
      <c r="AF57" s="29"/>
      <c r="AG57" s="32"/>
      <c r="AH57" s="32"/>
      <c r="AI57" s="29"/>
      <c r="AJ57" s="33"/>
      <c r="AK57" s="33"/>
      <c r="AL57" s="34"/>
      <c r="AM57" s="32"/>
      <c r="AN57" s="32"/>
      <c r="AO57" s="29"/>
      <c r="AP57" s="33"/>
      <c r="AQ57" s="33"/>
      <c r="AR57" s="29"/>
      <c r="AS57" s="33"/>
      <c r="AT57" s="33"/>
      <c r="AU57" s="30"/>
      <c r="AV57" s="70">
        <v>0</v>
      </c>
      <c r="AW57" s="46"/>
      <c r="AX57" s="72">
        <f t="shared" si="10"/>
        <v>0</v>
      </c>
      <c r="AY57" s="75"/>
      <c r="AZ57" s="75"/>
      <c r="BA57" s="72">
        <f t="shared" si="11"/>
        <v>0</v>
      </c>
      <c r="BB57" s="46">
        <v>0</v>
      </c>
      <c r="BC57" s="46"/>
      <c r="BD57" s="31"/>
      <c r="BE57" s="75"/>
      <c r="BF57" s="75"/>
      <c r="BG57" s="31"/>
      <c r="BH57" s="69">
        <v>0</v>
      </c>
      <c r="BI57" s="58"/>
      <c r="BJ57" s="73">
        <f t="shared" si="12"/>
        <v>0</v>
      </c>
      <c r="BK57" s="60"/>
      <c r="BL57" s="60"/>
      <c r="BM57" s="73">
        <f t="shared" si="0"/>
        <v>0</v>
      </c>
      <c r="BN57" s="69">
        <v>0</v>
      </c>
      <c r="BO57" s="58"/>
      <c r="BP57" s="73">
        <f t="shared" si="1"/>
        <v>0</v>
      </c>
      <c r="BQ57" s="60"/>
      <c r="BR57" s="60"/>
      <c r="BS57" s="73">
        <f t="shared" si="2"/>
        <v>0</v>
      </c>
      <c r="BT57" s="70">
        <v>0</v>
      </c>
      <c r="BU57" s="46"/>
      <c r="BV57" s="31"/>
      <c r="BW57" s="75"/>
      <c r="BX57" s="75"/>
      <c r="BY57" s="31"/>
      <c r="BZ57" s="64"/>
      <c r="CA57" s="65"/>
      <c r="CB57" s="74">
        <f t="shared" si="3"/>
        <v>0</v>
      </c>
      <c r="CC57" s="67"/>
      <c r="CD57" s="67"/>
      <c r="CE57" s="67"/>
      <c r="CF57" s="70">
        <v>0</v>
      </c>
      <c r="CG57" s="46"/>
      <c r="CH57" s="72">
        <f t="shared" si="5"/>
        <v>0</v>
      </c>
      <c r="CI57" s="31"/>
      <c r="CJ57" s="31"/>
      <c r="CK57" s="72">
        <f t="shared" si="6"/>
        <v>0</v>
      </c>
      <c r="CL57" s="75">
        <f t="shared" si="28"/>
        <v>0</v>
      </c>
      <c r="CM57" s="75">
        <f t="shared" si="29"/>
        <v>0</v>
      </c>
      <c r="CN57" s="72">
        <f t="shared" si="34"/>
        <v>0</v>
      </c>
      <c r="CO57" s="37"/>
      <c r="CP57" s="37"/>
      <c r="CT57" s="37"/>
    </row>
    <row r="58" spans="1:100" ht="30" customHeight="1" x14ac:dyDescent="0.25">
      <c r="A58" s="50">
        <v>48</v>
      </c>
      <c r="B58" s="54" t="s">
        <v>72</v>
      </c>
      <c r="C58" s="32"/>
      <c r="D58" s="32"/>
      <c r="E58" s="27"/>
      <c r="F58" s="33"/>
      <c r="G58" s="33"/>
      <c r="H58" s="29"/>
      <c r="I58" s="32"/>
      <c r="J58" s="32"/>
      <c r="K58" s="27"/>
      <c r="L58" s="33"/>
      <c r="M58" s="33"/>
      <c r="N58" s="29"/>
      <c r="O58" s="32"/>
      <c r="P58" s="26"/>
      <c r="Q58" s="29"/>
      <c r="R58" s="28"/>
      <c r="S58" s="28"/>
      <c r="T58" s="29"/>
      <c r="U58" s="32"/>
      <c r="V58" s="26"/>
      <c r="W58" s="29"/>
      <c r="X58" s="28"/>
      <c r="Y58" s="28"/>
      <c r="Z58" s="29"/>
      <c r="AA58" s="32"/>
      <c r="AB58" s="26"/>
      <c r="AC58" s="29"/>
      <c r="AD58" s="28"/>
      <c r="AE58" s="28"/>
      <c r="AF58" s="29"/>
      <c r="AG58" s="32"/>
      <c r="AH58" s="32"/>
      <c r="AI58" s="29"/>
      <c r="AJ58" s="33"/>
      <c r="AK58" s="33"/>
      <c r="AL58" s="34"/>
      <c r="AM58" s="32"/>
      <c r="AN58" s="32"/>
      <c r="AO58" s="29"/>
      <c r="AP58" s="33"/>
      <c r="AQ58" s="33"/>
      <c r="AR58" s="29"/>
      <c r="AS58" s="33"/>
      <c r="AT58" s="33"/>
      <c r="AU58" s="30"/>
      <c r="AV58" s="70">
        <v>0</v>
      </c>
      <c r="AW58" s="46"/>
      <c r="AX58" s="72">
        <f t="shared" si="10"/>
        <v>0</v>
      </c>
      <c r="AY58" s="75"/>
      <c r="AZ58" s="75"/>
      <c r="BA58" s="72">
        <f t="shared" si="11"/>
        <v>0</v>
      </c>
      <c r="BB58" s="46">
        <v>0</v>
      </c>
      <c r="BC58" s="46"/>
      <c r="BD58" s="31"/>
      <c r="BE58" s="75"/>
      <c r="BF58" s="75"/>
      <c r="BG58" s="31"/>
      <c r="BH58" s="69">
        <v>0</v>
      </c>
      <c r="BI58" s="58"/>
      <c r="BJ58" s="73">
        <f t="shared" si="12"/>
        <v>0</v>
      </c>
      <c r="BK58" s="60"/>
      <c r="BL58" s="60"/>
      <c r="BM58" s="73">
        <f t="shared" si="0"/>
        <v>0</v>
      </c>
      <c r="BN58" s="69">
        <v>0</v>
      </c>
      <c r="BO58" s="58"/>
      <c r="BP58" s="73">
        <f t="shared" si="1"/>
        <v>0</v>
      </c>
      <c r="BQ58" s="60"/>
      <c r="BR58" s="60"/>
      <c r="BS58" s="73">
        <f t="shared" si="2"/>
        <v>0</v>
      </c>
      <c r="BT58" s="70">
        <v>0</v>
      </c>
      <c r="BU58" s="46"/>
      <c r="BV58" s="31"/>
      <c r="BW58" s="75"/>
      <c r="BX58" s="75"/>
      <c r="BY58" s="31"/>
      <c r="BZ58" s="64"/>
      <c r="CA58" s="65"/>
      <c r="CB58" s="74">
        <f t="shared" si="3"/>
        <v>0</v>
      </c>
      <c r="CC58" s="67"/>
      <c r="CD58" s="67"/>
      <c r="CE58" s="67"/>
      <c r="CF58" s="70">
        <v>0</v>
      </c>
      <c r="CG58" s="46"/>
      <c r="CH58" s="72">
        <f t="shared" si="5"/>
        <v>0</v>
      </c>
      <c r="CI58" s="31"/>
      <c r="CJ58" s="31"/>
      <c r="CK58" s="72">
        <f t="shared" si="6"/>
        <v>0</v>
      </c>
      <c r="CL58" s="75">
        <f t="shared" si="28"/>
        <v>0</v>
      </c>
      <c r="CM58" s="75">
        <f t="shared" si="29"/>
        <v>0</v>
      </c>
      <c r="CN58" s="72">
        <f t="shared" si="34"/>
        <v>0</v>
      </c>
    </row>
    <row r="59" spans="1:100" ht="30" customHeight="1" x14ac:dyDescent="0.25">
      <c r="A59" s="50">
        <v>49</v>
      </c>
      <c r="B59" s="54" t="s">
        <v>73</v>
      </c>
      <c r="C59" s="32"/>
      <c r="D59" s="32"/>
      <c r="E59" s="27"/>
      <c r="F59" s="33"/>
      <c r="G59" s="33"/>
      <c r="H59" s="29"/>
      <c r="I59" s="32"/>
      <c r="J59" s="32"/>
      <c r="K59" s="27"/>
      <c r="L59" s="33"/>
      <c r="M59" s="33"/>
      <c r="N59" s="29"/>
      <c r="O59" s="32"/>
      <c r="P59" s="26"/>
      <c r="Q59" s="29"/>
      <c r="R59" s="28"/>
      <c r="S59" s="28"/>
      <c r="T59" s="29"/>
      <c r="U59" s="32"/>
      <c r="V59" s="26"/>
      <c r="W59" s="29"/>
      <c r="X59" s="28"/>
      <c r="Y59" s="28"/>
      <c r="Z59" s="29"/>
      <c r="AA59" s="32"/>
      <c r="AB59" s="26"/>
      <c r="AC59" s="29"/>
      <c r="AD59" s="28"/>
      <c r="AE59" s="28"/>
      <c r="AF59" s="29"/>
      <c r="AG59" s="32"/>
      <c r="AH59" s="32"/>
      <c r="AI59" s="29"/>
      <c r="AJ59" s="33"/>
      <c r="AK59" s="33"/>
      <c r="AL59" s="34"/>
      <c r="AM59" s="32"/>
      <c r="AN59" s="32"/>
      <c r="AO59" s="29"/>
      <c r="AP59" s="33"/>
      <c r="AQ59" s="33"/>
      <c r="AR59" s="29"/>
      <c r="AS59" s="33"/>
      <c r="AT59" s="33"/>
      <c r="AU59" s="30"/>
      <c r="AV59" s="70">
        <v>0</v>
      </c>
      <c r="AW59" s="46"/>
      <c r="AX59" s="72">
        <f t="shared" si="10"/>
        <v>0</v>
      </c>
      <c r="AY59" s="75"/>
      <c r="AZ59" s="75"/>
      <c r="BA59" s="72">
        <f t="shared" si="11"/>
        <v>0</v>
      </c>
      <c r="BB59" s="46">
        <v>0</v>
      </c>
      <c r="BC59" s="46"/>
      <c r="BD59" s="31"/>
      <c r="BE59" s="75"/>
      <c r="BF59" s="75"/>
      <c r="BG59" s="31"/>
      <c r="BH59" s="69">
        <v>0</v>
      </c>
      <c r="BI59" s="58"/>
      <c r="BJ59" s="73">
        <f t="shared" si="12"/>
        <v>0</v>
      </c>
      <c r="BK59" s="60"/>
      <c r="BL59" s="60"/>
      <c r="BM59" s="73">
        <f t="shared" si="0"/>
        <v>0</v>
      </c>
      <c r="BN59" s="69">
        <v>0</v>
      </c>
      <c r="BO59" s="58"/>
      <c r="BP59" s="73">
        <f t="shared" si="1"/>
        <v>0</v>
      </c>
      <c r="BQ59" s="60"/>
      <c r="BR59" s="60"/>
      <c r="BS59" s="73">
        <f t="shared" si="2"/>
        <v>0</v>
      </c>
      <c r="BT59" s="70">
        <v>0</v>
      </c>
      <c r="BU59" s="46"/>
      <c r="BV59" s="49"/>
      <c r="BW59" s="75"/>
      <c r="BX59" s="75"/>
      <c r="BY59" s="31"/>
      <c r="BZ59" s="64"/>
      <c r="CA59" s="65"/>
      <c r="CB59" s="74">
        <f t="shared" si="3"/>
        <v>0</v>
      </c>
      <c r="CC59" s="67"/>
      <c r="CD59" s="67"/>
      <c r="CE59" s="67"/>
      <c r="CF59" s="70">
        <v>0</v>
      </c>
      <c r="CG59" s="46"/>
      <c r="CH59" s="72">
        <f t="shared" si="5"/>
        <v>0</v>
      </c>
      <c r="CI59" s="31"/>
      <c r="CJ59" s="31"/>
      <c r="CK59" s="72">
        <f t="shared" si="6"/>
        <v>0</v>
      </c>
      <c r="CL59" s="75">
        <f t="shared" si="28"/>
        <v>0</v>
      </c>
      <c r="CM59" s="75">
        <f t="shared" si="29"/>
        <v>0</v>
      </c>
      <c r="CN59" s="72">
        <f t="shared" si="34"/>
        <v>0</v>
      </c>
    </row>
    <row r="60" spans="1:100" ht="30" customHeight="1" x14ac:dyDescent="0.25">
      <c r="A60" s="50">
        <v>50</v>
      </c>
      <c r="B60" s="54" t="s">
        <v>74</v>
      </c>
      <c r="C60" s="32"/>
      <c r="D60" s="32"/>
      <c r="E60" s="27"/>
      <c r="F60" s="33"/>
      <c r="G60" s="33"/>
      <c r="H60" s="29"/>
      <c r="I60" s="32"/>
      <c r="J60" s="32"/>
      <c r="K60" s="27"/>
      <c r="L60" s="33"/>
      <c r="M60" s="33"/>
      <c r="N60" s="29"/>
      <c r="O60" s="32"/>
      <c r="P60" s="26"/>
      <c r="Q60" s="29"/>
      <c r="R60" s="28"/>
      <c r="S60" s="28"/>
      <c r="T60" s="29"/>
      <c r="U60" s="32"/>
      <c r="V60" s="26"/>
      <c r="W60" s="29"/>
      <c r="X60" s="28"/>
      <c r="Y60" s="28"/>
      <c r="Z60" s="29"/>
      <c r="AA60" s="32"/>
      <c r="AB60" s="26"/>
      <c r="AC60" s="29"/>
      <c r="AD60" s="28"/>
      <c r="AE60" s="28"/>
      <c r="AF60" s="29"/>
      <c r="AG60" s="32"/>
      <c r="AH60" s="32"/>
      <c r="AI60" s="29"/>
      <c r="AJ60" s="33"/>
      <c r="AK60" s="33"/>
      <c r="AL60" s="34"/>
      <c r="AM60" s="32"/>
      <c r="AN60" s="32"/>
      <c r="AO60" s="29"/>
      <c r="AP60" s="33"/>
      <c r="AQ60" s="33"/>
      <c r="AR60" s="29"/>
      <c r="AS60" s="33"/>
      <c r="AT60" s="33"/>
      <c r="AU60" s="30"/>
      <c r="AV60" s="70">
        <v>0</v>
      </c>
      <c r="AW60" s="46"/>
      <c r="AX60" s="72">
        <f t="shared" si="10"/>
        <v>0</v>
      </c>
      <c r="AY60" s="75"/>
      <c r="AZ60" s="75"/>
      <c r="BA60" s="72">
        <f t="shared" si="11"/>
        <v>0</v>
      </c>
      <c r="BB60" s="46">
        <v>0</v>
      </c>
      <c r="BC60" s="46"/>
      <c r="BD60" s="31"/>
      <c r="BE60" s="75"/>
      <c r="BF60" s="75"/>
      <c r="BG60" s="31"/>
      <c r="BH60" s="69">
        <v>0</v>
      </c>
      <c r="BI60" s="58"/>
      <c r="BJ60" s="73">
        <f t="shared" si="12"/>
        <v>0</v>
      </c>
      <c r="BK60" s="60"/>
      <c r="BL60" s="60"/>
      <c r="BM60" s="73">
        <f t="shared" si="0"/>
        <v>0</v>
      </c>
      <c r="BN60" s="69">
        <v>0</v>
      </c>
      <c r="BO60" s="58"/>
      <c r="BP60" s="73">
        <f t="shared" si="1"/>
        <v>0</v>
      </c>
      <c r="BQ60" s="60"/>
      <c r="BR60" s="60"/>
      <c r="BS60" s="73">
        <f t="shared" si="2"/>
        <v>0</v>
      </c>
      <c r="BT60" s="70">
        <v>0</v>
      </c>
      <c r="BU60" s="46"/>
      <c r="BV60" s="49"/>
      <c r="BW60" s="75"/>
      <c r="BX60" s="75"/>
      <c r="BY60" s="31"/>
      <c r="BZ60" s="64"/>
      <c r="CA60" s="65"/>
      <c r="CB60" s="74">
        <f t="shared" si="3"/>
        <v>0</v>
      </c>
      <c r="CC60" s="67"/>
      <c r="CD60" s="67"/>
      <c r="CE60" s="67"/>
      <c r="CF60" s="70">
        <v>0</v>
      </c>
      <c r="CG60" s="46"/>
      <c r="CH60" s="72">
        <f t="shared" si="5"/>
        <v>0</v>
      </c>
      <c r="CI60" s="31"/>
      <c r="CJ60" s="31"/>
      <c r="CK60" s="72">
        <f t="shared" si="6"/>
        <v>0</v>
      </c>
      <c r="CL60" s="75">
        <f t="shared" si="28"/>
        <v>0</v>
      </c>
      <c r="CM60" s="75">
        <f t="shared" si="29"/>
        <v>0</v>
      </c>
      <c r="CN60" s="72">
        <f t="shared" si="34"/>
        <v>0</v>
      </c>
      <c r="CS60" s="37"/>
      <c r="CU60" s="37"/>
      <c r="CV60" s="37"/>
    </row>
    <row r="61" spans="1:100" x14ac:dyDescent="0.25">
      <c r="A61" s="50">
        <v>51</v>
      </c>
      <c r="B61" s="45" t="s">
        <v>79</v>
      </c>
      <c r="C61" s="32"/>
      <c r="D61" s="32"/>
      <c r="E61" s="27"/>
      <c r="F61" s="33"/>
      <c r="G61" s="33"/>
      <c r="H61" s="29"/>
      <c r="I61" s="32"/>
      <c r="J61" s="32"/>
      <c r="K61" s="27"/>
      <c r="L61" s="33"/>
      <c r="M61" s="33"/>
      <c r="N61" s="29"/>
      <c r="O61" s="32"/>
      <c r="P61" s="26"/>
      <c r="Q61" s="29"/>
      <c r="R61" s="28"/>
      <c r="S61" s="28"/>
      <c r="T61" s="29"/>
      <c r="U61" s="32"/>
      <c r="V61" s="26"/>
      <c r="W61" s="29"/>
      <c r="X61" s="28"/>
      <c r="Y61" s="28"/>
      <c r="Z61" s="29"/>
      <c r="AA61" s="32"/>
      <c r="AB61" s="26"/>
      <c r="AC61" s="29"/>
      <c r="AD61" s="28"/>
      <c r="AE61" s="28"/>
      <c r="AF61" s="29"/>
      <c r="AG61" s="32"/>
      <c r="AH61" s="32"/>
      <c r="AI61" s="29"/>
      <c r="AJ61" s="33"/>
      <c r="AK61" s="33"/>
      <c r="AL61" s="34"/>
      <c r="AM61" s="32"/>
      <c r="AN61" s="32"/>
      <c r="AO61" s="29"/>
      <c r="AP61" s="33"/>
      <c r="AQ61" s="33"/>
      <c r="AR61" s="29"/>
      <c r="AS61" s="33"/>
      <c r="AT61" s="33"/>
      <c r="AU61" s="30"/>
      <c r="AV61" s="46"/>
      <c r="AW61" s="46"/>
      <c r="AX61" s="72">
        <f t="shared" si="10"/>
        <v>0</v>
      </c>
      <c r="AY61" s="75"/>
      <c r="AZ61" s="75"/>
      <c r="BA61" s="72">
        <f t="shared" si="11"/>
        <v>0</v>
      </c>
      <c r="BB61" s="46"/>
      <c r="BC61" s="46"/>
      <c r="BD61" s="31"/>
      <c r="BE61" s="75"/>
      <c r="BF61" s="75"/>
      <c r="BG61" s="31"/>
      <c r="BH61" s="58"/>
      <c r="BI61" s="58"/>
      <c r="BJ61" s="59"/>
      <c r="BK61" s="60"/>
      <c r="BL61" s="60"/>
      <c r="BM61" s="60"/>
      <c r="BN61" s="61"/>
      <c r="BO61" s="58"/>
      <c r="BP61" s="59"/>
      <c r="BQ61" s="60"/>
      <c r="BR61" s="60"/>
      <c r="BS61" s="60"/>
      <c r="BT61" s="47"/>
      <c r="BU61" s="46"/>
      <c r="BV61" s="31"/>
      <c r="BW61" s="75"/>
      <c r="BX61" s="75"/>
      <c r="BY61" s="31"/>
      <c r="BZ61" s="64">
        <v>80</v>
      </c>
      <c r="CA61" s="65">
        <v>36</v>
      </c>
      <c r="CB61" s="74">
        <f t="shared" si="3"/>
        <v>0.45</v>
      </c>
      <c r="CC61" s="82">
        <v>540.74111000000005</v>
      </c>
      <c r="CD61" s="82">
        <v>400.61914999999999</v>
      </c>
      <c r="CE61" s="66">
        <f>CD61/CC61</f>
        <v>0.74087052489868943</v>
      </c>
      <c r="CF61" s="47"/>
      <c r="CG61" s="46"/>
      <c r="CH61" s="31"/>
      <c r="CI61" s="31"/>
      <c r="CJ61" s="31"/>
      <c r="CK61" s="31"/>
      <c r="CL61" s="75">
        <f t="shared" si="28"/>
        <v>540.74111000000005</v>
      </c>
      <c r="CM61" s="75">
        <f t="shared" si="29"/>
        <v>400.61914999999999</v>
      </c>
      <c r="CN61" s="72">
        <f t="shared" si="34"/>
        <v>0.74087052489868943</v>
      </c>
    </row>
    <row r="62" spans="1:100" x14ac:dyDescent="0.25">
      <c r="A62" s="44"/>
      <c r="B62" s="45"/>
      <c r="C62" s="32"/>
      <c r="D62" s="32"/>
      <c r="E62" s="27"/>
      <c r="F62" s="33"/>
      <c r="G62" s="33"/>
      <c r="H62" s="29"/>
      <c r="I62" s="32"/>
      <c r="J62" s="32"/>
      <c r="K62" s="27"/>
      <c r="L62" s="33"/>
      <c r="M62" s="33"/>
      <c r="N62" s="29"/>
      <c r="O62" s="32"/>
      <c r="P62" s="26"/>
      <c r="Q62" s="29"/>
      <c r="R62" s="28"/>
      <c r="S62" s="28"/>
      <c r="T62" s="29"/>
      <c r="U62" s="32"/>
      <c r="V62" s="26"/>
      <c r="W62" s="29"/>
      <c r="X62" s="28"/>
      <c r="Y62" s="28"/>
      <c r="Z62" s="29"/>
      <c r="AA62" s="32"/>
      <c r="AB62" s="26"/>
      <c r="AC62" s="29"/>
      <c r="AD62" s="28"/>
      <c r="AE62" s="28"/>
      <c r="AF62" s="29"/>
      <c r="AG62" s="32"/>
      <c r="AH62" s="32"/>
      <c r="AI62" s="29"/>
      <c r="AJ62" s="33"/>
      <c r="AK62" s="33"/>
      <c r="AL62" s="34"/>
      <c r="AM62" s="32"/>
      <c r="AN62" s="32"/>
      <c r="AO62" s="29"/>
      <c r="AP62" s="33"/>
      <c r="AQ62" s="33"/>
      <c r="AR62" s="29"/>
      <c r="AS62" s="33"/>
      <c r="AT62" s="33"/>
      <c r="AU62" s="30"/>
      <c r="AV62" s="46"/>
      <c r="AW62" s="46"/>
      <c r="AX62" s="72">
        <f t="shared" si="10"/>
        <v>0</v>
      </c>
      <c r="AY62" s="75"/>
      <c r="AZ62" s="75"/>
      <c r="BA62" s="72">
        <f t="shared" si="11"/>
        <v>0</v>
      </c>
      <c r="BB62" s="46"/>
      <c r="BC62" s="46"/>
      <c r="BD62" s="31"/>
      <c r="BE62" s="75"/>
      <c r="BF62" s="75"/>
      <c r="BG62" s="31"/>
      <c r="BH62" s="62"/>
      <c r="BI62" s="58"/>
      <c r="BJ62" s="59"/>
      <c r="BK62" s="60"/>
      <c r="BL62" s="60"/>
      <c r="BM62" s="60"/>
      <c r="BN62" s="62"/>
      <c r="BO62" s="58"/>
      <c r="BP62" s="60"/>
      <c r="BQ62" s="60"/>
      <c r="BR62" s="60"/>
      <c r="BS62" s="60"/>
      <c r="BT62" s="47"/>
      <c r="BU62" s="46"/>
      <c r="BV62" s="31"/>
      <c r="BW62" s="75"/>
      <c r="BX62" s="75"/>
      <c r="BY62" s="31"/>
      <c r="BZ62" s="64"/>
      <c r="CA62" s="65"/>
      <c r="CB62" s="67"/>
      <c r="CC62" s="67"/>
      <c r="CD62" s="67"/>
      <c r="CE62" s="67"/>
      <c r="CF62" s="47"/>
      <c r="CG62" s="46"/>
      <c r="CH62" s="31"/>
      <c r="CI62" s="31"/>
      <c r="CJ62" s="31"/>
      <c r="CK62" s="31"/>
      <c r="CL62" s="31"/>
      <c r="CM62" s="31"/>
      <c r="CN62" s="31"/>
    </row>
    <row r="63" spans="1:100" x14ac:dyDescent="0.25">
      <c r="A63" s="44"/>
      <c r="B63" s="45"/>
      <c r="C63" s="32"/>
      <c r="D63" s="32"/>
      <c r="E63" s="27"/>
      <c r="F63" s="33"/>
      <c r="G63" s="33"/>
      <c r="H63" s="29"/>
      <c r="I63" s="32"/>
      <c r="J63" s="32"/>
      <c r="K63" s="27"/>
      <c r="L63" s="33"/>
      <c r="M63" s="33"/>
      <c r="N63" s="29"/>
      <c r="O63" s="32"/>
      <c r="P63" s="26"/>
      <c r="Q63" s="29"/>
      <c r="R63" s="28"/>
      <c r="S63" s="28"/>
      <c r="T63" s="29"/>
      <c r="U63" s="32"/>
      <c r="V63" s="26"/>
      <c r="W63" s="29"/>
      <c r="X63" s="28"/>
      <c r="Y63" s="28"/>
      <c r="Z63" s="29"/>
      <c r="AA63" s="32"/>
      <c r="AB63" s="26"/>
      <c r="AC63" s="29"/>
      <c r="AD63" s="28"/>
      <c r="AE63" s="28"/>
      <c r="AF63" s="29"/>
      <c r="AG63" s="32"/>
      <c r="AH63" s="32"/>
      <c r="AI63" s="29"/>
      <c r="AJ63" s="33"/>
      <c r="AK63" s="33"/>
      <c r="AL63" s="34"/>
      <c r="AM63" s="32"/>
      <c r="AN63" s="32"/>
      <c r="AO63" s="29"/>
      <c r="AP63" s="33"/>
      <c r="AQ63" s="33"/>
      <c r="AR63" s="29"/>
      <c r="AS63" s="33"/>
      <c r="AT63" s="33"/>
      <c r="AU63" s="30"/>
      <c r="AV63" s="46"/>
      <c r="AW63" s="46"/>
      <c r="AX63" s="72">
        <f t="shared" si="10"/>
        <v>0</v>
      </c>
      <c r="AY63" s="75"/>
      <c r="AZ63" s="75"/>
      <c r="BA63" s="72">
        <f t="shared" si="11"/>
        <v>0</v>
      </c>
      <c r="BB63" s="46"/>
      <c r="BC63" s="46"/>
      <c r="BD63" s="31"/>
      <c r="BE63" s="75"/>
      <c r="BF63" s="75"/>
      <c r="BG63" s="31"/>
      <c r="BH63" s="58"/>
      <c r="BI63" s="58"/>
      <c r="BJ63" s="59"/>
      <c r="BK63" s="60"/>
      <c r="BL63" s="60"/>
      <c r="BM63" s="60"/>
      <c r="BN63" s="61"/>
      <c r="BO63" s="58"/>
      <c r="BP63" s="59"/>
      <c r="BQ63" s="60"/>
      <c r="BR63" s="60"/>
      <c r="BS63" s="60"/>
      <c r="BT63" s="47"/>
      <c r="BU63" s="46"/>
      <c r="BV63" s="49"/>
      <c r="BW63" s="75"/>
      <c r="BX63" s="75"/>
      <c r="BY63" s="31"/>
      <c r="BZ63" s="64"/>
      <c r="CA63" s="65"/>
      <c r="CB63" s="67"/>
      <c r="CC63" s="67"/>
      <c r="CD63" s="67"/>
      <c r="CE63" s="67"/>
      <c r="CF63" s="47"/>
      <c r="CG63" s="46"/>
      <c r="CH63" s="31"/>
      <c r="CI63" s="31"/>
      <c r="CJ63" s="31"/>
      <c r="CK63" s="31"/>
      <c r="CL63" s="31"/>
      <c r="CM63" s="31"/>
      <c r="CN63" s="31"/>
    </row>
    <row r="64" spans="1:100" s="37" customFormat="1" x14ac:dyDescent="0.25">
      <c r="A64" s="38"/>
      <c r="B64" s="39" t="s">
        <v>1</v>
      </c>
      <c r="C64" s="36"/>
      <c r="D64" s="36"/>
      <c r="E64" s="27"/>
      <c r="F64" s="30"/>
      <c r="G64" s="30"/>
      <c r="H64" s="29"/>
      <c r="I64" s="36"/>
      <c r="J64" s="36"/>
      <c r="K64" s="27"/>
      <c r="L64" s="30"/>
      <c r="M64" s="30"/>
      <c r="N64" s="29"/>
      <c r="O64" s="36"/>
      <c r="P64" s="36"/>
      <c r="Q64" s="29"/>
      <c r="R64" s="30"/>
      <c r="S64" s="30"/>
      <c r="T64" s="29"/>
      <c r="U64" s="36"/>
      <c r="V64" s="36"/>
      <c r="W64" s="29"/>
      <c r="X64" s="30"/>
      <c r="Y64" s="30"/>
      <c r="Z64" s="29"/>
      <c r="AA64" s="36"/>
      <c r="AB64" s="36"/>
      <c r="AC64" s="30"/>
      <c r="AD64" s="30"/>
      <c r="AE64" s="30"/>
      <c r="AF64" s="30"/>
      <c r="AG64" s="36"/>
      <c r="AH64" s="36"/>
      <c r="AI64" s="30"/>
      <c r="AJ64" s="30"/>
      <c r="AK64" s="30"/>
      <c r="AL64" s="30"/>
      <c r="AM64" s="36"/>
      <c r="AN64" s="36"/>
      <c r="AO64" s="29"/>
      <c r="AP64" s="30"/>
      <c r="AQ64" s="30"/>
      <c r="AR64" s="29"/>
      <c r="AS64" s="30"/>
      <c r="AT64" s="30"/>
      <c r="AU64" s="40"/>
      <c r="AV64" s="48">
        <f>SUM(AV11:AV63)</f>
        <v>14091</v>
      </c>
      <c r="AW64" s="48">
        <f>SUM(AW11:AW63)</f>
        <v>5467</v>
      </c>
      <c r="AX64" s="72">
        <f t="shared" si="10"/>
        <v>0.38797814207650272</v>
      </c>
      <c r="AY64" s="78">
        <f>SUM(AY11:AY63)</f>
        <v>1621817.41</v>
      </c>
      <c r="AZ64" s="78">
        <f>SUM(AZ11:AZ63)</f>
        <v>732954.47289999994</v>
      </c>
      <c r="BA64" s="72">
        <f t="shared" si="11"/>
        <v>0.45193402683967981</v>
      </c>
      <c r="BB64" s="48">
        <f>SUM(BB11:BB63)</f>
        <v>929</v>
      </c>
      <c r="BC64" s="48">
        <f>SUM(BC11:BC63)</f>
        <v>526</v>
      </c>
      <c r="BD64" s="49">
        <f>BC64/BB64</f>
        <v>0.56620021528525299</v>
      </c>
      <c r="BE64" s="78">
        <f>SUM(BE11:BE63)</f>
        <v>279769.60000799998</v>
      </c>
      <c r="BF64" s="78">
        <f>SUM(BF11:BF63)</f>
        <v>157200.20594599762</v>
      </c>
      <c r="BG64" s="49">
        <f>BF64/BE64</f>
        <v>0.56189166350276265</v>
      </c>
      <c r="BH64" s="63">
        <f>SUM(BH11:BH63)</f>
        <v>704537</v>
      </c>
      <c r="BI64" s="63">
        <f>SUM(BI11:BI63)</f>
        <v>275958</v>
      </c>
      <c r="BJ64" s="59">
        <f t="shared" ref="BJ64" si="39">BI64/BH64</f>
        <v>0.39168702282491907</v>
      </c>
      <c r="BK64" s="81">
        <f>SUM(BK11:BK63)</f>
        <v>571451.33000000007</v>
      </c>
      <c r="BL64" s="81">
        <f>SUM(BL11:BL63)</f>
        <v>225329.43568000002</v>
      </c>
      <c r="BM64" s="59">
        <f t="shared" ref="BM64" si="40">BL64/BK64</f>
        <v>0.39431080802629331</v>
      </c>
      <c r="BN64" s="63">
        <f>SUM(BN11:BN63)</f>
        <v>138977</v>
      </c>
      <c r="BO64" s="63">
        <f>SUM(BO11:BO63)</f>
        <v>45921</v>
      </c>
      <c r="BP64" s="59">
        <f t="shared" ref="BP64" si="41">BO64/BN64</f>
        <v>0.33042158054929954</v>
      </c>
      <c r="BQ64" s="81">
        <f>SUM(BQ11:BQ63)</f>
        <v>326874.52999999997</v>
      </c>
      <c r="BR64" s="81">
        <f>SUM(BR11:BR63)</f>
        <v>112985.73275000001</v>
      </c>
      <c r="BS64" s="59">
        <f t="shared" ref="BS64" si="42">BR64/BQ64</f>
        <v>0.34565474633340204</v>
      </c>
      <c r="BT64" s="48">
        <f>SUM(BT11:BT63)</f>
        <v>3058</v>
      </c>
      <c r="BU64" s="48">
        <f>SUM(BU11:BU63)</f>
        <v>1266</v>
      </c>
      <c r="BV64" s="49">
        <f>BU64/BT64</f>
        <v>0.41399607586657944</v>
      </c>
      <c r="BW64" s="78">
        <f>SUM(BW11:BW63)</f>
        <v>59649.02</v>
      </c>
      <c r="BX64" s="78">
        <f>SUM(BX11:BX63)</f>
        <v>25999.582579999998</v>
      </c>
      <c r="BY64" s="49">
        <f>BX64/BW64</f>
        <v>0.4358761062629361</v>
      </c>
      <c r="BZ64" s="68">
        <f>SUM(BZ11:BZ63)</f>
        <v>49864</v>
      </c>
      <c r="CA64" s="68">
        <f>SUM(CA11:CA63)</f>
        <v>24575</v>
      </c>
      <c r="CB64" s="66">
        <f>CA64/BZ64</f>
        <v>0.49284052623134927</v>
      </c>
      <c r="CC64" s="83">
        <f>SUM(CC11:CC63)</f>
        <v>171845.11111</v>
      </c>
      <c r="CD64" s="83">
        <f>SUM(CD11:CD63)</f>
        <v>89990.676900000006</v>
      </c>
      <c r="CE64" s="66">
        <f>CD64/CC64</f>
        <v>0.52367318638698979</v>
      </c>
      <c r="CF64" s="48">
        <f>SUM(CF11:CF63)</f>
        <v>124393</v>
      </c>
      <c r="CG64" s="48">
        <f>SUM(CG11:CG63)</f>
        <v>55833</v>
      </c>
      <c r="CH64" s="49">
        <f>CG64/CF64</f>
        <v>0.44884358444607014</v>
      </c>
      <c r="CI64" s="78">
        <f>SUM(CI11:CI63)</f>
        <v>443763.85000000003</v>
      </c>
      <c r="CJ64" s="78">
        <f>SUM(CJ11:CJ63)</f>
        <v>210848.57447999998</v>
      </c>
      <c r="CK64" s="49">
        <f>CJ64/CI64</f>
        <v>0.4751368875134826</v>
      </c>
      <c r="CL64" s="78">
        <f>SUM(CL11:CL63)</f>
        <v>3475170.8511179998</v>
      </c>
      <c r="CM64" s="78">
        <f>SUM(CM11:CM63)</f>
        <v>1555308.6812359979</v>
      </c>
      <c r="CN64" s="49">
        <f>CM64/CL64</f>
        <v>0.44754883942918616</v>
      </c>
      <c r="CO64" s="1"/>
      <c r="CP64" s="1"/>
      <c r="CQ64" s="1"/>
      <c r="CR64" s="1"/>
      <c r="CS64" s="1"/>
      <c r="CT64" s="1"/>
      <c r="CU64" s="1"/>
      <c r="CV64" s="1"/>
    </row>
    <row r="66" spans="2:47" x14ac:dyDescent="0.25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</row>
  </sheetData>
  <mergeCells count="59">
    <mergeCell ref="I8:N8"/>
    <mergeCell ref="I9:K9"/>
    <mergeCell ref="L9:N9"/>
    <mergeCell ref="C6:N7"/>
    <mergeCell ref="BW9:BY9"/>
    <mergeCell ref="AJ9:AL9"/>
    <mergeCell ref="AM9:AO9"/>
    <mergeCell ref="AP9:AR9"/>
    <mergeCell ref="AV9:AX9"/>
    <mergeCell ref="AY9:BA9"/>
    <mergeCell ref="BH9:BJ9"/>
    <mergeCell ref="BK9:BM9"/>
    <mergeCell ref="BN9:BP9"/>
    <mergeCell ref="BQ9:BS9"/>
    <mergeCell ref="BZ9:CB9"/>
    <mergeCell ref="CC9:CE9"/>
    <mergeCell ref="CF9:CH9"/>
    <mergeCell ref="CI9:CK9"/>
    <mergeCell ref="BT9:BV9"/>
    <mergeCell ref="BT6:BY7"/>
    <mergeCell ref="BZ6:CE7"/>
    <mergeCell ref="CF8:CK8"/>
    <mergeCell ref="BN8:BS8"/>
    <mergeCell ref="BT8:BY8"/>
    <mergeCell ref="BZ8:CE8"/>
    <mergeCell ref="C9:E9"/>
    <mergeCell ref="F9:H9"/>
    <mergeCell ref="O9:Q9"/>
    <mergeCell ref="R9:T9"/>
    <mergeCell ref="U9:W9"/>
    <mergeCell ref="BH6:BS7"/>
    <mergeCell ref="BB8:BG8"/>
    <mergeCell ref="AV6:BG7"/>
    <mergeCell ref="X9:Z9"/>
    <mergeCell ref="AA9:AC9"/>
    <mergeCell ref="AD9:AF9"/>
    <mergeCell ref="AG9:AI9"/>
    <mergeCell ref="AG8:AL8"/>
    <mergeCell ref="AM8:AR8"/>
    <mergeCell ref="AV8:BA8"/>
    <mergeCell ref="BH8:BM8"/>
    <mergeCell ref="BB9:BD9"/>
    <mergeCell ref="BE9:BG9"/>
    <mergeCell ref="A4:CN4"/>
    <mergeCell ref="A3:AK3"/>
    <mergeCell ref="C5:AU5"/>
    <mergeCell ref="AV5:CN5"/>
    <mergeCell ref="A6:A10"/>
    <mergeCell ref="B6:B10"/>
    <mergeCell ref="O6:AF7"/>
    <mergeCell ref="AG6:AL7"/>
    <mergeCell ref="CF6:CK7"/>
    <mergeCell ref="CL6:CN9"/>
    <mergeCell ref="C8:H8"/>
    <mergeCell ref="O8:T8"/>
    <mergeCell ref="U8:Z8"/>
    <mergeCell ref="AA8:AF8"/>
    <mergeCell ref="AM6:AR7"/>
    <mergeCell ref="AS6:AU9"/>
  </mergeCells>
  <pageMargins left="0.70866141732283472" right="0.70866141732283472" top="0.15748031496062992" bottom="0.19685039370078741" header="0.31496062992125984" footer="0.15748031496062992"/>
  <pageSetup paperSize="9" scale="28" fitToWidth="4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Сёмина Татьяна Дмитриевна</cp:lastModifiedBy>
  <cp:lastPrinted>2021-11-09T13:18:46Z</cp:lastPrinted>
  <dcterms:created xsi:type="dcterms:W3CDTF">2019-08-19T10:17:53Z</dcterms:created>
  <dcterms:modified xsi:type="dcterms:W3CDTF">2022-08-08T13:48:33Z</dcterms:modified>
</cp:coreProperties>
</file>