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Лист1!$8:$10</definedName>
    <definedName name="_xlnm.Print_Area" localSheetId="0">Лист1!$A$1:$F$58</definedName>
  </definedNames>
  <calcPr calcId="125725"/>
</workbook>
</file>

<file path=xl/calcChain.xml><?xml version="1.0" encoding="utf-8"?>
<calcChain xmlns="http://schemas.openxmlformats.org/spreadsheetml/2006/main">
  <c r="E48" i="9"/>
  <c r="E44"/>
  <c r="D48"/>
  <c r="D44"/>
  <c r="C48"/>
  <c r="C44"/>
  <c r="E24"/>
  <c r="D24"/>
  <c r="C24"/>
  <c r="E26"/>
  <c r="D26"/>
  <c r="C26"/>
  <c r="E25"/>
  <c r="D25"/>
  <c r="C25"/>
  <c r="E55" l="1"/>
  <c r="E54" s="1"/>
  <c r="E53" s="1"/>
  <c r="D55"/>
  <c r="D54" s="1"/>
  <c r="D53" s="1"/>
  <c r="C55"/>
  <c r="C54" s="1"/>
  <c r="C53" s="1"/>
  <c r="E19"/>
  <c r="D19"/>
  <c r="C19"/>
  <c r="E51" l="1"/>
  <c r="E50" s="1"/>
  <c r="E49" s="1"/>
  <c r="D51"/>
  <c r="D50" s="1"/>
  <c r="D49" s="1"/>
  <c r="C51"/>
  <c r="C50" s="1"/>
  <c r="C49" s="1"/>
  <c r="E14" l="1"/>
  <c r="D14"/>
  <c r="E12"/>
  <c r="D12"/>
  <c r="E18" l="1"/>
  <c r="D18"/>
  <c r="E11"/>
  <c r="D11"/>
  <c r="E23"/>
  <c r="D23"/>
  <c r="E47" l="1"/>
  <c r="E46" s="1"/>
  <c r="E45" s="1"/>
  <c r="E43"/>
  <c r="E42" s="1"/>
  <c r="E41" s="1"/>
  <c r="D43"/>
  <c r="D42" s="1"/>
  <c r="D41" s="1"/>
  <c r="D47"/>
  <c r="D46" s="1"/>
  <c r="D45" s="1"/>
  <c r="E17"/>
  <c r="E16" s="1"/>
  <c r="D17"/>
  <c r="D16" s="1"/>
  <c r="E40" l="1"/>
  <c r="D40"/>
  <c r="C18"/>
  <c r="C14"/>
  <c r="C12"/>
  <c r="C43" l="1"/>
  <c r="C42" s="1"/>
  <c r="C41" s="1"/>
  <c r="C11"/>
  <c r="C23"/>
  <c r="C17" l="1"/>
  <c r="C16" s="1"/>
  <c r="C47"/>
  <c r="C46" s="1"/>
  <c r="C45" s="1"/>
  <c r="C40" s="1"/>
  <c r="E58"/>
  <c r="D58"/>
  <c r="C58" l="1"/>
</calcChain>
</file>

<file path=xl/sharedStrings.xml><?xml version="1.0" encoding="utf-8"?>
<sst xmlns="http://schemas.openxmlformats.org/spreadsheetml/2006/main" count="94" uniqueCount="94">
  <si>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</si>
  <si>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</si>
  <si>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</si>
  <si>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</si>
  <si>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</si>
  <si>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</si>
  <si>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</si>
  <si>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</si>
  <si>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</si>
  <si>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</si>
  <si>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</si>
  <si>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</si>
  <si>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</si>
  <si>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</si>
  <si>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</si>
  <si>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</si>
  <si>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</si>
  <si>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</si>
  <si>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</si>
  <si>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</si>
  <si>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</si>
  <si>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</si>
  <si>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</si>
  <si>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</si>
  <si>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</si>
  <si>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</si>
  <si>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</si>
  <si>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</si>
  <si>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</si>
  <si>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</si>
  <si>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</si>
  <si>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</si>
  <si>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</si>
  <si>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</si>
  <si>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</si>
  <si>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</si>
  <si>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</si>
  <si>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</si>
  <si>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</si>
  <si>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</si>
  <si>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</si>
  <si>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</si>
  <si>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</si>
  <si>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</si>
  <si>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</si>
  <si>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</si>
  <si>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</si>
  <si>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</si>
  <si>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000 01 03 01 00 02 2800 710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</si>
  <si>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</si>
  <si>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</si>
  <si>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</si>
  <si>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</si>
  <si>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</si>
  <si>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(муниципальным)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</si>
  <si>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</si>
  <si>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</si>
  <si>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Сумма,  рублей</t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</si>
  <si>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</si>
  <si>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</si>
  <si>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</si>
  <si>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</si>
  <si>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</si>
  <si>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</si>
  <si>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</si>
  <si>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</si>
  <si>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</si>
  <si>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</si>
  <si>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</si>
  <si>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</si>
  <si>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</si>
  <si>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</si>
  <si>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</si>
  <si>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</si>
  <si>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                      Приложение № 4</t>
  </si>
  <si>
    <t xml:space="preserve">                      к областному закону</t>
  </si>
  <si>
    <t>000 01 03 01 00 02 2100 710</t>
  </si>
  <si>
    <t>000 01 03 01 00 02 2100 810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</si>
  <si>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</si>
  <si>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</si>
  <si>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</si>
  <si>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</si>
  <si>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</si>
  <si>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</si>
  <si>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</si>
  <si>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</si>
  <si>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</si>
  <si>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</si>
  <si>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</si>
  <si>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</si>
  <si>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Возврат бюджетных кредитов, предоставленных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</si>
  <si>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000 01 06 05 02 02 2900 640</t>
  </si>
  <si>
    <t>ИСТОЧНИКИ ФИНАНСИРОВАНИЯ
дефицита областного бюджета на 2023 год и на плановый период 2024 и 2025 годов</t>
  </si>
  <si>
    <t>2025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</si>
</sst>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_р_._-;_-@_-"/>
    <numFmt numFmtId="165" formatCode="0.0000000000000"/>
    <numFmt numFmtId="166" formatCode="_-* #,##0.00\ _₽_-;\-* #,##0.00\ _₽_-;_-* &quot;-&quot;?\ _₽_-;_-@_-"/>
  </numFmts>
  <fonts count="13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89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0" xfId="0" applyFont="1" applyFill="1"/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165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0" xfId="1" applyFont="1" applyFill="1" applyAlignment="1">
      <alignment horizontal="center" vertical="center" wrapText="1"/>
    </xf>
    <xf numFmtId="164" fontId="7" fillId="2" borderId="12" xfId="0" applyNumberFormat="1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vertical="center"/>
    </xf>
    <xf numFmtId="166" fontId="2" fillId="0" borderId="23" xfId="0" applyNumberFormat="1" applyFont="1" applyFill="1" applyBorder="1" applyAlignment="1">
      <alignment vertical="center"/>
    </xf>
    <xf numFmtId="164" fontId="7" fillId="2" borderId="2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 indent="3"/>
    </xf>
    <xf numFmtId="164" fontId="7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3"/>
  <sheetViews>
    <sheetView tabSelected="1" view="pageBreakPreview" zoomScale="124" zoomScaleSheetLayoutView="124" workbookViewId="0">
      <selection activeCell="B5" sqref="B5"/>
    </sheetView>
  </sheetViews>
  <sheetFormatPr defaultColWidth="9.140625" defaultRowHeight="12.75"/>
  <cols>
    <col min="1" max="1" width="57.28515625" style="1" customWidth="1"/>
    <col min="2" max="2" width="26.28515625" style="1" customWidth="1"/>
    <col min="3" max="5" width="20.7109375" style="1" customWidth="1"/>
    <col min="6" max="6" width="1.140625" style="1" customWidth="1"/>
    <col min="7" max="7" width="9.140625" style="1"/>
    <col min="8" max="8" width="25.7109375" style="1" customWidth="1"/>
    <col min="9" max="9" width="19.140625" style="1" bestFit="1" customWidth="1"/>
    <col min="10" max="10" width="18.85546875" style="1" customWidth="1"/>
    <col min="11" max="16" width="21.42578125" style="1" customWidth="1"/>
    <col min="17" max="16384" width="9.140625" style="1"/>
  </cols>
  <sheetData>
    <row r="1" spans="1:16" ht="18.75" customHeight="1">
      <c r="D1" s="78" t="s">
        <v>74</v>
      </c>
      <c r="E1" s="79"/>
    </row>
    <row r="2" spans="1:16" ht="18.75" customHeight="1">
      <c r="D2" s="78" t="s">
        <v>75</v>
      </c>
      <c r="E2" s="79"/>
    </row>
    <row r="3" spans="1:16" ht="18.75" customHeight="1">
      <c r="D3" s="78"/>
      <c r="E3" s="79"/>
    </row>
    <row r="4" spans="1:16" ht="18.75" customHeight="1">
      <c r="D4" s="78"/>
      <c r="E4" s="79"/>
    </row>
    <row r="5" spans="1:16" ht="23.25" customHeight="1">
      <c r="D5" s="40"/>
    </row>
    <row r="6" spans="1:16" ht="36" customHeight="1">
      <c r="A6" s="80" t="s">
        <v>92</v>
      </c>
      <c r="B6" s="80"/>
      <c r="C6" s="80"/>
      <c r="D6" s="80"/>
      <c r="E6" s="80"/>
      <c r="K6" s="66"/>
      <c r="L6" s="66"/>
      <c r="M6" s="66"/>
      <c r="N6" s="66"/>
      <c r="O6" s="66"/>
      <c r="P6" s="66"/>
    </row>
    <row r="7" spans="1:16" ht="15">
      <c r="A7" s="2"/>
      <c r="B7" s="2"/>
      <c r="C7" s="2"/>
      <c r="D7" s="3"/>
      <c r="K7" s="66"/>
      <c r="L7" s="66"/>
      <c r="M7" s="66"/>
      <c r="N7" s="66"/>
      <c r="O7" s="66"/>
      <c r="P7" s="66"/>
    </row>
    <row r="8" spans="1:16" ht="23.1" customHeight="1">
      <c r="A8" s="73" t="s">
        <v>0</v>
      </c>
      <c r="B8" s="73" t="s">
        <v>30</v>
      </c>
      <c r="C8" s="75" t="s">
        <v>57</v>
      </c>
      <c r="D8" s="76"/>
      <c r="E8" s="77"/>
      <c r="K8" s="66"/>
      <c r="L8" s="66"/>
      <c r="M8" s="66"/>
      <c r="N8" s="66"/>
      <c r="O8" s="66"/>
      <c r="P8" s="66"/>
    </row>
    <row r="9" spans="1:16" ht="24.95" customHeight="1">
      <c r="A9" s="74"/>
      <c r="B9" s="74"/>
      <c r="C9" s="22" t="s">
        <v>38</v>
      </c>
      <c r="D9" s="23" t="s">
        <v>58</v>
      </c>
      <c r="E9" s="16" t="s">
        <v>93</v>
      </c>
      <c r="K9" s="66"/>
      <c r="L9" s="66"/>
      <c r="M9" s="66"/>
      <c r="N9" s="66"/>
      <c r="O9" s="66"/>
      <c r="P9" s="66"/>
    </row>
    <row r="10" spans="1:16">
      <c r="A10" s="24">
        <v>1</v>
      </c>
      <c r="B10" s="24">
        <v>2</v>
      </c>
      <c r="C10" s="4">
        <v>3</v>
      </c>
      <c r="D10" s="5">
        <v>4</v>
      </c>
      <c r="E10" s="17">
        <v>5</v>
      </c>
      <c r="K10" s="66"/>
      <c r="L10" s="66"/>
      <c r="M10" s="66"/>
      <c r="N10" s="66"/>
      <c r="O10" s="66"/>
      <c r="P10" s="66"/>
    </row>
    <row r="11" spans="1:16" ht="36" customHeight="1">
      <c r="A11" s="25" t="s">
        <v>1</v>
      </c>
      <c r="B11" s="26" t="s">
        <v>2</v>
      </c>
      <c r="C11" s="9">
        <f>C12+C14</f>
        <v>12699864513.209999</v>
      </c>
      <c r="D11" s="10">
        <f t="shared" ref="D11:E11" si="0">D12+D14</f>
        <v>2456574061.2099991</v>
      </c>
      <c r="E11" s="19">
        <f t="shared" si="0"/>
        <v>11882983327.889999</v>
      </c>
      <c r="H11" s="44"/>
      <c r="K11" s="68"/>
      <c r="L11" s="68"/>
      <c r="M11" s="68"/>
      <c r="N11" s="69"/>
      <c r="O11" s="69"/>
      <c r="P11" s="69"/>
    </row>
    <row r="12" spans="1:16" ht="33.75" customHeight="1">
      <c r="A12" s="27" t="s">
        <v>55</v>
      </c>
      <c r="B12" s="28" t="s">
        <v>3</v>
      </c>
      <c r="C12" s="7">
        <f>C13</f>
        <v>45254613513.209999</v>
      </c>
      <c r="D12" s="8">
        <f t="shared" ref="D12:E12" si="1">D13</f>
        <v>36379582061.209999</v>
      </c>
      <c r="E12" s="18">
        <f t="shared" si="1"/>
        <v>42668667327.889999</v>
      </c>
      <c r="H12" s="44"/>
      <c r="K12" s="67"/>
      <c r="L12" s="67"/>
      <c r="M12" s="67"/>
      <c r="N12" s="69"/>
      <c r="O12" s="69"/>
      <c r="P12" s="69"/>
    </row>
    <row r="13" spans="1:16" ht="31.5" customHeight="1">
      <c r="A13" s="29" t="s">
        <v>71</v>
      </c>
      <c r="B13" s="28" t="s">
        <v>4</v>
      </c>
      <c r="C13" s="48">
        <v>45254613513.209999</v>
      </c>
      <c r="D13" s="49">
        <v>36379582061.209999</v>
      </c>
      <c r="E13" s="53">
        <v>42668667327.889999</v>
      </c>
      <c r="H13" s="44"/>
      <c r="K13" s="70"/>
      <c r="L13" s="70"/>
      <c r="M13" s="70"/>
      <c r="N13" s="69"/>
      <c r="O13" s="69"/>
      <c r="P13" s="69"/>
    </row>
    <row r="14" spans="1:16" ht="33.75" customHeight="1">
      <c r="A14" s="27" t="s">
        <v>5</v>
      </c>
      <c r="B14" s="28" t="s">
        <v>6</v>
      </c>
      <c r="C14" s="48">
        <f>C15</f>
        <v>-32554749000</v>
      </c>
      <c r="D14" s="49">
        <f t="shared" ref="D14:E14" si="2">D15</f>
        <v>-33923008000</v>
      </c>
      <c r="E14" s="53">
        <f t="shared" si="2"/>
        <v>-30785684000</v>
      </c>
      <c r="H14" s="44"/>
      <c r="K14" s="70"/>
      <c r="L14" s="70"/>
      <c r="M14" s="70"/>
      <c r="N14" s="69"/>
      <c r="O14" s="69"/>
      <c r="P14" s="69"/>
    </row>
    <row r="15" spans="1:16" ht="31.5" customHeight="1">
      <c r="A15" s="30" t="s">
        <v>72</v>
      </c>
      <c r="B15" s="31" t="s">
        <v>7</v>
      </c>
      <c r="C15" s="54">
        <v>-32554749000</v>
      </c>
      <c r="D15" s="55">
        <v>-33923008000</v>
      </c>
      <c r="E15" s="56">
        <v>-30785684000</v>
      </c>
      <c r="H15" s="44"/>
      <c r="K15" s="70"/>
      <c r="L15" s="70"/>
      <c r="M15" s="70"/>
      <c r="N15" s="69"/>
      <c r="O15" s="69"/>
      <c r="P15" s="69"/>
    </row>
    <row r="16" spans="1:16" ht="32.25" customHeight="1">
      <c r="A16" s="32" t="s">
        <v>34</v>
      </c>
      <c r="B16" s="33" t="s">
        <v>8</v>
      </c>
      <c r="C16" s="57">
        <f>C17</f>
        <v>907766825.38999939</v>
      </c>
      <c r="D16" s="58">
        <f>D17</f>
        <v>159389253.95999908</v>
      </c>
      <c r="E16" s="59">
        <f>E17</f>
        <v>-6923813278.6399994</v>
      </c>
      <c r="H16" s="44"/>
      <c r="K16" s="71"/>
      <c r="L16" s="71"/>
      <c r="M16" s="71"/>
      <c r="N16" s="69"/>
      <c r="O16" s="69"/>
      <c r="P16" s="69"/>
    </row>
    <row r="17" spans="1:16" ht="33" customHeight="1">
      <c r="A17" s="27" t="s">
        <v>35</v>
      </c>
      <c r="B17" s="28" t="s">
        <v>25</v>
      </c>
      <c r="C17" s="52">
        <f>C18+C23</f>
        <v>907766825.38999939</v>
      </c>
      <c r="D17" s="11">
        <f>D18+D23</f>
        <v>159389253.95999908</v>
      </c>
      <c r="E17" s="20">
        <f>E18+E23</f>
        <v>-6923813278.6399994</v>
      </c>
      <c r="H17" s="44"/>
      <c r="K17" s="72"/>
      <c r="L17" s="72"/>
      <c r="M17" s="72"/>
      <c r="N17" s="69"/>
      <c r="O17" s="69"/>
      <c r="P17" s="69"/>
    </row>
    <row r="18" spans="1:16" ht="48.75" customHeight="1">
      <c r="A18" s="27" t="s">
        <v>56</v>
      </c>
      <c r="B18" s="28" t="s">
        <v>26</v>
      </c>
      <c r="C18" s="7">
        <f t="shared" ref="C18" si="3">C19</f>
        <v>19361096000</v>
      </c>
      <c r="D18" s="8">
        <f t="shared" ref="D18:E18" si="4">D19</f>
        <v>18995406000</v>
      </c>
      <c r="E18" s="18">
        <f t="shared" si="4"/>
        <v>18886318000</v>
      </c>
      <c r="H18" s="44"/>
      <c r="I18" s="15"/>
      <c r="K18" s="67"/>
      <c r="L18" s="67"/>
      <c r="M18" s="67"/>
      <c r="N18" s="69"/>
      <c r="O18" s="69"/>
      <c r="P18" s="69"/>
    </row>
    <row r="19" spans="1:16" ht="45" customHeight="1">
      <c r="A19" s="29" t="s">
        <v>73</v>
      </c>
      <c r="B19" s="28" t="s">
        <v>27</v>
      </c>
      <c r="C19" s="7">
        <f>C20+C21+C22</f>
        <v>19361096000</v>
      </c>
      <c r="D19" s="8">
        <f t="shared" ref="D19:E19" si="5">D20+D21+D22</f>
        <v>18995406000</v>
      </c>
      <c r="E19" s="18">
        <f t="shared" si="5"/>
        <v>18886318000</v>
      </c>
      <c r="H19" s="44"/>
      <c r="K19" s="67"/>
      <c r="L19" s="67"/>
      <c r="M19" s="67"/>
      <c r="N19" s="69"/>
      <c r="O19" s="69"/>
      <c r="P19" s="69"/>
    </row>
    <row r="20" spans="1:16" ht="43.5" customHeight="1">
      <c r="A20" s="34" t="s">
        <v>49</v>
      </c>
      <c r="B20" s="28" t="s">
        <v>76</v>
      </c>
      <c r="C20" s="48">
        <v>17554749000</v>
      </c>
      <c r="D20" s="49">
        <v>17923008000</v>
      </c>
      <c r="E20" s="53">
        <v>18285684000</v>
      </c>
      <c r="H20" s="44"/>
      <c r="K20" s="70"/>
      <c r="L20" s="70"/>
      <c r="M20" s="70"/>
      <c r="N20" s="69"/>
      <c r="O20" s="69"/>
      <c r="P20" s="69"/>
    </row>
    <row r="21" spans="1:16" ht="48" customHeight="1">
      <c r="A21" s="34" t="s">
        <v>59</v>
      </c>
      <c r="B21" s="28" t="s">
        <v>60</v>
      </c>
      <c r="C21" s="48">
        <v>1806347000</v>
      </c>
      <c r="D21" s="49">
        <v>1072398000</v>
      </c>
      <c r="E21" s="18">
        <v>600634000</v>
      </c>
      <c r="H21" s="44"/>
      <c r="K21" s="70"/>
      <c r="L21" s="70"/>
      <c r="M21" s="67"/>
      <c r="N21" s="69"/>
      <c r="O21" s="69"/>
      <c r="P21" s="69"/>
    </row>
    <row r="22" spans="1:16" ht="100.5" hidden="1" customHeight="1">
      <c r="A22" s="34" t="s">
        <v>54</v>
      </c>
      <c r="B22" s="28" t="s">
        <v>48</v>
      </c>
      <c r="C22" s="7">
        <v>0</v>
      </c>
      <c r="D22" s="8">
        <v>0</v>
      </c>
      <c r="E22" s="18">
        <v>0</v>
      </c>
      <c r="H22" s="44"/>
      <c r="K22" s="67"/>
      <c r="L22" s="67"/>
      <c r="M22" s="67"/>
      <c r="N22" s="69"/>
      <c r="O22" s="69"/>
      <c r="P22" s="69"/>
    </row>
    <row r="23" spans="1:16" ht="44.25" customHeight="1">
      <c r="A23" s="27" t="s">
        <v>36</v>
      </c>
      <c r="B23" s="28" t="s">
        <v>28</v>
      </c>
      <c r="C23" s="7">
        <f>C24</f>
        <v>-18453329174.610001</v>
      </c>
      <c r="D23" s="8">
        <f t="shared" ref="D23:E23" si="6">D24</f>
        <v>-18836016746.040001</v>
      </c>
      <c r="E23" s="18">
        <f t="shared" si="6"/>
        <v>-25810131278.639999</v>
      </c>
      <c r="H23" s="44"/>
      <c r="K23" s="67"/>
      <c r="L23" s="67"/>
      <c r="M23" s="67"/>
      <c r="N23" s="69"/>
      <c r="O23" s="69"/>
      <c r="P23" s="69"/>
    </row>
    <row r="24" spans="1:16" ht="46.5" customHeight="1">
      <c r="A24" s="29" t="s">
        <v>37</v>
      </c>
      <c r="B24" s="28" t="s">
        <v>29</v>
      </c>
      <c r="C24" s="7">
        <f>C25+C26+C37+C38+C39</f>
        <v>-18453329174.610001</v>
      </c>
      <c r="D24" s="8">
        <f t="shared" ref="D24:E24" si="7">D25+D26+D37+D38+D39</f>
        <v>-18836016746.040001</v>
      </c>
      <c r="E24" s="18">
        <f t="shared" si="7"/>
        <v>-25810131278.639999</v>
      </c>
      <c r="H24" s="44"/>
      <c r="K24" s="67"/>
      <c r="L24" s="67"/>
      <c r="M24" s="67"/>
      <c r="N24" s="69"/>
      <c r="O24" s="69"/>
      <c r="P24" s="69"/>
    </row>
    <row r="25" spans="1:16" ht="46.5" customHeight="1">
      <c r="A25" s="34" t="s">
        <v>51</v>
      </c>
      <c r="B25" s="28" t="s">
        <v>77</v>
      </c>
      <c r="C25" s="7">
        <f>-C20</f>
        <v>-17554749000</v>
      </c>
      <c r="D25" s="8">
        <f>-D20</f>
        <v>-17923008000</v>
      </c>
      <c r="E25" s="18">
        <f>-E20</f>
        <v>-18285684000</v>
      </c>
      <c r="H25" s="44"/>
      <c r="K25" s="67"/>
      <c r="L25" s="67"/>
      <c r="M25" s="67"/>
      <c r="N25" s="69"/>
      <c r="O25" s="69"/>
      <c r="P25" s="69"/>
    </row>
    <row r="26" spans="1:16" ht="32.25" customHeight="1">
      <c r="A26" s="34" t="s">
        <v>52</v>
      </c>
      <c r="B26" s="28" t="s">
        <v>50</v>
      </c>
      <c r="C26" s="7">
        <f>SUM(C28:C36)</f>
        <v>-898580174.61000001</v>
      </c>
      <c r="D26" s="8">
        <f t="shared" ref="D26:E26" si="8">SUM(D28:D36)</f>
        <v>-898580174.61000001</v>
      </c>
      <c r="E26" s="18">
        <f t="shared" si="8"/>
        <v>-2744640421.5000005</v>
      </c>
      <c r="H26" s="44"/>
      <c r="K26" s="67"/>
      <c r="L26" s="67"/>
      <c r="M26" s="67"/>
      <c r="N26" s="69"/>
      <c r="O26" s="69"/>
      <c r="P26" s="69"/>
    </row>
    <row r="27" spans="1:16" ht="18" customHeight="1">
      <c r="A27" s="45" t="s">
        <v>53</v>
      </c>
      <c r="B27" s="28"/>
      <c r="C27" s="7"/>
      <c r="D27" s="8"/>
      <c r="E27" s="18"/>
      <c r="H27" s="44"/>
      <c r="K27" s="67"/>
      <c r="L27" s="67"/>
      <c r="M27" s="67"/>
      <c r="N27" s="69"/>
      <c r="O27" s="69"/>
      <c r="P27" s="69"/>
    </row>
    <row r="28" spans="1:16" ht="105" customHeight="1">
      <c r="A28" s="45" t="s">
        <v>78</v>
      </c>
      <c r="B28" s="28"/>
      <c r="C28" s="81">
        <v>-15000000</v>
      </c>
      <c r="D28" s="82">
        <v>-15000000</v>
      </c>
      <c r="E28" s="83">
        <v>-42000000</v>
      </c>
      <c r="H28" s="44"/>
      <c r="K28" s="67"/>
      <c r="L28" s="67"/>
      <c r="M28" s="67"/>
      <c r="N28" s="69"/>
      <c r="O28" s="69"/>
      <c r="P28" s="69"/>
    </row>
    <row r="29" spans="1:16" ht="106.5" customHeight="1">
      <c r="A29" s="45" t="s">
        <v>79</v>
      </c>
      <c r="B29" s="28"/>
      <c r="C29" s="81">
        <v>-253824200</v>
      </c>
      <c r="D29" s="82">
        <v>-253824200</v>
      </c>
      <c r="E29" s="83">
        <v>-710707760</v>
      </c>
      <c r="H29" s="44"/>
      <c r="K29" s="67"/>
      <c r="L29" s="67"/>
      <c r="M29" s="67"/>
      <c r="N29" s="69"/>
      <c r="O29" s="69"/>
      <c r="P29" s="69"/>
    </row>
    <row r="30" spans="1:16" ht="102.75" customHeight="1">
      <c r="A30" s="45" t="s">
        <v>80</v>
      </c>
      <c r="B30" s="28"/>
      <c r="C30" s="81">
        <v>-289969600</v>
      </c>
      <c r="D30" s="82">
        <v>-289969600</v>
      </c>
      <c r="E30" s="83">
        <v>-811914880</v>
      </c>
      <c r="H30" s="44"/>
      <c r="K30" s="67"/>
      <c r="L30" s="67"/>
      <c r="M30" s="67"/>
      <c r="N30" s="69"/>
      <c r="O30" s="69"/>
      <c r="P30" s="69"/>
    </row>
    <row r="31" spans="1:16" ht="102.75" customHeight="1">
      <c r="A31" s="45" t="s">
        <v>81</v>
      </c>
      <c r="B31" s="28"/>
      <c r="C31" s="81">
        <v>-18680350</v>
      </c>
      <c r="D31" s="82">
        <v>-18680350</v>
      </c>
      <c r="E31" s="83">
        <v>-52304980</v>
      </c>
      <c r="H31" s="44"/>
      <c r="K31" s="67"/>
      <c r="L31" s="67"/>
      <c r="M31" s="67"/>
      <c r="N31" s="69"/>
      <c r="O31" s="69"/>
      <c r="P31" s="69"/>
    </row>
    <row r="32" spans="1:16" ht="117" customHeight="1">
      <c r="A32" s="64" t="s">
        <v>82</v>
      </c>
      <c r="B32" s="28"/>
      <c r="C32" s="81">
        <v>-250000000</v>
      </c>
      <c r="D32" s="82">
        <v>-250000000</v>
      </c>
      <c r="E32" s="84">
        <v>-800000000</v>
      </c>
      <c r="H32" s="44"/>
      <c r="K32" s="67"/>
      <c r="L32" s="67"/>
      <c r="M32" s="67"/>
      <c r="N32" s="69"/>
      <c r="O32" s="69"/>
      <c r="P32" s="69"/>
    </row>
    <row r="33" spans="1:16" ht="107.25" customHeight="1">
      <c r="A33" s="45" t="s">
        <v>39</v>
      </c>
      <c r="B33" s="28"/>
      <c r="C33" s="81">
        <v>-71106024.609999999</v>
      </c>
      <c r="D33" s="82">
        <v>-71106024.609999999</v>
      </c>
      <c r="E33" s="84">
        <v>-71106024.609999999</v>
      </c>
      <c r="H33" s="44"/>
      <c r="K33" s="67"/>
      <c r="L33" s="67"/>
      <c r="M33" s="67"/>
      <c r="N33" s="69"/>
      <c r="O33" s="69"/>
      <c r="P33" s="69"/>
    </row>
    <row r="34" spans="1:16" ht="129.75" customHeight="1">
      <c r="A34" s="85" t="s">
        <v>83</v>
      </c>
      <c r="B34" s="28"/>
      <c r="C34" s="81"/>
      <c r="D34" s="82"/>
      <c r="E34" s="83">
        <v>-201204824.84</v>
      </c>
      <c r="H34" s="44"/>
      <c r="K34" s="67"/>
      <c r="L34" s="67"/>
      <c r="M34" s="67"/>
      <c r="N34" s="69"/>
      <c r="O34" s="69"/>
      <c r="P34" s="69"/>
    </row>
    <row r="35" spans="1:16" ht="129.75" customHeight="1">
      <c r="A35" s="85" t="s">
        <v>84</v>
      </c>
      <c r="B35" s="28"/>
      <c r="C35" s="81"/>
      <c r="D35" s="82"/>
      <c r="E35" s="83">
        <v>-45328869.859999999</v>
      </c>
      <c r="H35" s="44"/>
      <c r="K35" s="67"/>
      <c r="L35" s="67"/>
      <c r="M35" s="67"/>
      <c r="N35" s="69"/>
      <c r="O35" s="69"/>
      <c r="P35" s="69"/>
    </row>
    <row r="36" spans="1:16" ht="129.75" customHeight="1">
      <c r="A36" s="85" t="s">
        <v>85</v>
      </c>
      <c r="B36" s="28"/>
      <c r="C36" s="81"/>
      <c r="D36" s="82"/>
      <c r="E36" s="83">
        <v>-10073082.189999999</v>
      </c>
      <c r="H36" s="44"/>
      <c r="K36" s="67"/>
      <c r="L36" s="67"/>
      <c r="M36" s="67"/>
      <c r="N36" s="69"/>
      <c r="O36" s="69"/>
      <c r="P36" s="69"/>
    </row>
    <row r="37" spans="1:16" ht="44.25" customHeight="1">
      <c r="A37" s="34" t="s">
        <v>62</v>
      </c>
      <c r="B37" s="28" t="s">
        <v>61</v>
      </c>
      <c r="C37" s="81"/>
      <c r="D37" s="82">
        <v>-14428571.43</v>
      </c>
      <c r="E37" s="84">
        <v>-143453357.13999999</v>
      </c>
      <c r="H37" s="44"/>
      <c r="K37" s="67"/>
      <c r="L37" s="67"/>
      <c r="M37" s="67"/>
      <c r="N37" s="69"/>
      <c r="O37" s="69"/>
      <c r="P37" s="69"/>
    </row>
    <row r="38" spans="1:16" ht="93.75" customHeight="1">
      <c r="A38" s="34" t="s">
        <v>89</v>
      </c>
      <c r="B38" s="28" t="s">
        <v>86</v>
      </c>
      <c r="C38" s="81"/>
      <c r="D38" s="82"/>
      <c r="E38" s="84">
        <v>-1986512000</v>
      </c>
      <c r="H38" s="44"/>
      <c r="K38" s="67"/>
      <c r="L38" s="67"/>
      <c r="M38" s="67"/>
      <c r="N38" s="69"/>
      <c r="O38" s="69"/>
      <c r="P38" s="69"/>
    </row>
    <row r="39" spans="1:16" ht="129" customHeight="1">
      <c r="A39" s="46" t="s">
        <v>87</v>
      </c>
      <c r="B39" s="28" t="s">
        <v>88</v>
      </c>
      <c r="C39" s="86"/>
      <c r="D39" s="87"/>
      <c r="E39" s="88">
        <v>-2649841500</v>
      </c>
      <c r="H39" s="44"/>
      <c r="K39" s="67"/>
      <c r="L39" s="67"/>
      <c r="M39" s="70"/>
      <c r="N39" s="69"/>
      <c r="O39" s="69"/>
      <c r="P39" s="69"/>
    </row>
    <row r="40" spans="1:16" ht="31.5" customHeight="1">
      <c r="A40" s="32" t="s">
        <v>31</v>
      </c>
      <c r="B40" s="63" t="s">
        <v>9</v>
      </c>
      <c r="C40" s="9">
        <f>C41+C45</f>
        <v>0</v>
      </c>
      <c r="D40" s="10">
        <f t="shared" ref="D40:E40" si="9">D41+D45</f>
        <v>0</v>
      </c>
      <c r="E40" s="19">
        <f t="shared" si="9"/>
        <v>0</v>
      </c>
      <c r="H40" s="44"/>
      <c r="K40" s="68"/>
      <c r="L40" s="68"/>
      <c r="M40" s="68"/>
      <c r="N40" s="69"/>
      <c r="O40" s="69"/>
      <c r="P40" s="69"/>
    </row>
    <row r="41" spans="1:16" ht="23.25" customHeight="1">
      <c r="A41" s="27" t="s">
        <v>10</v>
      </c>
      <c r="B41" s="36" t="s">
        <v>11</v>
      </c>
      <c r="C41" s="7">
        <f>C42</f>
        <v>-194156366292.45999</v>
      </c>
      <c r="D41" s="8">
        <f t="shared" ref="D41:E43" si="10">D42</f>
        <v>-187428924642.48999</v>
      </c>
      <c r="E41" s="18">
        <f t="shared" si="10"/>
        <v>-189704287456.83002</v>
      </c>
      <c r="H41" s="65"/>
      <c r="I41" s="66"/>
      <c r="J41" s="66"/>
      <c r="K41" s="67"/>
      <c r="L41" s="67"/>
      <c r="M41" s="67"/>
      <c r="N41" s="69"/>
      <c r="O41" s="69"/>
      <c r="P41" s="69"/>
    </row>
    <row r="42" spans="1:16" ht="20.25" customHeight="1">
      <c r="A42" s="27" t="s">
        <v>12</v>
      </c>
      <c r="B42" s="28" t="s">
        <v>13</v>
      </c>
      <c r="C42" s="7">
        <f>C43</f>
        <v>-194156366292.45999</v>
      </c>
      <c r="D42" s="8">
        <f t="shared" si="10"/>
        <v>-187428924642.48999</v>
      </c>
      <c r="E42" s="18">
        <f t="shared" si="10"/>
        <v>-189704287456.83002</v>
      </c>
      <c r="H42" s="65"/>
      <c r="I42" s="66"/>
      <c r="J42" s="66"/>
      <c r="K42" s="67"/>
      <c r="L42" s="67"/>
      <c r="M42" s="67"/>
      <c r="N42" s="69"/>
      <c r="O42" s="69"/>
      <c r="P42" s="69"/>
    </row>
    <row r="43" spans="1:16" ht="21.75" customHeight="1">
      <c r="A43" s="27" t="s">
        <v>14</v>
      </c>
      <c r="B43" s="28" t="s">
        <v>15</v>
      </c>
      <c r="C43" s="7">
        <f>C44</f>
        <v>-194156366292.45999</v>
      </c>
      <c r="D43" s="8">
        <f t="shared" si="10"/>
        <v>-187428924642.48999</v>
      </c>
      <c r="E43" s="18">
        <f t="shared" si="10"/>
        <v>-189704287456.83002</v>
      </c>
      <c r="H43" s="65"/>
      <c r="I43" s="66"/>
      <c r="J43" s="66"/>
      <c r="K43" s="67"/>
      <c r="L43" s="67"/>
      <c r="M43" s="67"/>
      <c r="N43" s="69"/>
      <c r="O43" s="69"/>
      <c r="P43" s="69"/>
    </row>
    <row r="44" spans="1:16" ht="30.75" customHeight="1">
      <c r="A44" s="29" t="s">
        <v>32</v>
      </c>
      <c r="B44" s="28" t="s">
        <v>16</v>
      </c>
      <c r="C44" s="7">
        <f>-129469510112.75-C12-C18-C54</f>
        <v>-194156366292.45999</v>
      </c>
      <c r="D44" s="8">
        <f>-131982789914.78-D12-D18-D54</f>
        <v>-187428924642.48999</v>
      </c>
      <c r="E44" s="18">
        <f>-127545100062.44-E12-E18-E54</f>
        <v>-189704287456.83002</v>
      </c>
      <c r="H44" s="67"/>
      <c r="I44" s="67"/>
      <c r="J44" s="67"/>
      <c r="K44" s="67"/>
      <c r="L44" s="67"/>
      <c r="M44" s="67"/>
      <c r="N44" s="69"/>
      <c r="O44" s="69"/>
      <c r="P44" s="69"/>
    </row>
    <row r="45" spans="1:16" ht="21" customHeight="1">
      <c r="A45" s="27" t="s">
        <v>17</v>
      </c>
      <c r="B45" s="28" t="s">
        <v>18</v>
      </c>
      <c r="C45" s="7">
        <f>C46</f>
        <v>194156366292.46002</v>
      </c>
      <c r="D45" s="8">
        <f t="shared" ref="D45:E47" si="11">D46</f>
        <v>187428924642.49002</v>
      </c>
      <c r="E45" s="18">
        <f t="shared" si="11"/>
        <v>189704287456.83002</v>
      </c>
      <c r="H45" s="67"/>
      <c r="I45" s="67"/>
      <c r="J45" s="67"/>
      <c r="K45" s="67"/>
      <c r="L45" s="67"/>
      <c r="M45" s="67"/>
      <c r="N45" s="69"/>
      <c r="O45" s="69"/>
      <c r="P45" s="69"/>
    </row>
    <row r="46" spans="1:16" ht="21" customHeight="1">
      <c r="A46" s="27" t="s">
        <v>19</v>
      </c>
      <c r="B46" s="28" t="s">
        <v>20</v>
      </c>
      <c r="C46" s="7">
        <f>C47</f>
        <v>194156366292.46002</v>
      </c>
      <c r="D46" s="8">
        <f t="shared" si="11"/>
        <v>187428924642.49002</v>
      </c>
      <c r="E46" s="18">
        <f t="shared" si="11"/>
        <v>189704287456.83002</v>
      </c>
      <c r="H46" s="65"/>
      <c r="I46" s="66"/>
      <c r="J46" s="66"/>
      <c r="K46" s="67"/>
      <c r="L46" s="67"/>
      <c r="M46" s="67"/>
      <c r="N46" s="69"/>
      <c r="O46" s="69"/>
      <c r="P46" s="69"/>
    </row>
    <row r="47" spans="1:16" ht="21" customHeight="1">
      <c r="A47" s="27" t="s">
        <v>21</v>
      </c>
      <c r="B47" s="28" t="s">
        <v>22</v>
      </c>
      <c r="C47" s="7">
        <f>C48</f>
        <v>194156366292.46002</v>
      </c>
      <c r="D47" s="8">
        <f t="shared" si="11"/>
        <v>187428924642.49002</v>
      </c>
      <c r="E47" s="18">
        <f t="shared" si="11"/>
        <v>189704287456.83002</v>
      </c>
      <c r="H47" s="65"/>
      <c r="I47" s="66"/>
      <c r="J47" s="66"/>
      <c r="K47" s="67"/>
      <c r="L47" s="67"/>
      <c r="M47" s="67"/>
      <c r="N47" s="69"/>
      <c r="O47" s="69"/>
      <c r="P47" s="69"/>
    </row>
    <row r="48" spans="1:16" ht="30" customHeight="1">
      <c r="A48" s="37" t="s">
        <v>33</v>
      </c>
      <c r="B48" s="35" t="s">
        <v>23</v>
      </c>
      <c r="C48" s="12">
        <f>143148288117.85-C14-C23</f>
        <v>194156366292.46002</v>
      </c>
      <c r="D48" s="13">
        <f>134669899896.45-D14-D23</f>
        <v>187428924642.49002</v>
      </c>
      <c r="E48" s="21">
        <f>133108472178.19-E14-E23</f>
        <v>189704287456.83002</v>
      </c>
      <c r="H48" s="65"/>
      <c r="I48" s="66"/>
      <c r="J48" s="66"/>
      <c r="K48" s="67"/>
      <c r="L48" s="67"/>
      <c r="M48" s="67"/>
      <c r="N48" s="69"/>
      <c r="O48" s="69"/>
      <c r="P48" s="69"/>
    </row>
    <row r="49" spans="1:16" ht="29.25" customHeight="1">
      <c r="A49" s="32" t="s">
        <v>40</v>
      </c>
      <c r="B49" s="33" t="s">
        <v>41</v>
      </c>
      <c r="C49" s="9">
        <f>C50+C53</f>
        <v>71146666.5</v>
      </c>
      <c r="D49" s="10">
        <f t="shared" ref="D49:E49" si="12">D50+D53</f>
        <v>71146666.5</v>
      </c>
      <c r="E49" s="19">
        <f t="shared" si="12"/>
        <v>604202066.5</v>
      </c>
      <c r="F49" s="41"/>
      <c r="G49" s="41"/>
      <c r="H49" s="65"/>
      <c r="I49" s="66"/>
      <c r="J49" s="66"/>
      <c r="K49" s="68"/>
      <c r="L49" s="68"/>
      <c r="M49" s="68"/>
      <c r="N49" s="69"/>
      <c r="O49" s="69"/>
      <c r="P49" s="69"/>
    </row>
    <row r="50" spans="1:16" ht="43.5" hidden="1" customHeight="1">
      <c r="A50" s="42" t="s">
        <v>42</v>
      </c>
      <c r="B50" s="43" t="s">
        <v>43</v>
      </c>
      <c r="C50" s="7">
        <f>C51</f>
        <v>0</v>
      </c>
      <c r="D50" s="8">
        <f t="shared" ref="D50:E51" si="13">D51</f>
        <v>0</v>
      </c>
      <c r="E50" s="18">
        <f t="shared" si="13"/>
        <v>0</v>
      </c>
      <c r="H50" s="44"/>
      <c r="K50" s="67"/>
      <c r="L50" s="67"/>
      <c r="M50" s="67"/>
      <c r="N50" s="69"/>
      <c r="O50" s="69"/>
      <c r="P50" s="69"/>
    </row>
    <row r="51" spans="1:16" ht="52.5" hidden="1" customHeight="1">
      <c r="A51" s="27" t="s">
        <v>44</v>
      </c>
      <c r="B51" s="28" t="s">
        <v>45</v>
      </c>
      <c r="C51" s="7">
        <f>C52</f>
        <v>0</v>
      </c>
      <c r="D51" s="8">
        <f t="shared" si="13"/>
        <v>0</v>
      </c>
      <c r="E51" s="18">
        <f t="shared" si="13"/>
        <v>0</v>
      </c>
      <c r="H51" s="44"/>
      <c r="K51" s="67"/>
      <c r="L51" s="67"/>
      <c r="M51" s="67"/>
      <c r="N51" s="69"/>
      <c r="O51" s="69"/>
      <c r="P51" s="69"/>
    </row>
    <row r="52" spans="1:16" ht="49.5" hidden="1" customHeight="1">
      <c r="A52" s="29" t="s">
        <v>46</v>
      </c>
      <c r="B52" s="28" t="s">
        <v>47</v>
      </c>
      <c r="C52" s="7">
        <v>0</v>
      </c>
      <c r="D52" s="8">
        <v>0</v>
      </c>
      <c r="E52" s="18">
        <v>0</v>
      </c>
      <c r="H52" s="44"/>
      <c r="K52" s="67"/>
      <c r="L52" s="67"/>
      <c r="M52" s="67"/>
      <c r="N52" s="69"/>
      <c r="O52" s="69"/>
      <c r="P52" s="69"/>
    </row>
    <row r="53" spans="1:16" ht="32.1" customHeight="1">
      <c r="A53" s="60" t="s">
        <v>64</v>
      </c>
      <c r="B53" s="43" t="s">
        <v>63</v>
      </c>
      <c r="C53" s="50">
        <f>C54</f>
        <v>71146666.5</v>
      </c>
      <c r="D53" s="51">
        <f t="shared" ref="D53:E55" si="14">D54</f>
        <v>71146666.5</v>
      </c>
      <c r="E53" s="61">
        <f t="shared" si="14"/>
        <v>604202066.5</v>
      </c>
      <c r="H53" s="44"/>
      <c r="K53" s="68"/>
      <c r="L53" s="68"/>
      <c r="M53" s="68"/>
      <c r="N53" s="69"/>
      <c r="O53" s="69"/>
      <c r="P53" s="69"/>
    </row>
    <row r="54" spans="1:16" ht="31.5" customHeight="1">
      <c r="A54" s="29" t="s">
        <v>66</v>
      </c>
      <c r="B54" s="28" t="s">
        <v>65</v>
      </c>
      <c r="C54" s="7">
        <f>C55</f>
        <v>71146666.5</v>
      </c>
      <c r="D54" s="8">
        <f t="shared" si="14"/>
        <v>71146666.5</v>
      </c>
      <c r="E54" s="18">
        <f t="shared" si="14"/>
        <v>604202066.5</v>
      </c>
      <c r="H54" s="44"/>
      <c r="K54" s="67"/>
      <c r="L54" s="67"/>
      <c r="M54" s="67"/>
      <c r="N54" s="69"/>
      <c r="O54" s="69"/>
      <c r="P54" s="69"/>
    </row>
    <row r="55" spans="1:16" ht="43.5" customHeight="1">
      <c r="A55" s="29" t="s">
        <v>68</v>
      </c>
      <c r="B55" s="28" t="s">
        <v>67</v>
      </c>
      <c r="C55" s="7">
        <f>C56</f>
        <v>71146666.5</v>
      </c>
      <c r="D55" s="8">
        <f t="shared" si="14"/>
        <v>71146666.5</v>
      </c>
      <c r="E55" s="18">
        <f t="shared" si="14"/>
        <v>604202066.5</v>
      </c>
      <c r="H55" s="44"/>
      <c r="K55" s="67"/>
      <c r="L55" s="67"/>
      <c r="M55" s="67"/>
      <c r="N55" s="69"/>
      <c r="O55" s="69"/>
      <c r="P55" s="69"/>
    </row>
    <row r="56" spans="1:16" ht="55.5" customHeight="1">
      <c r="A56" s="29" t="s">
        <v>70</v>
      </c>
      <c r="B56" s="28" t="s">
        <v>69</v>
      </c>
      <c r="C56" s="7">
        <v>71146666.5</v>
      </c>
      <c r="D56" s="49">
        <v>71146666.5</v>
      </c>
      <c r="E56" s="53">
        <v>604202066.5</v>
      </c>
      <c r="H56" s="44"/>
      <c r="K56" s="67"/>
      <c r="L56" s="70"/>
      <c r="M56" s="70"/>
      <c r="N56" s="69"/>
      <c r="O56" s="69"/>
      <c r="P56" s="69"/>
    </row>
    <row r="57" spans="1:16" ht="94.5" customHeight="1">
      <c r="A57" s="46" t="s">
        <v>90</v>
      </c>
      <c r="B57" s="35" t="s">
        <v>91</v>
      </c>
      <c r="C57" s="86"/>
      <c r="D57" s="87"/>
      <c r="E57" s="88">
        <v>533055400</v>
      </c>
      <c r="H57" s="44"/>
      <c r="K57" s="67"/>
      <c r="L57" s="70"/>
      <c r="M57" s="70"/>
      <c r="N57" s="69"/>
      <c r="O57" s="69"/>
      <c r="P57" s="69"/>
    </row>
    <row r="58" spans="1:16" ht="27" customHeight="1">
      <c r="A58" s="38" t="s">
        <v>24</v>
      </c>
      <c r="B58" s="39"/>
      <c r="C58" s="62">
        <f>C11+C16+C40+C49</f>
        <v>13678778005.099998</v>
      </c>
      <c r="D58" s="14">
        <f>D11+D16+D40+D49</f>
        <v>2687109981.6699982</v>
      </c>
      <c r="E58" s="47">
        <f>E11+E16+E40+E49</f>
        <v>5563372115.75</v>
      </c>
      <c r="F58" s="6"/>
      <c r="H58" s="44"/>
      <c r="K58" s="68"/>
      <c r="L58" s="68"/>
      <c r="M58" s="68"/>
      <c r="N58" s="69"/>
      <c r="O58" s="69"/>
      <c r="P58" s="69"/>
    </row>
    <row r="59" spans="1:16">
      <c r="C59" s="15"/>
      <c r="D59" s="15"/>
      <c r="E59" s="15"/>
      <c r="K59" s="66"/>
      <c r="L59" s="66"/>
      <c r="M59" s="66"/>
      <c r="N59" s="66"/>
      <c r="O59" s="66"/>
      <c r="P59" s="66"/>
    </row>
    <row r="60" spans="1:16">
      <c r="K60" s="66"/>
      <c r="L60" s="66"/>
      <c r="M60" s="66"/>
      <c r="N60" s="66"/>
      <c r="O60" s="66"/>
      <c r="P60" s="66"/>
    </row>
    <row r="61" spans="1:16">
      <c r="K61" s="66"/>
      <c r="L61" s="66"/>
      <c r="M61" s="66"/>
      <c r="N61" s="66"/>
      <c r="O61" s="66"/>
      <c r="P61" s="66"/>
    </row>
    <row r="62" spans="1:16">
      <c r="K62" s="66"/>
      <c r="L62" s="66"/>
      <c r="M62" s="66"/>
      <c r="N62" s="66"/>
      <c r="O62" s="66"/>
      <c r="P62" s="66"/>
    </row>
    <row r="63" spans="1:16">
      <c r="K63" s="66"/>
      <c r="L63" s="66"/>
      <c r="M63" s="66"/>
      <c r="N63" s="66"/>
      <c r="O63" s="66"/>
      <c r="P63" s="66"/>
    </row>
    <row r="64" spans="1:16">
      <c r="K64" s="66"/>
      <c r="L64" s="66"/>
      <c r="M64" s="66"/>
      <c r="N64" s="66"/>
      <c r="O64" s="66"/>
      <c r="P64" s="66"/>
    </row>
    <row r="65" spans="11:16">
      <c r="K65" s="66"/>
      <c r="L65" s="66"/>
      <c r="M65" s="66"/>
      <c r="N65" s="66"/>
      <c r="O65" s="66"/>
      <c r="P65" s="66"/>
    </row>
    <row r="66" spans="11:16">
      <c r="K66" s="66"/>
      <c r="L66" s="66"/>
      <c r="M66" s="66"/>
      <c r="N66" s="66"/>
      <c r="O66" s="66"/>
      <c r="P66" s="66"/>
    </row>
    <row r="67" spans="11:16">
      <c r="K67" s="66"/>
      <c r="L67" s="66"/>
      <c r="M67" s="66"/>
      <c r="N67" s="66"/>
      <c r="O67" s="66"/>
      <c r="P67" s="66"/>
    </row>
    <row r="68" spans="11:16">
      <c r="K68" s="66"/>
      <c r="L68" s="66"/>
      <c r="M68" s="66"/>
      <c r="N68" s="66"/>
      <c r="O68" s="66"/>
      <c r="P68" s="66"/>
    </row>
    <row r="69" spans="11:16">
      <c r="K69" s="66"/>
      <c r="L69" s="66"/>
      <c r="M69" s="66"/>
      <c r="N69" s="66"/>
      <c r="O69" s="66"/>
      <c r="P69" s="66"/>
    </row>
    <row r="70" spans="11:16">
      <c r="K70" s="66"/>
      <c r="L70" s="66"/>
      <c r="M70" s="66"/>
      <c r="N70" s="66"/>
      <c r="O70" s="66"/>
      <c r="P70" s="66"/>
    </row>
    <row r="71" spans="11:16">
      <c r="K71" s="66"/>
      <c r="L71" s="66"/>
      <c r="M71" s="66"/>
      <c r="N71" s="66"/>
      <c r="O71" s="66"/>
      <c r="P71" s="66"/>
    </row>
    <row r="72" spans="11:16">
      <c r="K72" s="66"/>
      <c r="L72" s="66"/>
      <c r="M72" s="66"/>
      <c r="N72" s="66"/>
      <c r="O72" s="66"/>
      <c r="P72" s="66"/>
    </row>
    <row r="73" spans="11:16">
      <c r="K73" s="66"/>
      <c r="L73" s="66"/>
      <c r="M73" s="66"/>
      <c r="N73" s="66"/>
      <c r="O73" s="66"/>
      <c r="P73" s="66"/>
    </row>
  </sheetData>
  <mergeCells count="8">
    <mergeCell ref="B8:B9"/>
    <mergeCell ref="A8:A9"/>
    <mergeCell ref="C8:E8"/>
    <mergeCell ref="D1:E1"/>
    <mergeCell ref="D2:E2"/>
    <mergeCell ref="D3:E3"/>
    <mergeCell ref="D4:E4"/>
    <mergeCell ref="A6:E6"/>
  </mergeCells>
  <phoneticPr fontId="1" type="noConversion"/>
  <pageMargins left="0.74803149606299213" right="0.51181102362204722" top="0.98425196850393704" bottom="0.6692913385826772" header="0.62992125984251968" footer="0.39370078740157483"/>
  <pageSetup paperSize="9" scale="91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2022-10-07T12:51:26Z</cp:lastPrinted>
  <dcterms:created xsi:type="dcterms:W3CDTF">1996-10-08T23:32:33Z</dcterms:created>
  <dcterms:modified xsi:type="dcterms:W3CDTF">2022-10-07T12:51:33Z</dcterms:modified>
</cp:coreProperties>
</file>