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5840" tabRatio="601"/>
  </bookViews>
  <sheets>
    <sheet name="2023" sheetId="1" r:id="rId1"/>
    <sheet name="2024" sheetId="2" r:id="rId2"/>
    <sheet name="2025" sheetId="3" r:id="rId3"/>
  </sheets>
  <definedNames>
    <definedName name="_xlnm._FilterDatabase" localSheetId="0" hidden="1">'2023'!$A$8:$W$215</definedName>
    <definedName name="_xlnm._FilterDatabase" localSheetId="1" hidden="1">'2024'!$A$5:$W$26</definedName>
    <definedName name="_xlnm._FilterDatabase" localSheetId="2" hidden="1">'2025'!$A$5:$WVT$246</definedName>
    <definedName name="_xlnm.Print_Titles" localSheetId="0">'2023'!$A:$E,'2023'!$6:$7</definedName>
    <definedName name="_xlnm.Print_Titles" localSheetId="1">'2024'!$A:$E,'2024'!$3:$4</definedName>
    <definedName name="_xlnm.Print_Titles" localSheetId="2">'2025'!$A:$E,'2025'!$3:$4</definedName>
    <definedName name="_xlnm.Print_Area" localSheetId="0">'2023'!$A$1:$W$255</definedName>
    <definedName name="_xlnm.Print_Area" localSheetId="1">'2024'!$A$1:$W$252</definedName>
    <definedName name="_xlnm.Print_Area" localSheetId="2">'2025'!$A$1:$W$253</definedName>
  </definedNames>
  <calcPr calcId="125725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3" i="1"/>
  <c r="S234"/>
  <c r="S235"/>
  <c r="S236"/>
  <c r="S237"/>
  <c r="S238"/>
  <c r="S245"/>
  <c r="R233"/>
  <c r="R234"/>
  <c r="R235"/>
  <c r="R236"/>
  <c r="R237"/>
  <c r="R238"/>
  <c r="R245"/>
  <c r="Q233"/>
  <c r="Q234"/>
  <c r="Q235"/>
  <c r="Q236"/>
  <c r="Q237"/>
  <c r="Q238"/>
  <c r="Q239"/>
  <c r="Q240"/>
  <c r="Q241"/>
  <c r="Q242"/>
  <c r="Q243"/>
  <c r="Q244"/>
  <c r="Q245"/>
  <c r="P233"/>
  <c r="P234"/>
  <c r="P235"/>
  <c r="P239"/>
  <c r="P241"/>
  <c r="P242"/>
  <c r="S232"/>
  <c r="R232"/>
  <c r="Q232"/>
  <c r="P232"/>
  <c r="S219"/>
  <c r="S222"/>
  <c r="S224"/>
  <c r="S225"/>
  <c r="R219"/>
  <c r="R222"/>
  <c r="R224"/>
  <c r="R225"/>
  <c r="Q222"/>
  <c r="Q224"/>
  <c r="Q225"/>
  <c r="P222"/>
  <c r="P224"/>
  <c r="P225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2"/>
  <c r="S33"/>
  <c r="S34"/>
  <c r="S35"/>
  <c r="S36"/>
  <c r="S38"/>
  <c r="S39"/>
  <c r="S40"/>
  <c r="S45"/>
  <c r="S46"/>
  <c r="S48"/>
  <c r="S49"/>
  <c r="S50"/>
  <c r="S51"/>
  <c r="S52"/>
  <c r="S55"/>
  <c r="S57"/>
  <c r="S58"/>
  <c r="S59"/>
  <c r="S60"/>
  <c r="S61"/>
  <c r="S63"/>
  <c r="S65"/>
  <c r="S66"/>
  <c r="S67"/>
  <c r="S68"/>
  <c r="S70"/>
  <c r="S72"/>
  <c r="S73"/>
  <c r="S74"/>
  <c r="S75"/>
  <c r="S76"/>
  <c r="S77"/>
  <c r="S78"/>
  <c r="S79"/>
  <c r="S80"/>
  <c r="S82"/>
  <c r="S83"/>
  <c r="S84"/>
  <c r="S85"/>
  <c r="S86"/>
  <c r="S87"/>
  <c r="S88"/>
  <c r="S89"/>
  <c r="S91"/>
  <c r="S93"/>
  <c r="S94"/>
  <c r="S95"/>
  <c r="S96"/>
  <c r="S97"/>
  <c r="S98"/>
  <c r="S99"/>
  <c r="S100"/>
  <c r="S101"/>
  <c r="S102"/>
  <c r="S103"/>
  <c r="S105"/>
  <c r="S106"/>
  <c r="S108"/>
  <c r="S109"/>
  <c r="S110"/>
  <c r="S111"/>
  <c r="S112"/>
  <c r="S113"/>
  <c r="S115"/>
  <c r="S116"/>
  <c r="S120"/>
  <c r="S121"/>
  <c r="S122"/>
  <c r="S123"/>
  <c r="S124"/>
  <c r="S125"/>
  <c r="S127"/>
  <c r="S128"/>
  <c r="S129"/>
  <c r="S130"/>
  <c r="S131"/>
  <c r="S132"/>
  <c r="S134"/>
  <c r="S135"/>
  <c r="S136"/>
  <c r="S137"/>
  <c r="S138"/>
  <c r="S139"/>
  <c r="S140"/>
  <c r="S143"/>
  <c r="S145"/>
  <c r="S146"/>
  <c r="S148"/>
  <c r="S149"/>
  <c r="S150"/>
  <c r="S151"/>
  <c r="S152"/>
  <c r="S153"/>
  <c r="S154"/>
  <c r="S155"/>
  <c r="S157"/>
  <c r="S158"/>
  <c r="S159"/>
  <c r="S160"/>
  <c r="S161"/>
  <c r="S162"/>
  <c r="S163"/>
  <c r="S164"/>
  <c r="S165"/>
  <c r="S166"/>
  <c r="S167"/>
  <c r="S168"/>
  <c r="S173"/>
  <c r="S174"/>
  <c r="S176"/>
  <c r="S177"/>
  <c r="S178"/>
  <c r="S179"/>
  <c r="S181"/>
  <c r="S182"/>
  <c r="S183"/>
  <c r="S184"/>
  <c r="S185"/>
  <c r="S186"/>
  <c r="S187"/>
  <c r="S188"/>
  <c r="S190"/>
  <c r="S191"/>
  <c r="S192"/>
  <c r="S197"/>
  <c r="S198"/>
  <c r="S199"/>
  <c r="S200"/>
  <c r="S201"/>
  <c r="S202"/>
  <c r="S203"/>
  <c r="S204"/>
  <c r="S205"/>
  <c r="S206"/>
  <c r="S211"/>
  <c r="S212"/>
  <c r="S213"/>
  <c r="S214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8"/>
  <c r="R39"/>
  <c r="R40"/>
  <c r="R45"/>
  <c r="R46"/>
  <c r="R48"/>
  <c r="R49"/>
  <c r="R50"/>
  <c r="R51"/>
  <c r="R52"/>
  <c r="R55"/>
  <c r="R57"/>
  <c r="R58"/>
  <c r="R59"/>
  <c r="R60"/>
  <c r="R61"/>
  <c r="R63"/>
  <c r="R65"/>
  <c r="R66"/>
  <c r="R67"/>
  <c r="R68"/>
  <c r="R70"/>
  <c r="R72"/>
  <c r="R73"/>
  <c r="R74"/>
  <c r="R75"/>
  <c r="R76"/>
  <c r="R77"/>
  <c r="R78"/>
  <c r="R79"/>
  <c r="R80"/>
  <c r="R82"/>
  <c r="R83"/>
  <c r="R84"/>
  <c r="R85"/>
  <c r="R86"/>
  <c r="R87"/>
  <c r="R88"/>
  <c r="R89"/>
  <c r="R91"/>
  <c r="R93"/>
  <c r="R94"/>
  <c r="R95"/>
  <c r="R96"/>
  <c r="R97"/>
  <c r="R98"/>
  <c r="R99"/>
  <c r="R100"/>
  <c r="R101"/>
  <c r="R102"/>
  <c r="R103"/>
  <c r="R105"/>
  <c r="R106"/>
  <c r="R108"/>
  <c r="R109"/>
  <c r="R110"/>
  <c r="R111"/>
  <c r="R112"/>
  <c r="R113"/>
  <c r="R115"/>
  <c r="R116"/>
  <c r="R118"/>
  <c r="R120"/>
  <c r="R121"/>
  <c r="R122"/>
  <c r="R123"/>
  <c r="R124"/>
  <c r="R125"/>
  <c r="R127"/>
  <c r="R128"/>
  <c r="R129"/>
  <c r="R130"/>
  <c r="R131"/>
  <c r="R132"/>
  <c r="R134"/>
  <c r="R135"/>
  <c r="R136"/>
  <c r="R137"/>
  <c r="R138"/>
  <c r="R139"/>
  <c r="R140"/>
  <c r="R143"/>
  <c r="R145"/>
  <c r="R146"/>
  <c r="R148"/>
  <c r="R149"/>
  <c r="R150"/>
  <c r="R151"/>
  <c r="R152"/>
  <c r="R153"/>
  <c r="R154"/>
  <c r="R155"/>
  <c r="R157"/>
  <c r="R158"/>
  <c r="R159"/>
  <c r="R160"/>
  <c r="R161"/>
  <c r="R162"/>
  <c r="R163"/>
  <c r="R164"/>
  <c r="R165"/>
  <c r="R166"/>
  <c r="R167"/>
  <c r="R168"/>
  <c r="R173"/>
  <c r="R174"/>
  <c r="R176"/>
  <c r="R177"/>
  <c r="R178"/>
  <c r="R179"/>
  <c r="R181"/>
  <c r="R182"/>
  <c r="R183"/>
  <c r="R184"/>
  <c r="R185"/>
  <c r="R186"/>
  <c r="R187"/>
  <c r="R188"/>
  <c r="R190"/>
  <c r="R191"/>
  <c r="R192"/>
  <c r="R197"/>
  <c r="R198"/>
  <c r="R199"/>
  <c r="R200"/>
  <c r="R201"/>
  <c r="R202"/>
  <c r="R203"/>
  <c r="R204"/>
  <c r="R205"/>
  <c r="R206"/>
  <c r="R211"/>
  <c r="R212"/>
  <c r="R213"/>
  <c r="R214"/>
  <c r="S11"/>
  <c r="R1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2"/>
  <c r="Q33"/>
  <c r="Q34"/>
  <c r="Q35"/>
  <c r="Q36"/>
  <c r="Q38"/>
  <c r="Q39"/>
  <c r="Q40"/>
  <c r="Q41"/>
  <c r="Q42"/>
  <c r="Q43"/>
  <c r="Q44"/>
  <c r="Q45"/>
  <c r="Q46"/>
  <c r="Q48"/>
  <c r="Q49"/>
  <c r="Q50"/>
  <c r="Q51"/>
  <c r="Q52"/>
  <c r="Q53"/>
  <c r="Q57"/>
  <c r="Q58"/>
  <c r="Q59"/>
  <c r="Q60"/>
  <c r="Q61"/>
  <c r="Q63"/>
  <c r="Q65"/>
  <c r="Q66"/>
  <c r="Q67"/>
  <c r="Q73"/>
  <c r="Q74"/>
  <c r="Q75"/>
  <c r="Q76"/>
  <c r="Q77"/>
  <c r="Q78"/>
  <c r="Q79"/>
  <c r="Q80"/>
  <c r="Q82"/>
  <c r="Q83"/>
  <c r="Q84"/>
  <c r="Q85"/>
  <c r="Q86"/>
  <c r="Q87"/>
  <c r="Q88"/>
  <c r="Q89"/>
  <c r="Q91"/>
  <c r="Q93"/>
  <c r="Q94"/>
  <c r="Q95"/>
  <c r="Q96"/>
  <c r="Q97"/>
  <c r="Q98"/>
  <c r="Q99"/>
  <c r="Q100"/>
  <c r="Q101"/>
  <c r="Q102"/>
  <c r="Q103"/>
  <c r="Q105"/>
  <c r="Q106"/>
  <c r="Q108"/>
  <c r="Q109"/>
  <c r="Q110"/>
  <c r="Q111"/>
  <c r="Q112"/>
  <c r="Q113"/>
  <c r="Q115"/>
  <c r="Q116"/>
  <c r="Q118"/>
  <c r="Q120"/>
  <c r="Q121"/>
  <c r="Q122"/>
  <c r="Q124"/>
  <c r="Q125"/>
  <c r="Q127"/>
  <c r="Q128"/>
  <c r="Q129"/>
  <c r="Q130"/>
  <c r="Q131"/>
  <c r="Q132"/>
  <c r="Q134"/>
  <c r="Q135"/>
  <c r="Q136"/>
  <c r="Q137"/>
  <c r="Q138"/>
  <c r="Q139"/>
  <c r="Q140"/>
  <c r="Q143"/>
  <c r="Q144"/>
  <c r="Q145"/>
  <c r="Q146"/>
  <c r="Q148"/>
  <c r="Q149"/>
  <c r="Q150"/>
  <c r="Q151"/>
  <c r="Q153"/>
  <c r="Q154"/>
  <c r="Q155"/>
  <c r="Q157"/>
  <c r="Q158"/>
  <c r="Q159"/>
  <c r="Q160"/>
  <c r="Q161"/>
  <c r="Q162"/>
  <c r="Q163"/>
  <c r="Q164"/>
  <c r="Q165"/>
  <c r="Q167"/>
  <c r="Q168"/>
  <c r="Q169"/>
  <c r="Q170"/>
  <c r="Q171"/>
  <c r="Q172"/>
  <c r="Q173"/>
  <c r="Q174"/>
  <c r="Q176"/>
  <c r="Q177"/>
  <c r="Q178"/>
  <c r="Q179"/>
  <c r="Q180"/>
  <c r="Q181"/>
  <c r="Q182"/>
  <c r="Q183"/>
  <c r="Q184"/>
  <c r="Q185"/>
  <c r="Q186"/>
  <c r="Q187"/>
  <c r="Q188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8"/>
  <c r="Q209"/>
  <c r="Q210"/>
  <c r="Q211"/>
  <c r="Q212"/>
  <c r="Q213"/>
  <c r="Q214"/>
  <c r="P12"/>
  <c r="P13"/>
  <c r="P14"/>
  <c r="P15"/>
  <c r="P16"/>
  <c r="P17"/>
  <c r="P18"/>
  <c r="P19"/>
  <c r="P20"/>
  <c r="P21"/>
  <c r="P22"/>
  <c r="P23"/>
  <c r="P24"/>
  <c r="P25"/>
  <c r="P27"/>
  <c r="P28"/>
  <c r="P29"/>
  <c r="P30"/>
  <c r="P32"/>
  <c r="P33"/>
  <c r="P35"/>
  <c r="P36"/>
  <c r="P38"/>
  <c r="P39"/>
  <c r="P40"/>
  <c r="P41"/>
  <c r="P42"/>
  <c r="P43"/>
  <c r="P44"/>
  <c r="P45"/>
  <c r="P46"/>
  <c r="P49"/>
  <c r="P50"/>
  <c r="P51"/>
  <c r="P52"/>
  <c r="P53"/>
  <c r="P55"/>
  <c r="P57"/>
  <c r="P58"/>
  <c r="P59"/>
  <c r="P60"/>
  <c r="P61"/>
  <c r="P63"/>
  <c r="P65"/>
  <c r="P66"/>
  <c r="P67"/>
  <c r="P68"/>
  <c r="P73"/>
  <c r="P74"/>
  <c r="P75"/>
  <c r="P76"/>
  <c r="P77"/>
  <c r="P78"/>
  <c r="P79"/>
  <c r="P80"/>
  <c r="P82"/>
  <c r="P83"/>
  <c r="P84"/>
  <c r="P85"/>
  <c r="P86"/>
  <c r="P87"/>
  <c r="P88"/>
  <c r="P91"/>
  <c r="P93"/>
  <c r="P94"/>
  <c r="P95"/>
  <c r="P96"/>
  <c r="P97"/>
  <c r="P98"/>
  <c r="P99"/>
  <c r="P100"/>
  <c r="P101"/>
  <c r="P102"/>
  <c r="P103"/>
  <c r="P105"/>
  <c r="P106"/>
  <c r="P108"/>
  <c r="P109"/>
  <c r="P110"/>
  <c r="P112"/>
  <c r="P113"/>
  <c r="P116"/>
  <c r="P120"/>
  <c r="P121"/>
  <c r="P122"/>
  <c r="P125"/>
  <c r="P128"/>
  <c r="P129"/>
  <c r="P130"/>
  <c r="P131"/>
  <c r="P132"/>
  <c r="P137"/>
  <c r="P138"/>
  <c r="P139"/>
  <c r="P143"/>
  <c r="P145"/>
  <c r="P146"/>
  <c r="P148"/>
  <c r="P149"/>
  <c r="P150"/>
  <c r="P151"/>
  <c r="P153"/>
  <c r="P154"/>
  <c r="P155"/>
  <c r="P157"/>
  <c r="P158"/>
  <c r="P159"/>
  <c r="P160"/>
  <c r="P161"/>
  <c r="P162"/>
  <c r="P163"/>
  <c r="P166"/>
  <c r="P167"/>
  <c r="P168"/>
  <c r="P170"/>
  <c r="P173"/>
  <c r="P174"/>
  <c r="P176"/>
  <c r="P177"/>
  <c r="P178"/>
  <c r="P179"/>
  <c r="P180"/>
  <c r="P182"/>
  <c r="P183"/>
  <c r="P184"/>
  <c r="P185"/>
  <c r="P186"/>
  <c r="P187"/>
  <c r="P188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8"/>
  <c r="P209"/>
  <c r="P210"/>
  <c r="P212"/>
  <c r="P213"/>
  <c r="P214"/>
  <c r="T233"/>
  <c r="T225"/>
  <c r="T213"/>
  <c r="T232"/>
  <c r="T234"/>
  <c r="T224"/>
  <c r="T235"/>
  <c r="T179"/>
  <c r="T174"/>
  <c r="T222"/>
  <c r="T162"/>
  <c r="T153"/>
  <c r="T145"/>
  <c r="T130"/>
  <c r="T121"/>
  <c r="T105"/>
  <c r="T96"/>
  <c r="T86"/>
  <c r="T77"/>
  <c r="T73"/>
  <c r="T67"/>
  <c r="T61"/>
  <c r="T57"/>
  <c r="T158"/>
  <c r="T149"/>
  <c r="T139"/>
  <c r="T125"/>
  <c r="T110"/>
  <c r="T100"/>
  <c r="T91"/>
  <c r="T82"/>
  <c r="T206"/>
  <c r="T202"/>
  <c r="T198"/>
  <c r="T190"/>
  <c r="T185"/>
  <c r="T177"/>
  <c r="T168"/>
  <c r="T160"/>
  <c r="T155"/>
  <c r="T151"/>
  <c r="T143"/>
  <c r="T138"/>
  <c r="T129"/>
  <c r="T120"/>
  <c r="T113"/>
  <c r="T109"/>
  <c r="T103"/>
  <c r="T99"/>
  <c r="T95"/>
  <c r="T85"/>
  <c r="T80"/>
  <c r="T76"/>
  <c r="T66"/>
  <c r="T60"/>
  <c r="T50"/>
  <c r="T45"/>
  <c r="T36"/>
  <c r="T32"/>
  <c r="T27"/>
  <c r="T23"/>
  <c r="T19"/>
  <c r="T15"/>
  <c r="T214"/>
  <c r="T205"/>
  <c r="T201"/>
  <c r="T197"/>
  <c r="T188"/>
  <c r="T184"/>
  <c r="T176"/>
  <c r="T167"/>
  <c r="T163"/>
  <c r="T159"/>
  <c r="T154"/>
  <c r="T150"/>
  <c r="T146"/>
  <c r="T137"/>
  <c r="T132"/>
  <c r="T128"/>
  <c r="T112"/>
  <c r="T108"/>
  <c r="T102"/>
  <c r="T98"/>
  <c r="T94"/>
  <c r="T88"/>
  <c r="T84"/>
  <c r="T79"/>
  <c r="T75"/>
  <c r="T65"/>
  <c r="T59"/>
  <c r="T49"/>
  <c r="T40"/>
  <c r="T35"/>
  <c r="T30"/>
  <c r="T22"/>
  <c r="T18"/>
  <c r="T14"/>
  <c r="T200"/>
  <c r="T187"/>
  <c r="T183"/>
  <c r="T131"/>
  <c r="T122"/>
  <c r="T116"/>
  <c r="T106"/>
  <c r="T101"/>
  <c r="T97"/>
  <c r="T93"/>
  <c r="T87"/>
  <c r="T83"/>
  <c r="T78"/>
  <c r="T74"/>
  <c r="T63"/>
  <c r="T58"/>
  <c r="T52"/>
  <c r="T39"/>
  <c r="T29"/>
  <c r="T25"/>
  <c r="T21"/>
  <c r="T17"/>
  <c r="T13"/>
  <c r="T204"/>
  <c r="T192"/>
  <c r="T212"/>
  <c r="T203"/>
  <c r="T199"/>
  <c r="T191"/>
  <c r="T186"/>
  <c r="T182"/>
  <c r="T178"/>
  <c r="T173"/>
  <c r="T161"/>
  <c r="T157"/>
  <c r="T148"/>
  <c r="T51"/>
  <c r="T46"/>
  <c r="T38"/>
  <c r="T33"/>
  <c r="T28"/>
  <c r="T24"/>
  <c r="T20"/>
  <c r="T16"/>
  <c r="J221" i="2"/>
  <c r="J221" i="3"/>
  <c r="J222" i="2"/>
  <c r="J222" i="3"/>
  <c r="I221" i="2"/>
  <c r="I221" i="3"/>
  <c r="I222" i="2"/>
  <c r="I222" i="3"/>
  <c r="H221" i="2"/>
  <c r="H221" i="3"/>
  <c r="H222" i="2"/>
  <c r="H222" i="3"/>
  <c r="J219" i="2"/>
  <c r="J219" i="3"/>
  <c r="I219" i="2"/>
  <c r="I219" i="3"/>
  <c r="H219" i="2"/>
  <c r="H219" i="3"/>
  <c r="G221" i="2"/>
  <c r="G221" i="3"/>
  <c r="G222" i="2"/>
  <c r="G222" i="3"/>
  <c r="G219" i="2"/>
  <c r="G219" i="3"/>
  <c r="K225" i="1"/>
  <c r="K224"/>
  <c r="J223"/>
  <c r="I223"/>
  <c r="H223"/>
  <c r="G223"/>
  <c r="K222"/>
  <c r="I220" i="2"/>
  <c r="I220" i="3"/>
  <c r="R223" i="1"/>
  <c r="G220" i="2"/>
  <c r="G220" i="3"/>
  <c r="P223" i="1"/>
  <c r="T223"/>
  <c r="H220" i="2"/>
  <c r="H220" i="3"/>
  <c r="Q223" i="1"/>
  <c r="J220" i="2"/>
  <c r="J220" i="3"/>
  <c r="S223" i="1"/>
  <c r="K223"/>
  <c r="P221" i="3"/>
  <c r="Q221"/>
  <c r="R221"/>
  <c r="S221"/>
  <c r="R222"/>
  <c r="S222"/>
  <c r="P221" i="2"/>
  <c r="Q221"/>
  <c r="R221"/>
  <c r="S221"/>
  <c r="N222" i="3"/>
  <c r="N222" i="2"/>
  <c r="L222"/>
  <c r="K222"/>
  <c r="K222" i="3"/>
  <c r="K221" i="2"/>
  <c r="K221" i="3"/>
  <c r="R219"/>
  <c r="P219"/>
  <c r="S219"/>
  <c r="Q219"/>
  <c r="K220" i="2"/>
  <c r="K220" i="3"/>
  <c r="N220" i="2"/>
  <c r="O220"/>
  <c r="N220" i="3"/>
  <c r="O220"/>
  <c r="S220"/>
  <c r="L220" i="2"/>
  <c r="P219"/>
  <c r="S219"/>
  <c r="R219"/>
  <c r="Q219"/>
  <c r="P222"/>
  <c r="Q222"/>
  <c r="M222"/>
  <c r="T221" i="3"/>
  <c r="T221" i="2"/>
  <c r="P220"/>
  <c r="M220"/>
  <c r="L220" i="3"/>
  <c r="T219"/>
  <c r="R220"/>
  <c r="T219" i="2"/>
  <c r="Q220"/>
  <c r="S220"/>
  <c r="L222" i="3"/>
  <c r="R222" i="2"/>
  <c r="S222"/>
  <c r="R220"/>
  <c r="Q220" i="3"/>
  <c r="P220"/>
  <c r="T222" i="2"/>
  <c r="P222" i="3"/>
  <c r="Q222"/>
  <c r="T220" i="2"/>
  <c r="T220" i="3"/>
  <c r="N218"/>
  <c r="L218" i="2"/>
  <c r="M218"/>
  <c r="L216" i="3"/>
  <c r="N216" i="2"/>
  <c r="O216"/>
  <c r="N216" i="3"/>
  <c r="T222"/>
  <c r="G9" i="2"/>
  <c r="G10"/>
  <c r="G11"/>
  <c r="G12"/>
  <c r="G13"/>
  <c r="G14"/>
  <c r="G15"/>
  <c r="G16"/>
  <c r="G17"/>
  <c r="G18"/>
  <c r="G19"/>
  <c r="G20"/>
  <c r="G21"/>
  <c r="G22"/>
  <c r="G24"/>
  <c r="G25"/>
  <c r="G26"/>
  <c r="G29"/>
  <c r="G30"/>
  <c r="G32"/>
  <c r="G33"/>
  <c r="G35"/>
  <c r="G36"/>
  <c r="G37"/>
  <c r="G38"/>
  <c r="G39"/>
  <c r="G40"/>
  <c r="G41"/>
  <c r="G42"/>
  <c r="G43"/>
  <c r="G46"/>
  <c r="G47"/>
  <c r="G48"/>
  <c r="G49"/>
  <c r="G50"/>
  <c r="G52"/>
  <c r="G54"/>
  <c r="G55"/>
  <c r="G56"/>
  <c r="G57"/>
  <c r="G58"/>
  <c r="G60"/>
  <c r="G62"/>
  <c r="G63"/>
  <c r="G64"/>
  <c r="G65"/>
  <c r="G70"/>
  <c r="G71"/>
  <c r="G72"/>
  <c r="G73"/>
  <c r="G74"/>
  <c r="G75"/>
  <c r="G76"/>
  <c r="G77"/>
  <c r="G79"/>
  <c r="G80"/>
  <c r="G81"/>
  <c r="G82"/>
  <c r="G83"/>
  <c r="G84"/>
  <c r="G85"/>
  <c r="G88"/>
  <c r="G90"/>
  <c r="G91"/>
  <c r="G92"/>
  <c r="G93"/>
  <c r="G94"/>
  <c r="G95"/>
  <c r="G96"/>
  <c r="G97"/>
  <c r="G98"/>
  <c r="G99"/>
  <c r="G100"/>
  <c r="G102"/>
  <c r="G103"/>
  <c r="G105"/>
  <c r="G106"/>
  <c r="G107"/>
  <c r="G109"/>
  <c r="G110"/>
  <c r="G113"/>
  <c r="G117"/>
  <c r="G118"/>
  <c r="G119"/>
  <c r="G122"/>
  <c r="G125"/>
  <c r="G126"/>
  <c r="G127"/>
  <c r="G128"/>
  <c r="G129"/>
  <c r="G134"/>
  <c r="G135"/>
  <c r="G136"/>
  <c r="G140"/>
  <c r="G142"/>
  <c r="G143"/>
  <c r="G144"/>
  <c r="G145"/>
  <c r="G146"/>
  <c r="G147"/>
  <c r="G148"/>
  <c r="G150"/>
  <c r="G151"/>
  <c r="G152"/>
  <c r="G154"/>
  <c r="G155"/>
  <c r="G156"/>
  <c r="G157"/>
  <c r="G158"/>
  <c r="G159"/>
  <c r="G160"/>
  <c r="G163"/>
  <c r="G164"/>
  <c r="G165"/>
  <c r="G167"/>
  <c r="G170"/>
  <c r="G171"/>
  <c r="G173"/>
  <c r="G174"/>
  <c r="G175"/>
  <c r="G176"/>
  <c r="G177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5"/>
  <c r="G206"/>
  <c r="G207"/>
  <c r="G209"/>
  <c r="G210"/>
  <c r="G211"/>
  <c r="G8"/>
  <c r="G70" i="1"/>
  <c r="P70"/>
  <c r="H70"/>
  <c r="Q70"/>
  <c r="P11"/>
  <c r="T11"/>
  <c r="T70"/>
  <c r="G67" i="2"/>
  <c r="K70" i="1"/>
  <c r="J58" i="3"/>
  <c r="I58"/>
  <c r="H58"/>
  <c r="G58"/>
  <c r="J58" i="2"/>
  <c r="I58"/>
  <c r="H58"/>
  <c r="K58" i="3"/>
  <c r="U227" i="1"/>
  <c r="U247"/>
  <c r="U248"/>
  <c r="L216" i="2"/>
  <c r="L221" i="1"/>
  <c r="O216" i="3"/>
  <c r="O221" i="1"/>
  <c r="L218" i="3"/>
  <c r="O218"/>
  <c r="N218" i="2"/>
  <c r="O144" i="1"/>
  <c r="S144"/>
  <c r="R144"/>
  <c r="N141" i="2"/>
  <c r="N234"/>
  <c r="N234" i="3"/>
  <c r="O234"/>
  <c r="N235" i="2"/>
  <c r="N235" i="3"/>
  <c r="O235"/>
  <c r="N233" i="2"/>
  <c r="N233" i="3"/>
  <c r="O233"/>
  <c r="N185" i="2"/>
  <c r="O185"/>
  <c r="N185" i="3"/>
  <c r="O185"/>
  <c r="N184" i="2"/>
  <c r="O184"/>
  <c r="N184" i="3"/>
  <c r="O184"/>
  <c r="N183" i="2"/>
  <c r="O183"/>
  <c r="N183" i="3"/>
  <c r="O183"/>
  <c r="N182" i="2"/>
  <c r="O182"/>
  <c r="N182" i="3"/>
  <c r="O182"/>
  <c r="N181" i="2"/>
  <c r="O181"/>
  <c r="N181" i="3"/>
  <c r="O181"/>
  <c r="N180" i="2"/>
  <c r="O180"/>
  <c r="N180" i="3"/>
  <c r="O180"/>
  <c r="N179" i="2"/>
  <c r="O179"/>
  <c r="N179" i="3"/>
  <c r="O179"/>
  <c r="N175" i="2"/>
  <c r="O175"/>
  <c r="N175" i="3"/>
  <c r="O175"/>
  <c r="N176" i="2"/>
  <c r="O176"/>
  <c r="N176" i="3"/>
  <c r="O176"/>
  <c r="N174" i="2"/>
  <c r="O174"/>
  <c r="N174" i="3"/>
  <c r="O174"/>
  <c r="N173" i="2"/>
  <c r="O173"/>
  <c r="N173" i="3"/>
  <c r="O173"/>
  <c r="N152" i="2"/>
  <c r="O152"/>
  <c r="N152" i="3"/>
  <c r="O152"/>
  <c r="N151" i="2"/>
  <c r="O151"/>
  <c r="N151" i="3"/>
  <c r="O151"/>
  <c r="N150" i="2"/>
  <c r="O150"/>
  <c r="N150" i="3"/>
  <c r="O150"/>
  <c r="O53" i="1"/>
  <c r="N50" i="2"/>
  <c r="O50"/>
  <c r="N50" i="3"/>
  <c r="O50"/>
  <c r="M53" i="1"/>
  <c r="R53"/>
  <c r="S53"/>
  <c r="M209"/>
  <c r="T53"/>
  <c r="M210"/>
  <c r="O210"/>
  <c r="S210"/>
  <c r="O209"/>
  <c r="O208"/>
  <c r="R210"/>
  <c r="T210"/>
  <c r="R209"/>
  <c r="S209"/>
  <c r="S208"/>
  <c r="R208"/>
  <c r="O12"/>
  <c r="M12"/>
  <c r="S12"/>
  <c r="R12"/>
  <c r="T12"/>
  <c r="T209"/>
  <c r="T208"/>
  <c r="O195"/>
  <c r="O194"/>
  <c r="M195"/>
  <c r="M194"/>
  <c r="R194"/>
  <c r="S194"/>
  <c r="S195"/>
  <c r="R195"/>
  <c r="T195"/>
  <c r="O193"/>
  <c r="M193"/>
  <c r="R193"/>
  <c r="S193"/>
  <c r="T194"/>
  <c r="O196"/>
  <c r="S196"/>
  <c r="R196"/>
  <c r="T196"/>
  <c r="T193"/>
  <c r="O172"/>
  <c r="O171"/>
  <c r="S172"/>
  <c r="R172"/>
  <c r="S171"/>
  <c r="R171"/>
  <c r="N168" i="2"/>
  <c r="O168"/>
  <c r="O170" i="1"/>
  <c r="N167" i="2"/>
  <c r="O167"/>
  <c r="M170" i="1"/>
  <c r="S170"/>
  <c r="N169" i="2"/>
  <c r="O169"/>
  <c r="O169" i="1"/>
  <c r="N166" i="2"/>
  <c r="O166"/>
  <c r="M169" i="1"/>
  <c r="R169"/>
  <c r="S169"/>
  <c r="P58" i="3"/>
  <c r="Q58"/>
  <c r="R58"/>
  <c r="S58"/>
  <c r="P59"/>
  <c r="Q59"/>
  <c r="R59"/>
  <c r="S59"/>
  <c r="P58" i="2"/>
  <c r="Q58"/>
  <c r="R58"/>
  <c r="S58"/>
  <c r="T59" i="3"/>
  <c r="T58"/>
  <c r="T58" i="2"/>
  <c r="O147" i="1"/>
  <c r="O43"/>
  <c r="O44"/>
  <c r="O42"/>
  <c r="O41"/>
  <c r="R42"/>
  <c r="S42"/>
  <c r="S44"/>
  <c r="R44"/>
  <c r="T44"/>
  <c r="S43"/>
  <c r="R43"/>
  <c r="T43"/>
  <c r="R41"/>
  <c r="S41"/>
  <c r="N39" i="2"/>
  <c r="O39"/>
  <c r="N39" i="3"/>
  <c r="O39"/>
  <c r="N41" i="2"/>
  <c r="O41"/>
  <c r="N41" i="3"/>
  <c r="O41"/>
  <c r="N40" i="2"/>
  <c r="O40"/>
  <c r="N40" i="3"/>
  <c r="O40"/>
  <c r="N38" i="2"/>
  <c r="O38"/>
  <c r="N38" i="3"/>
  <c r="O38"/>
  <c r="N144" i="2"/>
  <c r="O144"/>
  <c r="N144" i="3"/>
  <c r="O144"/>
  <c r="O244" i="1"/>
  <c r="O243"/>
  <c r="O242"/>
  <c r="O241"/>
  <c r="O240"/>
  <c r="O239"/>
  <c r="O235" i="2"/>
  <c r="O234"/>
  <c r="O233"/>
  <c r="O180" i="1"/>
  <c r="R242"/>
  <c r="S242"/>
  <c r="R240"/>
  <c r="S240"/>
  <c r="R244"/>
  <c r="S244"/>
  <c r="S241"/>
  <c r="R241"/>
  <c r="T241"/>
  <c r="S239"/>
  <c r="R239"/>
  <c r="T239"/>
  <c r="S243"/>
  <c r="R243"/>
  <c r="T41"/>
  <c r="S180"/>
  <c r="R180"/>
  <c r="T180"/>
  <c r="T42"/>
  <c r="N237" i="2"/>
  <c r="O237"/>
  <c r="N241"/>
  <c r="N241" i="3"/>
  <c r="O241"/>
  <c r="N238" i="2"/>
  <c r="N238" i="3"/>
  <c r="O238"/>
  <c r="N239" i="2"/>
  <c r="N239" i="3"/>
  <c r="O239"/>
  <c r="N236" i="2"/>
  <c r="N236" i="3"/>
  <c r="O236"/>
  <c r="N240" i="2"/>
  <c r="O240"/>
  <c r="N177"/>
  <c r="O177"/>
  <c r="N177" i="3"/>
  <c r="O177"/>
  <c r="O236" i="2"/>
  <c r="O141"/>
  <c r="N141" i="3"/>
  <c r="O141"/>
  <c r="O49" i="2"/>
  <c r="N49" i="3"/>
  <c r="O49"/>
  <c r="N237"/>
  <c r="O237"/>
  <c r="O239" i="2"/>
  <c r="T242" i="1"/>
  <c r="N240" i="3"/>
  <c r="O240"/>
  <c r="O238" i="2"/>
  <c r="O241"/>
  <c r="J218" i="3"/>
  <c r="J226"/>
  <c r="I218"/>
  <c r="I226"/>
  <c r="H218"/>
  <c r="G218"/>
  <c r="J217"/>
  <c r="S217"/>
  <c r="I217"/>
  <c r="R217"/>
  <c r="H217"/>
  <c r="Q217"/>
  <c r="G217"/>
  <c r="S216"/>
  <c r="R216"/>
  <c r="G216"/>
  <c r="P216"/>
  <c r="J215"/>
  <c r="I215"/>
  <c r="G215"/>
  <c r="J217" i="2"/>
  <c r="I217"/>
  <c r="H217"/>
  <c r="G217"/>
  <c r="J144" i="3"/>
  <c r="I144"/>
  <c r="H144"/>
  <c r="G144"/>
  <c r="J144" i="2"/>
  <c r="I144"/>
  <c r="H144"/>
  <c r="J147" i="1"/>
  <c r="S147"/>
  <c r="I147"/>
  <c r="R147"/>
  <c r="H147"/>
  <c r="Q147"/>
  <c r="G147"/>
  <c r="P147"/>
  <c r="J220"/>
  <c r="S220"/>
  <c r="I220"/>
  <c r="R220"/>
  <c r="H220"/>
  <c r="Q220"/>
  <c r="G220"/>
  <c r="P220"/>
  <c r="T147"/>
  <c r="T220"/>
  <c r="G226" i="3"/>
  <c r="G246"/>
  <c r="P218"/>
  <c r="P226"/>
  <c r="Q218"/>
  <c r="R215"/>
  <c r="I246"/>
  <c r="S215"/>
  <c r="J246"/>
  <c r="P215"/>
  <c r="K217"/>
  <c r="P217"/>
  <c r="H216"/>
  <c r="R218"/>
  <c r="R226"/>
  <c r="K218"/>
  <c r="S218"/>
  <c r="H215"/>
  <c r="Q216"/>
  <c r="Q226"/>
  <c r="H226"/>
  <c r="H246"/>
  <c r="S223"/>
  <c r="R223"/>
  <c r="S226"/>
  <c r="S246"/>
  <c r="P223"/>
  <c r="R246"/>
  <c r="Q215"/>
  <c r="Q223"/>
  <c r="T216"/>
  <c r="T217"/>
  <c r="P246"/>
  <c r="T218"/>
  <c r="K216"/>
  <c r="K226"/>
  <c r="K215"/>
  <c r="V226"/>
  <c r="V246"/>
  <c r="T226"/>
  <c r="K246"/>
  <c r="T215"/>
  <c r="T223"/>
  <c r="Q246"/>
  <c r="J218" i="2"/>
  <c r="J226"/>
  <c r="I218"/>
  <c r="I226"/>
  <c r="H218"/>
  <c r="Q218"/>
  <c r="G218"/>
  <c r="P218"/>
  <c r="S217"/>
  <c r="R217"/>
  <c r="Q217"/>
  <c r="P217"/>
  <c r="K217"/>
  <c r="S216"/>
  <c r="R216"/>
  <c r="G216"/>
  <c r="G226"/>
  <c r="J215"/>
  <c r="S215"/>
  <c r="I215"/>
  <c r="R215"/>
  <c r="G215"/>
  <c r="T246" i="3"/>
  <c r="P216" i="2"/>
  <c r="G246"/>
  <c r="P215"/>
  <c r="I246"/>
  <c r="J246"/>
  <c r="H216"/>
  <c r="H226"/>
  <c r="T217"/>
  <c r="R218"/>
  <c r="R226"/>
  <c r="K218"/>
  <c r="S218"/>
  <c r="S226"/>
  <c r="H215"/>
  <c r="Q215"/>
  <c r="S223"/>
  <c r="P226"/>
  <c r="P246"/>
  <c r="P223"/>
  <c r="R246"/>
  <c r="R223"/>
  <c r="Q216"/>
  <c r="H246"/>
  <c r="T215"/>
  <c r="T218"/>
  <c r="K216"/>
  <c r="K226"/>
  <c r="K215"/>
  <c r="K214" i="1"/>
  <c r="T216" i="2"/>
  <c r="Q223"/>
  <c r="Q226"/>
  <c r="Q246"/>
  <c r="V226"/>
  <c r="S246"/>
  <c r="K246"/>
  <c r="J141" i="1"/>
  <c r="S141"/>
  <c r="I141"/>
  <c r="R141"/>
  <c r="J218"/>
  <c r="S218"/>
  <c r="I218"/>
  <c r="R218"/>
  <c r="H141"/>
  <c r="Q141"/>
  <c r="G141"/>
  <c r="P141"/>
  <c r="T141"/>
  <c r="G218"/>
  <c r="P218"/>
  <c r="T223" i="2"/>
  <c r="T226"/>
  <c r="T246"/>
  <c r="V246"/>
  <c r="U246" i="3"/>
  <c r="U226"/>
  <c r="W226"/>
  <c r="W246"/>
  <c r="G138" i="2"/>
  <c r="H218" i="1"/>
  <c r="K220"/>
  <c r="H221"/>
  <c r="Q221"/>
  <c r="G221"/>
  <c r="P221"/>
  <c r="J221"/>
  <c r="I221"/>
  <c r="J229"/>
  <c r="J249"/>
  <c r="S221"/>
  <c r="K218"/>
  <c r="Q218"/>
  <c r="T218"/>
  <c r="I229"/>
  <c r="I249"/>
  <c r="R221"/>
  <c r="T221"/>
  <c r="K221"/>
  <c r="R229"/>
  <c r="S229"/>
  <c r="V229"/>
  <c r="G219"/>
  <c r="G229"/>
  <c r="P219"/>
  <c r="V249"/>
  <c r="U246" i="2"/>
  <c r="U226"/>
  <c r="W226"/>
  <c r="W246"/>
  <c r="G249" i="1"/>
  <c r="H219"/>
  <c r="Q219"/>
  <c r="G9" i="3"/>
  <c r="P9"/>
  <c r="H9"/>
  <c r="Q9"/>
  <c r="I9"/>
  <c r="R9"/>
  <c r="J9"/>
  <c r="S9"/>
  <c r="G10"/>
  <c r="P10"/>
  <c r="H10"/>
  <c r="Q10"/>
  <c r="I10"/>
  <c r="J10"/>
  <c r="S10"/>
  <c r="G11"/>
  <c r="P11"/>
  <c r="H11"/>
  <c r="Q11"/>
  <c r="I11"/>
  <c r="R11"/>
  <c r="J11"/>
  <c r="S11"/>
  <c r="G12"/>
  <c r="P12"/>
  <c r="H12"/>
  <c r="Q12"/>
  <c r="I12"/>
  <c r="J12"/>
  <c r="S12"/>
  <c r="G13"/>
  <c r="P13"/>
  <c r="H13"/>
  <c r="Q13"/>
  <c r="I13"/>
  <c r="J13"/>
  <c r="S13"/>
  <c r="G14"/>
  <c r="P14"/>
  <c r="H14"/>
  <c r="Q14"/>
  <c r="I14"/>
  <c r="R14"/>
  <c r="J14"/>
  <c r="S14"/>
  <c r="G15"/>
  <c r="P15"/>
  <c r="H15"/>
  <c r="Q15"/>
  <c r="I15"/>
  <c r="R15"/>
  <c r="J15"/>
  <c r="S15"/>
  <c r="G16"/>
  <c r="P16"/>
  <c r="H16"/>
  <c r="Q16"/>
  <c r="I16"/>
  <c r="R16"/>
  <c r="J16"/>
  <c r="G17"/>
  <c r="P17"/>
  <c r="H17"/>
  <c r="Q17"/>
  <c r="I17"/>
  <c r="R17"/>
  <c r="J17"/>
  <c r="S17"/>
  <c r="G18"/>
  <c r="P18"/>
  <c r="H18"/>
  <c r="Q18"/>
  <c r="I18"/>
  <c r="J18"/>
  <c r="S18"/>
  <c r="G19"/>
  <c r="P19"/>
  <c r="H19"/>
  <c r="Q19"/>
  <c r="I19"/>
  <c r="R19"/>
  <c r="J19"/>
  <c r="S19"/>
  <c r="G20"/>
  <c r="P20"/>
  <c r="H20"/>
  <c r="Q20"/>
  <c r="I20"/>
  <c r="J20"/>
  <c r="S20"/>
  <c r="G21"/>
  <c r="P21"/>
  <c r="H21"/>
  <c r="Q21"/>
  <c r="I21"/>
  <c r="J21"/>
  <c r="S21"/>
  <c r="G22"/>
  <c r="P22"/>
  <c r="H22"/>
  <c r="Q22"/>
  <c r="I22"/>
  <c r="R22"/>
  <c r="J22"/>
  <c r="H23"/>
  <c r="Q23"/>
  <c r="I23"/>
  <c r="R23"/>
  <c r="J23"/>
  <c r="S23"/>
  <c r="G24"/>
  <c r="P24"/>
  <c r="H24"/>
  <c r="Q24"/>
  <c r="I24"/>
  <c r="R24"/>
  <c r="J24"/>
  <c r="S24"/>
  <c r="G25"/>
  <c r="P25"/>
  <c r="H25"/>
  <c r="Q25"/>
  <c r="I25"/>
  <c r="R25"/>
  <c r="J25"/>
  <c r="S25"/>
  <c r="G26"/>
  <c r="P26"/>
  <c r="H26"/>
  <c r="Q26"/>
  <c r="I26"/>
  <c r="R26"/>
  <c r="J26"/>
  <c r="S26"/>
  <c r="G29"/>
  <c r="P29"/>
  <c r="H29"/>
  <c r="Q29"/>
  <c r="I29"/>
  <c r="R29"/>
  <c r="J29"/>
  <c r="S29"/>
  <c r="G30"/>
  <c r="P30"/>
  <c r="H30"/>
  <c r="Q30"/>
  <c r="I30"/>
  <c r="J30"/>
  <c r="S30"/>
  <c r="H31"/>
  <c r="Q31"/>
  <c r="I31"/>
  <c r="R31"/>
  <c r="J31"/>
  <c r="S31"/>
  <c r="G32"/>
  <c r="P32"/>
  <c r="H32"/>
  <c r="Q32"/>
  <c r="I32"/>
  <c r="R32"/>
  <c r="J32"/>
  <c r="S32"/>
  <c r="G33"/>
  <c r="P33"/>
  <c r="H33"/>
  <c r="Q33"/>
  <c r="I33"/>
  <c r="J33"/>
  <c r="S33"/>
  <c r="G35"/>
  <c r="P35"/>
  <c r="H35"/>
  <c r="Q35"/>
  <c r="I35"/>
  <c r="J35"/>
  <c r="S35"/>
  <c r="G36"/>
  <c r="P36"/>
  <c r="H36"/>
  <c r="Q36"/>
  <c r="I36"/>
  <c r="R36"/>
  <c r="J36"/>
  <c r="S36"/>
  <c r="G37"/>
  <c r="P37"/>
  <c r="H37"/>
  <c r="Q37"/>
  <c r="I37"/>
  <c r="J37"/>
  <c r="S37"/>
  <c r="G38"/>
  <c r="P38"/>
  <c r="H38"/>
  <c r="Q38"/>
  <c r="I38"/>
  <c r="R38"/>
  <c r="J38"/>
  <c r="S38"/>
  <c r="G39"/>
  <c r="P39"/>
  <c r="H39"/>
  <c r="Q39"/>
  <c r="I39"/>
  <c r="R39"/>
  <c r="J39"/>
  <c r="S39"/>
  <c r="G40"/>
  <c r="P40"/>
  <c r="H40"/>
  <c r="Q40"/>
  <c r="I40"/>
  <c r="R40"/>
  <c r="J40"/>
  <c r="S40"/>
  <c r="G41"/>
  <c r="P41"/>
  <c r="H41"/>
  <c r="Q41"/>
  <c r="I41"/>
  <c r="R41"/>
  <c r="J41"/>
  <c r="S41"/>
  <c r="G42"/>
  <c r="P42"/>
  <c r="H42"/>
  <c r="Q42"/>
  <c r="I42"/>
  <c r="J42"/>
  <c r="S42"/>
  <c r="G43"/>
  <c r="P43"/>
  <c r="H43"/>
  <c r="Q43"/>
  <c r="I43"/>
  <c r="J43"/>
  <c r="S43"/>
  <c r="H45"/>
  <c r="Q45"/>
  <c r="I45"/>
  <c r="R45"/>
  <c r="J45"/>
  <c r="S45"/>
  <c r="G46"/>
  <c r="P46"/>
  <c r="H46"/>
  <c r="Q46"/>
  <c r="I46"/>
  <c r="J46"/>
  <c r="S46"/>
  <c r="G47"/>
  <c r="P47"/>
  <c r="H47"/>
  <c r="Q47"/>
  <c r="I47"/>
  <c r="R47"/>
  <c r="J47"/>
  <c r="G48"/>
  <c r="P48"/>
  <c r="H48"/>
  <c r="Q48"/>
  <c r="I48"/>
  <c r="R48"/>
  <c r="J48"/>
  <c r="S48"/>
  <c r="G49"/>
  <c r="P49"/>
  <c r="H49"/>
  <c r="Q49"/>
  <c r="I49"/>
  <c r="R49"/>
  <c r="J49"/>
  <c r="S49"/>
  <c r="G50"/>
  <c r="P50"/>
  <c r="H50"/>
  <c r="Q50"/>
  <c r="I50"/>
  <c r="R50"/>
  <c r="J50"/>
  <c r="S50"/>
  <c r="G52"/>
  <c r="P52"/>
  <c r="I52"/>
  <c r="R52"/>
  <c r="J52"/>
  <c r="S52"/>
  <c r="G54"/>
  <c r="P54"/>
  <c r="H54"/>
  <c r="Q54"/>
  <c r="I54"/>
  <c r="J54"/>
  <c r="S54"/>
  <c r="G55"/>
  <c r="P55"/>
  <c r="H55"/>
  <c r="Q55"/>
  <c r="I55"/>
  <c r="J55"/>
  <c r="S55"/>
  <c r="G56"/>
  <c r="P56"/>
  <c r="H56"/>
  <c r="Q56"/>
  <c r="I56"/>
  <c r="R56"/>
  <c r="J56"/>
  <c r="S56"/>
  <c r="G57"/>
  <c r="P57"/>
  <c r="H57"/>
  <c r="Q57"/>
  <c r="I57"/>
  <c r="J57"/>
  <c r="S57"/>
  <c r="G60"/>
  <c r="P60"/>
  <c r="H60"/>
  <c r="Q60"/>
  <c r="I60"/>
  <c r="R60"/>
  <c r="J60"/>
  <c r="G62"/>
  <c r="P62"/>
  <c r="H62"/>
  <c r="Q62"/>
  <c r="I62"/>
  <c r="R62"/>
  <c r="J62"/>
  <c r="S62"/>
  <c r="G63"/>
  <c r="P63"/>
  <c r="H63"/>
  <c r="Q63"/>
  <c r="I63"/>
  <c r="R63"/>
  <c r="J63"/>
  <c r="S63"/>
  <c r="G64"/>
  <c r="P64"/>
  <c r="H64"/>
  <c r="Q64"/>
  <c r="I64"/>
  <c r="R64"/>
  <c r="J64"/>
  <c r="S64"/>
  <c r="G65"/>
  <c r="P65"/>
  <c r="I65"/>
  <c r="J65"/>
  <c r="S65"/>
  <c r="G67"/>
  <c r="P67"/>
  <c r="H67"/>
  <c r="Q67"/>
  <c r="I67"/>
  <c r="J67"/>
  <c r="S67"/>
  <c r="I69"/>
  <c r="R69"/>
  <c r="J69"/>
  <c r="G70"/>
  <c r="P70"/>
  <c r="H70"/>
  <c r="Q70"/>
  <c r="I70"/>
  <c r="R70"/>
  <c r="J70"/>
  <c r="S70"/>
  <c r="G71"/>
  <c r="P71"/>
  <c r="H71"/>
  <c r="Q71"/>
  <c r="I71"/>
  <c r="J71"/>
  <c r="S71"/>
  <c r="G72"/>
  <c r="P72"/>
  <c r="H72"/>
  <c r="Q72"/>
  <c r="I72"/>
  <c r="J72"/>
  <c r="S72"/>
  <c r="G73"/>
  <c r="P73"/>
  <c r="H73"/>
  <c r="Q73"/>
  <c r="I73"/>
  <c r="R73"/>
  <c r="J73"/>
  <c r="S73"/>
  <c r="G74"/>
  <c r="P74"/>
  <c r="H74"/>
  <c r="Q74"/>
  <c r="I74"/>
  <c r="R74"/>
  <c r="J74"/>
  <c r="S74"/>
  <c r="G75"/>
  <c r="P75"/>
  <c r="H75"/>
  <c r="Q75"/>
  <c r="I75"/>
  <c r="R75"/>
  <c r="J75"/>
  <c r="S75"/>
  <c r="G76"/>
  <c r="P76"/>
  <c r="H76"/>
  <c r="Q76"/>
  <c r="I76"/>
  <c r="R76"/>
  <c r="J76"/>
  <c r="S76"/>
  <c r="G77"/>
  <c r="P77"/>
  <c r="H77"/>
  <c r="Q77"/>
  <c r="I77"/>
  <c r="R77"/>
  <c r="J77"/>
  <c r="S77"/>
  <c r="G79"/>
  <c r="P79"/>
  <c r="H79"/>
  <c r="Q79"/>
  <c r="I79"/>
  <c r="R79"/>
  <c r="J79"/>
  <c r="S79"/>
  <c r="G80"/>
  <c r="P80"/>
  <c r="H80"/>
  <c r="Q80"/>
  <c r="I80"/>
  <c r="R80"/>
  <c r="J80"/>
  <c r="S80"/>
  <c r="G81"/>
  <c r="P81"/>
  <c r="H81"/>
  <c r="Q81"/>
  <c r="I81"/>
  <c r="J81"/>
  <c r="S81"/>
  <c r="G82"/>
  <c r="P82"/>
  <c r="H82"/>
  <c r="Q82"/>
  <c r="I82"/>
  <c r="R82"/>
  <c r="J82"/>
  <c r="S82"/>
  <c r="G83"/>
  <c r="P83"/>
  <c r="H83"/>
  <c r="Q83"/>
  <c r="I83"/>
  <c r="R83"/>
  <c r="J83"/>
  <c r="S83"/>
  <c r="G84"/>
  <c r="P84"/>
  <c r="H84"/>
  <c r="Q84"/>
  <c r="I84"/>
  <c r="R84"/>
  <c r="J84"/>
  <c r="S84"/>
  <c r="G85"/>
  <c r="P85"/>
  <c r="H85"/>
  <c r="Q85"/>
  <c r="I85"/>
  <c r="R85"/>
  <c r="J85"/>
  <c r="S85"/>
  <c r="H86"/>
  <c r="Q86"/>
  <c r="I86"/>
  <c r="R86"/>
  <c r="J86"/>
  <c r="S86"/>
  <c r="G88"/>
  <c r="P88"/>
  <c r="H88"/>
  <c r="Q88"/>
  <c r="I88"/>
  <c r="R88"/>
  <c r="J88"/>
  <c r="G90"/>
  <c r="P90"/>
  <c r="H90"/>
  <c r="Q90"/>
  <c r="I90"/>
  <c r="R90"/>
  <c r="J90"/>
  <c r="S90"/>
  <c r="G91"/>
  <c r="P91"/>
  <c r="H91"/>
  <c r="Q91"/>
  <c r="I91"/>
  <c r="R91"/>
  <c r="J91"/>
  <c r="G92"/>
  <c r="P92"/>
  <c r="H92"/>
  <c r="Q92"/>
  <c r="I92"/>
  <c r="R92"/>
  <c r="J92"/>
  <c r="S92"/>
  <c r="G93"/>
  <c r="P93"/>
  <c r="H93"/>
  <c r="Q93"/>
  <c r="I93"/>
  <c r="R93"/>
  <c r="J93"/>
  <c r="G94"/>
  <c r="P94"/>
  <c r="H94"/>
  <c r="Q94"/>
  <c r="I94"/>
  <c r="R94"/>
  <c r="J94"/>
  <c r="S94"/>
  <c r="G95"/>
  <c r="P95"/>
  <c r="H95"/>
  <c r="Q95"/>
  <c r="I95"/>
  <c r="R95"/>
  <c r="J95"/>
  <c r="G96"/>
  <c r="P96"/>
  <c r="H96"/>
  <c r="Q96"/>
  <c r="I96"/>
  <c r="R96"/>
  <c r="J96"/>
  <c r="S96"/>
  <c r="G97"/>
  <c r="P97"/>
  <c r="H97"/>
  <c r="Q97"/>
  <c r="I97"/>
  <c r="R97"/>
  <c r="J97"/>
  <c r="G98"/>
  <c r="P98"/>
  <c r="H98"/>
  <c r="Q98"/>
  <c r="I98"/>
  <c r="R98"/>
  <c r="J98"/>
  <c r="S98"/>
  <c r="G99"/>
  <c r="P99"/>
  <c r="H99"/>
  <c r="Q99"/>
  <c r="I99"/>
  <c r="R99"/>
  <c r="J99"/>
  <c r="G100"/>
  <c r="P100"/>
  <c r="H100"/>
  <c r="Q100"/>
  <c r="I100"/>
  <c r="R100"/>
  <c r="J100"/>
  <c r="S100"/>
  <c r="G102"/>
  <c r="P102"/>
  <c r="H102"/>
  <c r="Q102"/>
  <c r="I102"/>
  <c r="R102"/>
  <c r="J102"/>
  <c r="S102"/>
  <c r="G103"/>
  <c r="P103"/>
  <c r="H103"/>
  <c r="Q103"/>
  <c r="I103"/>
  <c r="R103"/>
  <c r="J103"/>
  <c r="G105"/>
  <c r="P105"/>
  <c r="H105"/>
  <c r="Q105"/>
  <c r="I105"/>
  <c r="R105"/>
  <c r="J105"/>
  <c r="S105"/>
  <c r="G106"/>
  <c r="P106"/>
  <c r="H106"/>
  <c r="Q106"/>
  <c r="I106"/>
  <c r="R106"/>
  <c r="J106"/>
  <c r="G107"/>
  <c r="P107"/>
  <c r="H107"/>
  <c r="Q107"/>
  <c r="I107"/>
  <c r="R107"/>
  <c r="J107"/>
  <c r="S107"/>
  <c r="H108"/>
  <c r="Q108"/>
  <c r="I108"/>
  <c r="R108"/>
  <c r="J108"/>
  <c r="S108"/>
  <c r="G109"/>
  <c r="P109"/>
  <c r="H109"/>
  <c r="Q109"/>
  <c r="I109"/>
  <c r="R109"/>
  <c r="J109"/>
  <c r="S109"/>
  <c r="G110"/>
  <c r="P110"/>
  <c r="H110"/>
  <c r="Q110"/>
  <c r="I110"/>
  <c r="R110"/>
  <c r="J110"/>
  <c r="H112"/>
  <c r="Q112"/>
  <c r="I112"/>
  <c r="R112"/>
  <c r="J112"/>
  <c r="S112"/>
  <c r="G113"/>
  <c r="P113"/>
  <c r="H113"/>
  <c r="Q113"/>
  <c r="I113"/>
  <c r="R113"/>
  <c r="J113"/>
  <c r="H115"/>
  <c r="Q115"/>
  <c r="I115"/>
  <c r="R115"/>
  <c r="G117"/>
  <c r="P117"/>
  <c r="H117"/>
  <c r="Q117"/>
  <c r="I117"/>
  <c r="R117"/>
  <c r="J117"/>
  <c r="G118"/>
  <c r="P118"/>
  <c r="H118"/>
  <c r="Q118"/>
  <c r="I118"/>
  <c r="R118"/>
  <c r="J118"/>
  <c r="S118"/>
  <c r="G119"/>
  <c r="P119"/>
  <c r="H119"/>
  <c r="Q119"/>
  <c r="I119"/>
  <c r="R119"/>
  <c r="J119"/>
  <c r="I120"/>
  <c r="R120"/>
  <c r="J120"/>
  <c r="S120"/>
  <c r="H121"/>
  <c r="Q121"/>
  <c r="I121"/>
  <c r="R121"/>
  <c r="J121"/>
  <c r="S121"/>
  <c r="G122"/>
  <c r="P122"/>
  <c r="H122"/>
  <c r="Q122"/>
  <c r="I122"/>
  <c r="R122"/>
  <c r="J122"/>
  <c r="H124"/>
  <c r="Q124"/>
  <c r="I124"/>
  <c r="R124"/>
  <c r="J124"/>
  <c r="S124"/>
  <c r="G125"/>
  <c r="P125"/>
  <c r="H125"/>
  <c r="Q125"/>
  <c r="I125"/>
  <c r="R125"/>
  <c r="J125"/>
  <c r="G126"/>
  <c r="P126"/>
  <c r="H126"/>
  <c r="Q126"/>
  <c r="I126"/>
  <c r="R126"/>
  <c r="J126"/>
  <c r="S126"/>
  <c r="G127"/>
  <c r="P127"/>
  <c r="H127"/>
  <c r="Q127"/>
  <c r="I127"/>
  <c r="R127"/>
  <c r="J127"/>
  <c r="G128"/>
  <c r="P128"/>
  <c r="H128"/>
  <c r="Q128"/>
  <c r="I128"/>
  <c r="R128"/>
  <c r="J128"/>
  <c r="S128"/>
  <c r="G129"/>
  <c r="P129"/>
  <c r="H129"/>
  <c r="Q129"/>
  <c r="I129"/>
  <c r="R129"/>
  <c r="J129"/>
  <c r="H131"/>
  <c r="Q131"/>
  <c r="I131"/>
  <c r="R131"/>
  <c r="J131"/>
  <c r="H132"/>
  <c r="Q132"/>
  <c r="I132"/>
  <c r="R132"/>
  <c r="J132"/>
  <c r="H133"/>
  <c r="Q133"/>
  <c r="I133"/>
  <c r="R133"/>
  <c r="J133"/>
  <c r="S133"/>
  <c r="G134"/>
  <c r="P134"/>
  <c r="H134"/>
  <c r="Q134"/>
  <c r="I134"/>
  <c r="R134"/>
  <c r="J134"/>
  <c r="G135"/>
  <c r="P135"/>
  <c r="H135"/>
  <c r="Q135"/>
  <c r="I135"/>
  <c r="R135"/>
  <c r="J135"/>
  <c r="S135"/>
  <c r="G136"/>
  <c r="P136"/>
  <c r="H136"/>
  <c r="Q136"/>
  <c r="I136"/>
  <c r="R136"/>
  <c r="J136"/>
  <c r="H137"/>
  <c r="Q137"/>
  <c r="I137"/>
  <c r="R137"/>
  <c r="J137"/>
  <c r="S137"/>
  <c r="H138"/>
  <c r="Q138"/>
  <c r="I138"/>
  <c r="R138"/>
  <c r="J138"/>
  <c r="S138"/>
  <c r="G140"/>
  <c r="P140"/>
  <c r="H140"/>
  <c r="Q140"/>
  <c r="I140"/>
  <c r="J140"/>
  <c r="S140"/>
  <c r="H141"/>
  <c r="Q141"/>
  <c r="I141"/>
  <c r="R141"/>
  <c r="J141"/>
  <c r="S141"/>
  <c r="G142"/>
  <c r="P142"/>
  <c r="H142"/>
  <c r="Q142"/>
  <c r="I142"/>
  <c r="J142"/>
  <c r="S142"/>
  <c r="G143"/>
  <c r="P143"/>
  <c r="H143"/>
  <c r="Q143"/>
  <c r="I143"/>
  <c r="R143"/>
  <c r="J143"/>
  <c r="P144"/>
  <c r="Q144"/>
  <c r="R144"/>
  <c r="G145"/>
  <c r="P145"/>
  <c r="H145"/>
  <c r="Q145"/>
  <c r="I145"/>
  <c r="R145"/>
  <c r="J145"/>
  <c r="S145"/>
  <c r="G146"/>
  <c r="P146"/>
  <c r="H146"/>
  <c r="Q146"/>
  <c r="I146"/>
  <c r="J146"/>
  <c r="S146"/>
  <c r="G147"/>
  <c r="P147"/>
  <c r="H147"/>
  <c r="Q147"/>
  <c r="I147"/>
  <c r="R147"/>
  <c r="J147"/>
  <c r="S147"/>
  <c r="G148"/>
  <c r="P148"/>
  <c r="H148"/>
  <c r="Q148"/>
  <c r="I148"/>
  <c r="R148"/>
  <c r="J148"/>
  <c r="S148"/>
  <c r="I149"/>
  <c r="R149"/>
  <c r="J149"/>
  <c r="S149"/>
  <c r="G150"/>
  <c r="P150"/>
  <c r="H150"/>
  <c r="Q150"/>
  <c r="I150"/>
  <c r="R150"/>
  <c r="J150"/>
  <c r="S150"/>
  <c r="G151"/>
  <c r="P151"/>
  <c r="H151"/>
  <c r="Q151"/>
  <c r="I151"/>
  <c r="J151"/>
  <c r="S151"/>
  <c r="G152"/>
  <c r="P152"/>
  <c r="H152"/>
  <c r="Q152"/>
  <c r="I152"/>
  <c r="R152"/>
  <c r="J152"/>
  <c r="S152"/>
  <c r="G154"/>
  <c r="P154"/>
  <c r="H154"/>
  <c r="Q154"/>
  <c r="I154"/>
  <c r="R154"/>
  <c r="J154"/>
  <c r="S154"/>
  <c r="G155"/>
  <c r="P155"/>
  <c r="H155"/>
  <c r="Q155"/>
  <c r="I155"/>
  <c r="J155"/>
  <c r="S155"/>
  <c r="G156"/>
  <c r="P156"/>
  <c r="H156"/>
  <c r="Q156"/>
  <c r="I156"/>
  <c r="R156"/>
  <c r="J156"/>
  <c r="G157"/>
  <c r="P157"/>
  <c r="H157"/>
  <c r="Q157"/>
  <c r="I157"/>
  <c r="R157"/>
  <c r="J157"/>
  <c r="G158"/>
  <c r="P158"/>
  <c r="H158"/>
  <c r="Q158"/>
  <c r="I158"/>
  <c r="R158"/>
  <c r="J158"/>
  <c r="S158"/>
  <c r="G159"/>
  <c r="P159"/>
  <c r="H159"/>
  <c r="Q159"/>
  <c r="I159"/>
  <c r="J159"/>
  <c r="S159"/>
  <c r="G160"/>
  <c r="P160"/>
  <c r="H160"/>
  <c r="Q160"/>
  <c r="I160"/>
  <c r="R160"/>
  <c r="J160"/>
  <c r="H161"/>
  <c r="Q161"/>
  <c r="I161"/>
  <c r="R161"/>
  <c r="J161"/>
  <c r="S161"/>
  <c r="H162"/>
  <c r="Q162"/>
  <c r="I162"/>
  <c r="R162"/>
  <c r="J162"/>
  <c r="G163"/>
  <c r="P163"/>
  <c r="I163"/>
  <c r="R163"/>
  <c r="J163"/>
  <c r="G164"/>
  <c r="P164"/>
  <c r="H164"/>
  <c r="Q164"/>
  <c r="I164"/>
  <c r="R164"/>
  <c r="J164"/>
  <c r="G165"/>
  <c r="P165"/>
  <c r="H165"/>
  <c r="Q165"/>
  <c r="I165"/>
  <c r="R165"/>
  <c r="J165"/>
  <c r="S165"/>
  <c r="H166"/>
  <c r="Q166"/>
  <c r="I166"/>
  <c r="J166"/>
  <c r="S166"/>
  <c r="G167"/>
  <c r="P167"/>
  <c r="H167"/>
  <c r="Q167"/>
  <c r="J167"/>
  <c r="S167"/>
  <c r="H168"/>
  <c r="Q168"/>
  <c r="I168"/>
  <c r="R168"/>
  <c r="J168"/>
  <c r="H169"/>
  <c r="Q169"/>
  <c r="I169"/>
  <c r="R169"/>
  <c r="J169"/>
  <c r="G170"/>
  <c r="P170"/>
  <c r="H170"/>
  <c r="Q170"/>
  <c r="I170"/>
  <c r="R170"/>
  <c r="J170"/>
  <c r="S170"/>
  <c r="G171"/>
  <c r="P171"/>
  <c r="H171"/>
  <c r="Q171"/>
  <c r="I171"/>
  <c r="J171"/>
  <c r="S171"/>
  <c r="G173"/>
  <c r="P173"/>
  <c r="H173"/>
  <c r="Q173"/>
  <c r="I173"/>
  <c r="J173"/>
  <c r="S173"/>
  <c r="G174"/>
  <c r="P174"/>
  <c r="H174"/>
  <c r="Q174"/>
  <c r="I174"/>
  <c r="R174"/>
  <c r="J174"/>
  <c r="S174"/>
  <c r="G175"/>
  <c r="P175"/>
  <c r="H175"/>
  <c r="Q175"/>
  <c r="I175"/>
  <c r="R175"/>
  <c r="J175"/>
  <c r="S175"/>
  <c r="G176"/>
  <c r="P176"/>
  <c r="H176"/>
  <c r="Q176"/>
  <c r="I176"/>
  <c r="J176"/>
  <c r="S176"/>
  <c r="G177"/>
  <c r="P177"/>
  <c r="H177"/>
  <c r="Q177"/>
  <c r="I177"/>
  <c r="R177"/>
  <c r="J177"/>
  <c r="H178"/>
  <c r="Q178"/>
  <c r="I178"/>
  <c r="R178"/>
  <c r="J178"/>
  <c r="S178"/>
  <c r="G179"/>
  <c r="P179"/>
  <c r="H179"/>
  <c r="Q179"/>
  <c r="I179"/>
  <c r="R179"/>
  <c r="J179"/>
  <c r="S179"/>
  <c r="G180"/>
  <c r="P180"/>
  <c r="H180"/>
  <c r="Q180"/>
  <c r="I180"/>
  <c r="J180"/>
  <c r="S180"/>
  <c r="G181"/>
  <c r="P181"/>
  <c r="H181"/>
  <c r="Q181"/>
  <c r="I181"/>
  <c r="R181"/>
  <c r="J181"/>
  <c r="G182"/>
  <c r="P182"/>
  <c r="H182"/>
  <c r="Q182"/>
  <c r="I182"/>
  <c r="R182"/>
  <c r="J182"/>
  <c r="G183"/>
  <c r="P183"/>
  <c r="H183"/>
  <c r="Q183"/>
  <c r="I183"/>
  <c r="R183"/>
  <c r="J183"/>
  <c r="S183"/>
  <c r="G184"/>
  <c r="P184"/>
  <c r="H184"/>
  <c r="Q184"/>
  <c r="I184"/>
  <c r="J184"/>
  <c r="S184"/>
  <c r="G185"/>
  <c r="P185"/>
  <c r="H185"/>
  <c r="Q185"/>
  <c r="I185"/>
  <c r="R185"/>
  <c r="J185"/>
  <c r="G187"/>
  <c r="P187"/>
  <c r="H187"/>
  <c r="Q187"/>
  <c r="I187"/>
  <c r="R187"/>
  <c r="J187"/>
  <c r="G188"/>
  <c r="P188"/>
  <c r="H188"/>
  <c r="Q188"/>
  <c r="I188"/>
  <c r="R188"/>
  <c r="J188"/>
  <c r="S188"/>
  <c r="G189"/>
  <c r="P189"/>
  <c r="H189"/>
  <c r="Q189"/>
  <c r="I189"/>
  <c r="J189"/>
  <c r="S189"/>
  <c r="G190"/>
  <c r="P190"/>
  <c r="H190"/>
  <c r="Q190"/>
  <c r="I190"/>
  <c r="R190"/>
  <c r="J190"/>
  <c r="G191"/>
  <c r="P191"/>
  <c r="H191"/>
  <c r="Q191"/>
  <c r="I191"/>
  <c r="R191"/>
  <c r="J191"/>
  <c r="G192"/>
  <c r="P192"/>
  <c r="H192"/>
  <c r="Q192"/>
  <c r="I192"/>
  <c r="R192"/>
  <c r="J192"/>
  <c r="S192"/>
  <c r="G193"/>
  <c r="P193"/>
  <c r="H193"/>
  <c r="Q193"/>
  <c r="I193"/>
  <c r="J193"/>
  <c r="S193"/>
  <c r="G194"/>
  <c r="P194"/>
  <c r="H194"/>
  <c r="Q194"/>
  <c r="I194"/>
  <c r="R194"/>
  <c r="J194"/>
  <c r="S194"/>
  <c r="G195"/>
  <c r="P195"/>
  <c r="H195"/>
  <c r="Q195"/>
  <c r="I195"/>
  <c r="R195"/>
  <c r="J195"/>
  <c r="G196"/>
  <c r="P196"/>
  <c r="H196"/>
  <c r="Q196"/>
  <c r="I196"/>
  <c r="R196"/>
  <c r="J196"/>
  <c r="S196"/>
  <c r="G197"/>
  <c r="P197"/>
  <c r="H197"/>
  <c r="Q197"/>
  <c r="I197"/>
  <c r="J197"/>
  <c r="S197"/>
  <c r="G198"/>
  <c r="P198"/>
  <c r="H198"/>
  <c r="Q198"/>
  <c r="I198"/>
  <c r="R198"/>
  <c r="J198"/>
  <c r="G199"/>
  <c r="P199"/>
  <c r="H199"/>
  <c r="Q199"/>
  <c r="I199"/>
  <c r="R199"/>
  <c r="J199"/>
  <c r="G200"/>
  <c r="P200"/>
  <c r="H200"/>
  <c r="Q200"/>
  <c r="I200"/>
  <c r="R200"/>
  <c r="J200"/>
  <c r="S200"/>
  <c r="G201"/>
  <c r="P201"/>
  <c r="H201"/>
  <c r="Q201"/>
  <c r="I201"/>
  <c r="J201"/>
  <c r="S201"/>
  <c r="G202"/>
  <c r="P202"/>
  <c r="H202"/>
  <c r="Q202"/>
  <c r="I202"/>
  <c r="R202"/>
  <c r="J202"/>
  <c r="G203"/>
  <c r="P203"/>
  <c r="H203"/>
  <c r="Q203"/>
  <c r="I203"/>
  <c r="R203"/>
  <c r="J203"/>
  <c r="G205"/>
  <c r="P205"/>
  <c r="H205"/>
  <c r="Q205"/>
  <c r="I205"/>
  <c r="J205"/>
  <c r="S205"/>
  <c r="G206"/>
  <c r="P206"/>
  <c r="H206"/>
  <c r="Q206"/>
  <c r="I206"/>
  <c r="R206"/>
  <c r="J206"/>
  <c r="G207"/>
  <c r="P207"/>
  <c r="H207"/>
  <c r="Q207"/>
  <c r="I207"/>
  <c r="R207"/>
  <c r="J207"/>
  <c r="H208"/>
  <c r="Q208"/>
  <c r="I208"/>
  <c r="R208"/>
  <c r="J208"/>
  <c r="S208"/>
  <c r="G209"/>
  <c r="P209"/>
  <c r="H209"/>
  <c r="Q209"/>
  <c r="I209"/>
  <c r="J209"/>
  <c r="S209"/>
  <c r="G210"/>
  <c r="P210"/>
  <c r="H210"/>
  <c r="Q210"/>
  <c r="I210"/>
  <c r="R210"/>
  <c r="J210"/>
  <c r="G211"/>
  <c r="H211"/>
  <c r="I211"/>
  <c r="J211"/>
  <c r="G229"/>
  <c r="P229"/>
  <c r="H229"/>
  <c r="I229"/>
  <c r="J229"/>
  <c r="S229"/>
  <c r="G230"/>
  <c r="P230"/>
  <c r="H230"/>
  <c r="Q230"/>
  <c r="I230"/>
  <c r="R230"/>
  <c r="J230"/>
  <c r="S230"/>
  <c r="G231"/>
  <c r="P231"/>
  <c r="H231"/>
  <c r="Q231"/>
  <c r="I231"/>
  <c r="R231"/>
  <c r="J231"/>
  <c r="S231"/>
  <c r="G232"/>
  <c r="P232"/>
  <c r="H232"/>
  <c r="Q232"/>
  <c r="I232"/>
  <c r="R232"/>
  <c r="J232"/>
  <c r="S232"/>
  <c r="H233"/>
  <c r="Q233"/>
  <c r="I233"/>
  <c r="J233"/>
  <c r="S233"/>
  <c r="H234"/>
  <c r="Q234"/>
  <c r="I234"/>
  <c r="R234"/>
  <c r="J234"/>
  <c r="S234"/>
  <c r="H235"/>
  <c r="Q235"/>
  <c r="I235"/>
  <c r="R235"/>
  <c r="J235"/>
  <c r="S235"/>
  <c r="G236"/>
  <c r="P236"/>
  <c r="H236"/>
  <c r="Q236"/>
  <c r="I236"/>
  <c r="R236"/>
  <c r="J236"/>
  <c r="H237"/>
  <c r="Q237"/>
  <c r="I237"/>
  <c r="R237"/>
  <c r="J237"/>
  <c r="S237"/>
  <c r="G238"/>
  <c r="P238"/>
  <c r="H238"/>
  <c r="Q238"/>
  <c r="I238"/>
  <c r="R238"/>
  <c r="J238"/>
  <c r="G239"/>
  <c r="P239"/>
  <c r="H239"/>
  <c r="Q239"/>
  <c r="I239"/>
  <c r="R239"/>
  <c r="J239"/>
  <c r="H240"/>
  <c r="Q240"/>
  <c r="I240"/>
  <c r="R240"/>
  <c r="J240"/>
  <c r="S240"/>
  <c r="H241"/>
  <c r="Q241"/>
  <c r="I241"/>
  <c r="J241"/>
  <c r="S241"/>
  <c r="H242"/>
  <c r="Q242"/>
  <c r="I242"/>
  <c r="R242"/>
  <c r="J242"/>
  <c r="G27"/>
  <c r="P27"/>
  <c r="H27"/>
  <c r="Q27"/>
  <c r="I27"/>
  <c r="R27"/>
  <c r="J27"/>
  <c r="G8"/>
  <c r="H8"/>
  <c r="I8"/>
  <c r="J8"/>
  <c r="H24" i="2"/>
  <c r="Q24"/>
  <c r="P9"/>
  <c r="H9"/>
  <c r="Q9"/>
  <c r="I9"/>
  <c r="R9"/>
  <c r="J9"/>
  <c r="S9"/>
  <c r="P10"/>
  <c r="H10"/>
  <c r="Q10"/>
  <c r="I10"/>
  <c r="R10"/>
  <c r="J10"/>
  <c r="S10"/>
  <c r="P11"/>
  <c r="H11"/>
  <c r="Q11"/>
  <c r="I11"/>
  <c r="R11"/>
  <c r="J11"/>
  <c r="S11"/>
  <c r="P12"/>
  <c r="H12"/>
  <c r="Q12"/>
  <c r="I12"/>
  <c r="R12"/>
  <c r="J12"/>
  <c r="S12"/>
  <c r="P13"/>
  <c r="H13"/>
  <c r="Q13"/>
  <c r="I13"/>
  <c r="R13"/>
  <c r="J13"/>
  <c r="S13"/>
  <c r="P14"/>
  <c r="H14"/>
  <c r="Q14"/>
  <c r="I14"/>
  <c r="R14"/>
  <c r="J14"/>
  <c r="S14"/>
  <c r="P15"/>
  <c r="H15"/>
  <c r="Q15"/>
  <c r="I15"/>
  <c r="R15"/>
  <c r="J15"/>
  <c r="S15"/>
  <c r="P16"/>
  <c r="H16"/>
  <c r="Q16"/>
  <c r="I16"/>
  <c r="R16"/>
  <c r="J16"/>
  <c r="S16"/>
  <c r="P17"/>
  <c r="H17"/>
  <c r="Q17"/>
  <c r="I17"/>
  <c r="R17"/>
  <c r="J17"/>
  <c r="S17"/>
  <c r="P18"/>
  <c r="H18"/>
  <c r="Q18"/>
  <c r="I18"/>
  <c r="R18"/>
  <c r="J18"/>
  <c r="S18"/>
  <c r="P19"/>
  <c r="H19"/>
  <c r="Q19"/>
  <c r="I19"/>
  <c r="R19"/>
  <c r="J19"/>
  <c r="S19"/>
  <c r="P20"/>
  <c r="H20"/>
  <c r="Q20"/>
  <c r="I20"/>
  <c r="R20"/>
  <c r="J20"/>
  <c r="S20"/>
  <c r="P21"/>
  <c r="H21"/>
  <c r="Q21"/>
  <c r="I21"/>
  <c r="R21"/>
  <c r="J21"/>
  <c r="S21"/>
  <c r="P22"/>
  <c r="H22"/>
  <c r="Q22"/>
  <c r="I22"/>
  <c r="R22"/>
  <c r="J22"/>
  <c r="S22"/>
  <c r="H23"/>
  <c r="Q23"/>
  <c r="I23"/>
  <c r="R23"/>
  <c r="J23"/>
  <c r="S23"/>
  <c r="P24"/>
  <c r="I24"/>
  <c r="R24"/>
  <c r="J24"/>
  <c r="S24"/>
  <c r="P25"/>
  <c r="H25"/>
  <c r="Q25"/>
  <c r="I25"/>
  <c r="R25"/>
  <c r="J25"/>
  <c r="S25"/>
  <c r="P26"/>
  <c r="H26"/>
  <c r="Q26"/>
  <c r="I26"/>
  <c r="R26"/>
  <c r="J26"/>
  <c r="S26"/>
  <c r="P29"/>
  <c r="H29"/>
  <c r="I29"/>
  <c r="R29"/>
  <c r="J29"/>
  <c r="S29"/>
  <c r="P30"/>
  <c r="H30"/>
  <c r="Q30"/>
  <c r="I30"/>
  <c r="R30"/>
  <c r="J30"/>
  <c r="S30"/>
  <c r="H31"/>
  <c r="Q31"/>
  <c r="I31"/>
  <c r="R31"/>
  <c r="J31"/>
  <c r="S31"/>
  <c r="P32"/>
  <c r="H32"/>
  <c r="Q32"/>
  <c r="I32"/>
  <c r="R32"/>
  <c r="J32"/>
  <c r="S32"/>
  <c r="P33"/>
  <c r="H33"/>
  <c r="Q33"/>
  <c r="I33"/>
  <c r="R33"/>
  <c r="J33"/>
  <c r="S33"/>
  <c r="P35"/>
  <c r="H35"/>
  <c r="Q35"/>
  <c r="I35"/>
  <c r="R35"/>
  <c r="J35"/>
  <c r="S35"/>
  <c r="P36"/>
  <c r="H36"/>
  <c r="Q36"/>
  <c r="I36"/>
  <c r="R36"/>
  <c r="J36"/>
  <c r="S36"/>
  <c r="P37"/>
  <c r="H37"/>
  <c r="Q37"/>
  <c r="I37"/>
  <c r="R37"/>
  <c r="J37"/>
  <c r="S37"/>
  <c r="P38"/>
  <c r="H38"/>
  <c r="I38"/>
  <c r="R38"/>
  <c r="J38"/>
  <c r="S38"/>
  <c r="P39"/>
  <c r="H39"/>
  <c r="Q39"/>
  <c r="I39"/>
  <c r="R39"/>
  <c r="J39"/>
  <c r="S39"/>
  <c r="P40"/>
  <c r="H40"/>
  <c r="Q40"/>
  <c r="I40"/>
  <c r="R40"/>
  <c r="J40"/>
  <c r="S40"/>
  <c r="P41"/>
  <c r="H41"/>
  <c r="Q41"/>
  <c r="I41"/>
  <c r="R41"/>
  <c r="J41"/>
  <c r="S41"/>
  <c r="P42"/>
  <c r="H42"/>
  <c r="Q42"/>
  <c r="I42"/>
  <c r="R42"/>
  <c r="J42"/>
  <c r="S42"/>
  <c r="P43"/>
  <c r="H43"/>
  <c r="I43"/>
  <c r="R43"/>
  <c r="J43"/>
  <c r="S43"/>
  <c r="H45"/>
  <c r="Q45"/>
  <c r="I45"/>
  <c r="R45"/>
  <c r="J45"/>
  <c r="S45"/>
  <c r="P46"/>
  <c r="H46"/>
  <c r="Q46"/>
  <c r="I46"/>
  <c r="J46"/>
  <c r="S46"/>
  <c r="P47"/>
  <c r="H47"/>
  <c r="Q47"/>
  <c r="I47"/>
  <c r="R47"/>
  <c r="J47"/>
  <c r="S47"/>
  <c r="P48"/>
  <c r="H48"/>
  <c r="Q48"/>
  <c r="I48"/>
  <c r="J48"/>
  <c r="S48"/>
  <c r="P49"/>
  <c r="H49"/>
  <c r="Q49"/>
  <c r="I49"/>
  <c r="R49"/>
  <c r="J49"/>
  <c r="S49"/>
  <c r="P50"/>
  <c r="H50"/>
  <c r="Q50"/>
  <c r="I50"/>
  <c r="J50"/>
  <c r="S50"/>
  <c r="P52"/>
  <c r="I52"/>
  <c r="R52"/>
  <c r="J52"/>
  <c r="S52"/>
  <c r="P54"/>
  <c r="H54"/>
  <c r="Q54"/>
  <c r="I54"/>
  <c r="R54"/>
  <c r="J54"/>
  <c r="S54"/>
  <c r="P55"/>
  <c r="H55"/>
  <c r="Q55"/>
  <c r="I55"/>
  <c r="R55"/>
  <c r="J55"/>
  <c r="S55"/>
  <c r="P56"/>
  <c r="H56"/>
  <c r="Q56"/>
  <c r="I56"/>
  <c r="R56"/>
  <c r="J56"/>
  <c r="S56"/>
  <c r="P57"/>
  <c r="H57"/>
  <c r="Q57"/>
  <c r="I57"/>
  <c r="R57"/>
  <c r="J57"/>
  <c r="S57"/>
  <c r="P60"/>
  <c r="H60"/>
  <c r="Q60"/>
  <c r="I60"/>
  <c r="R60"/>
  <c r="J60"/>
  <c r="S60"/>
  <c r="P62"/>
  <c r="H62"/>
  <c r="Q62"/>
  <c r="I62"/>
  <c r="R62"/>
  <c r="J62"/>
  <c r="S62"/>
  <c r="P63"/>
  <c r="H63"/>
  <c r="Q63"/>
  <c r="I63"/>
  <c r="R63"/>
  <c r="J63"/>
  <c r="S63"/>
  <c r="P64"/>
  <c r="H64"/>
  <c r="Q64"/>
  <c r="I64"/>
  <c r="R64"/>
  <c r="J64"/>
  <c r="S64"/>
  <c r="P65"/>
  <c r="I65"/>
  <c r="R65"/>
  <c r="J65"/>
  <c r="S65"/>
  <c r="P67"/>
  <c r="H67"/>
  <c r="Q67"/>
  <c r="I67"/>
  <c r="R67"/>
  <c r="J67"/>
  <c r="S67"/>
  <c r="I69"/>
  <c r="R69"/>
  <c r="J69"/>
  <c r="P70"/>
  <c r="H70"/>
  <c r="Q70"/>
  <c r="I70"/>
  <c r="R70"/>
  <c r="J70"/>
  <c r="S70"/>
  <c r="P71"/>
  <c r="H71"/>
  <c r="Q71"/>
  <c r="I71"/>
  <c r="R71"/>
  <c r="J71"/>
  <c r="P72"/>
  <c r="H72"/>
  <c r="Q72"/>
  <c r="I72"/>
  <c r="R72"/>
  <c r="J72"/>
  <c r="S72"/>
  <c r="P73"/>
  <c r="H73"/>
  <c r="Q73"/>
  <c r="I73"/>
  <c r="R73"/>
  <c r="J73"/>
  <c r="P74"/>
  <c r="H74"/>
  <c r="Q74"/>
  <c r="I74"/>
  <c r="R74"/>
  <c r="J74"/>
  <c r="S74"/>
  <c r="P75"/>
  <c r="H75"/>
  <c r="Q75"/>
  <c r="I75"/>
  <c r="R75"/>
  <c r="J75"/>
  <c r="P76"/>
  <c r="H76"/>
  <c r="Q76"/>
  <c r="I76"/>
  <c r="R76"/>
  <c r="J76"/>
  <c r="S76"/>
  <c r="P77"/>
  <c r="H77"/>
  <c r="Q77"/>
  <c r="I77"/>
  <c r="R77"/>
  <c r="J77"/>
  <c r="P79"/>
  <c r="H79"/>
  <c r="Q79"/>
  <c r="I79"/>
  <c r="R79"/>
  <c r="J79"/>
  <c r="S79"/>
  <c r="P80"/>
  <c r="H80"/>
  <c r="Q80"/>
  <c r="I80"/>
  <c r="R80"/>
  <c r="J80"/>
  <c r="P81"/>
  <c r="H81"/>
  <c r="Q81"/>
  <c r="I81"/>
  <c r="R81"/>
  <c r="J81"/>
  <c r="S81"/>
  <c r="P82"/>
  <c r="H82"/>
  <c r="Q82"/>
  <c r="I82"/>
  <c r="R82"/>
  <c r="J82"/>
  <c r="P83"/>
  <c r="H83"/>
  <c r="Q83"/>
  <c r="I83"/>
  <c r="R83"/>
  <c r="J83"/>
  <c r="S83"/>
  <c r="P84"/>
  <c r="H84"/>
  <c r="Q84"/>
  <c r="I84"/>
  <c r="R84"/>
  <c r="J84"/>
  <c r="S84"/>
  <c r="P85"/>
  <c r="H85"/>
  <c r="Q85"/>
  <c r="I85"/>
  <c r="R85"/>
  <c r="J85"/>
  <c r="S85"/>
  <c r="H86"/>
  <c r="Q86"/>
  <c r="I86"/>
  <c r="R86"/>
  <c r="J86"/>
  <c r="S86"/>
  <c r="P88"/>
  <c r="H88"/>
  <c r="Q88"/>
  <c r="I88"/>
  <c r="R88"/>
  <c r="J88"/>
  <c r="S88"/>
  <c r="P90"/>
  <c r="H90"/>
  <c r="Q90"/>
  <c r="I90"/>
  <c r="R90"/>
  <c r="J90"/>
  <c r="S90"/>
  <c r="P91"/>
  <c r="H91"/>
  <c r="Q91"/>
  <c r="I91"/>
  <c r="R91"/>
  <c r="J91"/>
  <c r="S91"/>
  <c r="P92"/>
  <c r="H92"/>
  <c r="Q92"/>
  <c r="I92"/>
  <c r="R92"/>
  <c r="J92"/>
  <c r="P93"/>
  <c r="H93"/>
  <c r="Q93"/>
  <c r="I93"/>
  <c r="R93"/>
  <c r="J93"/>
  <c r="S93"/>
  <c r="P94"/>
  <c r="H94"/>
  <c r="Q94"/>
  <c r="I94"/>
  <c r="R94"/>
  <c r="J94"/>
  <c r="S94"/>
  <c r="P95"/>
  <c r="H95"/>
  <c r="Q95"/>
  <c r="I95"/>
  <c r="R95"/>
  <c r="J95"/>
  <c r="S95"/>
  <c r="P96"/>
  <c r="H96"/>
  <c r="Q96"/>
  <c r="I96"/>
  <c r="R96"/>
  <c r="J96"/>
  <c r="P97"/>
  <c r="H97"/>
  <c r="Q97"/>
  <c r="I97"/>
  <c r="R97"/>
  <c r="J97"/>
  <c r="P98"/>
  <c r="H98"/>
  <c r="Q98"/>
  <c r="I98"/>
  <c r="R98"/>
  <c r="J98"/>
  <c r="S98"/>
  <c r="P99"/>
  <c r="H99"/>
  <c r="Q99"/>
  <c r="I99"/>
  <c r="R99"/>
  <c r="J99"/>
  <c r="S99"/>
  <c r="P100"/>
  <c r="H100"/>
  <c r="Q100"/>
  <c r="I100"/>
  <c r="R100"/>
  <c r="J100"/>
  <c r="P102"/>
  <c r="H102"/>
  <c r="Q102"/>
  <c r="I102"/>
  <c r="R102"/>
  <c r="J102"/>
  <c r="S102"/>
  <c r="P103"/>
  <c r="H103"/>
  <c r="Q103"/>
  <c r="I103"/>
  <c r="R103"/>
  <c r="J103"/>
  <c r="P105"/>
  <c r="H105"/>
  <c r="Q105"/>
  <c r="I105"/>
  <c r="R105"/>
  <c r="J105"/>
  <c r="P106"/>
  <c r="H106"/>
  <c r="Q106"/>
  <c r="I106"/>
  <c r="R106"/>
  <c r="J106"/>
  <c r="P107"/>
  <c r="H107"/>
  <c r="Q107"/>
  <c r="I107"/>
  <c r="R107"/>
  <c r="J107"/>
  <c r="H108"/>
  <c r="Q108"/>
  <c r="I108"/>
  <c r="R108"/>
  <c r="J108"/>
  <c r="P109"/>
  <c r="H109"/>
  <c r="Q109"/>
  <c r="I109"/>
  <c r="R109"/>
  <c r="J109"/>
  <c r="P110"/>
  <c r="H110"/>
  <c r="Q110"/>
  <c r="I110"/>
  <c r="R110"/>
  <c r="J110"/>
  <c r="H112"/>
  <c r="Q112"/>
  <c r="I112"/>
  <c r="R112"/>
  <c r="J112"/>
  <c r="S112"/>
  <c r="P113"/>
  <c r="H113"/>
  <c r="Q113"/>
  <c r="I113"/>
  <c r="R113"/>
  <c r="J113"/>
  <c r="S113"/>
  <c r="H115"/>
  <c r="Q115"/>
  <c r="I115"/>
  <c r="R115"/>
  <c r="P117"/>
  <c r="H117"/>
  <c r="Q117"/>
  <c r="I117"/>
  <c r="R117"/>
  <c r="J117"/>
  <c r="P118"/>
  <c r="H118"/>
  <c r="Q118"/>
  <c r="I118"/>
  <c r="R118"/>
  <c r="J118"/>
  <c r="P119"/>
  <c r="H119"/>
  <c r="Q119"/>
  <c r="I119"/>
  <c r="R119"/>
  <c r="J119"/>
  <c r="I120"/>
  <c r="R120"/>
  <c r="J120"/>
  <c r="S120"/>
  <c r="H121"/>
  <c r="Q121"/>
  <c r="I121"/>
  <c r="R121"/>
  <c r="J121"/>
  <c r="P122"/>
  <c r="H122"/>
  <c r="Q122"/>
  <c r="I122"/>
  <c r="R122"/>
  <c r="J122"/>
  <c r="S122"/>
  <c r="H124"/>
  <c r="Q124"/>
  <c r="I124"/>
  <c r="R124"/>
  <c r="J124"/>
  <c r="P125"/>
  <c r="H125"/>
  <c r="Q125"/>
  <c r="I125"/>
  <c r="R125"/>
  <c r="J125"/>
  <c r="P126"/>
  <c r="H126"/>
  <c r="Q126"/>
  <c r="I126"/>
  <c r="R126"/>
  <c r="J126"/>
  <c r="P127"/>
  <c r="H127"/>
  <c r="Q127"/>
  <c r="I127"/>
  <c r="R127"/>
  <c r="J127"/>
  <c r="S127"/>
  <c r="P128"/>
  <c r="H128"/>
  <c r="Q128"/>
  <c r="I128"/>
  <c r="R128"/>
  <c r="J128"/>
  <c r="P129"/>
  <c r="H129"/>
  <c r="Q129"/>
  <c r="I129"/>
  <c r="R129"/>
  <c r="J129"/>
  <c r="H131"/>
  <c r="Q131"/>
  <c r="I131"/>
  <c r="R131"/>
  <c r="J131"/>
  <c r="S131"/>
  <c r="H132"/>
  <c r="Q132"/>
  <c r="I132"/>
  <c r="R132"/>
  <c r="J132"/>
  <c r="H133"/>
  <c r="Q133"/>
  <c r="I133"/>
  <c r="R133"/>
  <c r="J133"/>
  <c r="S133"/>
  <c r="P134"/>
  <c r="H134"/>
  <c r="Q134"/>
  <c r="I134"/>
  <c r="R134"/>
  <c r="J134"/>
  <c r="P135"/>
  <c r="H135"/>
  <c r="Q135"/>
  <c r="I135"/>
  <c r="R135"/>
  <c r="J135"/>
  <c r="P136"/>
  <c r="H136"/>
  <c r="Q136"/>
  <c r="I136"/>
  <c r="R136"/>
  <c r="J136"/>
  <c r="H137"/>
  <c r="Q137"/>
  <c r="I137"/>
  <c r="R137"/>
  <c r="J137"/>
  <c r="H138"/>
  <c r="Q138"/>
  <c r="I138"/>
  <c r="R138"/>
  <c r="J138"/>
  <c r="P140"/>
  <c r="H140"/>
  <c r="Q140"/>
  <c r="I140"/>
  <c r="R140"/>
  <c r="J140"/>
  <c r="H141"/>
  <c r="Q141"/>
  <c r="I141"/>
  <c r="R141"/>
  <c r="J141"/>
  <c r="P142"/>
  <c r="H142"/>
  <c r="Q142"/>
  <c r="I142"/>
  <c r="R142"/>
  <c r="J142"/>
  <c r="P143"/>
  <c r="H143"/>
  <c r="Q143"/>
  <c r="I143"/>
  <c r="R143"/>
  <c r="J143"/>
  <c r="P144"/>
  <c r="Q144"/>
  <c r="R144"/>
  <c r="P145"/>
  <c r="H145"/>
  <c r="Q145"/>
  <c r="I145"/>
  <c r="R145"/>
  <c r="J145"/>
  <c r="P146"/>
  <c r="H146"/>
  <c r="Q146"/>
  <c r="I146"/>
  <c r="R146"/>
  <c r="J146"/>
  <c r="P147"/>
  <c r="H147"/>
  <c r="Q147"/>
  <c r="I147"/>
  <c r="R147"/>
  <c r="J147"/>
  <c r="P148"/>
  <c r="H148"/>
  <c r="Q148"/>
  <c r="I148"/>
  <c r="R148"/>
  <c r="J148"/>
  <c r="I149"/>
  <c r="R149"/>
  <c r="J149"/>
  <c r="S149"/>
  <c r="P150"/>
  <c r="H150"/>
  <c r="Q150"/>
  <c r="I150"/>
  <c r="R150"/>
  <c r="J150"/>
  <c r="P151"/>
  <c r="H151"/>
  <c r="Q151"/>
  <c r="I151"/>
  <c r="R151"/>
  <c r="J151"/>
  <c r="S151"/>
  <c r="P152"/>
  <c r="H152"/>
  <c r="Q152"/>
  <c r="I152"/>
  <c r="R152"/>
  <c r="J152"/>
  <c r="P154"/>
  <c r="H154"/>
  <c r="Q154"/>
  <c r="I154"/>
  <c r="R154"/>
  <c r="J154"/>
  <c r="P155"/>
  <c r="H155"/>
  <c r="Q155"/>
  <c r="I155"/>
  <c r="R155"/>
  <c r="J155"/>
  <c r="P156"/>
  <c r="H156"/>
  <c r="Q156"/>
  <c r="I156"/>
  <c r="R156"/>
  <c r="J156"/>
  <c r="P157"/>
  <c r="H157"/>
  <c r="Q157"/>
  <c r="I157"/>
  <c r="R157"/>
  <c r="J157"/>
  <c r="P158"/>
  <c r="H158"/>
  <c r="Q158"/>
  <c r="I158"/>
  <c r="R158"/>
  <c r="J158"/>
  <c r="P159"/>
  <c r="H159"/>
  <c r="Q159"/>
  <c r="I159"/>
  <c r="R159"/>
  <c r="J159"/>
  <c r="S159"/>
  <c r="P160"/>
  <c r="H160"/>
  <c r="Q160"/>
  <c r="I160"/>
  <c r="R160"/>
  <c r="J160"/>
  <c r="H161"/>
  <c r="Q161"/>
  <c r="I161"/>
  <c r="R161"/>
  <c r="J161"/>
  <c r="H162"/>
  <c r="Q162"/>
  <c r="I162"/>
  <c r="R162"/>
  <c r="J162"/>
  <c r="P163"/>
  <c r="I163"/>
  <c r="R163"/>
  <c r="J163"/>
  <c r="S163"/>
  <c r="P164"/>
  <c r="H164"/>
  <c r="Q164"/>
  <c r="I164"/>
  <c r="R164"/>
  <c r="J164"/>
  <c r="P165"/>
  <c r="H165"/>
  <c r="Q165"/>
  <c r="I165"/>
  <c r="R165"/>
  <c r="J165"/>
  <c r="H166"/>
  <c r="Q166"/>
  <c r="I166"/>
  <c r="R166"/>
  <c r="J166"/>
  <c r="P167"/>
  <c r="H167"/>
  <c r="Q167"/>
  <c r="J167"/>
  <c r="S167"/>
  <c r="H168"/>
  <c r="Q168"/>
  <c r="I168"/>
  <c r="R168"/>
  <c r="J168"/>
  <c r="H169"/>
  <c r="Q169"/>
  <c r="I169"/>
  <c r="R169"/>
  <c r="J169"/>
  <c r="P170"/>
  <c r="H170"/>
  <c r="Q170"/>
  <c r="I170"/>
  <c r="R170"/>
  <c r="J170"/>
  <c r="P171"/>
  <c r="H171"/>
  <c r="Q171"/>
  <c r="I171"/>
  <c r="R171"/>
  <c r="J171"/>
  <c r="P173"/>
  <c r="H173"/>
  <c r="Q173"/>
  <c r="I173"/>
  <c r="R173"/>
  <c r="J173"/>
  <c r="P174"/>
  <c r="H174"/>
  <c r="Q174"/>
  <c r="I174"/>
  <c r="R174"/>
  <c r="J174"/>
  <c r="P175"/>
  <c r="H175"/>
  <c r="Q175"/>
  <c r="I175"/>
  <c r="R175"/>
  <c r="J175"/>
  <c r="P176"/>
  <c r="H176"/>
  <c r="Q176"/>
  <c r="I176"/>
  <c r="R176"/>
  <c r="J176"/>
  <c r="P177"/>
  <c r="H177"/>
  <c r="Q177"/>
  <c r="I177"/>
  <c r="R177"/>
  <c r="J177"/>
  <c r="H178"/>
  <c r="Q178"/>
  <c r="I178"/>
  <c r="R178"/>
  <c r="J178"/>
  <c r="P179"/>
  <c r="H179"/>
  <c r="Q179"/>
  <c r="I179"/>
  <c r="R179"/>
  <c r="J179"/>
  <c r="P180"/>
  <c r="H180"/>
  <c r="Q180"/>
  <c r="I180"/>
  <c r="R180"/>
  <c r="J180"/>
  <c r="P181"/>
  <c r="H181"/>
  <c r="Q181"/>
  <c r="I181"/>
  <c r="R181"/>
  <c r="J181"/>
  <c r="P182"/>
  <c r="H182"/>
  <c r="Q182"/>
  <c r="I182"/>
  <c r="R182"/>
  <c r="J182"/>
  <c r="P183"/>
  <c r="H183"/>
  <c r="Q183"/>
  <c r="I183"/>
  <c r="R183"/>
  <c r="J183"/>
  <c r="P184"/>
  <c r="H184"/>
  <c r="Q184"/>
  <c r="I184"/>
  <c r="R184"/>
  <c r="J184"/>
  <c r="P185"/>
  <c r="H185"/>
  <c r="Q185"/>
  <c r="I185"/>
  <c r="R185"/>
  <c r="J185"/>
  <c r="P187"/>
  <c r="H187"/>
  <c r="Q187"/>
  <c r="I187"/>
  <c r="R187"/>
  <c r="J187"/>
  <c r="P188"/>
  <c r="H188"/>
  <c r="Q188"/>
  <c r="I188"/>
  <c r="R188"/>
  <c r="J188"/>
  <c r="P189"/>
  <c r="H189"/>
  <c r="Q189"/>
  <c r="I189"/>
  <c r="R189"/>
  <c r="J189"/>
  <c r="P190"/>
  <c r="H190"/>
  <c r="Q190"/>
  <c r="I190"/>
  <c r="R190"/>
  <c r="J190"/>
  <c r="P191"/>
  <c r="H191"/>
  <c r="Q191"/>
  <c r="I191"/>
  <c r="R191"/>
  <c r="J191"/>
  <c r="P192"/>
  <c r="H192"/>
  <c r="Q192"/>
  <c r="I192"/>
  <c r="R192"/>
  <c r="J192"/>
  <c r="P193"/>
  <c r="H193"/>
  <c r="Q193"/>
  <c r="I193"/>
  <c r="R193"/>
  <c r="J193"/>
  <c r="P194"/>
  <c r="H194"/>
  <c r="Q194"/>
  <c r="I194"/>
  <c r="R194"/>
  <c r="J194"/>
  <c r="P195"/>
  <c r="H195"/>
  <c r="Q195"/>
  <c r="I195"/>
  <c r="R195"/>
  <c r="J195"/>
  <c r="P196"/>
  <c r="H196"/>
  <c r="Q196"/>
  <c r="I196"/>
  <c r="R196"/>
  <c r="J196"/>
  <c r="P197"/>
  <c r="H197"/>
  <c r="Q197"/>
  <c r="I197"/>
  <c r="R197"/>
  <c r="J197"/>
  <c r="P198"/>
  <c r="H198"/>
  <c r="Q198"/>
  <c r="I198"/>
  <c r="R198"/>
  <c r="J198"/>
  <c r="P199"/>
  <c r="H199"/>
  <c r="Q199"/>
  <c r="I199"/>
  <c r="R199"/>
  <c r="J199"/>
  <c r="P200"/>
  <c r="H200"/>
  <c r="Q200"/>
  <c r="I200"/>
  <c r="R200"/>
  <c r="J200"/>
  <c r="P201"/>
  <c r="H201"/>
  <c r="Q201"/>
  <c r="I201"/>
  <c r="R201"/>
  <c r="J201"/>
  <c r="P202"/>
  <c r="H202"/>
  <c r="Q202"/>
  <c r="I202"/>
  <c r="R202"/>
  <c r="J202"/>
  <c r="P203"/>
  <c r="H203"/>
  <c r="Q203"/>
  <c r="I203"/>
  <c r="R203"/>
  <c r="J203"/>
  <c r="P205"/>
  <c r="H205"/>
  <c r="Q205"/>
  <c r="I205"/>
  <c r="R205"/>
  <c r="J205"/>
  <c r="P206"/>
  <c r="H206"/>
  <c r="Q206"/>
  <c r="I206"/>
  <c r="R206"/>
  <c r="J206"/>
  <c r="P207"/>
  <c r="H207"/>
  <c r="Q207"/>
  <c r="I207"/>
  <c r="R207"/>
  <c r="J207"/>
  <c r="H208"/>
  <c r="Q208"/>
  <c r="I208"/>
  <c r="R208"/>
  <c r="J208"/>
  <c r="P209"/>
  <c r="H209"/>
  <c r="Q209"/>
  <c r="I209"/>
  <c r="R209"/>
  <c r="J209"/>
  <c r="P210"/>
  <c r="H210"/>
  <c r="Q210"/>
  <c r="I210"/>
  <c r="R210"/>
  <c r="J210"/>
  <c r="H211"/>
  <c r="Q211"/>
  <c r="I211"/>
  <c r="R211"/>
  <c r="J211"/>
  <c r="G229"/>
  <c r="H229"/>
  <c r="I229"/>
  <c r="J229"/>
  <c r="G230"/>
  <c r="P230"/>
  <c r="H230"/>
  <c r="Q230"/>
  <c r="I230"/>
  <c r="R230"/>
  <c r="J230"/>
  <c r="G231"/>
  <c r="P231"/>
  <c r="H231"/>
  <c r="Q231"/>
  <c r="I231"/>
  <c r="R231"/>
  <c r="J231"/>
  <c r="G232"/>
  <c r="P232"/>
  <c r="H232"/>
  <c r="Q232"/>
  <c r="I232"/>
  <c r="R232"/>
  <c r="J232"/>
  <c r="H233"/>
  <c r="Q233"/>
  <c r="I233"/>
  <c r="R233"/>
  <c r="J233"/>
  <c r="H234"/>
  <c r="Q234"/>
  <c r="I234"/>
  <c r="R234"/>
  <c r="J234"/>
  <c r="S234"/>
  <c r="H235"/>
  <c r="Q235"/>
  <c r="I235"/>
  <c r="R235"/>
  <c r="J235"/>
  <c r="G236"/>
  <c r="P236"/>
  <c r="H236"/>
  <c r="Q236"/>
  <c r="I236"/>
  <c r="R236"/>
  <c r="J236"/>
  <c r="H237"/>
  <c r="Q237"/>
  <c r="I237"/>
  <c r="R237"/>
  <c r="J237"/>
  <c r="S237"/>
  <c r="G238"/>
  <c r="P238"/>
  <c r="H238"/>
  <c r="Q238"/>
  <c r="I238"/>
  <c r="R238"/>
  <c r="J238"/>
  <c r="G239"/>
  <c r="P239"/>
  <c r="H239"/>
  <c r="Q239"/>
  <c r="I239"/>
  <c r="R239"/>
  <c r="J239"/>
  <c r="H240"/>
  <c r="Q240"/>
  <c r="I240"/>
  <c r="R240"/>
  <c r="J240"/>
  <c r="S240"/>
  <c r="H241"/>
  <c r="Q241"/>
  <c r="I241"/>
  <c r="R241"/>
  <c r="J241"/>
  <c r="S241"/>
  <c r="H242"/>
  <c r="Q242"/>
  <c r="I242"/>
  <c r="R242"/>
  <c r="J242"/>
  <c r="G27"/>
  <c r="P27"/>
  <c r="H27"/>
  <c r="Q27"/>
  <c r="I27"/>
  <c r="R27"/>
  <c r="J27"/>
  <c r="H8"/>
  <c r="I8"/>
  <c r="J8"/>
  <c r="T219" i="1"/>
  <c r="P229"/>
  <c r="H229"/>
  <c r="H249"/>
  <c r="R211" i="3"/>
  <c r="Q211"/>
  <c r="P211"/>
  <c r="T57" i="2"/>
  <c r="K219" i="1"/>
  <c r="Q229"/>
  <c r="P8" i="3"/>
  <c r="S8"/>
  <c r="R8"/>
  <c r="J243" i="2"/>
  <c r="I243"/>
  <c r="H243"/>
  <c r="P229"/>
  <c r="R8"/>
  <c r="Q8"/>
  <c r="S8"/>
  <c r="P8"/>
  <c r="P211"/>
  <c r="K211"/>
  <c r="K50"/>
  <c r="K48"/>
  <c r="K46"/>
  <c r="K43"/>
  <c r="K38"/>
  <c r="Q38"/>
  <c r="T38"/>
  <c r="T55"/>
  <c r="T62"/>
  <c r="K35"/>
  <c r="K37"/>
  <c r="Q43"/>
  <c r="T43"/>
  <c r="R46"/>
  <c r="T46"/>
  <c r="R48"/>
  <c r="T48"/>
  <c r="R50"/>
  <c r="T50"/>
  <c r="K21"/>
  <c r="T19"/>
  <c r="T11"/>
  <c r="K14" i="3"/>
  <c r="R229" i="2"/>
  <c r="K25"/>
  <c r="K38" i="3"/>
  <c r="K29" i="2"/>
  <c r="K9"/>
  <c r="K10"/>
  <c r="K12"/>
  <c r="Q29"/>
  <c r="T29"/>
  <c r="K47" i="3"/>
  <c r="S47"/>
  <c r="T47"/>
  <c r="K22"/>
  <c r="S22"/>
  <c r="T22"/>
  <c r="K16"/>
  <c r="S16"/>
  <c r="T16"/>
  <c r="K13" i="2"/>
  <c r="K17"/>
  <c r="K18"/>
  <c r="K20"/>
  <c r="K60" i="3"/>
  <c r="S60"/>
  <c r="T60"/>
  <c r="T26" i="2"/>
  <c r="Q229"/>
  <c r="K109" i="3"/>
  <c r="K85"/>
  <c r="K76"/>
  <c r="K64"/>
  <c r="K62"/>
  <c r="K50"/>
  <c r="K48"/>
  <c r="K41"/>
  <c r="K39"/>
  <c r="K32"/>
  <c r="K26"/>
  <c r="K24"/>
  <c r="K17"/>
  <c r="K9"/>
  <c r="K22" i="2"/>
  <c r="K16"/>
  <c r="K14"/>
  <c r="T24"/>
  <c r="T42"/>
  <c r="S107"/>
  <c r="T107"/>
  <c r="K107"/>
  <c r="S92"/>
  <c r="T92"/>
  <c r="K92"/>
  <c r="S82"/>
  <c r="T82"/>
  <c r="K82"/>
  <c r="S77"/>
  <c r="T77"/>
  <c r="K77"/>
  <c r="S75"/>
  <c r="T75"/>
  <c r="K75"/>
  <c r="S73"/>
  <c r="T73"/>
  <c r="K73"/>
  <c r="S71"/>
  <c r="T71"/>
  <c r="K71"/>
  <c r="Q8" i="3"/>
  <c r="K8"/>
  <c r="H243"/>
  <c r="Q229"/>
  <c r="Q243"/>
  <c r="R173"/>
  <c r="T173"/>
  <c r="K173"/>
  <c r="K81"/>
  <c r="R81"/>
  <c r="T81"/>
  <c r="K72"/>
  <c r="R72"/>
  <c r="T72"/>
  <c r="K71"/>
  <c r="R71"/>
  <c r="T71"/>
  <c r="K67"/>
  <c r="R67"/>
  <c r="T67"/>
  <c r="R65"/>
  <c r="K57"/>
  <c r="R57"/>
  <c r="T57"/>
  <c r="K55"/>
  <c r="R55"/>
  <c r="T55"/>
  <c r="K54"/>
  <c r="R54"/>
  <c r="T54"/>
  <c r="K46"/>
  <c r="R46"/>
  <c r="T46"/>
  <c r="K43"/>
  <c r="R43"/>
  <c r="T43"/>
  <c r="K42"/>
  <c r="R42"/>
  <c r="T42"/>
  <c r="K37"/>
  <c r="R37"/>
  <c r="T37"/>
  <c r="K35"/>
  <c r="R35"/>
  <c r="T35"/>
  <c r="K33"/>
  <c r="R33"/>
  <c r="T33"/>
  <c r="K30"/>
  <c r="R30"/>
  <c r="T30"/>
  <c r="K21"/>
  <c r="R21"/>
  <c r="T21"/>
  <c r="K20"/>
  <c r="R20"/>
  <c r="T20"/>
  <c r="K18"/>
  <c r="R18"/>
  <c r="T18"/>
  <c r="K13"/>
  <c r="R13"/>
  <c r="T13"/>
  <c r="K12"/>
  <c r="R12"/>
  <c r="T12"/>
  <c r="K10"/>
  <c r="R10"/>
  <c r="T10"/>
  <c r="T17" i="2"/>
  <c r="S132"/>
  <c r="S80"/>
  <c r="T80"/>
  <c r="K80"/>
  <c r="S69"/>
  <c r="K30"/>
  <c r="K32"/>
  <c r="K39"/>
  <c r="K41"/>
  <c r="T95"/>
  <c r="T9"/>
  <c r="T33"/>
  <c r="K24"/>
  <c r="K33"/>
  <c r="K42"/>
  <c r="K54"/>
  <c r="K56"/>
  <c r="K60"/>
  <c r="K63"/>
  <c r="K231" i="3"/>
  <c r="T91" i="2"/>
  <c r="K211" i="3"/>
  <c r="K210"/>
  <c r="K202"/>
  <c r="K194"/>
  <c r="K185"/>
  <c r="K160"/>
  <c r="K152"/>
  <c r="K238"/>
  <c r="S238"/>
  <c r="T238"/>
  <c r="S207"/>
  <c r="T207"/>
  <c r="K207"/>
  <c r="K206"/>
  <c r="S206"/>
  <c r="T206"/>
  <c r="S203"/>
  <c r="T203"/>
  <c r="K203"/>
  <c r="S199"/>
  <c r="T199"/>
  <c r="K199"/>
  <c r="K198"/>
  <c r="S198"/>
  <c r="T198"/>
  <c r="S195"/>
  <c r="T195"/>
  <c r="K195"/>
  <c r="S191"/>
  <c r="T191"/>
  <c r="K191"/>
  <c r="K190"/>
  <c r="S190"/>
  <c r="T190"/>
  <c r="S187"/>
  <c r="T187"/>
  <c r="K187"/>
  <c r="S182"/>
  <c r="T182"/>
  <c r="K182"/>
  <c r="K181"/>
  <c r="S181"/>
  <c r="T181"/>
  <c r="K177"/>
  <c r="S177"/>
  <c r="T177"/>
  <c r="S169"/>
  <c r="S168"/>
  <c r="S164"/>
  <c r="T164"/>
  <c r="K164"/>
  <c r="S162"/>
  <c r="S157"/>
  <c r="T157"/>
  <c r="K157"/>
  <c r="K156"/>
  <c r="S156"/>
  <c r="T156"/>
  <c r="S144"/>
  <c r="T144"/>
  <c r="K144"/>
  <c r="K143"/>
  <c r="S143"/>
  <c r="T143"/>
  <c r="S136"/>
  <c r="T136"/>
  <c r="K136"/>
  <c r="S134"/>
  <c r="T134"/>
  <c r="K134"/>
  <c r="S132"/>
  <c r="S131"/>
  <c r="S129"/>
  <c r="T129"/>
  <c r="K129"/>
  <c r="S127"/>
  <c r="T127"/>
  <c r="K127"/>
  <c r="S125"/>
  <c r="T125"/>
  <c r="K125"/>
  <c r="S122"/>
  <c r="T122"/>
  <c r="K122"/>
  <c r="S119"/>
  <c r="T119"/>
  <c r="K119"/>
  <c r="S117"/>
  <c r="T117"/>
  <c r="K117"/>
  <c r="S113"/>
  <c r="T113"/>
  <c r="K113"/>
  <c r="S110"/>
  <c r="T110"/>
  <c r="K110"/>
  <c r="S106"/>
  <c r="T106"/>
  <c r="K106"/>
  <c r="S103"/>
  <c r="T103"/>
  <c r="K103"/>
  <c r="S99"/>
  <c r="T99"/>
  <c r="K99"/>
  <c r="S97"/>
  <c r="T97"/>
  <c r="K97"/>
  <c r="S95"/>
  <c r="T95"/>
  <c r="K95"/>
  <c r="S93"/>
  <c r="T93"/>
  <c r="K93"/>
  <c r="S91"/>
  <c r="T91"/>
  <c r="K91"/>
  <c r="S88"/>
  <c r="T88"/>
  <c r="K88"/>
  <c r="K11"/>
  <c r="T14"/>
  <c r="K15"/>
  <c r="K19"/>
  <c r="T24"/>
  <c r="K25"/>
  <c r="K29"/>
  <c r="K36"/>
  <c r="T39"/>
  <c r="K40"/>
  <c r="K49"/>
  <c r="K56"/>
  <c r="T62"/>
  <c r="K63"/>
  <c r="S69"/>
  <c r="K73"/>
  <c r="T76"/>
  <c r="K77"/>
  <c r="K82"/>
  <c r="T85"/>
  <c r="K126"/>
  <c r="K128"/>
  <c r="S160"/>
  <c r="T160"/>
  <c r="S202"/>
  <c r="T202"/>
  <c r="S211"/>
  <c r="K230"/>
  <c r="J243"/>
  <c r="T25"/>
  <c r="T29"/>
  <c r="T36"/>
  <c r="T49"/>
  <c r="T63"/>
  <c r="K70"/>
  <c r="K74"/>
  <c r="K79"/>
  <c r="K83"/>
  <c r="K118"/>
  <c r="K148"/>
  <c r="S163"/>
  <c r="S210"/>
  <c r="T210"/>
  <c r="K27"/>
  <c r="S27"/>
  <c r="T27"/>
  <c r="S242"/>
  <c r="K239"/>
  <c r="S239"/>
  <c r="T239"/>
  <c r="K236"/>
  <c r="S236"/>
  <c r="T236"/>
  <c r="T26"/>
  <c r="T32"/>
  <c r="T41"/>
  <c r="T64"/>
  <c r="T70"/>
  <c r="T74"/>
  <c r="K75"/>
  <c r="T79"/>
  <c r="K80"/>
  <c r="T83"/>
  <c r="K84"/>
  <c r="K90"/>
  <c r="K92"/>
  <c r="K94"/>
  <c r="K96"/>
  <c r="K98"/>
  <c r="K100"/>
  <c r="K102"/>
  <c r="K105"/>
  <c r="K107"/>
  <c r="K147"/>
  <c r="K174"/>
  <c r="S185"/>
  <c r="T185"/>
  <c r="T92"/>
  <c r="T100"/>
  <c r="T118"/>
  <c r="T128"/>
  <c r="T230"/>
  <c r="R241"/>
  <c r="R233"/>
  <c r="I243"/>
  <c r="K229"/>
  <c r="R229"/>
  <c r="K209"/>
  <c r="R209"/>
  <c r="T209"/>
  <c r="K205"/>
  <c r="R205"/>
  <c r="T205"/>
  <c r="K201"/>
  <c r="R201"/>
  <c r="T201"/>
  <c r="K200"/>
  <c r="K197"/>
  <c r="R197"/>
  <c r="T197"/>
  <c r="K196"/>
  <c r="K193"/>
  <c r="R193"/>
  <c r="T193"/>
  <c r="K192"/>
  <c r="K189"/>
  <c r="R189"/>
  <c r="T189"/>
  <c r="K188"/>
  <c r="K184"/>
  <c r="R184"/>
  <c r="T184"/>
  <c r="K183"/>
  <c r="K180"/>
  <c r="R180"/>
  <c r="T180"/>
  <c r="K179"/>
  <c r="K176"/>
  <c r="R176"/>
  <c r="T176"/>
  <c r="K175"/>
  <c r="K171"/>
  <c r="R171"/>
  <c r="T171"/>
  <c r="K170"/>
  <c r="R166"/>
  <c r="K165"/>
  <c r="K159"/>
  <c r="R159"/>
  <c r="T159"/>
  <c r="K158"/>
  <c r="K155"/>
  <c r="R155"/>
  <c r="T155"/>
  <c r="K154"/>
  <c r="K151"/>
  <c r="R151"/>
  <c r="T151"/>
  <c r="K150"/>
  <c r="K146"/>
  <c r="R146"/>
  <c r="T146"/>
  <c r="K145"/>
  <c r="K142"/>
  <c r="R142"/>
  <c r="T142"/>
  <c r="K140"/>
  <c r="R140"/>
  <c r="K135"/>
  <c r="T135"/>
  <c r="T194"/>
  <c r="T94"/>
  <c r="T102"/>
  <c r="T126"/>
  <c r="K232"/>
  <c r="T231"/>
  <c r="T148"/>
  <c r="T174"/>
  <c r="T145"/>
  <c r="T150"/>
  <c r="T165"/>
  <c r="T170"/>
  <c r="T179"/>
  <c r="T183"/>
  <c r="T188"/>
  <c r="T192"/>
  <c r="T196"/>
  <c r="T200"/>
  <c r="T232"/>
  <c r="T67" i="2"/>
  <c r="S27"/>
  <c r="T27"/>
  <c r="K27"/>
  <c r="S242"/>
  <c r="S239"/>
  <c r="T239"/>
  <c r="K239"/>
  <c r="S238"/>
  <c r="T238"/>
  <c r="K238"/>
  <c r="S236"/>
  <c r="T236"/>
  <c r="K236"/>
  <c r="S235"/>
  <c r="S233"/>
  <c r="S232"/>
  <c r="T232"/>
  <c r="K232"/>
  <c r="S231"/>
  <c r="T231"/>
  <c r="K231"/>
  <c r="S230"/>
  <c r="T230"/>
  <c r="K230"/>
  <c r="S229"/>
  <c r="K229"/>
  <c r="S211"/>
  <c r="S210"/>
  <c r="T210"/>
  <c r="K210"/>
  <c r="S209"/>
  <c r="T209"/>
  <c r="K209"/>
  <c r="S208"/>
  <c r="S207"/>
  <c r="T207"/>
  <c r="K207"/>
  <c r="S206"/>
  <c r="T206"/>
  <c r="K206"/>
  <c r="S205"/>
  <c r="T205"/>
  <c r="K205"/>
  <c r="S203"/>
  <c r="T203"/>
  <c r="K203"/>
  <c r="S202"/>
  <c r="T202"/>
  <c r="K202"/>
  <c r="S201"/>
  <c r="T201"/>
  <c r="K201"/>
  <c r="S200"/>
  <c r="T200"/>
  <c r="K200"/>
  <c r="S199"/>
  <c r="T199"/>
  <c r="K199"/>
  <c r="S198"/>
  <c r="T198"/>
  <c r="K198"/>
  <c r="S197"/>
  <c r="T197"/>
  <c r="K197"/>
  <c r="S196"/>
  <c r="T196"/>
  <c r="K196"/>
  <c r="S195"/>
  <c r="T195"/>
  <c r="K195"/>
  <c r="S194"/>
  <c r="T194"/>
  <c r="K194"/>
  <c r="S193"/>
  <c r="T193"/>
  <c r="K193"/>
  <c r="S192"/>
  <c r="T192"/>
  <c r="K192"/>
  <c r="S191"/>
  <c r="T191"/>
  <c r="K191"/>
  <c r="S190"/>
  <c r="T190"/>
  <c r="K190"/>
  <c r="S189"/>
  <c r="T189"/>
  <c r="K189"/>
  <c r="S188"/>
  <c r="T188"/>
  <c r="K188"/>
  <c r="S187"/>
  <c r="T187"/>
  <c r="K187"/>
  <c r="S185"/>
  <c r="T185"/>
  <c r="K185"/>
  <c r="S184"/>
  <c r="T184"/>
  <c r="K184"/>
  <c r="S183"/>
  <c r="T183"/>
  <c r="K183"/>
  <c r="S182"/>
  <c r="T182"/>
  <c r="K182"/>
  <c r="S181"/>
  <c r="T181"/>
  <c r="K181"/>
  <c r="S180"/>
  <c r="T180"/>
  <c r="K180"/>
  <c r="S179"/>
  <c r="T179"/>
  <c r="K179"/>
  <c r="S178"/>
  <c r="S177"/>
  <c r="T177"/>
  <c r="K177"/>
  <c r="S176"/>
  <c r="T176"/>
  <c r="K176"/>
  <c r="S175"/>
  <c r="T175"/>
  <c r="K175"/>
  <c r="S174"/>
  <c r="T174"/>
  <c r="K174"/>
  <c r="S173"/>
  <c r="T173"/>
  <c r="K173"/>
  <c r="S171"/>
  <c r="T171"/>
  <c r="K171"/>
  <c r="S170"/>
  <c r="T170"/>
  <c r="K170"/>
  <c r="S169"/>
  <c r="S168"/>
  <c r="S166"/>
  <c r="S165"/>
  <c r="T165"/>
  <c r="K165"/>
  <c r="S164"/>
  <c r="T164"/>
  <c r="K164"/>
  <c r="S162"/>
  <c r="S161"/>
  <c r="S160"/>
  <c r="T160"/>
  <c r="K160"/>
  <c r="S158"/>
  <c r="T158"/>
  <c r="K158"/>
  <c r="S157"/>
  <c r="T157"/>
  <c r="K157"/>
  <c r="S156"/>
  <c r="T156"/>
  <c r="K156"/>
  <c r="S155"/>
  <c r="T155"/>
  <c r="K155"/>
  <c r="S154"/>
  <c r="T154"/>
  <c r="K154"/>
  <c r="S152"/>
  <c r="T152"/>
  <c r="K152"/>
  <c r="S150"/>
  <c r="T150"/>
  <c r="K150"/>
  <c r="S148"/>
  <c r="T148"/>
  <c r="K148"/>
  <c r="S147"/>
  <c r="T147"/>
  <c r="K147"/>
  <c r="S146"/>
  <c r="T146"/>
  <c r="K146"/>
  <c r="S145"/>
  <c r="T145"/>
  <c r="K145"/>
  <c r="S144"/>
  <c r="T144"/>
  <c r="K144"/>
  <c r="S143"/>
  <c r="T143"/>
  <c r="K143"/>
  <c r="S142"/>
  <c r="T142"/>
  <c r="K142"/>
  <c r="S141"/>
  <c r="S140"/>
  <c r="T140"/>
  <c r="K140"/>
  <c r="S138"/>
  <c r="S137"/>
  <c r="S136"/>
  <c r="T136"/>
  <c r="K136"/>
  <c r="S135"/>
  <c r="T135"/>
  <c r="K135"/>
  <c r="T13"/>
  <c r="T21"/>
  <c r="K151"/>
  <c r="T15"/>
  <c r="K159"/>
  <c r="S134"/>
  <c r="T134"/>
  <c r="K134"/>
  <c r="S129"/>
  <c r="T129"/>
  <c r="K129"/>
  <c r="S128"/>
  <c r="T128"/>
  <c r="K128"/>
  <c r="S126"/>
  <c r="T126"/>
  <c r="K126"/>
  <c r="S125"/>
  <c r="T125"/>
  <c r="K125"/>
  <c r="S124"/>
  <c r="S121"/>
  <c r="S119"/>
  <c r="T119"/>
  <c r="K119"/>
  <c r="S118"/>
  <c r="T118"/>
  <c r="K118"/>
  <c r="S117"/>
  <c r="T117"/>
  <c r="K117"/>
  <c r="S110"/>
  <c r="T110"/>
  <c r="K110"/>
  <c r="S109"/>
  <c r="T109"/>
  <c r="K109"/>
  <c r="S108"/>
  <c r="S106"/>
  <c r="T106"/>
  <c r="K106"/>
  <c r="S105"/>
  <c r="T105"/>
  <c r="K105"/>
  <c r="S103"/>
  <c r="T103"/>
  <c r="K103"/>
  <c r="S100"/>
  <c r="T100"/>
  <c r="K100"/>
  <c r="S97"/>
  <c r="T97"/>
  <c r="K97"/>
  <c r="S96"/>
  <c r="T96"/>
  <c r="K96"/>
  <c r="K11"/>
  <c r="T14"/>
  <c r="K15"/>
  <c r="K19"/>
  <c r="T25"/>
  <c r="K26"/>
  <c r="T35"/>
  <c r="K36"/>
  <c r="T39"/>
  <c r="K40"/>
  <c r="K49"/>
  <c r="T56"/>
  <c r="K57"/>
  <c r="T63"/>
  <c r="K64"/>
  <c r="K70"/>
  <c r="K74"/>
  <c r="K79"/>
  <c r="K83"/>
  <c r="K88"/>
  <c r="K93"/>
  <c r="K113"/>
  <c r="K127"/>
  <c r="T40"/>
  <c r="T64"/>
  <c r="K84"/>
  <c r="T88"/>
  <c r="K90"/>
  <c r="T93"/>
  <c r="K94"/>
  <c r="K98"/>
  <c r="K102"/>
  <c r="T36"/>
  <c r="T32"/>
  <c r="T37"/>
  <c r="T41"/>
  <c r="K47"/>
  <c r="T54"/>
  <c r="K55"/>
  <c r="T60"/>
  <c r="K62"/>
  <c r="K67"/>
  <c r="K72"/>
  <c r="K76"/>
  <c r="K81"/>
  <c r="T84"/>
  <c r="K85"/>
  <c r="T90"/>
  <c r="K91"/>
  <c r="T94"/>
  <c r="K95"/>
  <c r="T98"/>
  <c r="K99"/>
  <c r="K122"/>
  <c r="T102"/>
  <c r="T113"/>
  <c r="T127"/>
  <c r="T151"/>
  <c r="T99"/>
  <c r="K8"/>
  <c r="T11" i="3"/>
  <c r="T15"/>
  <c r="T19"/>
  <c r="T40"/>
  <c r="T50"/>
  <c r="T75"/>
  <c r="T80"/>
  <c r="T84"/>
  <c r="T90"/>
  <c r="T98"/>
  <c r="T107"/>
  <c r="T154"/>
  <c r="T158"/>
  <c r="T175"/>
  <c r="T38"/>
  <c r="T56"/>
  <c r="T96"/>
  <c r="T105"/>
  <c r="T147"/>
  <c r="T152"/>
  <c r="T9"/>
  <c r="T17"/>
  <c r="T48"/>
  <c r="T73"/>
  <c r="T77"/>
  <c r="T82"/>
  <c r="T109"/>
  <c r="T12" i="2"/>
  <c r="T16"/>
  <c r="T20"/>
  <c r="T30"/>
  <c r="T47"/>
  <c r="T72"/>
  <c r="T76"/>
  <c r="T81"/>
  <c r="T85"/>
  <c r="T159"/>
  <c r="T10"/>
  <c r="T18"/>
  <c r="T22"/>
  <c r="T49"/>
  <c r="T70"/>
  <c r="T74"/>
  <c r="T79"/>
  <c r="T83"/>
  <c r="T122"/>
  <c r="K229" i="1"/>
  <c r="K249"/>
  <c r="T211" i="3"/>
  <c r="T229" i="1"/>
  <c r="T211" i="2"/>
  <c r="T8" i="3"/>
  <c r="S243" i="2"/>
  <c r="Q243"/>
  <c r="R243"/>
  <c r="T8"/>
  <c r="T229"/>
  <c r="T229" i="3"/>
  <c r="S243"/>
  <c r="R243"/>
  <c r="T140"/>
  <c r="W229" i="1"/>
  <c r="W249"/>
  <c r="V243" i="2"/>
  <c r="V243" i="3"/>
  <c r="U243"/>
  <c r="G245" i="1"/>
  <c r="P245"/>
  <c r="T245"/>
  <c r="G244"/>
  <c r="P244"/>
  <c r="T244"/>
  <c r="G243"/>
  <c r="P243"/>
  <c r="T243"/>
  <c r="G240"/>
  <c r="P240"/>
  <c r="T240"/>
  <c r="G238"/>
  <c r="P238"/>
  <c r="T238"/>
  <c r="G237"/>
  <c r="P237"/>
  <c r="T237"/>
  <c r="G236"/>
  <c r="P236"/>
  <c r="T236"/>
  <c r="G140"/>
  <c r="P140"/>
  <c r="T140"/>
  <c r="H166"/>
  <c r="Q166"/>
  <c r="T166"/>
  <c r="H68"/>
  <c r="Q68"/>
  <c r="T68"/>
  <c r="H55"/>
  <c r="Q55"/>
  <c r="T55"/>
  <c r="G124"/>
  <c r="G144"/>
  <c r="P144"/>
  <c r="T144"/>
  <c r="G211"/>
  <c r="P211"/>
  <c r="T211"/>
  <c r="G34"/>
  <c r="P34"/>
  <c r="T34"/>
  <c r="G89"/>
  <c r="P89"/>
  <c r="T89"/>
  <c r="G181"/>
  <c r="P181"/>
  <c r="T181"/>
  <c r="H5"/>
  <c r="P124"/>
  <c r="T124"/>
  <c r="G208" i="2"/>
  <c r="G178"/>
  <c r="G141"/>
  <c r="G31"/>
  <c r="G86"/>
  <c r="G121"/>
  <c r="G137"/>
  <c r="G246" i="1"/>
  <c r="G233" i="3"/>
  <c r="G233" i="2"/>
  <c r="G208" i="3"/>
  <c r="H65"/>
  <c r="H65" i="2"/>
  <c r="G234" i="3"/>
  <c r="G234" i="2"/>
  <c r="G241" i="3"/>
  <c r="G241" i="2"/>
  <c r="G31" i="3"/>
  <c r="G141"/>
  <c r="G242"/>
  <c r="G242" i="2"/>
  <c r="H52" i="3"/>
  <c r="H52" i="2"/>
  <c r="G240" i="3"/>
  <c r="G240" i="2"/>
  <c r="G178" i="3"/>
  <c r="H163"/>
  <c r="H163" i="2"/>
  <c r="G235" i="3"/>
  <c r="G235" i="2"/>
  <c r="G86" i="3"/>
  <c r="G121"/>
  <c r="G137"/>
  <c r="G237"/>
  <c r="G237" i="2"/>
  <c r="Q246" i="1"/>
  <c r="R246"/>
  <c r="S246"/>
  <c r="G172"/>
  <c r="P172"/>
  <c r="T172"/>
  <c r="G171"/>
  <c r="P171"/>
  <c r="T171"/>
  <c r="G169"/>
  <c r="P169"/>
  <c r="T169"/>
  <c r="G127"/>
  <c r="P127"/>
  <c r="T127"/>
  <c r="J118"/>
  <c r="S118"/>
  <c r="G118"/>
  <c r="P118"/>
  <c r="G115"/>
  <c r="P115"/>
  <c r="T115"/>
  <c r="G111"/>
  <c r="P111"/>
  <c r="T111"/>
  <c r="G164"/>
  <c r="P164"/>
  <c r="T164"/>
  <c r="G165"/>
  <c r="P165"/>
  <c r="T165"/>
  <c r="G26"/>
  <c r="P26"/>
  <c r="T26"/>
  <c r="G48"/>
  <c r="P48"/>
  <c r="T48"/>
  <c r="G152"/>
  <c r="P152"/>
  <c r="H152"/>
  <c r="Q152"/>
  <c r="G123"/>
  <c r="P123"/>
  <c r="H123"/>
  <c r="Q123"/>
  <c r="G72"/>
  <c r="P72"/>
  <c r="H72"/>
  <c r="Q72"/>
  <c r="G135"/>
  <c r="P135"/>
  <c r="T135"/>
  <c r="G134"/>
  <c r="P134"/>
  <c r="T134"/>
  <c r="G136"/>
  <c r="P136"/>
  <c r="T136"/>
  <c r="T72"/>
  <c r="T152"/>
  <c r="T118"/>
  <c r="T123"/>
  <c r="G133" i="2"/>
  <c r="G69"/>
  <c r="G149"/>
  <c r="G161"/>
  <c r="G169"/>
  <c r="G115"/>
  <c r="P115"/>
  <c r="G131"/>
  <c r="G45"/>
  <c r="G108"/>
  <c r="G124"/>
  <c r="G162"/>
  <c r="G168"/>
  <c r="G132"/>
  <c r="G120"/>
  <c r="G23"/>
  <c r="G112"/>
  <c r="G166"/>
  <c r="J215" i="1"/>
  <c r="P246"/>
  <c r="G243" i="2"/>
  <c r="G131" i="3"/>
  <c r="G108"/>
  <c r="P137"/>
  <c r="T137"/>
  <c r="K137"/>
  <c r="P178" i="2"/>
  <c r="T178"/>
  <c r="K178"/>
  <c r="P242" i="3"/>
  <c r="T242"/>
  <c r="K242"/>
  <c r="P31" i="2"/>
  <c r="T31"/>
  <c r="K31"/>
  <c r="P234"/>
  <c r="T234"/>
  <c r="K234"/>
  <c r="G112" i="3"/>
  <c r="K237"/>
  <c r="P237"/>
  <c r="T237"/>
  <c r="K86"/>
  <c r="P86"/>
  <c r="T86"/>
  <c r="K163" i="2"/>
  <c r="Q163"/>
  <c r="T163"/>
  <c r="P178" i="3"/>
  <c r="T178"/>
  <c r="K178"/>
  <c r="Q52" i="2"/>
  <c r="T52"/>
  <c r="K52"/>
  <c r="K31" i="3"/>
  <c r="P31"/>
  <c r="T31"/>
  <c r="P241" i="2"/>
  <c r="T241"/>
  <c r="K241"/>
  <c r="P234" i="3"/>
  <c r="T234"/>
  <c r="K234"/>
  <c r="P233" i="2"/>
  <c r="K233"/>
  <c r="G45" i="3"/>
  <c r="G169"/>
  <c r="P86" i="2"/>
  <c r="T86"/>
  <c r="K86"/>
  <c r="Q65" i="3"/>
  <c r="T65"/>
  <c r="K65"/>
  <c r="G132"/>
  <c r="G23"/>
  <c r="G162"/>
  <c r="P121" i="2"/>
  <c r="T121"/>
  <c r="K121"/>
  <c r="P235"/>
  <c r="T235"/>
  <c r="K235"/>
  <c r="K163" i="3"/>
  <c r="Q163"/>
  <c r="T163"/>
  <c r="P240" i="2"/>
  <c r="T240"/>
  <c r="K240"/>
  <c r="K52" i="3"/>
  <c r="Q52"/>
  <c r="T52"/>
  <c r="P141" i="2"/>
  <c r="T141"/>
  <c r="K141"/>
  <c r="P241" i="3"/>
  <c r="T241"/>
  <c r="K241"/>
  <c r="P208" i="2"/>
  <c r="T208"/>
  <c r="K208"/>
  <c r="P233" i="3"/>
  <c r="G243"/>
  <c r="K233"/>
  <c r="H120"/>
  <c r="Q120"/>
  <c r="H120" i="2"/>
  <c r="Q120"/>
  <c r="G124" i="3"/>
  <c r="P237" i="2"/>
  <c r="T237"/>
  <c r="K237"/>
  <c r="G120" i="3"/>
  <c r="G138"/>
  <c r="H69"/>
  <c r="Q69"/>
  <c r="H69" i="2"/>
  <c r="Q69"/>
  <c r="H149" i="3"/>
  <c r="Q149"/>
  <c r="H149" i="2"/>
  <c r="Q149"/>
  <c r="G115" i="3"/>
  <c r="G166"/>
  <c r="G133"/>
  <c r="G69"/>
  <c r="G149"/>
  <c r="G161"/>
  <c r="J115" i="2"/>
  <c r="J212"/>
  <c r="J225"/>
  <c r="J115" i="3"/>
  <c r="J212"/>
  <c r="J225"/>
  <c r="G168"/>
  <c r="P137" i="2"/>
  <c r="T137"/>
  <c r="K137"/>
  <c r="P121" i="3"/>
  <c r="T121"/>
  <c r="K121"/>
  <c r="P235"/>
  <c r="T235"/>
  <c r="K235"/>
  <c r="P240"/>
  <c r="T240"/>
  <c r="K240"/>
  <c r="P242" i="2"/>
  <c r="T242"/>
  <c r="K242"/>
  <c r="P141" i="3"/>
  <c r="T141"/>
  <c r="K141"/>
  <c r="Q65" i="2"/>
  <c r="T65"/>
  <c r="K65"/>
  <c r="P208" i="3"/>
  <c r="T208"/>
  <c r="K208"/>
  <c r="T246" i="1"/>
  <c r="J245" i="3"/>
  <c r="J245" i="2"/>
  <c r="K243"/>
  <c r="P243"/>
  <c r="P133"/>
  <c r="T133"/>
  <c r="K133"/>
  <c r="P138" i="3"/>
  <c r="T138"/>
  <c r="K138"/>
  <c r="P23"/>
  <c r="K23"/>
  <c r="P45"/>
  <c r="T45"/>
  <c r="K45"/>
  <c r="P69" i="2"/>
  <c r="T69"/>
  <c r="K69"/>
  <c r="P133" i="3"/>
  <c r="T133"/>
  <c r="K133"/>
  <c r="K243"/>
  <c r="P162"/>
  <c r="T162"/>
  <c r="K162"/>
  <c r="P132" i="2"/>
  <c r="T132"/>
  <c r="K132"/>
  <c r="P169" i="3"/>
  <c r="T169"/>
  <c r="K169"/>
  <c r="P112" i="2"/>
  <c r="T112"/>
  <c r="K112"/>
  <c r="P131"/>
  <c r="T131"/>
  <c r="K131"/>
  <c r="P161" i="3"/>
  <c r="T161"/>
  <c r="K161"/>
  <c r="P166"/>
  <c r="T166"/>
  <c r="K166"/>
  <c r="P124"/>
  <c r="T124"/>
  <c r="K124"/>
  <c r="S115"/>
  <c r="S212"/>
  <c r="S225"/>
  <c r="P168" i="2"/>
  <c r="T168"/>
  <c r="K168"/>
  <c r="K115"/>
  <c r="S115"/>
  <c r="S212"/>
  <c r="S225"/>
  <c r="P149"/>
  <c r="T149"/>
  <c r="K149"/>
  <c r="P69" i="3"/>
  <c r="T69"/>
  <c r="K69"/>
  <c r="P120" i="2"/>
  <c r="T120"/>
  <c r="K120"/>
  <c r="P132" i="3"/>
  <c r="T132"/>
  <c r="K132"/>
  <c r="P112"/>
  <c r="T112"/>
  <c r="K112"/>
  <c r="P108" i="2"/>
  <c r="T108"/>
  <c r="K108"/>
  <c r="P131" i="3"/>
  <c r="T131"/>
  <c r="K131"/>
  <c r="P162" i="2"/>
  <c r="T162"/>
  <c r="K162"/>
  <c r="P169"/>
  <c r="T169"/>
  <c r="K169"/>
  <c r="T233"/>
  <c r="P168" i="3"/>
  <c r="T168"/>
  <c r="K168"/>
  <c r="K161" i="2"/>
  <c r="P161"/>
  <c r="T161"/>
  <c r="P149" i="3"/>
  <c r="T149"/>
  <c r="K149"/>
  <c r="P166" i="2"/>
  <c r="T166"/>
  <c r="K166"/>
  <c r="P115" i="3"/>
  <c r="K115"/>
  <c r="P138" i="2"/>
  <c r="T138"/>
  <c r="K138"/>
  <c r="P120" i="3"/>
  <c r="T120"/>
  <c r="K120"/>
  <c r="P124" i="2"/>
  <c r="T124"/>
  <c r="K124"/>
  <c r="T233" i="3"/>
  <c r="T243"/>
  <c r="W243"/>
  <c r="P243"/>
  <c r="P23" i="2"/>
  <c r="K23"/>
  <c r="P45"/>
  <c r="T45"/>
  <c r="K45"/>
  <c r="P108" i="3"/>
  <c r="T108"/>
  <c r="K108"/>
  <c r="V225"/>
  <c r="V224"/>
  <c r="S224"/>
  <c r="S244"/>
  <c r="V225" i="2"/>
  <c r="U225" i="3"/>
  <c r="U224"/>
  <c r="U244"/>
  <c r="S224" i="2"/>
  <c r="S244"/>
  <c r="T243"/>
  <c r="T115"/>
  <c r="T115" i="3"/>
  <c r="T23" i="2"/>
  <c r="T23" i="3"/>
  <c r="S245"/>
  <c r="V245"/>
  <c r="S245" i="2"/>
  <c r="V244" i="3"/>
  <c r="V224" i="2"/>
  <c r="V244"/>
  <c r="V245"/>
  <c r="U245" i="3"/>
  <c r="G212" i="2"/>
  <c r="G225"/>
  <c r="G245"/>
  <c r="G215" i="1"/>
  <c r="G228"/>
  <c r="P215"/>
  <c r="H215"/>
  <c r="G212" i="3"/>
  <c r="H212"/>
  <c r="H225"/>
  <c r="H212" i="2"/>
  <c r="H225"/>
  <c r="I170" i="1"/>
  <c r="R170"/>
  <c r="T170"/>
  <c r="G225" i="3"/>
  <c r="G245"/>
  <c r="H245"/>
  <c r="H245" i="2"/>
  <c r="I215" i="1"/>
  <c r="Q215"/>
  <c r="I167" i="2"/>
  <c r="I212"/>
  <c r="I225"/>
  <c r="I167" i="3"/>
  <c r="I212"/>
  <c r="I225"/>
  <c r="P212"/>
  <c r="P225"/>
  <c r="Q212" i="2"/>
  <c r="Q225"/>
  <c r="Q212" i="3"/>
  <c r="Q225"/>
  <c r="P212" i="2"/>
  <c r="P225"/>
  <c r="P245"/>
  <c r="P224"/>
  <c r="P244"/>
  <c r="I245" i="3"/>
  <c r="P245"/>
  <c r="P224"/>
  <c r="P244"/>
  <c r="Q245"/>
  <c r="Q224"/>
  <c r="Q244"/>
  <c r="Q245" i="2"/>
  <c r="Q224"/>
  <c r="Q244"/>
  <c r="I245"/>
  <c r="P249" i="1"/>
  <c r="Q249"/>
  <c r="R167" i="2"/>
  <c r="R212"/>
  <c r="R225"/>
  <c r="K167"/>
  <c r="K212"/>
  <c r="R167" i="3"/>
  <c r="R212"/>
  <c r="R225"/>
  <c r="K167"/>
  <c r="H246" i="1"/>
  <c r="R245" i="3"/>
  <c r="R224"/>
  <c r="R244"/>
  <c r="R245" i="2"/>
  <c r="R224"/>
  <c r="R244"/>
  <c r="K212" i="3"/>
  <c r="T167" i="2"/>
  <c r="T212"/>
  <c r="T225"/>
  <c r="T167" i="3"/>
  <c r="T212"/>
  <c r="T225"/>
  <c r="T224"/>
  <c r="T224" i="2"/>
  <c r="S215" i="1"/>
  <c r="R215"/>
  <c r="T245" i="3"/>
  <c r="W225"/>
  <c r="W245"/>
  <c r="T244"/>
  <c r="W224"/>
  <c r="W244"/>
  <c r="T244" i="2"/>
  <c r="T245"/>
  <c r="T215" i="1"/>
  <c r="R249"/>
  <c r="S249"/>
  <c r="T24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2"/>
  <c r="K33"/>
  <c r="K34"/>
  <c r="K35"/>
  <c r="K36"/>
  <c r="K38"/>
  <c r="K39"/>
  <c r="K40"/>
  <c r="K41"/>
  <c r="K42"/>
  <c r="K43"/>
  <c r="K44"/>
  <c r="K45"/>
  <c r="K46"/>
  <c r="K48"/>
  <c r="K49"/>
  <c r="K50"/>
  <c r="K51"/>
  <c r="K52"/>
  <c r="K53"/>
  <c r="K55"/>
  <c r="K57"/>
  <c r="K58"/>
  <c r="K59"/>
  <c r="K63"/>
  <c r="K65"/>
  <c r="K66"/>
  <c r="K67"/>
  <c r="K68"/>
  <c r="K72"/>
  <c r="K73"/>
  <c r="K74"/>
  <c r="K75"/>
  <c r="K76"/>
  <c r="K77"/>
  <c r="K78"/>
  <c r="K79"/>
  <c r="K80"/>
  <c r="K82"/>
  <c r="K83"/>
  <c r="K84"/>
  <c r="K85"/>
  <c r="K86"/>
  <c r="K87"/>
  <c r="K88"/>
  <c r="K89"/>
  <c r="K91"/>
  <c r="K93"/>
  <c r="K94"/>
  <c r="K95"/>
  <c r="K96"/>
  <c r="K97"/>
  <c r="K98"/>
  <c r="K99"/>
  <c r="K100"/>
  <c r="K101"/>
  <c r="K102"/>
  <c r="K103"/>
  <c r="K105"/>
  <c r="K106"/>
  <c r="K108"/>
  <c r="K109"/>
  <c r="K110"/>
  <c r="K111"/>
  <c r="K112"/>
  <c r="K113"/>
  <c r="K115"/>
  <c r="K116"/>
  <c r="K118"/>
  <c r="K120"/>
  <c r="K121"/>
  <c r="K122"/>
  <c r="K123"/>
  <c r="K124"/>
  <c r="I5"/>
  <c r="K125"/>
  <c r="K127"/>
  <c r="K128"/>
  <c r="K129"/>
  <c r="K130"/>
  <c r="K131"/>
  <c r="K132"/>
  <c r="K134"/>
  <c r="K135"/>
  <c r="K136"/>
  <c r="K137"/>
  <c r="K138"/>
  <c r="K139"/>
  <c r="K140"/>
  <c r="K141"/>
  <c r="K143"/>
  <c r="K144"/>
  <c r="K145"/>
  <c r="K146"/>
  <c r="K147"/>
  <c r="K148"/>
  <c r="K149"/>
  <c r="K150"/>
  <c r="K151"/>
  <c r="K152"/>
  <c r="K153"/>
  <c r="K154"/>
  <c r="K155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6"/>
  <c r="K177"/>
  <c r="K178"/>
  <c r="K179"/>
  <c r="K180"/>
  <c r="K181"/>
  <c r="K182"/>
  <c r="K183"/>
  <c r="K184"/>
  <c r="K185"/>
  <c r="K186"/>
  <c r="K187"/>
  <c r="K188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8"/>
  <c r="K209"/>
  <c r="K210"/>
  <c r="K211"/>
  <c r="K212"/>
  <c r="K213"/>
  <c r="K232"/>
  <c r="K234"/>
  <c r="K236"/>
  <c r="K237"/>
  <c r="K238"/>
  <c r="K239"/>
  <c r="K240"/>
  <c r="K241"/>
  <c r="K242"/>
  <c r="K243"/>
  <c r="K244"/>
  <c r="K245"/>
  <c r="K30"/>
  <c r="K11"/>
  <c r="K60"/>
  <c r="K215"/>
  <c r="J246"/>
  <c r="K235"/>
  <c r="K233"/>
  <c r="I246"/>
  <c r="K246"/>
  <c r="V246"/>
  <c r="U243" i="2"/>
  <c r="W246" i="1"/>
  <c r="W243" i="2"/>
  <c r="K228" i="1"/>
  <c r="K248"/>
  <c r="H228"/>
  <c r="H248"/>
  <c r="K219" i="2"/>
  <c r="K219" i="3"/>
  <c r="K225"/>
  <c r="K245"/>
  <c r="R226" i="1"/>
  <c r="R227"/>
  <c r="R247"/>
  <c r="I228"/>
  <c r="I248"/>
  <c r="J228"/>
  <c r="J248"/>
  <c r="S228"/>
  <c r="G248"/>
  <c r="P226"/>
  <c r="P227"/>
  <c r="P247"/>
  <c r="K225" i="2"/>
  <c r="K245"/>
  <c r="S248" i="1"/>
  <c r="V228"/>
  <c r="V248"/>
  <c r="U245" i="2"/>
  <c r="P228" i="1"/>
  <c r="P248"/>
  <c r="R228"/>
  <c r="R248"/>
  <c r="S226"/>
  <c r="S227"/>
  <c r="S247"/>
  <c r="T228"/>
  <c r="T226"/>
  <c r="T227"/>
  <c r="V227"/>
  <c r="V247"/>
  <c r="U225" i="2"/>
  <c r="Q228" i="1"/>
  <c r="Q248"/>
  <c r="Q226"/>
  <c r="Q227"/>
  <c r="Q247"/>
  <c r="W227"/>
  <c r="W247"/>
  <c r="T247"/>
  <c r="W225" i="2"/>
  <c r="W245"/>
  <c r="U224"/>
  <c r="W228" i="1"/>
  <c r="W248"/>
  <c r="T248"/>
  <c r="W224" i="2"/>
  <c r="W244"/>
  <c r="U244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5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6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1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2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3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2  кв 2021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"Каскад"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"Каскад"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г. ООО "МПМК"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г. ООО "МПМК"</t>
        </r>
      </text>
    </comment>
    <comment ref="I32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3 КВ 2020 ООО "Удар"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кв. 2020 ООО "Кондратовское"</t>
        </r>
      </text>
    </comment>
    <comment ref="J33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4 кв. 2020 ООО "Кондратовское"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"Весна"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"Весна"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ООО "Т-Сервис"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"Т-Сервис"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2022 (из договора)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 2022 года (из договора)</t>
        </r>
      </text>
    </comment>
    <comment ref="K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I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года (из договора)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года (из договора)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МУП "Жилкомсервис"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 МУП "Жилкомсервис"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2022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8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 2022 (из договора)</t>
        </r>
      </text>
    </comment>
    <comment ref="J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2022 (из договора)</t>
        </r>
      </text>
    </comment>
    <comment ref="I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I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"Удар"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"Удар"</t>
        </r>
      </text>
    </comment>
    <comment ref="I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ПАО "ТГК-2"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АО "АрхоблЭнерго"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на 2022 (из договора)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на 2022 (из договора)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I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кв. 2022 (из договора)</t>
        </r>
      </text>
    </comment>
    <comment ref="G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I1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I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3 кв 2021 "Газпром теплоэнерго Архангельск"
</t>
        </r>
      </text>
    </comment>
    <comment ref="J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"Газпром теплоэнерго Архангельск"</t>
        </r>
      </text>
    </comment>
    <comment ref="I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3 кв.2021 (из договора)</t>
        </r>
      </text>
    </comment>
    <comment ref="J1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кв.2021 (из договора)</t>
        </r>
      </text>
    </comment>
    <comment ref="I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з кв 2022 год</t>
        </r>
      </text>
    </comment>
    <comment ref="J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4 кв 2022 год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на 2 кв 2022 (из договора)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G1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1 кв 2022 </t>
        </r>
      </text>
    </comment>
    <comment ref="I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"Илезское"</t>
        </r>
      </text>
    </comment>
    <comment ref="J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"Илезское"</t>
        </r>
      </text>
    </comment>
    <comment ref="I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МУП "Лойгинское"
</t>
        </r>
      </text>
    </comment>
    <comment ref="I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"Лойгинское"</t>
        </r>
      </text>
    </comment>
    <comment ref="J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"Лойгинское"</t>
        </r>
      </text>
    </comment>
    <comment ref="I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МУП "Бестужевское"</t>
        </r>
      </text>
    </comment>
    <comment ref="J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МУП "Бестужевское"</t>
        </r>
      </text>
    </comment>
    <comment ref="I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"Уютный город"</t>
        </r>
      </text>
    </comment>
    <comment ref="J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"Уютный город"</t>
        </r>
      </text>
    </comment>
  </commentList>
</comments>
</file>

<file path=xl/sharedStrings.xml><?xml version="1.0" encoding="utf-8"?>
<sst xmlns="http://schemas.openxmlformats.org/spreadsheetml/2006/main" count="2723" uniqueCount="460">
  <si>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</si>
  <si>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</si>
  <si>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</si>
  <si>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</si>
  <si>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</si>
  <si>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</si>
  <si>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</si>
  <si>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</si>
  <si>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</si>
  <si>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</si>
  <si>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</si>
  <si>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</si>
  <si>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</si>
  <si>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</si>
  <si>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</si>
  <si>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</si>
  <si>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</si>
  <si>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</si>
  <si>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</si>
  <si>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</si>
  <si>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</si>
  <si>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</si>
  <si>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</si>
  <si>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</si>
  <si>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</si>
  <si>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</si>
  <si>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</si>
  <si>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</si>
  <si>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</si>
  <si>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</si>
  <si>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</si>
  <si>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</si>
  <si>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</si>
  <si>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</si>
  <si>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</si>
  <si>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2924005075</t>
  </si>
  <si>
    <t>ООО "УК "Уютный город"</t>
  </si>
  <si>
    <t>сельское поселение "Двинское"</t>
  </si>
  <si>
    <t>2910004882</t>
  </si>
  <si>
    <t>ООО "Березниковское ТСП"</t>
  </si>
  <si>
    <t>2924005220</t>
  </si>
  <si>
    <t>ООО "УК "Весна"</t>
  </si>
  <si>
    <t>2922008546</t>
  </si>
  <si>
    <t>ООО "ГК "УЛК"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</si>
  <si>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</si>
  <si>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</si>
  <si>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</si>
  <si>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</si>
  <si>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</si>
  <si>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</si>
  <si>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</si>
  <si>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</si>
  <si>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</si>
  <si>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</si>
  <si>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</si>
  <si>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</si>
  <si>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</si>
  <si>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</si>
  <si>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</si>
  <si>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</si>
  <si>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</si>
  <si>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</si>
  <si>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</si>
  <si>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</si>
  <si>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</si>
  <si>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2911004363</t>
  </si>
  <si>
    <t>дер. Патровская и дер. Песок</t>
  </si>
  <si>
    <t>2911004331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</si>
  <si>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</si>
  <si>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</si>
  <si>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</si>
  <si>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</si>
  <si>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</si>
  <si>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2912006155</t>
  </si>
  <si>
    <t>МУП "Ерцевские теплосети"</t>
  </si>
  <si>
    <t>сельское поселение "Ерцевское"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</si>
  <si>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</si>
  <si>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</si>
  <si>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</si>
  <si>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</si>
  <si>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</si>
  <si>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</si>
  <si>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</si>
  <si>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</si>
  <si>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</si>
  <si>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</si>
  <si>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</si>
  <si>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</si>
  <si>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</si>
  <si>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</si>
  <si>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</si>
  <si>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</si>
  <si>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</si>
  <si>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</si>
  <si>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</si>
  <si>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</si>
  <si>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</si>
  <si>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</si>
  <si>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</si>
  <si>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</si>
  <si>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</si>
  <si>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</si>
  <si>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</si>
  <si>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</si>
  <si>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</si>
  <si>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</si>
  <si>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</si>
  <si>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</si>
  <si>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</si>
  <si>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</si>
  <si>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</si>
  <si>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</si>
  <si>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</si>
  <si>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</si>
  <si>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</si>
  <si>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</si>
  <si>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</si>
  <si>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</si>
  <si>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</si>
  <si>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</si>
  <si>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</si>
  <si>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</si>
  <si>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</si>
  <si>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</si>
  <si>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</si>
  <si>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</si>
  <si>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</si>
  <si>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</si>
  <si>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</si>
  <si>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</si>
  <si>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</si>
  <si>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</si>
  <si>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</si>
  <si>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</si>
  <si>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</si>
  <si>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</si>
  <si>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</si>
  <si>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</si>
  <si>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</si>
  <si>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</si>
  <si>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</si>
  <si>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</si>
  <si>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</si>
  <si>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</si>
  <si>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</si>
  <si>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</si>
  <si>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</si>
  <si>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</si>
  <si>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</si>
  <si>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</si>
  <si>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2901252021</t>
  </si>
  <si>
    <t>ООО "Газпром теплоэнерго Архангельск"</t>
  </si>
  <si>
    <t>2920016693</t>
  </si>
  <si>
    <t>ООО "Уют-Энерго"</t>
  </si>
  <si>
    <t>2920015308</t>
  </si>
  <si>
    <t>МУП "Плесецк-Ресурс"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</si>
  <si>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</si>
  <si>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</si>
  <si>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</si>
  <si>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</si>
  <si>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</si>
  <si>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</si>
  <si>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</si>
  <si>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</si>
  <si>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</si>
  <si>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</si>
  <si>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</si>
  <si>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</si>
  <si>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</si>
  <si>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</si>
  <si>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</si>
  <si>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</si>
  <si>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</si>
  <si>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</si>
  <si>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</si>
  <si>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</si>
  <si>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</si>
  <si>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</si>
  <si>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</si>
  <si>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</si>
  <si>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</si>
  <si>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</si>
  <si>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</si>
  <si>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</si>
  <si>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</si>
  <si>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</si>
  <si>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</si>
  <si>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</si>
  <si>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</si>
  <si>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</si>
  <si>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</si>
  <si>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</si>
  <si>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</si>
  <si>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</si>
  <si>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</si>
  <si>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</si>
  <si>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</si>
  <si>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</si>
  <si>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</si>
  <si>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</si>
  <si>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</si>
  <si>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</si>
  <si>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</si>
  <si>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</si>
  <si>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</si>
  <si>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</si>
  <si>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</si>
  <si>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</si>
  <si>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</si>
  <si>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</si>
  <si>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</si>
  <si>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</si>
  <si>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</si>
  <si>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</si>
  <si>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</si>
  <si>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</si>
  <si>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</si>
  <si>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</si>
  <si>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</si>
  <si>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</si>
  <si>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</si>
  <si>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</si>
  <si>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</si>
  <si>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</si>
  <si>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</si>
  <si>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</si>
  <si>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</si>
  <si>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</si>
  <si>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</si>
  <si>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>городское поселение "Плесецкое", пос. Плесецк, ул. Уборевича, д. 7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</si>
  <si>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</si>
  <si>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</si>
  <si>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</si>
  <si>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</si>
  <si>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</si>
  <si>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</si>
  <si>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</si>
  <si>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</si>
  <si>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</si>
  <si>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</si>
  <si>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</si>
  <si>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</si>
  <si>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</si>
  <si>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</si>
  <si>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</si>
  <si>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</si>
  <si>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</si>
  <si>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</si>
  <si>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</si>
  <si>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</si>
  <si>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</si>
  <si>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</si>
  <si>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</si>
  <si>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</si>
  <si>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</si>
  <si>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</si>
  <si>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</si>
  <si>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</si>
  <si>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2911004349</t>
  </si>
  <si>
    <t>дер. Усачевская и дер. Трофимовская</t>
  </si>
  <si>
    <t>2911004420</t>
  </si>
  <si>
    <t>7736186950</t>
  </si>
  <si>
    <t>ООО "Газпром энерго"</t>
  </si>
  <si>
    <t>2901125778</t>
  </si>
  <si>
    <t>сельское поселение "Лисестровское"</t>
  </si>
  <si>
    <t>290406794205</t>
  </si>
  <si>
    <t>ИП Рукаванов О.А.</t>
  </si>
  <si>
    <t>2904012719</t>
  </si>
  <si>
    <t>АО "Котласское ДРСУ"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</si>
  <si>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</si>
  <si>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</si>
  <si>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</si>
  <si>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</si>
  <si>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</si>
  <si>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</si>
  <si>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</si>
  <si>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</si>
  <si>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</si>
  <si>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</si>
  <si>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</si>
  <si>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</si>
  <si>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</si>
  <si>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</si>
  <si>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</si>
  <si>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</si>
  <si>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24</t>
  </si>
  <si>
    <t>МО "Талажское", в/г 65</t>
  </si>
  <si>
    <t>МО "Мезенское", в/г 49</t>
  </si>
  <si>
    <t>МО "Коношское", в/г 1(17)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</si>
  <si>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</si>
  <si>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</si>
  <si>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</si>
  <si>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декабрь 2022 г.,
 рублей</t>
  </si>
  <si>
    <t>2905001195</t>
  </si>
  <si>
    <t>МУП "ПУ ЖКХ"</t>
  </si>
  <si>
    <t>7717127211</t>
  </si>
  <si>
    <t>ФГУП "РТРС"</t>
  </si>
  <si>
    <t>Верхнетоемский муниципальный округ Арх.обл.</t>
  </si>
  <si>
    <t>с. Верхняя Тойма</t>
  </si>
  <si>
    <t>вместо ООО "МПМК"</t>
  </si>
  <si>
    <t>дер. Скрипчинская и Семеновская 1-я</t>
  </si>
  <si>
    <t>вместо ООО "Удар"</t>
  </si>
  <si>
    <t>пос. Двинской</t>
  </si>
  <si>
    <t>дер. Кондратовская</t>
  </si>
  <si>
    <t>вместо ООО "Кондратовское"</t>
  </si>
  <si>
    <t>с. Вознесенское</t>
  </si>
  <si>
    <t>вместо ООО "Каскад"</t>
  </si>
  <si>
    <t>от котельной в п. Авнюга, ул. Строительная, д.16</t>
  </si>
  <si>
    <t>Виноградовский муниципальный округ Арх.обл.</t>
  </si>
  <si>
    <t>от котельной в доме №67 «в» по ул. Комсомольская в пос. Рочегда</t>
  </si>
  <si>
    <t>вместо ООО "УК "Весна"</t>
  </si>
  <si>
    <t>пос.Березник (от котельной по ул.Романа Куликова, д.72а)</t>
  </si>
  <si>
    <t>2910005276</t>
  </si>
  <si>
    <t>ООО "Ресурс-Сервис"</t>
  </si>
  <si>
    <t>п. Березник, п. Воронцы, п. Шидрово, д. Конецгорье, д. Пянда</t>
  </si>
  <si>
    <t>д. Моржегоры, п. Хетово</t>
  </si>
  <si>
    <t>вместо ООО "Т-Сервис"</t>
  </si>
  <si>
    <t>поселок Сельменьга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</si>
  <si>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</si>
  <si>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ул. Водогон</t>
  </si>
  <si>
    <t>городской округ Арх.обл. "Город Коряжма"</t>
  </si>
  <si>
    <t>МУП Каргопольского муниципального округа "Тихманьга"</t>
  </si>
  <si>
    <t>МУП Каргопольского муниципального округа "Казаково"</t>
  </si>
  <si>
    <t>МУП Каргопольского муниципального округа "Ошевенское"</t>
  </si>
  <si>
    <t>от котельных в деревне Ширяиха</t>
  </si>
  <si>
    <t>МУП Каргопольского муниципального округа "Усачево"</t>
  </si>
  <si>
    <t>МУП Каргопольского муниципального округа "Архангело"</t>
  </si>
  <si>
    <t>от котельной в деревне Шелоховская</t>
  </si>
  <si>
    <t>МУП Каргопольского муниципального округа "Печниково"</t>
  </si>
  <si>
    <t>от котельной в дер. Ватамановская</t>
  </si>
  <si>
    <t>сельских поселений "Подюжское" и "Мирный"</t>
  </si>
  <si>
    <t>2912007007</t>
  </si>
  <si>
    <t>ООО "Теплохолдинг Коноша"</t>
  </si>
  <si>
    <t>вместо МУП "Жилкомсервис" администрации МО "Коношское"</t>
  </si>
  <si>
    <t>вместо АО "АрхоблЭнерго"</t>
  </si>
  <si>
    <t>вместо ПАО "ТГК-2"</t>
  </si>
  <si>
    <t>сельское поселение "Черемушское"</t>
  </si>
  <si>
    <t>городское поселение "Сольвычегодское"</t>
  </si>
  <si>
    <t>пос. Приводино</t>
  </si>
  <si>
    <t>д. Курцево</t>
  </si>
  <si>
    <t>д. Куимиха</t>
  </si>
  <si>
    <t>пос. Удимский</t>
  </si>
  <si>
    <t>(Т) г. Сольвычегодск</t>
  </si>
  <si>
    <t>д. Григорово</t>
  </si>
  <si>
    <t>пос. Харитоново</t>
  </si>
  <si>
    <t>Уточнение</t>
  </si>
  <si>
    <t xml:space="preserve">
Примечание</t>
  </si>
  <si>
    <t xml:space="preserve">городское поселение Вельское </t>
  </si>
  <si>
    <t>котельная  - г. Вельск, ул. Фефилова, д. 31</t>
  </si>
  <si>
    <t>рабочий поселок Коноша, от котельной по ул. Печорская, 9/1</t>
  </si>
  <si>
    <t>с. Яренск</t>
  </si>
  <si>
    <t>ПАО "Россети Северо-Запада"</t>
  </si>
  <si>
    <t>городское поселение "Мезенское", сельские поселения "Каменское", "Дорогорское", "Быченское", "Зареченское"</t>
  </si>
  <si>
    <t>сельское поселение "Мошинское"</t>
  </si>
  <si>
    <t>от котельной в дер. Петариха, ул. Городская, 10А</t>
  </si>
  <si>
    <t>от котельных в р.п. Малошуйка, ул. Привокзальная, д1 и ул. Мира, д.28</t>
  </si>
  <si>
    <t>сельское поселение "Пинежское"</t>
  </si>
  <si>
    <t>за искл. котельной п. Пинега, ул. Первомайская, д. 38</t>
  </si>
  <si>
    <t xml:space="preserve">от котельной п. Пинега, ул. Первомайская, д. 38 </t>
  </si>
  <si>
    <t>Плесецкий муниципальный округ Арх.обл.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</si>
  <si>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</si>
  <si>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от котельных по адресам: д. № 14 по ул. Школьная в пос. Самково, в д. № 6а по ул. Мира в с. Конево и по ул.   Восточная в с. Конево</t>
  </si>
  <si>
    <t>от котельной в д. № 73 Б по ул. Школьная в пос. Поча</t>
  </si>
  <si>
    <t>рабочий поселок Обозерский</t>
  </si>
  <si>
    <t>от котельных по ул. Калинина, 19б и ул. Лесная, 34</t>
  </si>
  <si>
    <t>рабочий поселок Савинский</t>
  </si>
  <si>
    <t>за искл. пос. Река Емца, ул. Набережная, д. 15</t>
  </si>
  <si>
    <t>пос. Река Емца, ул. Набережная, д. 15</t>
  </si>
  <si>
    <t>городское поселение "Плесецкое"</t>
  </si>
  <si>
    <t>от котельных в рп.Плесецк по адресам: ул. Зеленая, ул. Октябрьская, д.79, ул. Промкомбинат, д.9, ул. Юбилейная, д.59 А</t>
  </si>
  <si>
    <t>пос. Пукса, ул. Центральная, д. 39</t>
  </si>
  <si>
    <t>вместо ООО "Газпром теплоэнерго Архангельск"</t>
  </si>
  <si>
    <t>вместо МУП "Плесецк-Ресурс"</t>
  </si>
  <si>
    <t>рабочий поселок Плесецк, от котельной по ул. Беданова, д. 5А</t>
  </si>
  <si>
    <t>рабочий поселок Плесецк, от котельной по ул. Садовая, д. 26А</t>
  </si>
  <si>
    <t>рабочий поселок Североонежск</t>
  </si>
  <si>
    <t>АО "2-ой Архангельский объединенный авиаотряд"</t>
  </si>
  <si>
    <t>сельское поселение "Островное"</t>
  </si>
  <si>
    <t>с. Вознесенье и дер. Кяростров</t>
  </si>
  <si>
    <t>дер. Ластола</t>
  </si>
  <si>
    <t>дер. Пустошь</t>
  </si>
  <si>
    <t>ООО "Теплоснаб" (Приморский район)</t>
  </si>
  <si>
    <t>вместо ООО "Интеко-Инвест"</t>
  </si>
  <si>
    <t>ООО "СРК"</t>
  </si>
  <si>
    <t>от котельных, расположенных по адресам пос. Ширшинский, д. 59 и дер. Исакогорка</t>
  </si>
  <si>
    <t>дер. Кузьмино, Новинки, Черный Яр</t>
  </si>
  <si>
    <t>дер. Бабанегово</t>
  </si>
  <si>
    <t>ООО "ТеплоСнаб" (Устьянский район)</t>
  </si>
  <si>
    <t>2922007775</t>
  </si>
  <si>
    <t>ООО "Березник"</t>
  </si>
  <si>
    <t>сельское поселение "Илезское"</t>
  </si>
  <si>
    <t>сельское поселение "Бестужевское"</t>
  </si>
  <si>
    <t>с. Емецк, ул. Жолобова</t>
  </si>
  <si>
    <t>сельское поселение "Холмогорское"</t>
  </si>
  <si>
    <t>с. Холмогоры (ул. Племзаводская)</t>
  </si>
  <si>
    <t>д. Анашкино</t>
  </si>
  <si>
    <t>д. Красное Село</t>
  </si>
  <si>
    <t>с. Холмогоры, ул. Октябрьская, д. 36 В</t>
  </si>
  <si>
    <t>с. Холмогоры ул. Шубина, 20А</t>
  </si>
  <si>
    <t>пос. Двинской, ул. Лесная, д. 62</t>
  </si>
  <si>
    <t>вместо ООО "Уютный город"</t>
  </si>
  <si>
    <t>сельское поселение "Шеговарское"</t>
  </si>
  <si>
    <t>с. Шеговары, ул. Центральная, д.68 а</t>
  </si>
  <si>
    <t>с. Шеговары, ул. Садовая, д.1</t>
  </si>
  <si>
    <t>Городское поселение "Шенкурское", за искл. котельной по адресу: г. Шенкурс, ул. Кудрявцева, д. 21 г</t>
  </si>
  <si>
    <t>Городское поселение "Шенкурское", от котельной по адресу г. Шенкурск, ул. Кудрявцева, д. 21 г</t>
  </si>
  <si>
    <t>городское поселение «Шипицынское»</t>
  </si>
  <si>
    <t>от котельной в р.п. Шипицыно, ул. Ломоносова, д.56, флигель 3</t>
  </si>
  <si>
    <t>вместо МУП "Илезское"</t>
  </si>
  <si>
    <t>вместо МУП "Лойгинское"</t>
  </si>
  <si>
    <t>вместо МУП "Бестужевское"</t>
  </si>
  <si>
    <t xml:space="preserve">д. Погост, ул. Почтовая </t>
  </si>
  <si>
    <t>городской округ Арх.обл. "Новодвинск"</t>
  </si>
  <si>
    <t>АО "Сети"</t>
  </si>
  <si>
    <t xml:space="preserve">1 квартал </t>
  </si>
  <si>
    <t xml:space="preserve">2 квартал </t>
  </si>
  <si>
    <t>3 квартал</t>
  </si>
  <si>
    <t xml:space="preserve">4 квартал </t>
  </si>
  <si>
    <t>декабрь 2023 г.,
 рублей</t>
  </si>
  <si>
    <t>Потребность в средствах областного бюджета
за декабрь 2022 - ноябрь 2023,
рублей</t>
  </si>
  <si>
    <t>2 квартал</t>
  </si>
  <si>
    <t xml:space="preserve">3 квартал </t>
  </si>
  <si>
    <t>4 квартал</t>
  </si>
  <si>
    <t>вместо Пинежское обособленное подразделение ООО ПКП "ТИТАН"</t>
  </si>
  <si>
    <t>вместо Пинежского МП ЖКХ</t>
  </si>
  <si>
    <t>декабрь 2024 г.,
 рублей</t>
  </si>
  <si>
    <t>Потребность в средствах областного бюджета
за декабрь 2023 - ноябрь 2024,
рублей</t>
  </si>
  <si>
    <t>,</t>
  </si>
  <si>
    <t>декабрь 2025 г.,
 рублей</t>
  </si>
  <si>
    <t>Потребность в средствах областного бюджета
за декабрь 2024 - ноябрь 2025,
рублей</t>
  </si>
  <si>
    <t>СОГЛАСОВАНО:</t>
  </si>
  <si>
    <t>Руководитель АТиЦ АО</t>
  </si>
  <si>
    <t>Е.А. Попова</t>
  </si>
  <si>
    <t>Объем ресурса
(тепловая энергия, Гкал; теплоноситель, м3)</t>
  </si>
  <si>
    <t>1.1. В части тепловой энергии, использеумой для отопления</t>
  </si>
  <si>
    <t>1.2. В части горячего водоснабжения в открытой системе ГВС</t>
  </si>
  <si>
    <t>тепловая энергия на подогрев, Гкал</t>
  </si>
  <si>
    <t>теплоноситель, м3</t>
  </si>
  <si>
    <t>1. СУБСИДИИ</t>
  </si>
  <si>
    <t>тепловая энергия, Гкал</t>
  </si>
  <si>
    <t>Плановая потребность в средствах субсидии, рублей</t>
  </si>
  <si>
    <t>Итого в части тепловой энергии, использеумой для отопления, Гкал</t>
  </si>
  <si>
    <t>г. Котлас, ул. Ушакова, 10</t>
  </si>
  <si>
    <t>г. Котлас, ул. Мира, 40</t>
  </si>
  <si>
    <t>ООО "Мошинские тепловые сети"</t>
  </si>
  <si>
    <t>Новая Земля (№ 6/23)</t>
  </si>
  <si>
    <t>Итого в части горячего водоснабжения в открытой системе ГВС</t>
  </si>
  <si>
    <t>Итого в части тепловой энергии, использеумой для отопления</t>
  </si>
  <si>
    <t>ИТОГО СУБСИДИИ, в т.ч.:</t>
  </si>
  <si>
    <t>ВСЕГО, в том числе:</t>
  </si>
  <si>
    <t>тепловая энергия на отопление, тепловая энергия на подогрев, Гкал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</si>
  <si>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 рублей/Гкал</t>
  </si>
  <si>
    <t>дер. Скрипчинская и 
Семеновская 1-я</t>
  </si>
  <si>
    <t>Исполняющий обязанности министра ТЭК и ЖКХ АО</t>
  </si>
  <si>
    <t>С.В. Дементей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</si>
  <si>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
на 2023 год </t>
  </si>
  <si>
    <t>Приложение № 14</t>
  </si>
  <si>
    <t>к пояснительной записке</t>
  </si>
  <si>
    <t xml:space="preserve">Расчет плановой потребности
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
на 2024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</si>
  <si>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
на 2025 год </t>
  </si>
</sst>
</file>

<file path=xl/styles.xml><?xml version="1.0" encoding="utf-8"?>
<styleSheet xmlns="http://schemas.openxmlformats.org/spreadsheetml/2006/main">
  <numFmts count="92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_-;\-* #,##0.00_-;_-* &quot;-&quot;??_-;_-@_-"/>
    <numFmt numFmtId="169" formatCode="_(* #,##0.00_);_(* \(\ #,##0.00\ \);_(* &quot;-&quot;??_);_(\ @_ \)"/>
    <numFmt numFmtId="170" formatCode="#,##0.00_ ;\-#,##0.00\ "/>
    <numFmt numFmtId="171" formatCode="#,##0.000_ ;\-#,##0.000\ "/>
    <numFmt numFmtId="172" formatCode="#,##0.000"/>
    <numFmt numFmtId="173" formatCode="0.0"/>
    <numFmt numFmtId="174" formatCode="_-* #,##0.00[$€-1]_-;\-* #,##0.00[$€-1]_-;_-* &quot;-&quot;??[$€-1]_-"/>
    <numFmt numFmtId="175" formatCode="0.0%"/>
    <numFmt numFmtId="176" formatCode="0.0%_);\(0.0%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#,##0__\ \ \ \ 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&quot;$&quot;#,##0"/>
    <numFmt numFmtId="204" formatCode="#,##0.00_ ;[Red]\-#,##0.00\ "/>
    <numFmt numFmtId="205" formatCode="_(&quot;$&quot;* #,##0.00_);_(&quot;$&quot;* \(#,##0.00\);_(&quot;$&quot;* &quot;-&quot;??_);_(@_)"/>
    <numFmt numFmtId="206" formatCode="0_)"/>
    <numFmt numFmtId="207" formatCode="0.000"/>
    <numFmt numFmtId="208" formatCode="_-* #,##0.00\ _р_._-;\-* #,##0.00\ _р_._-;_-* &quot;-&quot;??\ _р_._-;_-@_-"/>
    <numFmt numFmtId="209" formatCode="_-* #,##0\ _$_-;\-* #,##0\ _$_-;_-* &quot;-&quot;\ _$_-;_-@_-"/>
    <numFmt numFmtId="210" formatCode="_(* #,##0.0_);_(* \(#,##0.0\);_(* &quot;-&quot;??_);_(@_)"/>
    <numFmt numFmtId="211" formatCode="\$#\.00"/>
    <numFmt numFmtId="212" formatCode="_(&quot;$&quot;* #,##0_);_(&quot;$&quot;* \(#,##0\);_(&quot;$&quot;* &quot;-&quot;_);_(@_)"/>
    <numFmt numFmtId="213" formatCode="_(* #,##0_);_(* \(#,##0\);_(* &quot;-&quot;??_);_(@_)"/>
    <numFmt numFmtId="214" formatCode="#,##0;[Red]#,##0"/>
    <numFmt numFmtId="215" formatCode="&quot;\&quot;#,##0;[Red]\-&quot;\&quot;#,##0"/>
    <numFmt numFmtId="216" formatCode="\£#,##0_);\(\£#,##0\)"/>
    <numFmt numFmtId="217" formatCode="#,##0;\-#,##0;&quot;-&quot;"/>
    <numFmt numFmtId="218" formatCode="#,##0.00;\-#,##0.00;&quot;-&quot;"/>
    <numFmt numFmtId="219" formatCode="#,##0%;\-#,##0%;&quot;- &quot;"/>
    <numFmt numFmtId="220" formatCode="#,##0.0%;\-#,##0.0%;&quot;- &quot;"/>
    <numFmt numFmtId="221" formatCode="#,##0.00%;\-#,##0.00%;&quot;- &quot;"/>
    <numFmt numFmtId="222" formatCode="#,##0.0;\-#,##0.0;&quot;-&quot;"/>
    <numFmt numFmtId="223" formatCode="\$#,##0_);[Red]&quot;($&quot;#,##0\)"/>
    <numFmt numFmtId="224" formatCode="_(* #,##0.00_);[Red]_(* \(#,##0.00\);_(* &quot;-&quot;??_);_(@_)"/>
    <numFmt numFmtId="225" formatCode="0.0\x"/>
    <numFmt numFmtId="226" formatCode="_-* #,##0\ _F_B_-;\-* #,##0\ _F_B_-;_-* &quot;-&quot;\ _F_B_-;_-@_-"/>
    <numFmt numFmtId="227" formatCode="_-* #,##0.00\ _F_B_-;\-* #,##0.00\ _F_B_-;_-* &quot;-&quot;??\ _F_B_-;_-@_-"/>
    <numFmt numFmtId="228" formatCode="#,##0.0_);[Red]\(#,##0.0\)"/>
    <numFmt numFmtId="229" formatCode="_-* #,##0_-;_-* #,##0\-;_-* &quot;-&quot;_-;_-@_-"/>
    <numFmt numFmtId="230" formatCode="_-* #,##0.00_-;_-* #,##0.00\-;_-* &quot;-&quot;??_-;_-@_-"/>
    <numFmt numFmtId="231" formatCode="_-* #,##0\ _P_t_s_-;\-* #,##0\ _P_t_s_-;_-* &quot;- &quot;_P_t_s_-;_-@_-"/>
    <numFmt numFmtId="232" formatCode="_-* #,##0.00\ _P_t_s_-;\-* #,##0.00\ _P_t_s_-;_-* \-??\ _P_t_s_-;_-@_-"/>
    <numFmt numFmtId="233" formatCode="_-* #,##0&quot; Pts&quot;_-;\-* #,##0&quot; Pts&quot;_-;_-* &quot;- Pts&quot;_-;_-@_-"/>
    <numFmt numFmtId="234" formatCode="_-* #,##0.00&quot; Pts&quot;_-;\-* #,##0.00&quot; Pts&quot;_-;_-* \-??&quot; Pts&quot;_-;_-@_-"/>
    <numFmt numFmtId="235" formatCode="_-* #,##0\ &quot;$&quot;_-;\-* #,##0\ &quot;$&quot;_-;_-* &quot;-&quot;\ &quot;$&quot;_-;_-@_-"/>
    <numFmt numFmtId="236" formatCode="_-* #,##0.00\ &quot;$&quot;_-;\-* #,##0.00\ &quot;$&quot;_-;_-* &quot;-&quot;??\ &quot;$&quot;_-;_-@_-"/>
    <numFmt numFmtId="237" formatCode="&quot;$&quot;#,##0.0_);\(&quot;$&quot;#,##0.0\)"/>
    <numFmt numFmtId="238" formatCode="0.00\x"/>
    <numFmt numFmtId="239" formatCode="#\ ###\ ###\ ###"/>
    <numFmt numFmtId="240" formatCode="_-* #,##0\ &quot;FB&quot;_-;\-* #,##0\ &quot;FB&quot;_-;_-* &quot;-&quot;\ &quot;FB&quot;_-;_-@_-"/>
    <numFmt numFmtId="241" formatCode="_-* #,##0.00\ &quot;FB&quot;_-;\-* #,##0.00\ &quot;FB&quot;_-;_-* &quot;-&quot;??\ &quot;FB&quot;_-;_-@_-"/>
    <numFmt numFmtId="242" formatCode="0%;\(0%\)"/>
    <numFmt numFmtId="243" formatCode="_(* #,##0.00_);_(* \(#,##0.00\);_(* \-??_);_(@_)"/>
    <numFmt numFmtId="244" formatCode="\ \ @"/>
    <numFmt numFmtId="245" formatCode="\ \ \ \ @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\¥#,##0_);\(\¥#,##0\)"/>
    <numFmt numFmtId="249" formatCode="_-* #,##0.00&quot;р.&quot;_-;\-* #,##0.00&quot;р.&quot;_-;_-* \-??&quot;р.&quot;_-;_-@_-"/>
    <numFmt numFmtId="250" formatCode="_(&quot;р.&quot;* #,##0.00_);_(&quot;р.&quot;* \(#,##0.00\);_(&quot;р.&quot;* &quot;-&quot;??_);_(@_)"/>
    <numFmt numFmtId="251" formatCode="_-&quot;Ј&quot;* #,##0.00_-;\-&quot;Ј&quot;* #,##0.00_-;_-&quot;Ј&quot;* &quot;-&quot;??_-;_-@_-"/>
    <numFmt numFmtId="252" formatCode="_-* #,##0.00_р_._-;\-* #,##0.00_р_._-;_-* \-??_р_._-;_-@_-"/>
    <numFmt numFmtId="253" formatCode="%#\.00"/>
  </numFmts>
  <fonts count="323">
    <font>
      <sz val="10"/>
      <name val="Tahoma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6"/>
      <name val="Tahoma"/>
      <family val="2"/>
      <charset val="204"/>
    </font>
    <font>
      <sz val="28"/>
      <name val="Tahoma"/>
      <family val="2"/>
      <charset val="204"/>
    </font>
    <font>
      <sz val="15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0"/>
      <name val="Tahoma"/>
      <family val="2"/>
      <charset val="204"/>
    </font>
    <font>
      <i/>
      <sz val="16"/>
      <name val="Tahoma"/>
      <family val="2"/>
      <charset val="204"/>
    </font>
    <font>
      <i/>
      <sz val="8"/>
      <name val="Tahoma"/>
      <family val="2"/>
      <charset val="204"/>
    </font>
    <font>
      <b/>
      <sz val="16"/>
      <name val="Tahoma"/>
      <family val="2"/>
      <charset val="204"/>
    </font>
    <font>
      <b/>
      <sz val="18"/>
      <name val="Tahoma"/>
      <family val="2"/>
      <charset val="204"/>
    </font>
    <font>
      <sz val="36"/>
      <name val="Tahoma"/>
      <family val="2"/>
      <charset val="204"/>
    </font>
    <font>
      <sz val="10"/>
      <name val="Tahoma"/>
      <family val="2"/>
      <charset val="204"/>
    </font>
    <font>
      <sz val="10"/>
      <name val="Helv"/>
      <family val="2"/>
    </font>
    <font>
      <u/>
      <sz val="10"/>
      <color theme="10"/>
      <name val="Arial"/>
      <family val="2"/>
    </font>
  </fonts>
  <fills count="1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431">
    <xf numFmtId="0" fontId="0" fillId="0" borderId="0"/>
    <xf numFmtId="0" fontId="26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6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6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26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26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26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26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26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26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27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27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27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27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27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27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7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27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27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27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27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27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28" fillId="20" borderId="1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7" fillId="7" borderId="2"/>
    <xf numFmtId="0" fontId="29" fillId="21" borderId="3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8" fillId="22" borderId="4"/>
    <xf numFmtId="0" fontId="30" fillId="21" borderId="1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9" fillId="22" borderId="2"/>
    <xf numFmtId="0" fontId="31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10" fillId="0" borderId="5"/>
    <xf numFmtId="0" fontId="32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33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13" fillId="0" borderId="8"/>
    <xf numFmtId="0" fontId="35" fillId="23" borderId="9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14" fillId="24" borderId="1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25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16" fillId="26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27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17" fillId="3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28" borderId="11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23" fillId="29" borderId="12"/>
    <xf numFmtId="0" fontId="40" fillId="0" borderId="13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3" fillId="0" borderId="0"/>
    <xf numFmtId="0" fontId="42" fillId="30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2" fillId="0" borderId="0"/>
    <xf numFmtId="167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51" fillId="0" borderId="0"/>
    <xf numFmtId="174" fontId="51" fillId="0" borderId="0"/>
    <xf numFmtId="0" fontId="52" fillId="0" borderId="0"/>
    <xf numFmtId="0" fontId="53" fillId="0" borderId="0"/>
    <xf numFmtId="175" fontId="54" fillId="0" borderId="0">
      <alignment vertical="top"/>
    </xf>
    <xf numFmtId="175" fontId="55" fillId="0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6" fontId="55" fillId="31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175" fontId="55" fillId="32" borderId="0">
      <alignment vertical="top"/>
    </xf>
    <xf numFmtId="0" fontId="44" fillId="0" borderId="0"/>
    <xf numFmtId="40" fontId="56" fillId="0" borderId="0" applyFont="0" applyFill="0" applyBorder="0" applyAlignment="0" applyProtection="0"/>
    <xf numFmtId="0" fontId="57" fillId="0" borderId="0"/>
    <xf numFmtId="0" fontId="53" fillId="0" borderId="0"/>
    <xf numFmtId="0" fontId="53" fillId="0" borderId="0"/>
    <xf numFmtId="0" fontId="52" fillId="0" borderId="0"/>
    <xf numFmtId="0" fontId="4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0" fontId="58" fillId="34" borderId="2" applyNumberFormat="0">
      <alignment readingOrder="1"/>
      <protection locked="0"/>
    </xf>
    <xf numFmtId="0" fontId="51" fillId="0" borderId="0"/>
    <xf numFmtId="0" fontId="51" fillId="0" borderId="0"/>
    <xf numFmtId="0" fontId="51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174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1" fillId="0" borderId="0"/>
    <xf numFmtId="0" fontId="51" fillId="0" borderId="0"/>
    <xf numFmtId="0" fontId="51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60" fillId="0" borderId="0"/>
    <xf numFmtId="0" fontId="51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4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4" fontId="51" fillId="0" borderId="0"/>
    <xf numFmtId="0" fontId="51" fillId="0" borderId="0"/>
    <xf numFmtId="0" fontId="51" fillId="0" borderId="0"/>
    <xf numFmtId="0" fontId="51" fillId="0" borderId="0"/>
    <xf numFmtId="0" fontId="60" fillId="0" borderId="0"/>
    <xf numFmtId="0" fontId="52" fillId="0" borderId="0"/>
    <xf numFmtId="174" fontId="52" fillId="0" borderId="0"/>
    <xf numFmtId="178" fontId="60" fillId="0" borderId="0" applyFont="0" applyFill="0" applyBorder="0" applyAlignment="0" applyProtection="0"/>
    <xf numFmtId="0" fontId="61" fillId="0" borderId="21">
      <protection locked="0"/>
    </xf>
    <xf numFmtId="179" fontId="62" fillId="0" borderId="0">
      <protection locked="0"/>
    </xf>
    <xf numFmtId="180" fontId="62" fillId="0" borderId="0">
      <protection locked="0"/>
    </xf>
    <xf numFmtId="166" fontId="61" fillId="0" borderId="0">
      <protection locked="0"/>
    </xf>
    <xf numFmtId="166" fontId="61" fillId="0" borderId="0">
      <protection locked="0"/>
    </xf>
    <xf numFmtId="166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1" fontId="62" fillId="0" borderId="21">
      <protection locked="0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0" fontId="64" fillId="35" borderId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36" borderId="2" applyNumberFormat="0" applyAlignment="0"/>
    <xf numFmtId="0" fontId="24" fillId="0" borderId="0"/>
    <xf numFmtId="183" fontId="59" fillId="0" borderId="22">
      <protection locked="0"/>
    </xf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71" fillId="3" borderId="0" applyNumberFormat="0" applyBorder="0" applyAlignment="0" applyProtection="0"/>
    <xf numFmtId="10" fontId="72" fillId="0" borderId="0" applyNumberFormat="0" applyFill="0" applyBorder="0" applyAlignment="0"/>
    <xf numFmtId="0" fontId="74" fillId="22" borderId="2" applyNumberFormat="0" applyAlignment="0" applyProtection="0"/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45" fillId="0" borderId="2" applyNumberFormat="0" applyAlignment="0">
      <protection locked="0"/>
    </xf>
    <xf numFmtId="0" fontId="75" fillId="24" borderId="10" applyNumberFormat="0" applyAlignment="0" applyProtection="0"/>
    <xf numFmtId="0" fontId="76" fillId="0" borderId="15">
      <alignment horizontal="left" vertical="center"/>
    </xf>
    <xf numFmtId="165" fontId="53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167" fontId="53" fillId="0" borderId="0" applyFont="0" applyFill="0" applyBorder="0" applyAlignment="0" applyProtection="0"/>
    <xf numFmtId="3" fontId="78" fillId="0" borderId="0" applyFont="0" applyFill="0" applyBorder="0" applyAlignment="0" applyProtection="0"/>
    <xf numFmtId="183" fontId="79" fillId="37" borderId="22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166" fontId="53" fillId="0" borderId="0" applyFont="0" applyFill="0" applyBorder="0" applyAlignment="0" applyProtection="0"/>
    <xf numFmtId="187" fontId="78" fillId="0" borderId="0" applyFont="0" applyFill="0" applyBorder="0" applyAlignment="0" applyProtection="0"/>
    <xf numFmtId="188" fontId="50" fillId="33" borderId="0">
      <protection locked="0"/>
    </xf>
    <xf numFmtId="0" fontId="77" fillId="0" borderId="0" applyFill="0" applyBorder="0" applyProtection="0">
      <alignment vertical="center"/>
    </xf>
    <xf numFmtId="172" fontId="50" fillId="33" borderId="0">
      <protection locked="0"/>
    </xf>
    <xf numFmtId="189" fontId="50" fillId="33" borderId="0">
      <protection locked="0"/>
    </xf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80" fillId="0" borderId="0">
      <alignment vertical="top"/>
    </xf>
    <xf numFmtId="0" fontId="45" fillId="38" borderId="2" applyAlignment="0">
      <alignment horizontal="left" vertical="center"/>
    </xf>
    <xf numFmtId="0" fontId="45" fillId="38" borderId="2" applyAlignment="0">
      <alignment horizontal="left" vertical="center"/>
    </xf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77" fillId="0" borderId="23" applyNumberFormat="0" applyFont="0" applyFill="0" applyAlignment="0" applyProtection="0"/>
    <xf numFmtId="0" fontId="81" fillId="0" borderId="0" applyNumberFormat="0" applyFill="0" applyBorder="0" applyAlignment="0" applyProtection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74" fontId="48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37" fontId="53" fillId="0" borderId="0"/>
    <xf numFmtId="0" fontId="65" fillId="0" borderId="0"/>
    <xf numFmtId="0" fontId="83" fillId="0" borderId="0"/>
    <xf numFmtId="0" fontId="84" fillId="0" borderId="0"/>
    <xf numFmtId="0" fontId="85" fillId="0" borderId="0" applyNumberFormat="0" applyFill="0" applyBorder="0" applyAlignment="0" applyProtection="0"/>
    <xf numFmtId="173" fontId="86" fillId="0" borderId="0" applyFill="0" applyBorder="0" applyAlignment="0" applyProtection="0"/>
    <xf numFmtId="173" fontId="54" fillId="0" borderId="0" applyFill="0" applyBorder="0" applyAlignment="0" applyProtection="0"/>
    <xf numFmtId="173" fontId="87" fillId="0" borderId="0" applyFill="0" applyBorder="0" applyAlignment="0" applyProtection="0"/>
    <xf numFmtId="173" fontId="88" fillId="0" borderId="0" applyFill="0" applyBorder="0" applyAlignment="0" applyProtection="0"/>
    <xf numFmtId="173" fontId="89" fillId="0" borderId="0" applyFill="0" applyBorder="0" applyAlignment="0" applyProtection="0"/>
    <xf numFmtId="173" fontId="90" fillId="0" borderId="0" applyFill="0" applyBorder="0" applyAlignment="0" applyProtection="0"/>
    <xf numFmtId="173" fontId="91" fillId="0" borderId="0" applyFill="0" applyBorder="0" applyAlignment="0" applyProtection="0"/>
    <xf numFmtId="2" fontId="78" fillId="0" borderId="0" applyFont="0" applyFill="0" applyBorder="0" applyAlignment="0" applyProtection="0"/>
    <xf numFmtId="0" fontId="92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Fill="0" applyBorder="0" applyProtection="0">
      <alignment horizontal="left"/>
    </xf>
    <xf numFmtId="0" fontId="45" fillId="4" borderId="2" applyNumberFormat="0" applyAlignment="0"/>
    <xf numFmtId="0" fontId="45" fillId="4" borderId="2" applyNumberFormat="0" applyAlignment="0"/>
    <xf numFmtId="0" fontId="95" fillId="4" borderId="0" applyNumberFormat="0" applyBorder="0" applyAlignment="0" applyProtection="0"/>
    <xf numFmtId="175" fontId="96" fillId="32" borderId="15" applyNumberFormat="0" applyFont="0" applyBorder="0" applyAlignment="0" applyProtection="0"/>
    <xf numFmtId="0" fontId="77" fillId="0" borderId="0" applyFont="0" applyFill="0" applyBorder="0" applyAlignment="0" applyProtection="0">
      <alignment horizontal="right"/>
    </xf>
    <xf numFmtId="192" fontId="97" fillId="32" borderId="0" applyNumberFormat="0" applyFont="0" applyAlignment="0"/>
    <xf numFmtId="0" fontId="98" fillId="0" borderId="24" applyNumberFormat="0" applyBorder="0">
      <alignment horizontal="centerContinuous"/>
    </xf>
    <xf numFmtId="0" fontId="99" fillId="0" borderId="0" applyProtection="0">
      <alignment horizontal="right"/>
    </xf>
    <xf numFmtId="0" fontId="45" fillId="22" borderId="2" applyNumberFormat="0" applyAlignment="0"/>
    <xf numFmtId="0" fontId="45" fillId="22" borderId="2" applyNumberFormat="0" applyAlignment="0"/>
    <xf numFmtId="0" fontId="100" fillId="0" borderId="0">
      <alignment horizontal="center"/>
    </xf>
    <xf numFmtId="0" fontId="100" fillId="39" borderId="0">
      <alignment horizontal="center"/>
    </xf>
    <xf numFmtId="0" fontId="101" fillId="0" borderId="0">
      <alignment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0" fontId="106" fillId="40" borderId="0"/>
    <xf numFmtId="0" fontId="107" fillId="41" borderId="0"/>
    <xf numFmtId="0" fontId="48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60" fillId="0" borderId="0"/>
    <xf numFmtId="183" fontId="109" fillId="0" borderId="0"/>
    <xf numFmtId="0" fontId="53" fillId="0" borderId="0"/>
    <xf numFmtId="0" fontId="110" fillId="0" borderId="0" applyNumberFormat="0" applyFill="0" applyBorder="0" applyAlignment="0" applyProtection="0">
      <alignment vertical="top"/>
      <protection locked="0"/>
    </xf>
    <xf numFmtId="193" fontId="111" fillId="0" borderId="15">
      <alignment horizontal="center" vertical="center" wrapText="1"/>
    </xf>
    <xf numFmtId="0" fontId="112" fillId="7" borderId="2" applyNumberFormat="0" applyAlignment="0" applyProtection="0"/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0" fontId="113" fillId="0" borderId="0" applyFill="0" applyBorder="0" applyProtection="0">
      <alignment vertical="center"/>
    </xf>
    <xf numFmtId="38" fontId="55" fillId="0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194" fontId="55" fillId="32" borderId="0">
      <alignment vertical="top"/>
    </xf>
    <xf numFmtId="38" fontId="55" fillId="0" borderId="0">
      <alignment vertical="top"/>
    </xf>
    <xf numFmtId="0" fontId="114" fillId="0" borderId="14" applyNumberFormat="0" applyFill="0" applyAlignment="0" applyProtection="0"/>
    <xf numFmtId="195" fontId="115" fillId="0" borderId="15">
      <alignment horizontal="right"/>
      <protection locked="0"/>
    </xf>
    <xf numFmtId="0" fontId="77" fillId="0" borderId="0" applyFont="0" applyFill="0" applyBorder="0" applyAlignment="0" applyProtection="0">
      <alignment horizontal="right"/>
    </xf>
    <xf numFmtId="0" fontId="77" fillId="0" borderId="0" applyFill="0" applyBorder="0" applyProtection="0">
      <alignment vertical="center"/>
    </xf>
    <xf numFmtId="0" fontId="77" fillId="0" borderId="0" applyFont="0" applyFill="0" applyBorder="0" applyAlignment="0" applyProtection="0">
      <alignment horizontal="right"/>
    </xf>
    <xf numFmtId="3" fontId="60" fillId="0" borderId="25" applyFont="0" applyBorder="0">
      <alignment horizontal="center" vertical="center"/>
    </xf>
    <xf numFmtId="0" fontId="116" fillId="26" borderId="0" applyNumberFormat="0" applyBorder="0" applyAlignment="0" applyProtection="0"/>
    <xf numFmtId="0" fontId="64" fillId="0" borderId="17"/>
    <xf numFmtId="0" fontId="117" fillId="0" borderId="0" applyNumberFormat="0" applyFill="0" applyBorder="0" applyAlignment="0" applyProtection="0"/>
    <xf numFmtId="196" fontId="60" fillId="0" borderId="0"/>
    <xf numFmtId="0" fontId="117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>
      <alignment horizontal="right"/>
    </xf>
    <xf numFmtId="0" fontId="60" fillId="0" borderId="0"/>
    <xf numFmtId="0" fontId="119" fillId="0" borderId="0"/>
    <xf numFmtId="0" fontId="77" fillId="0" borderId="0" applyFill="0" applyBorder="0" applyProtection="0">
      <alignment vertical="center"/>
    </xf>
    <xf numFmtId="0" fontId="120" fillId="0" borderId="0"/>
    <xf numFmtId="0" fontId="53" fillId="0" borderId="0"/>
    <xf numFmtId="0" fontId="51" fillId="0" borderId="0"/>
    <xf numFmtId="0" fontId="5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197" fontId="60" fillId="0" borderId="0" applyFont="0" applyAlignment="0">
      <alignment horizontal="center"/>
    </xf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96" fillId="0" borderId="0"/>
    <xf numFmtId="200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0" fontId="121" fillId="22" borderId="4" applyNumberFormat="0" applyAlignment="0" applyProtection="0"/>
    <xf numFmtId="1" fontId="122" fillId="0" borderId="0" applyProtection="0">
      <alignment horizontal="right" vertical="center"/>
    </xf>
    <xf numFmtId="49" fontId="123" fillId="0" borderId="26" applyFill="0" applyProtection="0">
      <alignment vertical="center"/>
    </xf>
    <xf numFmtId="9" fontId="53" fillId="0" borderId="0" applyFont="0" applyFill="0" applyBorder="0" applyAlignment="0" applyProtection="0"/>
    <xf numFmtId="0" fontId="77" fillId="0" borderId="0" applyFill="0" applyBorder="0" applyProtection="0">
      <alignment vertical="center"/>
    </xf>
    <xf numFmtId="37" fontId="124" fillId="33" borderId="27"/>
    <xf numFmtId="37" fontId="124" fillId="33" borderId="27"/>
    <xf numFmtId="0" fontId="125" fillId="0" borderId="0" applyNumberFormat="0">
      <alignment horizontal="left"/>
    </xf>
    <xf numFmtId="202" fontId="126" fillId="0" borderId="28" applyBorder="0">
      <alignment horizontal="right"/>
      <protection locked="0"/>
    </xf>
    <xf numFmtId="49" fontId="127" fillId="0" borderId="15" applyNumberFormat="0">
      <alignment horizontal="left" vertical="center"/>
    </xf>
    <xf numFmtId="0" fontId="128" fillId="0" borderId="29">
      <alignment vertical="center"/>
    </xf>
    <xf numFmtId="4" fontId="129" fillId="33" borderId="4" applyNumberFormat="0" applyProtection="0">
      <alignment vertical="center"/>
    </xf>
    <xf numFmtId="4" fontId="130" fillId="33" borderId="4" applyNumberFormat="0" applyProtection="0">
      <alignment vertical="center"/>
    </xf>
    <xf numFmtId="4" fontId="129" fillId="33" borderId="4" applyNumberFormat="0" applyProtection="0">
      <alignment horizontal="left" vertical="center" indent="1"/>
    </xf>
    <xf numFmtId="4" fontId="129" fillId="33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4" fontId="129" fillId="42" borderId="4" applyNumberFormat="0" applyProtection="0">
      <alignment horizontal="right" vertical="center"/>
    </xf>
    <xf numFmtId="4" fontId="129" fillId="43" borderId="4" applyNumberFormat="0" applyProtection="0">
      <alignment horizontal="right" vertical="center"/>
    </xf>
    <xf numFmtId="4" fontId="129" fillId="44" borderId="4" applyNumberFormat="0" applyProtection="0">
      <alignment horizontal="right" vertical="center"/>
    </xf>
    <xf numFmtId="4" fontId="129" fillId="45" borderId="4" applyNumberFormat="0" applyProtection="0">
      <alignment horizontal="right" vertical="center"/>
    </xf>
    <xf numFmtId="4" fontId="129" fillId="46" borderId="4" applyNumberFormat="0" applyProtection="0">
      <alignment horizontal="right" vertical="center"/>
    </xf>
    <xf numFmtId="4" fontId="129" fillId="47" borderId="4" applyNumberFormat="0" applyProtection="0">
      <alignment horizontal="right" vertical="center"/>
    </xf>
    <xf numFmtId="4" fontId="129" fillId="48" borderId="4" applyNumberFormat="0" applyProtection="0">
      <alignment horizontal="right" vertical="center"/>
    </xf>
    <xf numFmtId="4" fontId="129" fillId="49" borderId="4" applyNumberFormat="0" applyProtection="0">
      <alignment horizontal="right" vertical="center"/>
    </xf>
    <xf numFmtId="4" fontId="129" fillId="50" borderId="4" applyNumberFormat="0" applyProtection="0">
      <alignment horizontal="right" vertical="center"/>
    </xf>
    <xf numFmtId="4" fontId="131" fillId="51" borderId="4" applyNumberFormat="0" applyProtection="0">
      <alignment horizontal="left" vertical="center" indent="1"/>
    </xf>
    <xf numFmtId="4" fontId="129" fillId="52" borderId="30" applyNumberFormat="0" applyProtection="0">
      <alignment horizontal="left" vertical="center" indent="1"/>
    </xf>
    <xf numFmtId="4" fontId="132" fillId="53" borderId="0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4" fontId="44" fillId="52" borderId="4" applyNumberFormat="0" applyProtection="0">
      <alignment horizontal="left" vertical="center" indent="1"/>
    </xf>
    <xf numFmtId="4" fontId="44" fillId="54" borderId="4" applyNumberFormat="0" applyProtection="0">
      <alignment horizontal="left" vertical="center" indent="1"/>
    </xf>
    <xf numFmtId="0" fontId="53" fillId="54" borderId="4" applyNumberFormat="0" applyProtection="0">
      <alignment horizontal="left" vertical="center" indent="1"/>
    </xf>
    <xf numFmtId="0" fontId="53" fillId="54" borderId="4" applyNumberFormat="0" applyProtection="0">
      <alignment horizontal="left" vertical="center" indent="1"/>
    </xf>
    <xf numFmtId="0" fontId="53" fillId="55" borderId="4" applyNumberFormat="0" applyProtection="0">
      <alignment horizontal="left" vertical="center" indent="1"/>
    </xf>
    <xf numFmtId="0" fontId="53" fillId="55" borderId="4" applyNumberFormat="0" applyProtection="0">
      <alignment horizontal="left" vertical="center" indent="1"/>
    </xf>
    <xf numFmtId="0" fontId="53" fillId="31" borderId="4" applyNumberFormat="0" applyProtection="0">
      <alignment horizontal="left" vertical="center" indent="1"/>
    </xf>
    <xf numFmtId="0" fontId="53" fillId="31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60" fillId="0" borderId="0"/>
    <xf numFmtId="4" fontId="129" fillId="56" borderId="4" applyNumberFormat="0" applyProtection="0">
      <alignment vertical="center"/>
    </xf>
    <xf numFmtId="4" fontId="130" fillId="56" borderId="4" applyNumberFormat="0" applyProtection="0">
      <alignment vertical="center"/>
    </xf>
    <xf numFmtId="4" fontId="129" fillId="56" borderId="4" applyNumberFormat="0" applyProtection="0">
      <alignment horizontal="left" vertical="center" indent="1"/>
    </xf>
    <xf numFmtId="4" fontId="129" fillId="56" borderId="4" applyNumberFormat="0" applyProtection="0">
      <alignment horizontal="left" vertical="center" indent="1"/>
    </xf>
    <xf numFmtId="4" fontId="129" fillId="52" borderId="4" applyNumberFormat="0" applyProtection="0">
      <alignment horizontal="right" vertical="center"/>
    </xf>
    <xf numFmtId="4" fontId="130" fillId="52" borderId="4" applyNumberFormat="0" applyProtection="0">
      <alignment horizontal="right" vertical="center"/>
    </xf>
    <xf numFmtId="0" fontId="53" fillId="34" borderId="4" applyNumberFormat="0" applyProtection="0">
      <alignment horizontal="left" vertical="center" indent="1"/>
    </xf>
    <xf numFmtId="0" fontId="53" fillId="34" borderId="4" applyNumberFormat="0" applyProtection="0">
      <alignment horizontal="left" vertical="center" indent="1"/>
    </xf>
    <xf numFmtId="0" fontId="133" fillId="0" borderId="0"/>
    <xf numFmtId="4" fontId="134" fillId="52" borderId="4" applyNumberFormat="0" applyProtection="0">
      <alignment horizontal="right" vertical="center"/>
    </xf>
    <xf numFmtId="0" fontId="135" fillId="0" borderId="0">
      <alignment horizontal="left" vertical="center" wrapText="1"/>
    </xf>
    <xf numFmtId="203" fontId="136" fillId="0" borderId="15">
      <alignment horizontal="left" vertical="center"/>
      <protection locked="0"/>
    </xf>
    <xf numFmtId="0" fontId="53" fillId="0" borderId="0"/>
    <xf numFmtId="0" fontId="51" fillId="0" borderId="0"/>
    <xf numFmtId="2" fontId="137" fillId="57" borderId="31" applyProtection="0"/>
    <xf numFmtId="2" fontId="137" fillId="57" borderId="31" applyProtection="0"/>
    <xf numFmtId="2" fontId="138" fillId="0" borderId="0" applyFill="0" applyBorder="0" applyProtection="0"/>
    <xf numFmtId="2" fontId="58" fillId="0" borderId="0" applyFill="0" applyBorder="0" applyProtection="0"/>
    <xf numFmtId="2" fontId="58" fillId="58" borderId="31" applyProtection="0"/>
    <xf numFmtId="2" fontId="58" fillId="59" borderId="31" applyProtection="0"/>
    <xf numFmtId="2" fontId="58" fillId="60" borderId="31" applyProtection="0"/>
    <xf numFmtId="2" fontId="58" fillId="60" borderId="31" applyProtection="0">
      <alignment horizontal="center"/>
    </xf>
    <xf numFmtId="2" fontId="58" fillId="59" borderId="31" applyProtection="0">
      <alignment horizontal="center"/>
    </xf>
    <xf numFmtId="0" fontId="139" fillId="0" borderId="0" applyBorder="0" applyProtection="0">
      <alignment vertical="center"/>
    </xf>
    <xf numFmtId="0" fontId="139" fillId="0" borderId="26" applyBorder="0" applyProtection="0">
      <alignment horizontal="right" vertical="center"/>
    </xf>
    <xf numFmtId="0" fontId="140" fillId="61" borderId="0" applyBorder="0" applyProtection="0">
      <alignment horizontal="centerContinuous" vertical="center"/>
    </xf>
    <xf numFmtId="0" fontId="140" fillId="62" borderId="26" applyBorder="0" applyProtection="0">
      <alignment horizontal="centerContinuous" vertical="center"/>
    </xf>
    <xf numFmtId="0" fontId="141" fillId="0" borderId="0"/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0" fontId="120" fillId="0" borderId="0"/>
    <xf numFmtId="0" fontId="143" fillId="0" borderId="0" applyFill="0" applyBorder="0" applyProtection="0">
      <alignment horizontal="left"/>
    </xf>
    <xf numFmtId="0" fontId="94" fillId="0" borderId="32" applyFill="0" applyBorder="0" applyProtection="0">
      <alignment horizontal="left" vertical="top"/>
    </xf>
    <xf numFmtId="0" fontId="144" fillId="0" borderId="0">
      <alignment horizontal="centerContinuous"/>
    </xf>
    <xf numFmtId="4" fontId="65" fillId="64" borderId="0">
      <alignment horizontal="right"/>
    </xf>
    <xf numFmtId="4" fontId="65" fillId="64" borderId="0">
      <alignment horizontal="right"/>
    </xf>
    <xf numFmtId="0" fontId="145" fillId="0" borderId="32" applyFill="0" applyBorder="0" applyProtection="0"/>
    <xf numFmtId="0" fontId="145" fillId="0" borderId="0"/>
    <xf numFmtId="0" fontId="146" fillId="0" borderId="0" applyFill="0" applyBorder="0" applyProtection="0"/>
    <xf numFmtId="0" fontId="147" fillId="0" borderId="0"/>
    <xf numFmtId="0" fontId="148" fillId="0" borderId="0" applyNumberFormat="0" applyFill="0" applyBorder="0" applyAlignment="0" applyProtection="0"/>
    <xf numFmtId="0" fontId="149" fillId="65" borderId="33" applyNumberFormat="0">
      <alignment horizontal="center" vertical="center"/>
    </xf>
    <xf numFmtId="49" fontId="150" fillId="55" borderId="34" applyNumberFormat="0">
      <alignment horizontal="center" vertical="center"/>
    </xf>
    <xf numFmtId="0" fontId="78" fillId="0" borderId="35" applyNumberFormat="0" applyFont="0" applyFill="0" applyAlignment="0" applyProtection="0"/>
    <xf numFmtId="0" fontId="78" fillId="0" borderId="35" applyNumberFormat="0" applyFont="0" applyFill="0" applyAlignment="0" applyProtection="0"/>
    <xf numFmtId="0" fontId="151" fillId="0" borderId="23" applyFill="0" applyBorder="0" applyProtection="0">
      <alignment vertical="center"/>
    </xf>
    <xf numFmtId="0" fontId="152" fillId="0" borderId="0">
      <alignment horizontal="fill"/>
    </xf>
    <xf numFmtId="0" fontId="96" fillId="0" borderId="0"/>
    <xf numFmtId="0" fontId="153" fillId="0" borderId="0" applyNumberFormat="0" applyFill="0" applyBorder="0" applyAlignment="0" applyProtection="0"/>
    <xf numFmtId="0" fontId="154" fillId="0" borderId="26" applyBorder="0" applyProtection="0">
      <alignment horizontal="right"/>
    </xf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183" fontId="59" fillId="0" borderId="22">
      <protection locked="0"/>
    </xf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3" fontId="156" fillId="0" borderId="0">
      <alignment horizontal="center" vertical="center" textRotation="90" wrapText="1"/>
    </xf>
    <xf numFmtId="171" fontId="59" fillId="0" borderId="15">
      <alignment vertical="top" wrapText="1"/>
    </xf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49" fontId="160" fillId="0" borderId="0" applyNumberFormat="0" applyFill="0" applyBorder="0" applyAlignment="0" applyProtection="0">
      <alignment vertical="top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204" fontId="163" fillId="0" borderId="15">
      <alignment vertical="top" wrapText="1"/>
    </xf>
    <xf numFmtId="4" fontId="164" fillId="0" borderId="15">
      <alignment horizontal="left" vertical="center"/>
    </xf>
    <xf numFmtId="4" fontId="164" fillId="0" borderId="15"/>
    <xf numFmtId="4" fontId="164" fillId="66" borderId="15"/>
    <xf numFmtId="4" fontId="164" fillId="67" borderId="15"/>
    <xf numFmtId="4" fontId="165" fillId="68" borderId="15"/>
    <xf numFmtId="4" fontId="166" fillId="31" borderId="15"/>
    <xf numFmtId="4" fontId="167" fillId="0" borderId="15">
      <alignment horizontal="center" wrapText="1"/>
    </xf>
    <xf numFmtId="204" fontId="164" fillId="0" borderId="15"/>
    <xf numFmtId="204" fontId="163" fillId="0" borderId="15">
      <alignment horizontal="center" vertical="center" wrapText="1"/>
    </xf>
    <xf numFmtId="204" fontId="163" fillId="0" borderId="15">
      <alignment vertical="top"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05" fontId="5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53" fillId="0" borderId="0"/>
    <xf numFmtId="0" fontId="53" fillId="0" borderId="0"/>
    <xf numFmtId="0" fontId="168" fillId="0" borderId="0" applyBorder="0">
      <alignment horizontal="center" vertical="center" wrapText="1"/>
    </xf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46" fillId="0" borderId="18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47" fillId="0" borderId="19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Border="0">
      <alignment horizontal="center" vertical="center" wrapText="1"/>
    </xf>
    <xf numFmtId="203" fontId="174" fillId="0" borderId="0" applyProtection="0">
      <alignment horizontal="center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9" fillId="0" borderId="36" applyBorder="0">
      <alignment horizontal="center" vertical="center" wrapText="1"/>
    </xf>
    <xf numFmtId="183" fontId="79" fillId="37" borderId="22"/>
    <xf numFmtId="4" fontId="50" fillId="33" borderId="15" applyBorder="0">
      <alignment horizontal="right"/>
    </xf>
    <xf numFmtId="49" fontId="177" fillId="0" borderId="0" applyBorder="0">
      <alignment vertical="center"/>
    </xf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3" fontId="79" fillId="0" borderId="15" applyBorder="0">
      <alignment vertical="center"/>
    </xf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0" fillId="0" borderId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174" fontId="117" fillId="32" borderId="0" applyFill="0">
      <alignment wrapText="1"/>
    </xf>
    <xf numFmtId="0" fontId="176" fillId="0" borderId="0">
      <alignment horizontal="center" vertical="top" wrapText="1"/>
    </xf>
    <xf numFmtId="0" fontId="181" fillId="0" borderId="0">
      <alignment horizontal="center" vertical="center" wrapText="1"/>
    </xf>
    <xf numFmtId="0" fontId="181" fillId="0" borderId="0">
      <alignment horizontal="center" vertical="center" wrapText="1"/>
    </xf>
    <xf numFmtId="174" fontId="176" fillId="0" borderId="0">
      <alignment horizontal="center" vertical="top" wrapText="1"/>
    </xf>
    <xf numFmtId="172" fontId="182" fillId="32" borderId="15">
      <alignment wrapTex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4" fontId="183" fillId="0" borderId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49" fontId="156" fillId="0" borderId="15">
      <alignment horizontal="right" vertical="top" wrapText="1"/>
    </xf>
    <xf numFmtId="173" fontId="185" fillId="0" borderId="0">
      <alignment horizontal="right" vertical="top" wrapText="1"/>
    </xf>
    <xf numFmtId="0" fontId="45" fillId="0" borderId="0"/>
    <xf numFmtId="0" fontId="2" fillId="0" borderId="0"/>
    <xf numFmtId="0" fontId="2" fillId="0" borderId="0"/>
    <xf numFmtId="49" fontId="50" fillId="0" borderId="0" applyBorder="0">
      <alignment vertical="top"/>
    </xf>
    <xf numFmtId="0" fontId="45" fillId="0" borderId="0"/>
    <xf numFmtId="0" fontId="45" fillId="0" borderId="0"/>
    <xf numFmtId="0" fontId="186" fillId="0" borderId="0"/>
    <xf numFmtId="0" fontId="53" fillId="0" borderId="0"/>
    <xf numFmtId="0" fontId="53" fillId="0" borderId="0"/>
    <xf numFmtId="0" fontId="18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65" fillId="0" borderId="0"/>
    <xf numFmtId="0" fontId="45" fillId="0" borderId="0"/>
    <xf numFmtId="0" fontId="188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9" fontId="50" fillId="0" borderId="0" applyBorder="0">
      <alignment vertical="top"/>
    </xf>
    <xf numFmtId="0" fontId="65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87" fillId="0" borderId="0"/>
    <xf numFmtId="0" fontId="60" fillId="0" borderId="0"/>
    <xf numFmtId="0" fontId="54" fillId="0" borderId="0">
      <alignment horizontal="left"/>
    </xf>
    <xf numFmtId="0" fontId="2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60" fillId="0" borderId="0"/>
    <xf numFmtId="0" fontId="190" fillId="0" borderId="0"/>
    <xf numFmtId="0" fontId="60" fillId="0" borderId="0"/>
    <xf numFmtId="0" fontId="53" fillId="0" borderId="0"/>
    <xf numFmtId="0" fontId="60" fillId="0" borderId="0"/>
    <xf numFmtId="0" fontId="187" fillId="0" borderId="0"/>
    <xf numFmtId="0" fontId="187" fillId="0" borderId="0"/>
    <xf numFmtId="49" fontId="50" fillId="0" borderId="0" applyBorder="0">
      <alignment vertical="top"/>
    </xf>
    <xf numFmtId="0" fontId="187" fillId="0" borderId="0"/>
    <xf numFmtId="0" fontId="60" fillId="0" borderId="0"/>
    <xf numFmtId="0" fontId="53" fillId="0" borderId="0" applyNumberFormat="0" applyFont="0" applyFill="0" applyBorder="0" applyAlignment="0" applyProtection="0">
      <alignment vertical="top"/>
    </xf>
    <xf numFmtId="0" fontId="190" fillId="0" borderId="0"/>
    <xf numFmtId="0" fontId="53" fillId="0" borderId="0"/>
    <xf numFmtId="0" fontId="65" fillId="0" borderId="0"/>
    <xf numFmtId="0" fontId="65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189" fillId="50" borderId="0" applyNumberFormat="0" applyBorder="0" applyAlignment="0">
      <alignment horizontal="left" vertical="center"/>
    </xf>
    <xf numFmtId="0" fontId="191" fillId="0" borderId="0"/>
    <xf numFmtId="0" fontId="60" fillId="0" borderId="0"/>
    <xf numFmtId="0" fontId="190" fillId="0" borderId="0"/>
    <xf numFmtId="0" fontId="65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190" fillId="0" borderId="0"/>
    <xf numFmtId="0" fontId="65" fillId="0" borderId="0"/>
    <xf numFmtId="0" fontId="60" fillId="0" borderId="0"/>
    <xf numFmtId="0" fontId="5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3" fillId="0" borderId="0"/>
    <xf numFmtId="0" fontId="65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3" fillId="0" borderId="0"/>
    <xf numFmtId="0" fontId="53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60" fillId="0" borderId="0"/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49" fontId="50" fillId="50" borderId="0" applyBorder="0">
      <alignment vertical="top"/>
    </xf>
    <xf numFmtId="0" fontId="53" fillId="0" borderId="0"/>
    <xf numFmtId="0" fontId="60" fillId="0" borderId="0"/>
    <xf numFmtId="0" fontId="65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191" fillId="0" borderId="0"/>
    <xf numFmtId="0" fontId="53" fillId="0" borderId="0"/>
    <xf numFmtId="0" fontId="60" fillId="0" borderId="0"/>
    <xf numFmtId="0" fontId="60" fillId="0" borderId="0"/>
    <xf numFmtId="0" fontId="192" fillId="0" borderId="0"/>
    <xf numFmtId="0" fontId="2" fillId="0" borderId="0"/>
    <xf numFmtId="0" fontId="2" fillId="0" borderId="0"/>
    <xf numFmtId="0" fontId="60" fillId="0" borderId="0"/>
    <xf numFmtId="206" fontId="9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06" fontId="92" fillId="0" borderId="0"/>
    <xf numFmtId="0" fontId="65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5" fillId="0" borderId="0"/>
    <xf numFmtId="0" fontId="60" fillId="0" borderId="0"/>
    <xf numFmtId="0" fontId="45" fillId="0" borderId="0"/>
    <xf numFmtId="0" fontId="60" fillId="0" borderId="0"/>
    <xf numFmtId="0" fontId="60" fillId="0" borderId="0"/>
    <xf numFmtId="0" fontId="45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6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50" fillId="0" borderId="0" applyBorder="0">
      <alignment vertical="top"/>
    </xf>
    <xf numFmtId="0" fontId="45" fillId="0" borderId="0"/>
    <xf numFmtId="0" fontId="1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45" fillId="0" borderId="0"/>
    <xf numFmtId="1" fontId="193" fillId="0" borderId="15">
      <alignment horizontal="left" vertical="center"/>
    </xf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204" fontId="174" fillId="0" borderId="15">
      <alignment vertical="top"/>
    </xf>
    <xf numFmtId="173" fontId="195" fillId="33" borderId="27" applyNumberFormat="0" applyBorder="0" applyAlignment="0">
      <alignment vertical="center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60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49" fontId="165" fillId="0" borderId="20">
      <alignment horizontal="left"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9" fillId="0" borderId="0" applyFill="0" applyBorder="0" applyAlignment="0" applyProtection="0"/>
    <xf numFmtId="9" fontId="4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207" fontId="197" fillId="0" borderId="15"/>
    <xf numFmtId="0" fontId="60" fillId="0" borderId="15" applyNumberFormat="0" applyFont="0" applyFill="0" applyAlignment="0" applyProtection="0"/>
    <xf numFmtId="3" fontId="198" fillId="69" borderId="20">
      <alignment horizontal="justify" vertical="center"/>
    </xf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51" fillId="0" borderId="0"/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38" fontId="54" fillId="0" borderId="0">
      <alignment vertical="top"/>
    </xf>
    <xf numFmtId="0" fontId="51" fillId="0" borderId="0"/>
    <xf numFmtId="49" fontId="185" fillId="0" borderId="0"/>
    <xf numFmtId="49" fontId="200" fillId="0" borderId="0">
      <alignment vertical="top"/>
    </xf>
    <xf numFmtId="3" fontId="201" fillId="0" borderId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38" fontId="24" fillId="0" borderId="0" applyFont="0" applyFill="0" applyBorder="0" applyAlignment="0" applyProtection="0"/>
    <xf numFmtId="3" fontId="203" fillId="0" borderId="20" applyFont="0" applyBorder="0">
      <alignment horizontal="right"/>
      <protection locked="0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41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4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209" fontId="60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37" applyBorder="0">
      <alignment horizontal="right"/>
    </xf>
    <xf numFmtId="4" fontId="50" fillId="32" borderId="37" applyBorder="0">
      <alignment horizontal="right"/>
    </xf>
    <xf numFmtId="4" fontId="50" fillId="70" borderId="38" applyBorder="0">
      <alignment horizontal="right"/>
    </xf>
    <xf numFmtId="4" fontId="50" fillId="70" borderId="38" applyBorder="0">
      <alignment horizontal="right"/>
    </xf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170" fontId="59" fillId="0" borderId="20">
      <alignment vertical="top" wrapText="1"/>
    </xf>
    <xf numFmtId="188" fontId="60" fillId="0" borderId="15" applyFont="0" applyFill="0" applyBorder="0" applyProtection="0">
      <alignment horizontal="center" vertical="center"/>
    </xf>
    <xf numFmtId="3" fontId="60" fillId="0" borderId="0" applyFont="0" applyBorder="0">
      <alignment horizontal="center"/>
    </xf>
    <xf numFmtId="166" fontId="61" fillId="0" borderId="0">
      <protection locked="0"/>
    </xf>
    <xf numFmtId="49" fontId="163" fillId="0" borderId="15">
      <alignment horizontal="center" vertical="center" wrapText="1"/>
    </xf>
    <xf numFmtId="0" fontId="59" fillId="0" borderId="15" applyBorder="0">
      <alignment horizontal="center" vertical="center" wrapText="1"/>
    </xf>
    <xf numFmtId="49" fontId="163" fillId="0" borderId="15">
      <alignment horizontal="center" vertical="center" wrapText="1"/>
    </xf>
    <xf numFmtId="49" fontId="135" fillId="0" borderId="15" applyNumberFormat="0" applyFill="0" applyAlignment="0" applyProtection="0"/>
    <xf numFmtId="172" fontId="60" fillId="0" borderId="0"/>
    <xf numFmtId="0" fontId="112" fillId="7" borderId="2" applyNumberFormat="0" applyAlignment="0" applyProtection="0"/>
    <xf numFmtId="0" fontId="53" fillId="0" borderId="0"/>
    <xf numFmtId="0" fontId="45" fillId="0" borderId="0"/>
    <xf numFmtId="0" fontId="45" fillId="29" borderId="12" applyNumberFormat="0" applyFont="0" applyAlignment="0" applyProtection="0"/>
    <xf numFmtId="0" fontId="45" fillId="0" borderId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43" fontId="2" fillId="0" borderId="0" applyFont="0" applyFill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0" fillId="0" borderId="0"/>
    <xf numFmtId="43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186" fillId="0" borderId="0"/>
    <xf numFmtId="0" fontId="53" fillId="0" borderId="0"/>
    <xf numFmtId="0" fontId="43" fillId="0" borderId="0"/>
    <xf numFmtId="0" fontId="60" fillId="0" borderId="0"/>
    <xf numFmtId="0" fontId="60" fillId="0" borderId="0"/>
    <xf numFmtId="0" fontId="2" fillId="0" borderId="0"/>
    <xf numFmtId="0" fontId="191" fillId="0" borderId="0"/>
    <xf numFmtId="0" fontId="192" fillId="0" borderId="0"/>
    <xf numFmtId="0" fontId="2" fillId="0" borderId="0"/>
    <xf numFmtId="0" fontId="60" fillId="0" borderId="0"/>
    <xf numFmtId="0" fontId="53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186" fillId="0" borderId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38" fontId="54" fillId="0" borderId="0">
      <alignment vertical="top"/>
    </xf>
    <xf numFmtId="0" fontId="52" fillId="0" borderId="0"/>
    <xf numFmtId="38" fontId="5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9" fontId="185" fillId="0" borderId="0"/>
    <xf numFmtId="49" fontId="200" fillId="0" borderId="0">
      <alignment vertical="top"/>
    </xf>
    <xf numFmtId="3" fontId="201" fillId="0" borderId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173" fontId="117" fillId="0" borderId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3" fontId="203" fillId="0" borderId="20" applyFont="0" applyBorder="0">
      <alignment horizontal="right"/>
      <protection locked="0"/>
    </xf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41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65" fillId="0" borderId="0"/>
    <xf numFmtId="167" fontId="60" fillId="0" borderId="0" applyFont="0" applyFill="0" applyBorder="0" applyAlignment="0" applyProtection="0"/>
    <xf numFmtId="0" fontId="65" fillId="0" borderId="0"/>
    <xf numFmtId="167" fontId="60" fillId="0" borderId="0" applyFont="0" applyFill="0" applyBorder="0" applyAlignment="0" applyProtection="0"/>
    <xf numFmtId="0" fontId="65" fillId="0" borderId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0" applyBorder="0">
      <alignment horizontal="right"/>
    </xf>
    <xf numFmtId="4" fontId="50" fillId="32" borderId="37" applyBorder="0">
      <alignment horizontal="right"/>
    </xf>
    <xf numFmtId="4" fontId="50" fillId="32" borderId="37" applyBorder="0">
      <alignment horizontal="right"/>
    </xf>
    <xf numFmtId="4" fontId="50" fillId="70" borderId="38" applyBorder="0">
      <alignment horizontal="right"/>
    </xf>
    <xf numFmtId="4" fontId="50" fillId="70" borderId="38" applyBorder="0">
      <alignment horizontal="right"/>
    </xf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188" fontId="60" fillId="0" borderId="15" applyFont="0" applyFill="0" applyBorder="0" applyProtection="0">
      <alignment horizontal="center" vertical="center"/>
    </xf>
    <xf numFmtId="3" fontId="60" fillId="0" borderId="0" applyFont="0" applyBorder="0">
      <alignment horizontal="center"/>
    </xf>
    <xf numFmtId="166" fontId="61" fillId="0" borderId="0">
      <protection locked="0"/>
    </xf>
    <xf numFmtId="49" fontId="163" fillId="0" borderId="15">
      <alignment horizontal="center" vertical="center" wrapText="1"/>
    </xf>
    <xf numFmtId="0" fontId="59" fillId="0" borderId="15" applyBorder="0">
      <alignment horizontal="center" vertical="center" wrapText="1"/>
    </xf>
    <xf numFmtId="49" fontId="135" fillId="0" borderId="15" applyNumberFormat="0" applyFill="0" applyAlignment="0" applyProtection="0"/>
    <xf numFmtId="0" fontId="112" fillId="7" borderId="2" applyNumberFormat="0" applyAlignment="0" applyProtection="0"/>
    <xf numFmtId="0" fontId="53" fillId="0" borderId="0"/>
    <xf numFmtId="0" fontId="53" fillId="0" borderId="0"/>
    <xf numFmtId="0" fontId="53" fillId="0" borderId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43" fontId="2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43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178" fillId="0" borderId="8" applyNumberFormat="0" applyFill="0" applyAlignment="0" applyProtection="0"/>
    <xf numFmtId="0" fontId="181" fillId="0" borderId="0">
      <alignment horizontal="centerContinuous" vertical="center" wrapText="1"/>
    </xf>
    <xf numFmtId="0" fontId="66" fillId="8" borderId="0" applyNumberFormat="0" applyBorder="0" applyAlignment="0" applyProtection="0"/>
    <xf numFmtId="0" fontId="53" fillId="0" borderId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0" fontId="66" fillId="6" borderId="0" applyNumberFormat="0" applyBorder="0" applyAlignment="0" applyProtection="0"/>
    <xf numFmtId="4" fontId="50" fillId="70" borderId="37" applyBorder="0">
      <alignment horizontal="right"/>
    </xf>
    <xf numFmtId="4" fontId="50" fillId="32" borderId="15" applyFont="0" applyBorder="0">
      <alignment horizontal="right"/>
    </xf>
    <xf numFmtId="0" fontId="66" fillId="2" borderId="0" applyNumberFormat="0" applyBorder="0" applyAlignment="0" applyProtection="0"/>
    <xf numFmtId="0" fontId="53" fillId="0" borderId="0"/>
    <xf numFmtId="0" fontId="51" fillId="0" borderId="0"/>
    <xf numFmtId="0" fontId="53" fillId="0" borderId="0"/>
    <xf numFmtId="0" fontId="53" fillId="0" borderId="0"/>
    <xf numFmtId="0" fontId="60" fillId="0" borderId="0"/>
    <xf numFmtId="0" fontId="190" fillId="0" borderId="0"/>
    <xf numFmtId="0" fontId="66" fillId="9" borderId="0" applyNumberFormat="0" applyBorder="0" applyAlignment="0" applyProtection="0"/>
    <xf numFmtId="0" fontId="2" fillId="0" borderId="0"/>
    <xf numFmtId="0" fontId="53" fillId="0" borderId="0"/>
    <xf numFmtId="0" fontId="206" fillId="0" borderId="0"/>
    <xf numFmtId="0" fontId="60" fillId="0" borderId="0"/>
    <xf numFmtId="0" fontId="60" fillId="0" borderId="0"/>
    <xf numFmtId="0" fontId="2" fillId="0" borderId="0"/>
    <xf numFmtId="9" fontId="59" fillId="0" borderId="0" applyFill="0" applyBorder="0" applyAlignment="0" applyProtection="0"/>
    <xf numFmtId="38" fontId="55" fillId="0" borderId="0">
      <alignment vertical="top"/>
    </xf>
    <xf numFmtId="38" fontId="55" fillId="0" borderId="0">
      <alignment vertical="top"/>
    </xf>
    <xf numFmtId="14" fontId="207" fillId="0" borderId="0" applyFont="0" applyBorder="0">
      <alignment vertical="top"/>
    </xf>
    <xf numFmtId="174" fontId="208" fillId="0" borderId="0" applyFont="0" applyFill="0" applyBorder="0" applyAlignment="0" applyProtection="0"/>
    <xf numFmtId="38" fontId="55" fillId="0" borderId="0">
      <alignment vertical="top"/>
    </xf>
    <xf numFmtId="203" fontId="59" fillId="0" borderId="0" applyFill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2" fillId="0" borderId="0"/>
    <xf numFmtId="0" fontId="2" fillId="0" borderId="0"/>
    <xf numFmtId="0" fontId="60" fillId="0" borderId="0"/>
    <xf numFmtId="0" fontId="66" fillId="29" borderId="12" applyNumberFormat="0" applyFont="0" applyAlignment="0" applyProtection="0"/>
    <xf numFmtId="9" fontId="190" fillId="0" borderId="0" applyFont="0" applyFill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59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203" fontId="59" fillId="0" borderId="0" applyFill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4" fontId="50" fillId="32" borderId="0" applyFont="0" applyBorder="0">
      <alignment horizontal="right"/>
    </xf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2" borderId="0" applyNumberFormat="0" applyBorder="0" applyAlignment="0" applyProtection="0"/>
    <xf numFmtId="0" fontId="2" fillId="0" borderId="0"/>
    <xf numFmtId="0" fontId="60" fillId="0" borderId="0"/>
    <xf numFmtId="0" fontId="187" fillId="0" borderId="0"/>
    <xf numFmtId="0" fontId="209" fillId="0" borderId="0"/>
    <xf numFmtId="0" fontId="59" fillId="0" borderId="0"/>
    <xf numFmtId="0" fontId="66" fillId="10" borderId="0" applyNumberFormat="0" applyBorder="0" applyAlignment="0" applyProtection="0"/>
    <xf numFmtId="9" fontId="18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10" borderId="0" applyNumberFormat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203" fontId="59" fillId="0" borderId="0" applyFill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8" borderId="0" applyNumberFormat="0" applyBorder="0" applyAlignment="0" applyProtection="0"/>
    <xf numFmtId="0" fontId="66" fillId="5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8" borderId="0" applyNumberFormat="0" applyBorder="0" applyAlignment="0" applyProtection="0"/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9" fontId="62" fillId="0" borderId="0">
      <protection locked="0"/>
    </xf>
    <xf numFmtId="180" fontId="62" fillId="0" borderId="0">
      <protection locked="0"/>
    </xf>
    <xf numFmtId="211" fontId="62" fillId="0" borderId="0">
      <protection locked="0"/>
    </xf>
    <xf numFmtId="181" fontId="212" fillId="0" borderId="0">
      <protection locked="0"/>
    </xf>
    <xf numFmtId="181" fontId="212" fillId="0" borderId="0">
      <protection locked="0"/>
    </xf>
    <xf numFmtId="181" fontId="62" fillId="0" borderId="21">
      <protection locked="0"/>
    </xf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59" fillId="0" borderId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38" fontId="55" fillId="0" borderId="0">
      <alignment vertical="top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78" fillId="0" borderId="8" applyNumberFormat="0" applyFill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21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157" fillId="22" borderId="4" applyNumberFormat="0" applyAlignment="0" applyProtection="0"/>
    <xf numFmtId="0" fontId="74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158" fillId="22" borderId="2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205" fontId="53" fillId="0" borderId="0" applyFont="0" applyFill="0" applyBorder="0" applyAlignment="0" applyProtection="0"/>
    <xf numFmtId="166" fontId="65" fillId="0" borderId="0" applyFont="0" applyFill="0" applyBorder="0" applyAlignment="0" applyProtection="0"/>
    <xf numFmtId="205" fontId="53" fillId="0" borderId="0" applyFont="0" applyFill="0" applyBorder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8" fillId="0" borderId="0" applyBorder="0">
      <alignment horizontal="center" vertical="center" wrapText="1"/>
    </xf>
    <xf numFmtId="203" fontId="174" fillId="0" borderId="0" applyProtection="0">
      <alignment horizontal="center"/>
    </xf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81" fillId="0" borderId="0">
      <alignment horizontal="centerContinuous" vertical="center" wrapText="1"/>
    </xf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45" fillId="0" borderId="0"/>
    <xf numFmtId="49" fontId="50" fillId="0" borderId="0" applyBorder="0">
      <alignment vertical="top"/>
    </xf>
    <xf numFmtId="0" fontId="45" fillId="0" borderId="0"/>
    <xf numFmtId="0" fontId="53" fillId="0" borderId="0"/>
    <xf numFmtId="0" fontId="65" fillId="0" borderId="0"/>
    <xf numFmtId="49" fontId="50" fillId="0" borderId="0" applyBorder="0">
      <alignment vertical="top"/>
    </xf>
    <xf numFmtId="0" fontId="65" fillId="0" borderId="0"/>
    <xf numFmtId="0" fontId="59" fillId="0" borderId="0"/>
    <xf numFmtId="0" fontId="186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65" fillId="0" borderId="0"/>
    <xf numFmtId="0" fontId="189" fillId="50" borderId="0" applyNumberFormat="0" applyBorder="0" applyAlignment="0">
      <alignment horizontal="left" vertical="center"/>
    </xf>
    <xf numFmtId="0" fontId="65" fillId="0" borderId="0"/>
    <xf numFmtId="0" fontId="60" fillId="0" borderId="0"/>
    <xf numFmtId="0" fontId="190" fillId="0" borderId="0"/>
    <xf numFmtId="0" fontId="65" fillId="0" borderId="0"/>
    <xf numFmtId="0" fontId="53" fillId="0" borderId="0"/>
    <xf numFmtId="0" fontId="2" fillId="0" borderId="0"/>
    <xf numFmtId="0" fontId="60" fillId="0" borderId="0"/>
    <xf numFmtId="0" fontId="190" fillId="0" borderId="0"/>
    <xf numFmtId="0" fontId="60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65" fillId="0" borderId="0"/>
    <xf numFmtId="0" fontId="65" fillId="0" borderId="0"/>
    <xf numFmtId="0" fontId="2" fillId="0" borderId="0"/>
    <xf numFmtId="0" fontId="60" fillId="0" borderId="0"/>
    <xf numFmtId="0" fontId="60" fillId="0" borderId="0"/>
    <xf numFmtId="0" fontId="215" fillId="0" borderId="0" applyFill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53" fillId="0" borderId="0"/>
    <xf numFmtId="0" fontId="53" fillId="0" borderId="0"/>
    <xf numFmtId="206" fontId="92" fillId="0" borderId="0"/>
    <xf numFmtId="0" fontId="60" fillId="0" borderId="0"/>
    <xf numFmtId="0" fontId="60" fillId="0" borderId="0"/>
    <xf numFmtId="0" fontId="60" fillId="0" borderId="0"/>
    <xf numFmtId="0" fontId="53" fillId="0" borderId="0"/>
    <xf numFmtId="0" fontId="187" fillId="0" borderId="0"/>
    <xf numFmtId="0" fontId="187" fillId="0" borderId="0"/>
    <xf numFmtId="0" fontId="65" fillId="0" borderId="0"/>
    <xf numFmtId="0" fontId="216" fillId="0" borderId="0"/>
    <xf numFmtId="0" fontId="187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96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50" fillId="28" borderId="11" applyNumberFormat="0" applyFont="0" applyAlignment="0" applyProtection="0"/>
    <xf numFmtId="9" fontId="53" fillId="0" borderId="0" applyFont="0" applyFill="0" applyBorder="0" applyAlignment="0" applyProtection="0"/>
    <xf numFmtId="9" fontId="59" fillId="0" borderId="0" applyFill="0" applyBorder="0" applyAlignment="0" applyProtection="0"/>
    <xf numFmtId="9" fontId="192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51" fillId="0" borderId="0"/>
    <xf numFmtId="0" fontId="59" fillId="0" borderId="0"/>
    <xf numFmtId="0" fontId="51" fillId="0" borderId="0"/>
    <xf numFmtId="0" fontId="51" fillId="0" borderId="0"/>
    <xf numFmtId="49" fontId="217" fillId="95" borderId="43" applyBorder="0" applyProtection="0">
      <alignment horizontal="left" vertical="center"/>
    </xf>
    <xf numFmtId="203" fontId="59" fillId="0" borderId="0" applyFill="0" applyProtection="0"/>
    <xf numFmtId="203" fontId="59" fillId="0" borderId="0" applyFill="0" applyProtection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1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9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86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86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70" borderId="37" applyBorder="0">
      <alignment horizontal="right"/>
    </xf>
    <xf numFmtId="4" fontId="50" fillId="32" borderId="15" applyFont="0" applyBorder="0">
      <alignment horizontal="right"/>
    </xf>
    <xf numFmtId="0" fontId="95" fillId="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7" fillId="0" borderId="0"/>
    <xf numFmtId="0" fontId="53" fillId="0" borderId="0"/>
    <xf numFmtId="0" fontId="214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2" fillId="0" borderId="0"/>
    <xf numFmtId="0" fontId="2" fillId="0" borderId="0"/>
    <xf numFmtId="49" fontId="50" fillId="0" borderId="0" applyBorder="0">
      <alignment vertical="top"/>
    </xf>
    <xf numFmtId="0" fontId="51" fillId="0" borderId="0"/>
    <xf numFmtId="0" fontId="53" fillId="0" borderId="0"/>
    <xf numFmtId="0" fontId="218" fillId="0" borderId="0" applyFont="0" applyFill="0" applyBorder="0" applyAlignment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9" fillId="0" borderId="0"/>
    <xf numFmtId="0" fontId="51" fillId="0" borderId="0"/>
    <xf numFmtId="0" fontId="59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177" fontId="53" fillId="33" borderId="20">
      <alignment wrapText="1"/>
      <protection locked="0"/>
    </xf>
    <xf numFmtId="0" fontId="52" fillId="0" borderId="0"/>
    <xf numFmtId="0" fontId="51" fillId="0" borderId="0"/>
    <xf numFmtId="0" fontId="59" fillId="0" borderId="0"/>
    <xf numFmtId="0" fontId="53" fillId="0" borderId="0"/>
    <xf numFmtId="0" fontId="51" fillId="0" borderId="0"/>
    <xf numFmtId="0" fontId="59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9" fillId="0" borderId="0"/>
    <xf numFmtId="0" fontId="51" fillId="0" borderId="0"/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3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2" fillId="0" borderId="0">
      <alignment vertical="center"/>
    </xf>
    <xf numFmtId="0" fontId="219" fillId="35" borderId="0"/>
    <xf numFmtId="0" fontId="64" fillId="96" borderId="0"/>
    <xf numFmtId="0" fontId="220" fillId="59" borderId="16" applyNumberFormat="0" applyFill="0" applyBorder="0" applyAlignment="0">
      <alignment horizontal="left"/>
    </xf>
    <xf numFmtId="0" fontId="176" fillId="59" borderId="0" applyNumberFormat="0" applyFill="0" applyBorder="0" applyAlignment="0"/>
    <xf numFmtId="0" fontId="221" fillId="55" borderId="16" applyNumberFormat="0" applyFill="0" applyBorder="0" applyAlignment="0">
      <alignment horizontal="left"/>
    </xf>
    <xf numFmtId="0" fontId="222" fillId="53" borderId="0" applyNumberFormat="0" applyFill="0" applyBorder="0" applyAlignment="0"/>
    <xf numFmtId="0" fontId="223" fillId="0" borderId="0" applyNumberFormat="0" applyFill="0" applyBorder="0" applyAlignment="0"/>
    <xf numFmtId="0" fontId="224" fillId="0" borderId="25" applyNumberFormat="0" applyFill="0" applyBorder="0" applyAlignment="0">
      <alignment horizontal="left"/>
    </xf>
    <xf numFmtId="0" fontId="225" fillId="47" borderId="46" applyNumberFormat="0" applyFill="0" applyBorder="0" applyAlignment="0">
      <alignment horizontal="centerContinuous"/>
    </xf>
    <xf numFmtId="0" fontId="226" fillId="0" borderId="0" applyNumberFormat="0" applyFill="0" applyBorder="0" applyAlignment="0"/>
    <xf numFmtId="0" fontId="226" fillId="58" borderId="26" applyNumberFormat="0" applyFill="0" applyBorder="0" applyAlignment="0"/>
    <xf numFmtId="0" fontId="227" fillId="0" borderId="25" applyNumberFormat="0" applyFill="0" applyBorder="0" applyAlignment="0"/>
    <xf numFmtId="0" fontId="226" fillId="0" borderId="0" applyNumberFormat="0" applyFill="0" applyBorder="0" applyAlignment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91" fillId="7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9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191" fillId="76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9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191" fillId="80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191" fillId="8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191" fillId="8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100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191" fillId="92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101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191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2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191" fillId="77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10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191" fillId="8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4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10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191" fillId="8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2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9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191" fillId="8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10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91" fillId="9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0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228" fillId="7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7" borderId="0" applyNumberFormat="0" applyBorder="0" applyAlignment="0" applyProtection="0"/>
    <xf numFmtId="0" fontId="67" fillId="107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07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8" fillId="107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229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7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8" fillId="103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229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8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8" fillId="104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229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86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9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9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8" fillId="110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229" fillId="15" borderId="0" applyNumberFormat="0" applyBorder="0" applyAlignment="0" applyProtection="0"/>
    <xf numFmtId="0" fontId="67" fillId="15" borderId="0" applyNumberFormat="0" applyBorder="0" applyAlignment="0" applyProtection="0"/>
    <xf numFmtId="0" fontId="119" fillId="0" borderId="0">
      <alignment horizontal="right"/>
    </xf>
    <xf numFmtId="212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0" fontId="192" fillId="111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2" borderId="0" applyNumberFormat="0" applyBorder="0" applyAlignment="0" applyProtection="0"/>
    <xf numFmtId="0" fontId="192" fillId="113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192" fillId="114" borderId="0" applyNumberFormat="0" applyBorder="0" applyAlignment="0" applyProtection="0"/>
    <xf numFmtId="0" fontId="230" fillId="115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230" fillId="118" borderId="0" applyNumberFormat="0" applyBorder="0" applyAlignment="0" applyProtection="0"/>
    <xf numFmtId="0" fontId="192" fillId="119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1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192" fillId="122" borderId="0" applyNumberFormat="0" applyBorder="0" applyAlignment="0" applyProtection="0"/>
    <xf numFmtId="0" fontId="230" fillId="123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230" fillId="121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125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230" fillId="126" borderId="0" applyNumberFormat="0" applyBorder="0" applyAlignment="0" applyProtection="0"/>
    <xf numFmtId="0" fontId="192" fillId="127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8" borderId="0" applyNumberFormat="0" applyBorder="0" applyAlignment="0" applyProtection="0"/>
    <xf numFmtId="0" fontId="192" fillId="122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192" fillId="129" borderId="0" applyNumberFormat="0" applyBorder="0" applyAlignment="0" applyProtection="0"/>
    <xf numFmtId="0" fontId="230" fillId="114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230" fillId="130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230" fillId="132" borderId="0" applyNumberFormat="0" applyBorder="0" applyAlignment="0" applyProtection="0"/>
    <xf numFmtId="0" fontId="192" fillId="122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20" borderId="0" applyNumberFormat="0" applyBorder="0" applyAlignment="0" applyProtection="0"/>
    <xf numFmtId="0" fontId="192" fillId="114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192" fillId="123" borderId="0" applyNumberFormat="0" applyBorder="0" applyAlignment="0" applyProtection="0"/>
    <xf numFmtId="0" fontId="230" fillId="114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230" fillId="122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230" fillId="133" borderId="0" applyNumberFormat="0" applyBorder="0" applyAlignment="0" applyProtection="0"/>
    <xf numFmtId="0" fontId="192" fillId="111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27" borderId="0" applyNumberFormat="0" applyBorder="0" applyAlignment="0" applyProtection="0"/>
    <xf numFmtId="0" fontId="192" fillId="113" borderId="0" applyNumberFormat="0" applyBorder="0" applyAlignment="0" applyProtection="0"/>
    <xf numFmtId="0" fontId="230" fillId="113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230" fillId="116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230" fillId="116" borderId="0" applyNumberFormat="0" applyBorder="0" applyAlignment="0" applyProtection="0"/>
    <xf numFmtId="0" fontId="192" fillId="134" borderId="0" applyNumberFormat="0" applyBorder="0" applyAlignment="0" applyProtection="0"/>
    <xf numFmtId="0" fontId="192" fillId="121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192" fillId="135" borderId="0" applyNumberFormat="0" applyBorder="0" applyAlignment="0" applyProtection="0"/>
    <xf numFmtId="0" fontId="230" fillId="135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230" fillId="136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230" fillId="138" borderId="0" applyNumberFormat="0" applyBorder="0" applyAlignment="0" applyProtection="0"/>
    <xf numFmtId="213" fontId="53" fillId="0" borderId="0" applyFont="0" applyFill="0" applyBorder="0" applyProtection="0"/>
    <xf numFmtId="214" fontId="205" fillId="0" borderId="0" applyFont="0" applyFill="0" applyBorder="0" applyAlignment="0" applyProtection="0"/>
    <xf numFmtId="215" fontId="205" fillId="0" borderId="0" applyFont="0" applyFill="0" applyBorder="0" applyAlignment="0" applyProtection="0"/>
    <xf numFmtId="0" fontId="60" fillId="0" borderId="0"/>
    <xf numFmtId="0" fontId="96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49" fontId="219" fillId="4" borderId="15">
      <alignment horizontal="left" vertical="top"/>
      <protection locked="0"/>
    </xf>
    <xf numFmtId="49" fontId="219" fillId="4" borderId="15">
      <alignment horizontal="left" vertical="top"/>
      <protection locked="0"/>
    </xf>
    <xf numFmtId="49" fontId="219" fillId="0" borderId="15">
      <alignment horizontal="left" vertical="top"/>
      <protection locked="0"/>
    </xf>
    <xf numFmtId="49" fontId="219" fillId="0" borderId="15">
      <alignment horizontal="left" vertical="top"/>
      <protection locked="0"/>
    </xf>
    <xf numFmtId="49" fontId="219" fillId="139" borderId="15">
      <alignment horizontal="left" vertical="top"/>
      <protection locked="0"/>
    </xf>
    <xf numFmtId="49" fontId="219" fillId="139" borderId="15">
      <alignment horizontal="left" vertical="top"/>
      <protection locked="0"/>
    </xf>
    <xf numFmtId="0" fontId="219" fillId="0" borderId="0">
      <alignment horizontal="left" vertical="top" wrapText="1"/>
    </xf>
    <xf numFmtId="0" fontId="232" fillId="0" borderId="41">
      <alignment horizontal="left" vertical="top" wrapText="1"/>
    </xf>
    <xf numFmtId="49" fontId="60" fillId="0" borderId="0">
      <alignment horizontal="left" vertical="top" wrapText="1"/>
      <protection locked="0"/>
    </xf>
    <xf numFmtId="0" fontId="233" fillId="0" borderId="0">
      <alignment horizontal="left" vertical="top" wrapText="1"/>
    </xf>
    <xf numFmtId="49" fontId="60" fillId="0" borderId="15">
      <alignment horizontal="center" vertical="top" wrapText="1"/>
      <protection locked="0"/>
    </xf>
    <xf numFmtId="49" fontId="60" fillId="0" borderId="15">
      <alignment horizontal="center" vertical="top" wrapText="1"/>
      <protection locked="0"/>
    </xf>
    <xf numFmtId="49" fontId="219" fillId="0" borderId="0">
      <alignment horizontal="right" vertical="top"/>
      <protection locked="0"/>
    </xf>
    <xf numFmtId="49" fontId="219" fillId="4" borderId="15">
      <alignment horizontal="right" vertical="top"/>
      <protection locked="0"/>
    </xf>
    <xf numFmtId="49" fontId="219" fillId="4" borderId="15">
      <alignment horizontal="right" vertical="top"/>
      <protection locked="0"/>
    </xf>
    <xf numFmtId="0" fontId="219" fillId="4" borderId="15">
      <alignment horizontal="right" vertical="top"/>
      <protection locked="0"/>
    </xf>
    <xf numFmtId="0" fontId="219" fillId="4" borderId="15">
      <alignment horizontal="right" vertical="top"/>
      <protection locked="0"/>
    </xf>
    <xf numFmtId="49" fontId="219" fillId="0" borderId="15">
      <alignment horizontal="right" vertical="top"/>
      <protection locked="0"/>
    </xf>
    <xf numFmtId="49" fontId="219" fillId="0" borderId="15">
      <alignment horizontal="right" vertical="top"/>
      <protection locked="0"/>
    </xf>
    <xf numFmtId="0" fontId="219" fillId="0" borderId="15">
      <alignment horizontal="right" vertical="top"/>
      <protection locked="0"/>
    </xf>
    <xf numFmtId="0" fontId="219" fillId="0" borderId="15">
      <alignment horizontal="right" vertical="top"/>
      <protection locked="0"/>
    </xf>
    <xf numFmtId="49" fontId="219" fillId="139" borderId="15">
      <alignment horizontal="right" vertical="top"/>
      <protection locked="0"/>
    </xf>
    <xf numFmtId="49" fontId="219" fillId="139" borderId="15">
      <alignment horizontal="right" vertical="top"/>
      <protection locked="0"/>
    </xf>
    <xf numFmtId="0" fontId="219" fillId="139" borderId="15">
      <alignment horizontal="right" vertical="top"/>
      <protection locked="0"/>
    </xf>
    <xf numFmtId="0" fontId="219" fillId="139" borderId="15">
      <alignment horizontal="right" vertical="top"/>
      <protection locked="0"/>
    </xf>
    <xf numFmtId="49" fontId="60" fillId="0" borderId="0">
      <alignment horizontal="right" vertical="top" wrapText="1"/>
      <protection locked="0"/>
    </xf>
    <xf numFmtId="0" fontId="233" fillId="0" borderId="0">
      <alignment horizontal="right" vertical="top" wrapText="1"/>
    </xf>
    <xf numFmtId="49" fontId="60" fillId="0" borderId="0">
      <alignment horizontal="center" vertical="top" wrapText="1"/>
      <protection locked="0"/>
    </xf>
    <xf numFmtId="0" fontId="232" fillId="0" borderId="41">
      <alignment horizontal="center" vertical="top" wrapText="1"/>
    </xf>
    <xf numFmtId="49" fontId="219" fillId="0" borderId="15">
      <alignment horizontal="center" vertical="top" wrapText="1"/>
      <protection locked="0"/>
    </xf>
    <xf numFmtId="49" fontId="219" fillId="0" borderId="15">
      <alignment horizontal="center" vertical="top" wrapText="1"/>
      <protection locked="0"/>
    </xf>
    <xf numFmtId="0" fontId="219" fillId="0" borderId="15">
      <alignment horizontal="center" vertical="top" wrapText="1"/>
      <protection locked="0"/>
    </xf>
    <xf numFmtId="0" fontId="219" fillId="0" borderId="15">
      <alignment horizontal="center" vertical="top" wrapText="1"/>
      <protection locked="0"/>
    </xf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71" fillId="98" borderId="0" applyNumberFormat="0" applyBorder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216" fontId="236" fillId="0" borderId="0" applyFont="0" applyFill="0" applyBorder="0" applyAlignment="0" applyProtection="0"/>
    <xf numFmtId="0" fontId="237" fillId="0" borderId="0"/>
    <xf numFmtId="217" fontId="129" fillId="0" borderId="0" applyFill="0" applyBorder="0" applyAlignment="0"/>
    <xf numFmtId="218" fontId="129" fillId="0" borderId="0" applyFill="0" applyBorder="0" applyAlignment="0"/>
    <xf numFmtId="219" fontId="129" fillId="0" borderId="0" applyFill="0" applyBorder="0" applyAlignment="0"/>
    <xf numFmtId="220" fontId="129" fillId="0" borderId="0" applyFill="0" applyBorder="0" applyAlignment="0"/>
    <xf numFmtId="221" fontId="129" fillId="0" borderId="0" applyFill="0" applyBorder="0" applyAlignment="0"/>
    <xf numFmtId="217" fontId="129" fillId="0" borderId="0" applyFill="0" applyBorder="0" applyAlignment="0"/>
    <xf numFmtId="222" fontId="129" fillId="0" borderId="0" applyFill="0" applyBorder="0" applyAlignment="0"/>
    <xf numFmtId="218" fontId="129" fillId="0" borderId="0" applyFill="0" applyBorder="0" applyAlignment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74" fillId="106" borderId="2" applyNumberFormat="0" applyAlignment="0" applyProtection="0"/>
    <xf numFmtId="0" fontId="53" fillId="140" borderId="0" applyNumberFormat="0" applyFont="0" applyBorder="0" applyAlignment="0"/>
    <xf numFmtId="0" fontId="238" fillId="0" borderId="26" applyNumberFormat="0" applyFont="0" applyFill="0" applyProtection="0">
      <alignment horizontal="centerContinuous" vertical="center"/>
    </xf>
    <xf numFmtId="0" fontId="43" fillId="33" borderId="0" applyNumberFormat="0" applyFont="0" applyBorder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75" fillId="141" borderId="10" applyNumberFormat="0" applyAlignment="0" applyProtection="0"/>
    <xf numFmtId="0" fontId="238" fillId="0" borderId="0" applyNumberFormat="0" applyFill="0" applyBorder="0" applyProtection="0">
      <alignment horizontal="center" vertical="center"/>
    </xf>
    <xf numFmtId="217" fontId="96" fillId="0" borderId="0" applyFont="0" applyFill="0" applyBorder="0" applyAlignment="0" applyProtection="0"/>
    <xf numFmtId="0" fontId="239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223" fontId="59" fillId="0" borderId="0" applyFill="0" applyBorder="0" applyAlignment="0" applyProtection="0"/>
    <xf numFmtId="218" fontId="96" fillId="0" borderId="0" applyFont="0" applyFill="0" applyBorder="0" applyAlignment="0" applyProtection="0"/>
    <xf numFmtId="224" fontId="218" fillId="0" borderId="0" applyFont="0" applyFill="0" applyBorder="0" applyAlignment="0" applyProtection="0"/>
    <xf numFmtId="0" fontId="60" fillId="0" borderId="0"/>
    <xf numFmtId="0" fontId="60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4" fontId="129" fillId="0" borderId="0" applyFill="0" applyBorder="0" applyAlignment="0"/>
    <xf numFmtId="0" fontId="201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240" fillId="0" borderId="0" applyNumberFormat="0" applyFill="0" applyBorder="0" applyAlignment="0" applyProtection="0"/>
    <xf numFmtId="225" fontId="218" fillId="0" borderId="0" applyFont="0" applyFill="0" applyBorder="0" applyAlignment="0" applyProtection="0"/>
    <xf numFmtId="0" fontId="241" fillId="0" borderId="0" applyFill="0" applyBorder="0" applyAlignment="0" applyProtection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42" fillId="142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3" borderId="0" applyNumberFormat="0" applyBorder="0" applyAlignment="0" applyProtection="0"/>
    <xf numFmtId="0" fontId="242" fillId="144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5" borderId="0" applyNumberFormat="0" applyBorder="0" applyAlignment="0" applyProtection="0"/>
    <xf numFmtId="0" fontId="242" fillId="146" borderId="0" applyNumberFormat="0" applyBorder="0" applyAlignment="0" applyProtection="0"/>
    <xf numFmtId="217" fontId="243" fillId="0" borderId="0" applyFill="0" applyBorder="0" applyAlignment="0"/>
    <xf numFmtId="218" fontId="243" fillId="0" borderId="0" applyFill="0" applyBorder="0" applyAlignment="0"/>
    <xf numFmtId="217" fontId="243" fillId="0" borderId="0" applyFill="0" applyBorder="0" applyAlignment="0"/>
    <xf numFmtId="222" fontId="243" fillId="0" borderId="0" applyFill="0" applyBorder="0" applyAlignment="0"/>
    <xf numFmtId="218" fontId="243" fillId="0" borderId="0" applyFill="0" applyBorder="0" applyAlignment="0"/>
    <xf numFmtId="174" fontId="4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208" fillId="0" borderId="0" applyFont="0" applyFill="0" applyBorder="0" applyAlignment="0" applyProtection="0"/>
    <xf numFmtId="37" fontId="53" fillId="0" borderId="0"/>
    <xf numFmtId="0" fontId="59" fillId="0" borderId="0"/>
    <xf numFmtId="0" fontId="65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26" fontId="53" fillId="0" borderId="0" applyFont="0" applyFill="0" applyBorder="0" applyAlignment="0" applyProtection="0"/>
    <xf numFmtId="227" fontId="53" fillId="0" borderId="0" applyFont="0" applyFill="0" applyBorder="0" applyAlignment="0" applyProtection="0"/>
    <xf numFmtId="15" fontId="53" fillId="0" borderId="0">
      <alignment vertical="center"/>
    </xf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192" fillId="129" borderId="0" applyNumberFormat="0" applyBorder="0" applyAlignment="0" applyProtection="0"/>
    <xf numFmtId="43" fontId="244" fillId="0" borderId="0" applyNumberFormat="0" applyFill="0" applyBorder="0" applyAlignment="0" applyProtection="0">
      <alignment horizontal="center"/>
    </xf>
    <xf numFmtId="43" fontId="244" fillId="0" borderId="0" applyNumberFormat="0" applyFill="0" applyBorder="0" applyAlignment="0" applyProtection="0">
      <alignment horizontal="center"/>
    </xf>
    <xf numFmtId="0" fontId="245" fillId="0" borderId="45" applyNumberFormat="0" applyAlignment="0" applyProtection="0">
      <alignment horizontal="left" vertical="center"/>
    </xf>
    <xf numFmtId="0" fontId="245" fillId="0" borderId="16">
      <alignment horizontal="left" vertical="center"/>
    </xf>
    <xf numFmtId="0" fontId="169" fillId="0" borderId="5" applyNumberFormat="0" applyFill="0" applyAlignment="0" applyProtection="0"/>
    <xf numFmtId="0" fontId="102" fillId="0" borderId="0" applyNumberFormat="0" applyFill="0" applyBorder="0" applyAlignment="0" applyProtection="0"/>
    <xf numFmtId="0" fontId="169" fillId="0" borderId="5" applyNumberFormat="0" applyFill="0" applyAlignment="0" applyProtection="0"/>
    <xf numFmtId="0" fontId="171" fillId="0" borderId="6" applyNumberFormat="0" applyFill="0" applyAlignment="0" applyProtection="0"/>
    <xf numFmtId="0" fontId="103" fillId="0" borderId="0" applyNumberFormat="0" applyFill="0" applyBorder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51" fillId="0" borderId="0">
      <alignment horizontal="center"/>
    </xf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38" fontId="105" fillId="0" borderId="0">
      <alignment vertical="top"/>
    </xf>
    <xf numFmtId="0" fontId="246" fillId="0" borderId="47" applyNumberFormat="0" applyFill="0" applyBorder="0" applyAlignment="0" applyProtection="0">
      <alignment horizontal="left"/>
    </xf>
    <xf numFmtId="228" fontId="247" fillId="65" borderId="0" applyNumberFormat="0" applyBorder="0" applyAlignment="0" applyProtection="0">
      <protection locked="0"/>
    </xf>
    <xf numFmtId="0" fontId="248" fillId="0" borderId="0">
      <alignment horizontal="left" vertical="center" wrapText="1"/>
    </xf>
    <xf numFmtId="0" fontId="249" fillId="0" borderId="0">
      <alignment horizontal="left" vertical="center" wrapText="1" indent="1"/>
    </xf>
    <xf numFmtId="0" fontId="249" fillId="0" borderId="0">
      <alignment horizontal="left" vertical="center" wrapText="1" indent="3"/>
    </xf>
    <xf numFmtId="0" fontId="112" fillId="101" borderId="2" applyNumberFormat="0" applyAlignment="0" applyProtection="0"/>
    <xf numFmtId="0" fontId="112" fillId="101" borderId="2" applyNumberFormat="0" applyAlignment="0" applyProtection="0"/>
    <xf numFmtId="0" fontId="112" fillId="101" borderId="2" applyNumberFormat="0" applyAlignment="0" applyProtection="0"/>
    <xf numFmtId="0" fontId="112" fillId="101" borderId="2" applyNumberFormat="0" applyAlignment="0" applyProtection="0"/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229" fontId="53" fillId="0" borderId="0" applyFont="0" applyFill="0" applyBorder="0" applyAlignment="0" applyProtection="0"/>
    <xf numFmtId="230" fontId="53" fillId="0" borderId="0" applyFont="0" applyFill="0" applyBorder="0" applyAlignment="0" applyProtection="0"/>
    <xf numFmtId="217" fontId="250" fillId="0" borderId="0" applyFill="0" applyBorder="0" applyAlignment="0"/>
    <xf numFmtId="218" fontId="250" fillId="0" borderId="0" applyFill="0" applyBorder="0" applyAlignment="0"/>
    <xf numFmtId="217" fontId="250" fillId="0" borderId="0" applyFill="0" applyBorder="0" applyAlignment="0"/>
    <xf numFmtId="222" fontId="250" fillId="0" borderId="0" applyFill="0" applyBorder="0" applyAlignment="0"/>
    <xf numFmtId="218" fontId="250" fillId="0" borderId="0" applyFill="0" applyBorder="0" applyAlignment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60" fillId="0" borderId="0"/>
    <xf numFmtId="231" fontId="59" fillId="0" borderId="0" applyFill="0" applyBorder="0" applyAlignment="0" applyProtection="0"/>
    <xf numFmtId="232" fontId="59" fillId="0" borderId="0" applyFill="0" applyBorder="0" applyAlignment="0" applyProtection="0"/>
    <xf numFmtId="209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233" fontId="59" fillId="0" borderId="0" applyFill="0" applyBorder="0" applyAlignment="0" applyProtection="0"/>
    <xf numFmtId="234" fontId="59" fillId="0" borderId="0" applyFill="0" applyBorder="0" applyAlignment="0" applyProtection="0"/>
    <xf numFmtId="235" fontId="53" fillId="0" borderId="0" applyFont="0" applyFill="0" applyBorder="0" applyAlignment="0" applyProtection="0"/>
    <xf numFmtId="236" fontId="53" fillId="0" borderId="0" applyFont="0" applyFill="0" applyBorder="0" applyAlignment="0" applyProtection="0"/>
    <xf numFmtId="237" fontId="218" fillId="0" borderId="0" applyFont="0" applyFill="0" applyBorder="0" applyAlignment="0" applyProtection="0"/>
    <xf numFmtId="238" fontId="218" fillId="0" borderId="0" applyFont="0" applyFill="0" applyBorder="0" applyAlignment="0" applyProtection="0"/>
    <xf numFmtId="225" fontId="251" fillId="0" borderId="0" applyFont="0" applyFill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116" fillId="147" borderId="0" applyNumberFormat="0" applyBorder="0" applyAlignment="0" applyProtection="0"/>
    <xf numFmtId="0" fontId="252" fillId="135" borderId="0" applyNumberFormat="0" applyBorder="0" applyAlignment="0" applyProtection="0"/>
    <xf numFmtId="37" fontId="253" fillId="0" borderId="0"/>
    <xf numFmtId="0" fontId="219" fillId="0" borderId="17"/>
    <xf numFmtId="0" fontId="64" fillId="0" borderId="48"/>
    <xf numFmtId="239" fontId="53" fillId="0" borderId="0" applyFont="0"/>
    <xf numFmtId="239" fontId="53" fillId="0" borderId="0" applyFont="0"/>
    <xf numFmtId="0" fontId="65" fillId="0" borderId="0"/>
    <xf numFmtId="0" fontId="65" fillId="0" borderId="0"/>
    <xf numFmtId="0" fontId="65" fillId="0" borderId="0"/>
    <xf numFmtId="0" fontId="54" fillId="148" borderId="0"/>
    <xf numFmtId="0" fontId="53" fillId="0" borderId="0"/>
    <xf numFmtId="0" fontId="54" fillId="148" borderId="0"/>
    <xf numFmtId="0" fontId="60" fillId="0" borderId="0"/>
    <xf numFmtId="0" fontId="254" fillId="0" borderId="0"/>
    <xf numFmtId="0" fontId="60" fillId="0" borderId="0"/>
    <xf numFmtId="0" fontId="255" fillId="149" borderId="12" applyNumberFormat="0" applyAlignment="0" applyProtection="0"/>
    <xf numFmtId="0" fontId="54" fillId="134" borderId="49" applyNumberFormat="0" applyFont="0" applyAlignment="0" applyProtection="0"/>
    <xf numFmtId="0" fontId="255" fillId="149" borderId="12" applyNumberForma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54" fillId="134" borderId="49" applyNumberFormat="0" applyFont="0" applyAlignment="0" applyProtection="0"/>
    <xf numFmtId="0" fontId="255" fillId="149" borderId="12" applyNumberFormat="0" applyAlignment="0" applyProtection="0"/>
    <xf numFmtId="0" fontId="59" fillId="149" borderId="12" applyNumberFormat="0" applyAlignment="0" applyProtection="0"/>
    <xf numFmtId="0" fontId="255" fillId="149" borderId="12" applyNumberFormat="0" applyAlignment="0" applyProtection="0"/>
    <xf numFmtId="0" fontId="255" fillId="149" borderId="12" applyNumberFormat="0" applyAlignment="0" applyProtection="0"/>
    <xf numFmtId="0" fontId="50" fillId="29" borderId="12" applyNumberFormat="0" applyFont="0" applyAlignment="0" applyProtection="0"/>
    <xf numFmtId="0" fontId="54" fillId="134" borderId="49" applyNumberFormat="0" applyFon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0" fontId="121" fillId="106" borderId="4" applyNumberFormat="0" applyAlignment="0" applyProtection="0"/>
    <xf numFmtId="40" fontId="129" fillId="150" borderId="0">
      <alignment horizontal="right"/>
    </xf>
    <xf numFmtId="0" fontId="256" fillId="151" borderId="0">
      <alignment horizontal="center"/>
    </xf>
    <xf numFmtId="0" fontId="257" fillId="152" borderId="0"/>
    <xf numFmtId="0" fontId="258" fillId="150" borderId="0" applyBorder="0">
      <alignment horizontal="centerContinuous"/>
    </xf>
    <xf numFmtId="0" fontId="259" fillId="152" borderId="0" applyBorder="0">
      <alignment horizontal="centerContinuous"/>
    </xf>
    <xf numFmtId="0" fontId="245" fillId="0" borderId="0" applyNumberFormat="0" applyFill="0" applyBorder="0" applyAlignment="0" applyProtection="0"/>
    <xf numFmtId="24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9" fontId="205" fillId="0" borderId="0" applyFont="0" applyFill="0" applyBorder="0" applyAlignment="0" applyProtection="0"/>
    <xf numFmtId="221" fontId="96" fillId="0" borderId="0" applyFont="0" applyFill="0" applyBorder="0" applyAlignment="0" applyProtection="0"/>
    <xf numFmtId="242" fontId="96" fillId="0" borderId="0" applyFont="0" applyFill="0" applyBorder="0" applyAlignment="0" applyProtection="0"/>
    <xf numFmtId="175" fontId="20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17" fontId="134" fillId="0" borderId="0" applyFill="0" applyBorder="0" applyAlignment="0"/>
    <xf numFmtId="218" fontId="134" fillId="0" borderId="0" applyFill="0" applyBorder="0" applyAlignment="0"/>
    <xf numFmtId="217" fontId="134" fillId="0" borderId="0" applyFill="0" applyBorder="0" applyAlignment="0"/>
    <xf numFmtId="222" fontId="134" fillId="0" borderId="0" applyFill="0" applyBorder="0" applyAlignment="0"/>
    <xf numFmtId="218" fontId="134" fillId="0" borderId="0" applyFill="0" applyBorder="0" applyAlignment="0"/>
    <xf numFmtId="0" fontId="260" fillId="0" borderId="0" applyNumberFormat="0" applyFill="0" applyBorder="0" applyAlignment="0" applyProtection="0">
      <alignment horizontal="left"/>
      <protection locked="0"/>
    </xf>
    <xf numFmtId="0" fontId="261" fillId="150" borderId="0">
      <alignment horizontal="center" vertical="top"/>
    </xf>
    <xf numFmtId="0" fontId="262" fillId="150" borderId="0">
      <alignment horizontal="left" vertical="top"/>
    </xf>
    <xf numFmtId="0" fontId="263" fillId="150" borderId="0">
      <alignment horizontal="left" vertical="top"/>
    </xf>
    <xf numFmtId="0" fontId="264" fillId="6" borderId="0">
      <alignment horizontal="center" vertical="center"/>
    </xf>
    <xf numFmtId="0" fontId="265" fillId="150" borderId="0">
      <alignment horizontal="center" vertical="top"/>
    </xf>
    <xf numFmtId="0" fontId="266" fillId="150" borderId="0">
      <alignment horizontal="left" vertical="top"/>
    </xf>
    <xf numFmtId="0" fontId="267" fillId="150" borderId="0">
      <alignment horizontal="left" vertical="center"/>
    </xf>
    <xf numFmtId="0" fontId="267" fillId="150" borderId="0">
      <alignment horizontal="right" vertical="center"/>
    </xf>
    <xf numFmtId="0" fontId="267" fillId="150" borderId="0">
      <alignment horizontal="center" vertical="center"/>
    </xf>
    <xf numFmtId="0" fontId="268" fillId="150" borderId="0">
      <alignment horizontal="right" vertical="top"/>
    </xf>
    <xf numFmtId="0" fontId="268" fillId="150" borderId="0">
      <alignment horizontal="right" vertical="top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186" fillId="26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219" fillId="33" borderId="49" applyNumberFormat="0" applyProtection="0">
      <alignment vertical="center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4" fontId="186" fillId="33" borderId="49" applyNumberFormat="0" applyProtection="0">
      <alignment horizontal="left" vertical="center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0" fontId="219" fillId="26" borderId="50" applyNumberFormat="0" applyProtection="0">
      <alignment horizontal="left" vertical="top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0" fontId="269" fillId="34" borderId="51" applyNumberFormat="0" applyProtection="0">
      <alignment horizontal="center" vertical="center" wrapText="1"/>
    </xf>
    <xf numFmtId="4" fontId="186" fillId="14" borderId="49" applyNumberFormat="0" applyProtection="0">
      <alignment horizontal="left" vertical="center" indent="1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53" borderId="49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7" borderId="41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1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5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9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8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54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0" borderId="49" applyNumberFormat="0" applyProtection="0">
      <alignment horizontal="right" vertical="center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186" fillId="155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96" fillId="156" borderId="41" applyNumberFormat="0" applyProtection="0">
      <alignment horizontal="left" vertical="center" indent="1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4" fontId="186" fillId="157" borderId="49" applyNumberFormat="0" applyProtection="0">
      <alignment horizontal="right" vertical="center"/>
    </xf>
    <xf numFmtId="0" fontId="53" fillId="34" borderId="5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186" fillId="158" borderId="41" applyNumberFormat="0" applyProtection="0">
      <alignment horizontal="left" vertical="center" indent="1"/>
    </xf>
    <xf numFmtId="4" fontId="270" fillId="52" borderId="51" applyNumberFormat="0" applyProtection="0">
      <alignment horizontal="left" vertical="center" wrapText="1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186" fillId="157" borderId="41" applyNumberFormat="0" applyProtection="0">
      <alignment horizontal="left" vertical="center" indent="1"/>
    </xf>
    <xf numFmtId="4" fontId="270" fillId="54" borderId="51" applyNumberFormat="0" applyProtection="0">
      <alignment horizontal="left" vertical="center" wrapText="1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186" fillId="22" borderId="49" applyNumberFormat="0" applyProtection="0">
      <alignment horizontal="left" vertical="center" indent="1"/>
    </xf>
    <xf numFmtId="0" fontId="53" fillId="159" borderId="51" applyNumberFormat="0" applyProtection="0">
      <alignment horizontal="left" vertical="center" wrapText="1" indent="2"/>
    </xf>
    <xf numFmtId="0" fontId="53" fillId="156" borderId="50" applyNumberFormat="0" applyProtection="0">
      <alignment horizontal="left" vertical="center" indent="1"/>
    </xf>
    <xf numFmtId="0" fontId="271" fillId="54" borderId="51" applyNumberFormat="0" applyProtection="0">
      <alignment horizontal="center" vertical="center" wrapTex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4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186" fillId="160" borderId="49" applyNumberFormat="0" applyProtection="0">
      <alignment horizontal="left" vertical="center" indent="1"/>
    </xf>
    <xf numFmtId="0" fontId="53" fillId="161" borderId="51" applyNumberFormat="0" applyProtection="0">
      <alignment horizontal="left" vertical="center" wrapText="1" indent="4"/>
    </xf>
    <xf numFmtId="0" fontId="53" fillId="157" borderId="50" applyNumberFormat="0" applyProtection="0">
      <alignment horizontal="left" vertical="center" indent="1"/>
    </xf>
    <xf numFmtId="0" fontId="271" fillId="55" borderId="51" applyNumberFormat="0" applyProtection="0">
      <alignment horizontal="center" vertical="center" wrapTex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4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186" fillId="8" borderId="49" applyNumberFormat="0" applyProtection="0">
      <alignment horizontal="left" vertical="center" indent="1"/>
    </xf>
    <xf numFmtId="0" fontId="53" fillId="162" borderId="51" applyNumberFormat="0" applyProtection="0">
      <alignment horizontal="left" vertical="center" wrapText="1" indent="6"/>
    </xf>
    <xf numFmtId="0" fontId="186" fillId="8" borderId="49" applyNumberFormat="0" applyProtection="0">
      <alignment horizontal="left" vertical="center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4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53" fillId="0" borderId="51" applyNumberFormat="0" applyProtection="0">
      <alignment horizontal="left" vertical="center" indent="1"/>
    </xf>
    <xf numFmtId="0" fontId="186" fillId="158" borderId="49" applyNumberFormat="0" applyProtection="0">
      <alignment horizontal="left" vertical="center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4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0" borderId="15" applyNumberFormat="0">
      <protection locked="0"/>
    </xf>
    <xf numFmtId="0" fontId="53" fillId="150" borderId="15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4" fillId="150" borderId="52" applyNumberFormat="0">
      <protection locked="0"/>
    </xf>
    <xf numFmtId="0" fontId="53" fillId="150" borderId="15" applyNumberFormat="0">
      <protection locked="0"/>
    </xf>
    <xf numFmtId="0" fontId="272" fillId="156" borderId="53" applyBorder="0"/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73" fillId="29" borderId="50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19" fillId="56" borderId="15" applyNumberFormat="0" applyProtection="0">
      <alignment vertical="center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4" fontId="273" fillId="22" borderId="50" applyNumberFormat="0" applyProtection="0">
      <alignment horizontal="left" vertical="center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0" fontId="273" fillId="29" borderId="50" applyNumberFormat="0" applyProtection="0">
      <alignment horizontal="left" vertical="top" indent="1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186" fillId="0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219" fillId="65" borderId="49" applyNumberFormat="0" applyProtection="0">
      <alignment horizontal="right" vertical="center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4" fontId="186" fillId="14" borderId="49" applyNumberFormat="0" applyProtection="0">
      <alignment horizontal="left" vertical="center" indent="1"/>
    </xf>
    <xf numFmtId="0" fontId="53" fillId="34" borderId="54" applyNumberFormat="0" applyProtection="0">
      <alignment horizontal="left" vertical="center" wrapText="1"/>
    </xf>
    <xf numFmtId="4" fontId="186" fillId="14" borderId="49" applyNumberFormat="0" applyProtection="0">
      <alignment horizontal="left" vertical="center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3" fillId="157" borderId="50" applyNumberFormat="0" applyProtection="0">
      <alignment horizontal="left" vertical="top" indent="1"/>
    </xf>
    <xf numFmtId="0" fontId="271" fillId="7" borderId="51" applyNumberFormat="0" applyProtection="0">
      <alignment horizontal="center" vertical="center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4" fontId="219" fillId="163" borderId="41" applyNumberFormat="0" applyProtection="0">
      <alignment horizontal="left" vertical="center" indent="1"/>
    </xf>
    <xf numFmtId="0" fontId="274" fillId="0" borderId="0" applyNumberFormat="0" applyProtection="0"/>
    <xf numFmtId="0" fontId="186" fillId="164" borderId="15"/>
    <xf numFmtId="0" fontId="186" fillId="164" borderId="15"/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4" fontId="219" fillId="150" borderId="49" applyNumberFormat="0" applyProtection="0">
      <alignment horizontal="right" vertical="center"/>
    </xf>
    <xf numFmtId="0" fontId="275" fillId="0" borderId="44"/>
    <xf numFmtId="0" fontId="219" fillId="0" borderId="0" applyNumberFormat="0" applyFill="0" applyBorder="0" applyAlignment="0" applyProtection="0"/>
    <xf numFmtId="0" fontId="236" fillId="0" borderId="0" applyFill="0" applyBorder="0" applyAlignment="0" applyProtection="0"/>
    <xf numFmtId="0" fontId="119" fillId="0" borderId="0" applyNumberFormat="0" applyFill="0" applyBorder="0" applyAlignment="0" applyProtection="0">
      <alignment horizontal="center"/>
    </xf>
    <xf numFmtId="0" fontId="53" fillId="0" borderId="0"/>
    <xf numFmtId="0" fontId="106" fillId="0" borderId="0"/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38" fontId="142" fillId="63" borderId="0">
      <alignment horizontal="right" vertical="top"/>
    </xf>
    <xf numFmtId="243" fontId="65" fillId="0" borderId="0"/>
    <xf numFmtId="49" fontId="129" fillId="0" borderId="0" applyFill="0" applyBorder="0" applyAlignment="0"/>
    <xf numFmtId="244" fontId="129" fillId="0" borderId="0" applyFill="0" applyBorder="0" applyAlignment="0"/>
    <xf numFmtId="245" fontId="129" fillId="0" borderId="0" applyFill="0" applyBorder="0" applyAlignment="0"/>
    <xf numFmtId="0" fontId="7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19" fillId="0" borderId="41">
      <alignment horizontal="left" vertical="top" wrapTex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65" borderId="33" applyNumberFormat="0">
      <alignment horizontal="center" vertical="center"/>
    </xf>
    <xf numFmtId="0" fontId="148" fillId="0" borderId="0" applyNumberFormat="0" applyFill="0" applyBorder="0" applyAlignment="0" applyProtection="0"/>
    <xf numFmtId="0" fontId="178" fillId="0" borderId="8" applyNumberFormat="0" applyFill="0" applyAlignment="0" applyProtection="0"/>
    <xf numFmtId="0" fontId="78" fillId="0" borderId="35" applyNumberFormat="0" applyFont="0" applyFill="0" applyAlignment="0" applyProtection="0"/>
    <xf numFmtId="0" fontId="178" fillId="0" borderId="8" applyNumberFormat="0" applyFill="0" applyAlignment="0" applyProtection="0"/>
    <xf numFmtId="246" fontId="53" fillId="0" borderId="0" applyFont="0" applyFill="0" applyBorder="0" applyAlignment="0" applyProtection="0"/>
    <xf numFmtId="247" fontId="53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48" fontId="236" fillId="0" borderId="0" applyFont="0" applyFill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09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28" fillId="7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8" fillId="117" borderId="0" applyNumberFormat="0" applyBorder="0" applyAlignment="0" applyProtection="0"/>
    <xf numFmtId="0" fontId="68" fillId="16" borderId="0" applyNumberFormat="0" applyBorder="0" applyAlignment="0" applyProtection="0"/>
    <xf numFmtId="0" fontId="67" fillId="16" borderId="0" applyNumberFormat="0" applyBorder="0" applyAlignment="0" applyProtection="0"/>
    <xf numFmtId="0" fontId="22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28" fillId="7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2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7" fillId="12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8" fillId="125" borderId="0" applyNumberFormat="0" applyBorder="0" applyAlignment="0" applyProtection="0"/>
    <xf numFmtId="0" fontId="68" fillId="17" borderId="0" applyNumberFormat="0" applyBorder="0" applyAlignment="0" applyProtection="0"/>
    <xf numFmtId="0" fontId="67" fillId="17" borderId="0" applyNumberFormat="0" applyBorder="0" applyAlignment="0" applyProtection="0"/>
    <xf numFmtId="0" fontId="229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228" fillId="79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8" fillId="131" borderId="0" applyNumberFormat="0" applyBorder="0" applyAlignment="0" applyProtection="0"/>
    <xf numFmtId="0" fontId="68" fillId="18" borderId="0" applyNumberFormat="0" applyBorder="0" applyAlignment="0" applyProtection="0"/>
    <xf numFmtId="0" fontId="67" fillId="18" borderId="0" applyNumberFormat="0" applyBorder="0" applyAlignment="0" applyProtection="0"/>
    <xf numFmtId="0" fontId="229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65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8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8" fillId="108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8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8" fillId="109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228" fillId="9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8" fillId="137" borderId="0" applyNumberFormat="0" applyBorder="0" applyAlignment="0" applyProtection="0"/>
    <xf numFmtId="0" fontId="68" fillId="19" borderId="0" applyNumberFormat="0" applyBorder="0" applyAlignment="0" applyProtection="0"/>
    <xf numFmtId="0" fontId="67" fillId="19" borderId="0" applyNumberFormat="0" applyBorder="0" applyAlignment="0" applyProtection="0"/>
    <xf numFmtId="0" fontId="229" fillId="19" borderId="0" applyNumberFormat="0" applyBorder="0" applyAlignment="0" applyProtection="0"/>
    <xf numFmtId="0" fontId="67" fillId="19" borderId="0" applyNumberFormat="0" applyBorder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12" fillId="101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12" fillId="101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55" fillId="101" borderId="2" applyNumberFormat="0" applyAlignment="0" applyProtection="0"/>
    <xf numFmtId="0" fontId="112" fillId="7" borderId="2" applyNumberFormat="0" applyAlignment="0" applyProtection="0"/>
    <xf numFmtId="0" fontId="276" fillId="7" borderId="2" applyNumberFormat="0" applyAlignment="0" applyProtection="0"/>
    <xf numFmtId="0" fontId="53" fillId="32" borderId="0" applyNumberFormat="0" applyFont="0" applyBorder="0" applyAlignment="0">
      <protection locked="0"/>
    </xf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6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277" fillId="21" borderId="3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10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06" borderId="4" applyNumberFormat="0" applyAlignment="0" applyProtection="0"/>
    <xf numFmtId="0" fontId="121" fillId="106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21" fillId="22" borderId="4" applyNumberFormat="0" applyAlignment="0" applyProtection="0"/>
    <xf numFmtId="0" fontId="157" fillId="106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57" fillId="106" borderId="4" applyNumberFormat="0" applyAlignment="0" applyProtection="0"/>
    <xf numFmtId="0" fontId="157" fillId="22" borderId="4" applyNumberFormat="0" applyAlignment="0" applyProtection="0"/>
    <xf numFmtId="0" fontId="121" fillId="22" borderId="4" applyNumberFormat="0" applyAlignment="0" applyProtection="0"/>
    <xf numFmtId="0" fontId="278" fillId="22" borderId="4" applyNumberFormat="0" applyAlignment="0" applyProtection="0"/>
    <xf numFmtId="0" fontId="121" fillId="22" borderId="4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6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279" fillId="21" borderId="1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10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06" borderId="2" applyNumberFormat="0" applyAlignment="0" applyProtection="0"/>
    <xf numFmtId="0" fontId="74" fillId="106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74" fillId="22" borderId="2" applyNumberFormat="0" applyAlignment="0" applyProtection="0"/>
    <xf numFmtId="0" fontId="158" fillId="106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158" fillId="106" borderId="2" applyNumberFormat="0" applyAlignment="0" applyProtection="0"/>
    <xf numFmtId="0" fontId="158" fillId="22" borderId="2" applyNumberFormat="0" applyAlignment="0" applyProtection="0"/>
    <xf numFmtId="0" fontId="74" fillId="22" borderId="2" applyNumberFormat="0" applyAlignment="0" applyProtection="0"/>
    <xf numFmtId="0" fontId="280" fillId="22" borderId="2" applyNumberFormat="0" applyAlignment="0" applyProtection="0"/>
    <xf numFmtId="0" fontId="74" fillId="22" borderId="2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249" fontId="59" fillId="0" borderId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05" fontId="53" fillId="0" borderId="0" applyFont="0" applyFill="0" applyBorder="0" applyAlignment="0" applyProtection="0"/>
    <xf numFmtId="166" fontId="60" fillId="0" borderId="0" applyFont="0" applyFill="0" applyBorder="0" applyAlignment="0" applyProtection="0"/>
    <xf numFmtId="250" fontId="59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249" fontId="59" fillId="0" borderId="0" applyFill="0" applyBorder="0" applyAlignment="0" applyProtection="0"/>
    <xf numFmtId="166" fontId="65" fillId="0" borderId="0" applyFont="0" applyFill="0" applyBorder="0" applyAlignment="0" applyProtection="0"/>
    <xf numFmtId="166" fontId="28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53" fillId="0" borderId="0"/>
    <xf numFmtId="0" fontId="53" fillId="0" borderId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282" fillId="0" borderId="5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283" fillId="0" borderId="39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70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203" fontId="174" fillId="0" borderId="0" applyProtection="0">
      <alignment horizontal="center"/>
    </xf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284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285" fillId="0" borderId="18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2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86" fillId="0" borderId="56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287" fillId="0" borderId="19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57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288" fillId="0" borderId="40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179" fillId="0" borderId="8" applyNumberFormat="0" applyFill="0" applyAlignment="0" applyProtection="0"/>
    <xf numFmtId="0" fontId="179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65" fillId="0" borderId="0"/>
    <xf numFmtId="0" fontId="65" fillId="0" borderId="0"/>
    <xf numFmtId="0" fontId="178" fillId="0" borderId="8" applyNumberFormat="0" applyFill="0" applyAlignment="0" applyProtection="0"/>
    <xf numFmtId="3" fontId="79" fillId="0" borderId="15" applyBorder="0">
      <alignment vertical="center"/>
    </xf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24" borderId="10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0" fillId="141" borderId="10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9" fillId="23" borderId="9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180" fillId="141" borderId="10" applyNumberFormat="0" applyAlignment="0" applyProtection="0"/>
    <xf numFmtId="0" fontId="75" fillId="24" borderId="10" applyNumberFormat="0" applyAlignment="0" applyProtection="0"/>
    <xf numFmtId="0" fontId="75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75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180" fillId="141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180" fillId="141" borderId="10" applyNumberFormat="0" applyAlignment="0" applyProtection="0"/>
    <xf numFmtId="0" fontId="180" fillId="24" borderId="10" applyNumberFormat="0" applyAlignment="0" applyProtection="0"/>
    <xf numFmtId="0" fontId="180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75" fillId="24" borderId="10" applyNumberFormat="0" applyAlignment="0" applyProtection="0"/>
    <xf numFmtId="0" fontId="65" fillId="0" borderId="0"/>
    <xf numFmtId="0" fontId="65" fillId="0" borderId="0"/>
    <xf numFmtId="0" fontId="75" fillId="24" borderId="10" applyNumberFormat="0" applyAlignment="0" applyProtection="0"/>
    <xf numFmtId="0" fontId="60" fillId="0" borderId="0">
      <alignment wrapText="1"/>
    </xf>
    <xf numFmtId="0" fontId="176" fillId="0" borderId="0">
      <alignment horizontal="center" vertical="top" wrapText="1"/>
    </xf>
    <xf numFmtId="0" fontId="181" fillId="0" borderId="0">
      <alignment horizontal="centerContinuous" vertical="center" wrapText="1"/>
    </xf>
    <xf numFmtId="0" fontId="181" fillId="0" borderId="0">
      <alignment horizontal="center" vertical="center"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0" fontId="117" fillId="32" borderId="0" applyFill="0">
      <alignment wrapText="1"/>
    </xf>
    <xf numFmtId="172" fontId="182" fillId="32" borderId="15">
      <alignment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90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0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5" fillId="0" borderId="0"/>
    <xf numFmtId="0" fontId="65" fillId="0" borderId="0"/>
    <xf numFmtId="0" fontId="148" fillId="0" borderId="0" applyNumberFormat="0" applyFill="0" applyBorder="0" applyAlignment="0" applyProtection="0"/>
    <xf numFmtId="164" fontId="18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4" fillId="14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91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116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184" fillId="147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184" fillId="147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/>
    <xf numFmtId="49" fontId="156" fillId="0" borderId="15">
      <alignment horizontal="right" vertical="top" wrapText="1"/>
    </xf>
    <xf numFmtId="173" fontId="185" fillId="0" borderId="0">
      <alignment horizontal="right" vertical="top" wrapText="1"/>
    </xf>
    <xf numFmtId="0" fontId="45" fillId="0" borderId="0"/>
    <xf numFmtId="0" fontId="2" fillId="0" borderId="0"/>
    <xf numFmtId="49" fontId="50" fillId="0" borderId="0" applyBorder="0">
      <alignment vertical="top"/>
    </xf>
    <xf numFmtId="49" fontId="50" fillId="0" borderId="0" applyBorder="0">
      <alignment vertical="top"/>
    </xf>
    <xf numFmtId="0" fontId="84" fillId="0" borderId="0"/>
    <xf numFmtId="49" fontId="50" fillId="0" borderId="0" applyBorder="0">
      <alignment vertical="top"/>
    </xf>
    <xf numFmtId="0" fontId="2" fillId="0" borderId="0"/>
    <xf numFmtId="0" fontId="45" fillId="0" borderId="0"/>
    <xf numFmtId="0" fontId="53" fillId="0" borderId="0"/>
    <xf numFmtId="0" fontId="2" fillId="0" borderId="0"/>
    <xf numFmtId="0" fontId="292" fillId="0" borderId="0"/>
    <xf numFmtId="49" fontId="50" fillId="0" borderId="0" applyBorder="0">
      <alignment vertical="top"/>
    </xf>
    <xf numFmtId="0" fontId="53" fillId="0" borderId="0"/>
    <xf numFmtId="0" fontId="65" fillId="0" borderId="0"/>
    <xf numFmtId="0" fontId="65" fillId="0" borderId="0"/>
    <xf numFmtId="0" fontId="43" fillId="0" borderId="0"/>
    <xf numFmtId="0" fontId="65" fillId="0" borderId="0"/>
    <xf numFmtId="0" fontId="65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49" fontId="50" fillId="0" borderId="0" applyBorder="0">
      <alignment vertical="top"/>
    </xf>
    <xf numFmtId="0" fontId="60" fillId="0" borderId="0"/>
    <xf numFmtId="0" fontId="2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65" fillId="0" borderId="0"/>
    <xf numFmtId="0" fontId="53" fillId="0" borderId="0"/>
    <xf numFmtId="0" fontId="60" fillId="0" borderId="0"/>
    <xf numFmtId="0" fontId="65" fillId="0" borderId="0"/>
    <xf numFmtId="0" fontId="54" fillId="0" borderId="0">
      <alignment horizontal="left"/>
    </xf>
    <xf numFmtId="0" fontId="60" fillId="0" borderId="0"/>
    <xf numFmtId="0" fontId="54" fillId="0" borderId="0">
      <alignment horizontal="left"/>
    </xf>
    <xf numFmtId="0" fontId="2" fillId="0" borderId="0"/>
    <xf numFmtId="0" fontId="53" fillId="0" borderId="0"/>
    <xf numFmtId="0" fontId="65" fillId="0" borderId="0"/>
    <xf numFmtId="49" fontId="50" fillId="0" borderId="0" applyBorder="0">
      <alignment vertical="top"/>
    </xf>
    <xf numFmtId="0" fontId="2" fillId="0" borderId="0"/>
    <xf numFmtId="0" fontId="60" fillId="0" borderId="0"/>
    <xf numFmtId="0" fontId="65" fillId="0" borderId="0"/>
    <xf numFmtId="0" fontId="53" fillId="0" borderId="0"/>
    <xf numFmtId="0" fontId="209" fillId="0" borderId="0"/>
    <xf numFmtId="0" fontId="293" fillId="0" borderId="0"/>
    <xf numFmtId="0" fontId="209" fillId="0" borderId="0"/>
    <xf numFmtId="0" fontId="60" fillId="0" borderId="0"/>
    <xf numFmtId="0" fontId="65" fillId="0" borderId="0"/>
    <xf numFmtId="0" fontId="53" fillId="0" borderId="0"/>
    <xf numFmtId="0" fontId="59" fillId="0" borderId="0"/>
    <xf numFmtId="0" fontId="60" fillId="0" borderId="0"/>
    <xf numFmtId="0" fontId="65" fillId="0" borderId="0"/>
    <xf numFmtId="0" fontId="186" fillId="0" borderId="0"/>
    <xf numFmtId="0" fontId="60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53" fillId="0" borderId="0"/>
    <xf numFmtId="0" fontId="189" fillId="50" borderId="0" applyNumberFormat="0" applyBorder="0" applyAlignment="0">
      <alignment horizontal="left" vertical="center"/>
    </xf>
    <xf numFmtId="0" fontId="2" fillId="0" borderId="0"/>
    <xf numFmtId="0" fontId="65" fillId="0" borderId="0"/>
    <xf numFmtId="0" fontId="60" fillId="0" borderId="0"/>
    <xf numFmtId="0" fontId="2" fillId="0" borderId="0"/>
    <xf numFmtId="0" fontId="65" fillId="0" borderId="0"/>
    <xf numFmtId="0" fontId="190" fillId="0" borderId="0"/>
    <xf numFmtId="0" fontId="65" fillId="0" borderId="0"/>
    <xf numFmtId="0" fontId="65" fillId="0" borderId="0"/>
    <xf numFmtId="0" fontId="53" fillId="0" borderId="0"/>
    <xf numFmtId="0" fontId="65" fillId="0" borderId="0"/>
    <xf numFmtId="0" fontId="60" fillId="0" borderId="0"/>
    <xf numFmtId="0" fontId="2" fillId="0" borderId="0"/>
    <xf numFmtId="0" fontId="53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0" fontId="2" fillId="0" borderId="0"/>
    <xf numFmtId="0" fontId="187" fillId="0" borderId="0"/>
    <xf numFmtId="0" fontId="2" fillId="0" borderId="0"/>
    <xf numFmtId="0" fontId="294" fillId="0" borderId="0"/>
    <xf numFmtId="0" fontId="2" fillId="0" borderId="0"/>
    <xf numFmtId="0" fontId="18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3" fillId="0" borderId="0"/>
    <xf numFmtId="0" fontId="190" fillId="0" borderId="0"/>
    <xf numFmtId="0" fontId="60" fillId="0" borderId="0"/>
    <xf numFmtId="0" fontId="190" fillId="0" borderId="0"/>
    <xf numFmtId="0" fontId="190" fillId="0" borderId="0"/>
    <xf numFmtId="0" fontId="2" fillId="0" borderId="0"/>
    <xf numFmtId="0" fontId="53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84" fillId="0" borderId="0"/>
    <xf numFmtId="0" fontId="65" fillId="0" borderId="0"/>
    <xf numFmtId="0" fontId="189" fillId="50" borderId="0" applyNumberFormat="0" applyBorder="0" applyAlignment="0">
      <alignment horizontal="left" vertical="center"/>
    </xf>
    <xf numFmtId="0" fontId="2" fillId="0" borderId="0"/>
    <xf numFmtId="0" fontId="53" fillId="0" borderId="0"/>
    <xf numFmtId="0" fontId="60" fillId="0" borderId="0"/>
    <xf numFmtId="0" fontId="2" fillId="0" borderId="0"/>
    <xf numFmtId="0" fontId="84" fillId="0" borderId="0"/>
    <xf numFmtId="0" fontId="60" fillId="0" borderId="0"/>
    <xf numFmtId="0" fontId="65" fillId="0" borderId="0"/>
    <xf numFmtId="0" fontId="60" fillId="0" borderId="0"/>
    <xf numFmtId="0" fontId="65" fillId="0" borderId="0"/>
    <xf numFmtId="0" fontId="60" fillId="0" borderId="0"/>
    <xf numFmtId="0" fontId="189" fillId="50" borderId="0" applyNumberFormat="0" applyBorder="0" applyAlignment="0">
      <alignment horizontal="left" vertical="center"/>
    </xf>
    <xf numFmtId="0" fontId="189" fillId="50" borderId="0" applyNumberFormat="0" applyBorder="0" applyAlignment="0">
      <alignment horizontal="left" vertical="center"/>
    </xf>
    <xf numFmtId="0" fontId="45" fillId="0" borderId="0"/>
    <xf numFmtId="0" fontId="59" fillId="0" borderId="0"/>
    <xf numFmtId="0" fontId="53" fillId="0" borderId="0"/>
    <xf numFmtId="0" fontId="2" fillId="0" borderId="0"/>
    <xf numFmtId="0" fontId="2" fillId="0" borderId="0"/>
    <xf numFmtId="0" fontId="190" fillId="0" borderId="0"/>
    <xf numFmtId="0" fontId="2" fillId="0" borderId="0"/>
    <xf numFmtId="0" fontId="59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53" fillId="0" borderId="0"/>
    <xf numFmtId="0" fontId="65" fillId="0" borderId="0"/>
    <xf numFmtId="0" fontId="2" fillId="0" borderId="0"/>
    <xf numFmtId="0" fontId="2" fillId="0" borderId="0"/>
    <xf numFmtId="0" fontId="190" fillId="0" borderId="0"/>
    <xf numFmtId="0" fontId="65" fillId="0" borderId="0"/>
    <xf numFmtId="0" fontId="53" fillId="0" borderId="0"/>
    <xf numFmtId="0" fontId="53" fillId="0" borderId="0"/>
    <xf numFmtId="0" fontId="65" fillId="0" borderId="0"/>
    <xf numFmtId="0" fontId="2" fillId="0" borderId="0"/>
    <xf numFmtId="0" fontId="59" fillId="0" borderId="0"/>
    <xf numFmtId="0" fontId="60" fillId="0" borderId="0"/>
    <xf numFmtId="0" fontId="2" fillId="0" borderId="0"/>
    <xf numFmtId="0" fontId="53" fillId="0" borderId="0"/>
    <xf numFmtId="0" fontId="65" fillId="0" borderId="0"/>
    <xf numFmtId="0" fontId="65" fillId="0" borderId="0"/>
    <xf numFmtId="0" fontId="190" fillId="0" borderId="0"/>
    <xf numFmtId="0" fontId="2" fillId="0" borderId="0"/>
    <xf numFmtId="0" fontId="190" fillId="0" borderId="0"/>
    <xf numFmtId="0" fontId="53" fillId="0" borderId="0"/>
    <xf numFmtId="0" fontId="60" fillId="0" borderId="0"/>
    <xf numFmtId="0" fontId="190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53" fillId="0" borderId="0"/>
    <xf numFmtId="0" fontId="59" fillId="0" borderId="0"/>
    <xf numFmtId="0" fontId="60" fillId="0" borderId="0"/>
    <xf numFmtId="0" fontId="60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190" fillId="0" borderId="0"/>
    <xf numFmtId="0" fontId="65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2" fillId="0" borderId="0"/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5" fillId="0" borderId="0"/>
    <xf numFmtId="0" fontId="65" fillId="0" borderId="0"/>
    <xf numFmtId="0" fontId="45" fillId="0" borderId="0">
      <alignment wrapText="1"/>
    </xf>
    <xf numFmtId="0" fontId="60" fillId="0" borderId="0"/>
    <xf numFmtId="0" fontId="60" fillId="0" borderId="0"/>
    <xf numFmtId="0" fontId="45" fillId="0" borderId="0">
      <alignment wrapText="1"/>
    </xf>
    <xf numFmtId="0" fontId="65" fillId="0" borderId="0"/>
    <xf numFmtId="0" fontId="187" fillId="0" borderId="0"/>
    <xf numFmtId="206" fontId="92" fillId="0" borderId="0"/>
    <xf numFmtId="0" fontId="187" fillId="0" borderId="0"/>
    <xf numFmtId="0" fontId="96" fillId="0" borderId="0"/>
    <xf numFmtId="0" fontId="187" fillId="0" borderId="0"/>
    <xf numFmtId="0" fontId="60" fillId="0" borderId="0"/>
    <xf numFmtId="206" fontId="92" fillId="0" borderId="0"/>
    <xf numFmtId="0" fontId="187" fillId="0" borderId="0"/>
    <xf numFmtId="0" fontId="187" fillId="0" borderId="0"/>
    <xf numFmtId="49" fontId="50" fillId="0" borderId="0" applyBorder="0">
      <alignment vertical="top"/>
    </xf>
    <xf numFmtId="0" fontId="53" fillId="0" borderId="0"/>
    <xf numFmtId="0" fontId="53" fillId="0" borderId="0"/>
    <xf numFmtId="0" fontId="65" fillId="0" borderId="0"/>
    <xf numFmtId="0" fontId="60" fillId="0" borderId="0"/>
    <xf numFmtId="0" fontId="65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49" fontId="50" fillId="50" borderId="0" applyBorder="0">
      <alignment vertical="top"/>
    </xf>
    <xf numFmtId="0" fontId="53" fillId="0" borderId="0"/>
    <xf numFmtId="0" fontId="60" fillId="0" borderId="0"/>
    <xf numFmtId="0" fontId="65" fillId="0" borderId="0"/>
    <xf numFmtId="49" fontId="50" fillId="50" borderId="0" applyBorder="0">
      <alignment vertical="top"/>
    </xf>
    <xf numFmtId="0" fontId="65" fillId="0" borderId="0"/>
    <xf numFmtId="0" fontId="60" fillId="0" borderId="0"/>
    <xf numFmtId="0" fontId="2" fillId="0" borderId="0"/>
    <xf numFmtId="0" fontId="60" fillId="0" borderId="0"/>
    <xf numFmtId="0" fontId="65" fillId="0" borderId="0"/>
    <xf numFmtId="0" fontId="2" fillId="0" borderId="0"/>
    <xf numFmtId="0" fontId="65" fillId="0" borderId="0"/>
    <xf numFmtId="0" fontId="60" fillId="0" borderId="0"/>
    <xf numFmtId="49" fontId="50" fillId="0" borderId="0" applyBorder="0">
      <alignment vertical="top"/>
    </xf>
    <xf numFmtId="0" fontId="53" fillId="0" borderId="0"/>
    <xf numFmtId="0" fontId="2" fillId="0" borderId="0"/>
    <xf numFmtId="0" fontId="60" fillId="0" borderId="0"/>
    <xf numFmtId="0" fontId="215" fillId="0" borderId="0" applyFill="0" applyProtection="0"/>
    <xf numFmtId="0" fontId="60" fillId="0" borderId="0"/>
    <xf numFmtId="0" fontId="187" fillId="0" borderId="0"/>
    <xf numFmtId="0" fontId="187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45" fillId="0" borderId="0"/>
    <xf numFmtId="0" fontId="53" fillId="0" borderId="0"/>
    <xf numFmtId="0" fontId="53" fillId="0" borderId="0" applyNumberFormat="0" applyFont="0" applyFill="0" applyBorder="0" applyAlignment="0" applyProtection="0">
      <alignment vertical="top"/>
    </xf>
    <xf numFmtId="0" fontId="53" fillId="0" borderId="0"/>
    <xf numFmtId="0" fontId="60" fillId="0" borderId="0"/>
    <xf numFmtId="0" fontId="53" fillId="0" borderId="0"/>
    <xf numFmtId="0" fontId="65" fillId="0" borderId="0"/>
    <xf numFmtId="0" fontId="65" fillId="0" borderId="0"/>
    <xf numFmtId="206" fontId="92" fillId="0" borderId="0"/>
    <xf numFmtId="206" fontId="92" fillId="0" borderId="0"/>
    <xf numFmtId="0" fontId="65" fillId="0" borderId="0"/>
    <xf numFmtId="206" fontId="92" fillId="0" borderId="0"/>
    <xf numFmtId="0" fontId="2" fillId="0" borderId="0"/>
    <xf numFmtId="0" fontId="2" fillId="0" borderId="0"/>
    <xf numFmtId="0" fontId="60" fillId="0" borderId="0"/>
    <xf numFmtId="0" fontId="53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60" fillId="0" borderId="0"/>
    <xf numFmtId="0" fontId="2" fillId="0" borderId="0"/>
    <xf numFmtId="0" fontId="53" fillId="0" borderId="0"/>
    <xf numFmtId="0" fontId="45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53" fillId="0" borderId="0"/>
    <xf numFmtId="0" fontId="60" fillId="0" borderId="0"/>
    <xf numFmtId="0" fontId="187" fillId="0" borderId="0"/>
    <xf numFmtId="0" fontId="187" fillId="0" borderId="0"/>
    <xf numFmtId="0" fontId="65" fillId="0" borderId="0"/>
    <xf numFmtId="0" fontId="216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93" fillId="0" borderId="0"/>
    <xf numFmtId="0" fontId="187" fillId="0" borderId="0"/>
    <xf numFmtId="0" fontId="53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2" fillId="0" borderId="0"/>
    <xf numFmtId="0" fontId="2" fillId="0" borderId="0"/>
    <xf numFmtId="0" fontId="65" fillId="0" borderId="0"/>
    <xf numFmtId="0" fontId="45" fillId="0" borderId="0"/>
    <xf numFmtId="0" fontId="65" fillId="0" borderId="0"/>
    <xf numFmtId="0" fontId="60" fillId="0" borderId="0"/>
    <xf numFmtId="0" fontId="53" fillId="0" borderId="0"/>
    <xf numFmtId="0" fontId="45" fillId="0" borderId="0"/>
    <xf numFmtId="0" fontId="45" fillId="0" borderId="0"/>
    <xf numFmtId="0" fontId="187" fillId="0" borderId="0"/>
    <xf numFmtId="0" fontId="2" fillId="0" borderId="0"/>
    <xf numFmtId="0" fontId="59" fillId="0" borderId="0"/>
    <xf numFmtId="0" fontId="187" fillId="0" borderId="0"/>
    <xf numFmtId="0" fontId="24" fillId="0" borderId="0"/>
    <xf numFmtId="49" fontId="50" fillId="0" borderId="0" applyBorder="0">
      <alignment vertical="top"/>
    </xf>
    <xf numFmtId="0" fontId="295" fillId="0" borderId="0"/>
    <xf numFmtId="49" fontId="50" fillId="0" borderId="0" applyBorder="0">
      <alignment vertical="top"/>
    </xf>
    <xf numFmtId="0" fontId="60" fillId="0" borderId="0"/>
    <xf numFmtId="0" fontId="65" fillId="0" borderId="0"/>
    <xf numFmtId="0" fontId="2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53" fillId="0" borderId="0"/>
    <xf numFmtId="0" fontId="2" fillId="0" borderId="0"/>
    <xf numFmtId="0" fontId="65" fillId="0" borderId="0"/>
    <xf numFmtId="0" fontId="60" fillId="0" borderId="0"/>
    <xf numFmtId="0" fontId="60" fillId="0" borderId="0"/>
    <xf numFmtId="0" fontId="65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0" fillId="0" borderId="0"/>
    <xf numFmtId="49" fontId="50" fillId="0" borderId="0" applyBorder="0">
      <alignment vertical="top"/>
    </xf>
    <xf numFmtId="0" fontId="6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65" fillId="0" borderId="0"/>
    <xf numFmtId="0" fontId="60" fillId="0" borderId="0"/>
    <xf numFmtId="0" fontId="45" fillId="0" borderId="0"/>
    <xf numFmtId="0" fontId="2" fillId="0" borderId="0"/>
    <xf numFmtId="0" fontId="53" fillId="0" borderId="0"/>
    <xf numFmtId="49" fontId="50" fillId="0" borderId="0" applyBorder="0">
      <alignment vertical="top"/>
    </xf>
    <xf numFmtId="0" fontId="60" fillId="0" borderId="0"/>
    <xf numFmtId="0" fontId="2" fillId="0" borderId="0"/>
    <xf numFmtId="0" fontId="45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45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59" fillId="0" borderId="0"/>
    <xf numFmtId="0" fontId="53" fillId="0" borderId="0"/>
    <xf numFmtId="0" fontId="65" fillId="0" borderId="0"/>
    <xf numFmtId="0" fontId="45" fillId="0" borderId="0"/>
    <xf numFmtId="0" fontId="2" fillId="0" borderId="0"/>
    <xf numFmtId="49" fontId="50" fillId="0" borderId="0" applyBorder="0">
      <alignment vertical="top"/>
    </xf>
    <xf numFmtId="0" fontId="53" fillId="0" borderId="0"/>
    <xf numFmtId="0" fontId="2" fillId="0" borderId="0"/>
    <xf numFmtId="0" fontId="45" fillId="0" borderId="0"/>
    <xf numFmtId="0" fontId="2" fillId="0" borderId="0"/>
    <xf numFmtId="0" fontId="53" fillId="0" borderId="0"/>
    <xf numFmtId="0" fontId="2" fillId="0" borderId="0"/>
    <xf numFmtId="49" fontId="50" fillId="0" borderId="0" applyBorder="0">
      <alignment vertical="top"/>
    </xf>
    <xf numFmtId="49" fontId="50" fillId="0" borderId="0" applyBorder="0">
      <alignment vertical="top"/>
    </xf>
    <xf numFmtId="0" fontId="65" fillId="0" borderId="0"/>
    <xf numFmtId="0" fontId="59" fillId="0" borderId="0"/>
    <xf numFmtId="0" fontId="96" fillId="0" borderId="0"/>
    <xf numFmtId="0" fontId="53" fillId="0" borderId="0"/>
    <xf numFmtId="0" fontId="60" fillId="0" borderId="0"/>
    <xf numFmtId="0" fontId="53" fillId="0" borderId="0"/>
    <xf numFmtId="0" fontId="65" fillId="0" borderId="0"/>
    <xf numFmtId="0" fontId="2" fillId="0" borderId="0"/>
    <xf numFmtId="1" fontId="193" fillId="0" borderId="15">
      <alignment horizontal="left" vertical="center"/>
    </xf>
    <xf numFmtId="0" fontId="2" fillId="0" borderId="0"/>
    <xf numFmtId="0" fontId="2" fillId="0" borderId="0"/>
    <xf numFmtId="0" fontId="71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94" fillId="9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9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194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194" fillId="98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194" fillId="98" borderId="0" applyNumberFormat="0" applyBorder="0" applyAlignment="0" applyProtection="0"/>
    <xf numFmtId="0" fontId="194" fillId="3" borderId="0" applyNumberFormat="0" applyBorder="0" applyAlignment="0" applyProtection="0"/>
    <xf numFmtId="0" fontId="194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2" fillId="0" borderId="0"/>
    <xf numFmtId="0" fontId="71" fillId="3" borderId="0" applyNumberFormat="0" applyBorder="0" applyAlignment="0" applyProtection="0"/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Font="0" applyFill="0" applyBorder="0" applyProtection="0">
      <alignment horizontal="center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0" fontId="60" fillId="0" borderId="0" applyNumberFormat="0" applyFont="0" applyFill="0" applyBorder="0" applyProtection="0">
      <alignment horizontal="justify" vertical="center" wrapText="1"/>
    </xf>
    <xf numFmtId="204" fontId="174" fillId="0" borderId="15">
      <alignment vertical="top"/>
    </xf>
    <xf numFmtId="173" fontId="195" fillId="33" borderId="27" applyNumberFormat="0" applyBorder="0" applyAlignment="0">
      <alignment vertical="center"/>
      <protection locked="0"/>
    </xf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60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65" fillId="29" borderId="12" applyNumberFormat="0" applyFont="0" applyAlignment="0" applyProtection="0"/>
    <xf numFmtId="0" fontId="2" fillId="0" borderId="0"/>
    <xf numFmtId="0" fontId="92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255" fillId="149" borderId="12" applyNumberFormat="0" applyAlignment="0" applyProtection="0"/>
    <xf numFmtId="0" fontId="59" fillId="149" borderId="12" applyNumberFormat="0" applyAlignment="0" applyProtection="0"/>
    <xf numFmtId="0" fontId="2" fillId="0" borderId="0"/>
    <xf numFmtId="0" fontId="255" fillId="149" borderId="12" applyNumberFormat="0" applyAlignment="0" applyProtection="0"/>
    <xf numFmtId="0" fontId="45" fillId="29" borderId="12" applyNumberFormat="0" applyFont="0" applyAlignment="0" applyProtection="0"/>
    <xf numFmtId="0" fontId="2" fillId="0" borderId="0"/>
    <xf numFmtId="0" fontId="66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45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60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9" fillId="149" borderId="12" applyNumberForma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2" fillId="0" borderId="0"/>
    <xf numFmtId="0" fontId="45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0" fillId="28" borderId="11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60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59" fillId="149" borderId="12" applyNumberFormat="0" applyAlignment="0" applyProtection="0"/>
    <xf numFmtId="0" fontId="66" fillId="29" borderId="12" applyNumberFormat="0" applyFont="0" applyAlignment="0" applyProtection="0"/>
    <xf numFmtId="0" fontId="66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0" fillId="28" borderId="11" applyNumberFormat="0" applyFont="0" applyAlignment="0" applyProtection="0"/>
    <xf numFmtId="0" fontId="53" fillId="29" borderId="12" applyNumberFormat="0" applyFont="0" applyAlignment="0" applyProtection="0"/>
    <xf numFmtId="0" fontId="53" fillId="29" borderId="12" applyNumberFormat="0" applyFont="0" applyAlignment="0" applyProtection="0"/>
    <xf numFmtId="0" fontId="2" fillId="0" borderId="0"/>
    <xf numFmtId="0" fontId="53" fillId="29" borderId="12" applyNumberFormat="0" applyFont="0" applyAlignment="0" applyProtection="0"/>
    <xf numFmtId="49" fontId="165" fillId="0" borderId="20">
      <alignment horizontal="left" vertical="center"/>
    </xf>
    <xf numFmtId="0" fontId="2" fillId="0" borderId="0"/>
    <xf numFmtId="9" fontId="53" fillId="0" borderId="0" applyFont="0" applyFill="0" applyBorder="0" applyAlignment="0" applyProtection="0"/>
    <xf numFmtId="9" fontId="59" fillId="0" borderId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9" fontId="59" fillId="0" borderId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0" fillId="0" borderId="0" applyFont="0" applyFill="0" applyBorder="0" applyAlignment="0" applyProtection="0"/>
    <xf numFmtId="0" fontId="2" fillId="0" borderId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59" fillId="0" borderId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55" fillId="0" borderId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5" fillId="0" borderId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9" fontId="190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9" fillId="0" borderId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9" fontId="6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207" fontId="197" fillId="0" borderId="15"/>
    <xf numFmtId="0" fontId="60" fillId="0" borderId="15" applyNumberFormat="0" applyFont="0" applyFill="0" applyAlignment="0" applyProtection="0"/>
    <xf numFmtId="0" fontId="2" fillId="0" borderId="0"/>
    <xf numFmtId="0" fontId="298" fillId="0" borderId="42"/>
    <xf numFmtId="3" fontId="198" fillId="69" borderId="20">
      <alignment horizontal="justify" vertical="center"/>
    </xf>
    <xf numFmtId="0" fontId="2" fillId="0" borderId="0"/>
    <xf numFmtId="0" fontId="2" fillId="0" borderId="0"/>
    <xf numFmtId="0" fontId="114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99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14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2" fillId="0" borderId="0"/>
    <xf numFmtId="0" fontId="114" fillId="0" borderId="14" applyNumberFormat="0" applyFill="0" applyAlignment="0" applyProtection="0"/>
    <xf numFmtId="0" fontId="51" fillId="0" borderId="0"/>
    <xf numFmtId="0" fontId="2" fillId="0" borderId="0"/>
    <xf numFmtId="0" fontId="51" fillId="0" borderId="0"/>
    <xf numFmtId="0" fontId="52" fillId="0" borderId="0"/>
    <xf numFmtId="38" fontId="54" fillId="0" borderId="0">
      <alignment vertical="top"/>
    </xf>
    <xf numFmtId="0" fontId="51" fillId="0" borderId="0"/>
    <xf numFmtId="38" fontId="54" fillId="0" borderId="0">
      <alignment vertical="top"/>
    </xf>
    <xf numFmtId="0" fontId="59" fillId="0" borderId="0"/>
    <xf numFmtId="38" fontId="54" fillId="0" borderId="0">
      <alignment vertical="top"/>
    </xf>
    <xf numFmtId="0" fontId="59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49" fontId="217" fillId="95" borderId="43" applyBorder="0" applyProtection="0">
      <alignment horizontal="left" vertical="center"/>
    </xf>
    <xf numFmtId="0" fontId="59" fillId="0" borderId="20" applyBorder="0" applyAlignment="0">
      <alignment horizontal="left" wrapText="1"/>
    </xf>
    <xf numFmtId="3" fontId="201" fillId="0" borderId="0"/>
    <xf numFmtId="203" fontId="59" fillId="0" borderId="0" applyFill="0" applyProtection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173" fontId="117" fillId="0" borderId="0" applyFill="0" applyBorder="0" applyAlignment="0" applyProtection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3" fontId="201" fillId="0" borderId="0"/>
    <xf numFmtId="203" fontId="59" fillId="0" borderId="0" applyFill="0" applyProtection="0"/>
    <xf numFmtId="0" fontId="2" fillId="0" borderId="0"/>
    <xf numFmtId="0" fontId="2" fillId="0" borderId="0"/>
    <xf numFmtId="0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0" fontId="2" fillId="0" borderId="0"/>
    <xf numFmtId="0" fontId="153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0" fontId="2" fillId="0" borderId="0"/>
    <xf numFmtId="0" fontId="2" fillId="0" borderId="0"/>
    <xf numFmtId="41" fontId="53" fillId="0" borderId="0" applyFont="0" applyFill="0" applyBorder="0" applyAlignment="0" applyProtection="0"/>
    <xf numFmtId="0" fontId="2" fillId="0" borderId="0"/>
    <xf numFmtId="167" fontId="65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167" fontId="65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167" fontId="65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167" fontId="192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90" fillId="0" borderId="0" applyFont="0" applyFill="0" applyBorder="0" applyAlignment="0" applyProtection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90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25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2" fillId="0" borderId="0"/>
    <xf numFmtId="43" fontId="53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2" fillId="0" borderId="0"/>
    <xf numFmtId="0" fontId="53" fillId="0" borderId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43" fontId="59" fillId="0" borderId="0" applyFill="0" applyBorder="0" applyAlignment="0" applyProtection="0"/>
    <xf numFmtId="167" fontId="65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53" fillId="0" borderId="0"/>
    <xf numFmtId="186" fontId="53" fillId="0" borderId="0" applyFont="0" applyFill="0" applyBorder="0" applyAlignment="0" applyProtection="0"/>
    <xf numFmtId="0" fontId="53" fillId="0" borderId="0"/>
    <xf numFmtId="167" fontId="192" fillId="0" borderId="0" applyFont="0" applyFill="0" applyBorder="0" applyAlignment="0" applyProtection="0"/>
    <xf numFmtId="167" fontId="2" fillId="0" borderId="0" applyFont="0" applyFill="0" applyBorder="0" applyAlignment="0" applyProtection="0"/>
    <xf numFmtId="186" fontId="53" fillId="0" borderId="0" applyFont="0" applyFill="0" applyBorder="0" applyAlignment="0" applyProtection="0"/>
    <xf numFmtId="252" fontId="59" fillId="0" borderId="0" applyFill="0" applyBorder="0" applyAlignment="0" applyProtection="0"/>
    <xf numFmtId="186" fontId="5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187" fillId="0" borderId="0" applyFont="0" applyFill="0" applyBorder="0" applyAlignment="0" applyProtection="0"/>
    <xf numFmtId="210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167" fontId="60" fillId="0" borderId="0" applyFont="0" applyFill="0" applyBorder="0" applyAlignment="0" applyProtection="0"/>
    <xf numFmtId="167" fontId="187" fillId="0" borderId="0" applyFont="0" applyFill="0" applyBorder="0" applyAlignment="0" applyProtection="0"/>
    <xf numFmtId="167" fontId="192" fillId="0" borderId="0" applyFont="0" applyFill="0" applyBorder="0" applyAlignment="0" applyProtection="0"/>
    <xf numFmtId="0" fontId="2" fillId="0" borderId="0"/>
    <xf numFmtId="167" fontId="65" fillId="0" borderId="0" applyFont="0" applyFill="0" applyBorder="0" applyAlignment="0" applyProtection="0"/>
    <xf numFmtId="167" fontId="192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187" fillId="0" borderId="0" applyFont="0" applyFill="0" applyBorder="0" applyAlignment="0" applyProtection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0" fontId="2" fillId="0" borderId="0"/>
    <xf numFmtId="167" fontId="187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2" fillId="0" borderId="0"/>
    <xf numFmtId="167" fontId="192" fillId="0" borderId="0" applyFont="0" applyFill="0" applyBorder="0" applyAlignment="0" applyProtection="0"/>
    <xf numFmtId="167" fontId="192" fillId="0" borderId="0" applyFont="0" applyFill="0" applyBorder="0" applyAlignment="0" applyProtection="0"/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4" fontId="50" fillId="32" borderId="0" applyFont="0" applyBorder="0">
      <alignment horizontal="right"/>
    </xf>
    <xf numFmtId="4" fontId="50" fillId="32" borderId="0" applyBorder="0">
      <alignment horizontal="right"/>
    </xf>
    <xf numFmtId="0" fontId="53" fillId="0" borderId="0"/>
    <xf numFmtId="0" fontId="53" fillId="0" borderId="0"/>
    <xf numFmtId="0" fontId="2" fillId="0" borderId="0"/>
    <xf numFmtId="0" fontId="2" fillId="0" borderId="0"/>
    <xf numFmtId="0" fontId="95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4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0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64" borderId="0" applyNumberFormat="0" applyBorder="0" applyAlignment="0" applyProtection="0"/>
    <xf numFmtId="0" fontId="204" fillId="4" borderId="0" applyNumberFormat="0" applyBorder="0" applyAlignment="0" applyProtection="0"/>
    <xf numFmtId="0" fontId="2" fillId="0" borderId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204" fillId="64" borderId="0" applyNumberFormat="0" applyBorder="0" applyAlignment="0" applyProtection="0"/>
    <xf numFmtId="0" fontId="95" fillId="4" borderId="0" applyNumberFormat="0" applyBorder="0" applyAlignment="0" applyProtection="0"/>
    <xf numFmtId="0" fontId="95" fillId="64" borderId="0" applyNumberFormat="0" applyBorder="0" applyAlignment="0" applyProtection="0"/>
    <xf numFmtId="0" fontId="95" fillId="4" borderId="0" applyNumberFormat="0" applyBorder="0" applyAlignment="0" applyProtection="0"/>
    <xf numFmtId="0" fontId="2" fillId="0" borderId="0"/>
    <xf numFmtId="0" fontId="95" fillId="4" borderId="0" applyNumberFormat="0" applyBorder="0" applyAlignment="0" applyProtection="0"/>
    <xf numFmtId="0" fontId="204" fillId="4" borderId="0" applyNumberFormat="0" applyBorder="0" applyAlignment="0" applyProtection="0"/>
    <xf numFmtId="0" fontId="95" fillId="4" borderId="0" applyNumberFormat="0" applyBorder="0" applyAlignment="0" applyProtection="0"/>
    <xf numFmtId="0" fontId="2" fillId="0" borderId="0"/>
    <xf numFmtId="0" fontId="204" fillId="64" borderId="0" applyNumberFormat="0" applyBorder="0" applyAlignment="0" applyProtection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04" fillId="64" borderId="0" applyNumberFormat="0" applyBorder="0" applyAlignment="0" applyProtection="0"/>
    <xf numFmtId="0" fontId="204" fillId="4" borderId="0" applyNumberFormat="0" applyBorder="0" applyAlignment="0" applyProtection="0"/>
    <xf numFmtId="0" fontId="53" fillId="0" borderId="0"/>
    <xf numFmtId="0" fontId="204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" fillId="0" borderId="0"/>
    <xf numFmtId="0" fontId="53" fillId="0" borderId="0"/>
    <xf numFmtId="0" fontId="95" fillId="4" borderId="0" applyNumberFormat="0" applyBorder="0" applyAlignment="0" applyProtection="0"/>
    <xf numFmtId="0" fontId="53" fillId="0" borderId="0"/>
    <xf numFmtId="0" fontId="95" fillId="4" borderId="0" applyNumberFormat="0" applyBorder="0" applyAlignment="0" applyProtection="0"/>
    <xf numFmtId="0" fontId="2" fillId="0" borderId="0"/>
    <xf numFmtId="0" fontId="53" fillId="0" borderId="0"/>
    <xf numFmtId="0" fontId="95" fillId="4" borderId="0" applyNumberFormat="0" applyBorder="0" applyAlignment="0" applyProtection="0"/>
    <xf numFmtId="0" fontId="2" fillId="0" borderId="0"/>
    <xf numFmtId="188" fontId="60" fillId="0" borderId="15" applyFont="0" applyFill="0" applyBorder="0" applyProtection="0">
      <alignment horizontal="center" vertical="center"/>
    </xf>
    <xf numFmtId="188" fontId="60" fillId="0" borderId="15" applyFont="0" applyFill="0" applyBorder="0" applyProtection="0">
      <alignment horizontal="center" vertical="center"/>
    </xf>
    <xf numFmtId="188" fontId="60" fillId="0" borderId="15" applyFont="0" applyFill="0" applyBorder="0" applyProtection="0">
      <alignment horizontal="center" vertical="center"/>
    </xf>
    <xf numFmtId="0" fontId="53" fillId="0" borderId="0"/>
    <xf numFmtId="188" fontId="60" fillId="0" borderId="15" applyFont="0" applyFill="0" applyBorder="0" applyProtection="0">
      <alignment horizontal="center" vertical="center"/>
    </xf>
    <xf numFmtId="0" fontId="53" fillId="0" borderId="0"/>
    <xf numFmtId="3" fontId="60" fillId="0" borderId="0" applyFont="0" applyBorder="0">
      <alignment horizontal="center"/>
    </xf>
    <xf numFmtId="253" fontId="62" fillId="0" borderId="0">
      <protection locked="0"/>
    </xf>
    <xf numFmtId="0" fontId="53" fillId="0" borderId="0"/>
    <xf numFmtId="166" fontId="61" fillId="0" borderId="0">
      <protection locked="0"/>
    </xf>
    <xf numFmtId="0" fontId="53" fillId="0" borderId="0"/>
    <xf numFmtId="49" fontId="163" fillId="0" borderId="15">
      <alignment horizontal="center" vertical="center" wrapText="1"/>
    </xf>
    <xf numFmtId="0" fontId="53" fillId="0" borderId="0"/>
    <xf numFmtId="0" fontId="59" fillId="0" borderId="15" applyBorder="0">
      <alignment horizontal="center" vertical="center" wrapText="1"/>
    </xf>
    <xf numFmtId="0" fontId="53" fillId="0" borderId="0"/>
    <xf numFmtId="49" fontId="135" fillId="0" borderId="15" applyNumberFormat="0" applyFill="0" applyAlignment="0" applyProtection="0"/>
    <xf numFmtId="0" fontId="53" fillId="0" borderId="0"/>
    <xf numFmtId="0" fontId="112" fillId="7" borderId="2" applyNumberFormat="0" applyAlignment="0" applyProtection="0"/>
    <xf numFmtId="0" fontId="51" fillId="0" borderId="0"/>
    <xf numFmtId="0" fontId="52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0" fillId="0" borderId="0"/>
    <xf numFmtId="0" fontId="60" fillId="0" borderId="0"/>
    <xf numFmtId="178" fontId="60" fillId="0" borderId="0" applyFont="0" applyFill="0" applyBorder="0" applyAlignment="0" applyProtection="0"/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182" fontId="60" fillId="0" borderId="0">
      <alignment horizontal="center"/>
    </xf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6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229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229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229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/>
    <xf numFmtId="0" fontId="22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15" borderId="0" applyNumberFormat="0" applyBorder="0" applyAlignment="0" applyProtection="0"/>
    <xf numFmtId="0" fontId="229" fillId="15" borderId="0" applyNumberFormat="0" applyBorder="0" applyAlignment="0" applyProtection="0"/>
    <xf numFmtId="0" fontId="68" fillId="15" borderId="0" applyNumberFormat="0" applyBorder="0" applyAlignment="0" applyProtection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38" fontId="82" fillId="0" borderId="0">
      <alignment vertical="top"/>
    </xf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65" fillId="0" borderId="0"/>
    <xf numFmtId="0" fontId="59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05" fillId="0" borderId="0">
      <alignment vertical="top"/>
    </xf>
    <xf numFmtId="38" fontId="55" fillId="31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3" fontId="60" fillId="0" borderId="25" applyFont="0" applyBorder="0">
      <alignment horizontal="center" vertical="center"/>
    </xf>
    <xf numFmtId="196" fontId="60" fillId="0" borderId="0"/>
    <xf numFmtId="0" fontId="60" fillId="0" borderId="0"/>
    <xf numFmtId="197" fontId="60" fillId="0" borderId="0" applyFont="0" applyAlignment="0">
      <alignment horizontal="center"/>
    </xf>
    <xf numFmtId="38" fontId="142" fillId="63" borderId="0">
      <alignment horizontal="right" vertical="top"/>
    </xf>
    <xf numFmtId="4" fontId="65" fillId="64" borderId="0">
      <alignment horizontal="right"/>
    </xf>
    <xf numFmtId="0" fontId="78" fillId="0" borderId="35" applyNumberFormat="0" applyFont="0" applyFill="0" applyAlignment="0" applyProtection="0"/>
    <xf numFmtId="0" fontId="67" fillId="16" borderId="0" applyNumberFormat="0" applyBorder="0" applyAlignment="0" applyProtection="0"/>
    <xf numFmtId="0" fontId="229" fillId="16" borderId="0" applyNumberFormat="0" applyBorder="0" applyAlignment="0" applyProtection="0"/>
    <xf numFmtId="0" fontId="68" fillId="16" borderId="0" applyNumberFormat="0" applyBorder="0" applyAlignment="0" applyProtection="0"/>
    <xf numFmtId="0" fontId="67" fillId="17" borderId="0" applyNumberFormat="0" applyBorder="0" applyAlignment="0" applyProtection="0"/>
    <xf numFmtId="0" fontId="229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18" borderId="0" applyNumberFormat="0" applyBorder="0" applyAlignment="0" applyProtection="0"/>
    <xf numFmtId="0" fontId="229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13" borderId="0" applyNumberFormat="0" applyBorder="0" applyAlignment="0" applyProtection="0"/>
    <xf numFmtId="0" fontId="229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4" borderId="0" applyNumberFormat="0" applyBorder="0" applyAlignment="0" applyProtection="0"/>
    <xf numFmtId="0" fontId="229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9" borderId="0" applyNumberFormat="0" applyBorder="0" applyAlignment="0" applyProtection="0"/>
    <xf numFmtId="0" fontId="229" fillId="19" borderId="0" applyNumberFormat="0" applyBorder="0" applyAlignment="0" applyProtection="0"/>
    <xf numFmtId="0" fontId="68" fillId="19" borderId="0" applyNumberFormat="0" applyBorder="0" applyAlignment="0" applyProtection="0"/>
    <xf numFmtId="0" fontId="112" fillId="7" borderId="2" applyNumberFormat="0" applyAlignment="0" applyProtection="0"/>
    <xf numFmtId="0" fontId="276" fillId="7" borderId="2" applyNumberFormat="0" applyAlignment="0" applyProtection="0"/>
    <xf numFmtId="0" fontId="112" fillId="7" borderId="2" applyNumberFormat="0" applyAlignment="0" applyProtection="0"/>
    <xf numFmtId="0" fontId="155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12" fillId="7" borderId="2" applyNumberFormat="0" applyAlignment="0" applyProtection="0"/>
    <xf numFmtId="0" fontId="121" fillId="22" borderId="4" applyNumberFormat="0" applyAlignment="0" applyProtection="0"/>
    <xf numFmtId="0" fontId="278" fillId="22" borderId="4" applyNumberFormat="0" applyAlignment="0" applyProtection="0"/>
    <xf numFmtId="0" fontId="157" fillId="22" borderId="4" applyNumberFormat="0" applyAlignment="0" applyProtection="0"/>
    <xf numFmtId="0" fontId="74" fillId="22" borderId="2" applyNumberFormat="0" applyAlignment="0" applyProtection="0"/>
    <xf numFmtId="0" fontId="280" fillId="22" borderId="2" applyNumberFormat="0" applyAlignment="0" applyProtection="0"/>
    <xf numFmtId="0" fontId="158" fillId="22" borderId="2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205" fontId="53" fillId="0" borderId="0" applyFont="0" applyFill="0" applyBorder="0" applyAlignment="0" applyProtection="0"/>
    <xf numFmtId="0" fontId="169" fillId="0" borderId="5" applyNumberFormat="0" applyFill="0" applyAlignment="0" applyProtection="0"/>
    <xf numFmtId="0" fontId="170" fillId="0" borderId="5" applyNumberFormat="0" applyFill="0" applyAlignment="0" applyProtection="0"/>
    <xf numFmtId="0" fontId="171" fillId="0" borderId="6" applyNumberFormat="0" applyFill="0" applyAlignment="0" applyProtection="0"/>
    <xf numFmtId="0" fontId="172" fillId="0" borderId="6" applyNumberFormat="0" applyFill="0" applyAlignment="0" applyProtection="0"/>
    <xf numFmtId="0" fontId="104" fillId="0" borderId="7" applyNumberFormat="0" applyFill="0" applyAlignment="0" applyProtection="0"/>
    <xf numFmtId="0" fontId="173" fillId="0" borderId="7" applyNumberFormat="0" applyFill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8" fillId="0" borderId="8" applyNumberFormat="0" applyFill="0" applyAlignment="0" applyProtection="0"/>
    <xf numFmtId="0" fontId="2" fillId="0" borderId="0"/>
    <xf numFmtId="0" fontId="53" fillId="0" borderId="0"/>
    <xf numFmtId="0" fontId="65" fillId="0" borderId="0"/>
    <xf numFmtId="0" fontId="53" fillId="0" borderId="0"/>
    <xf numFmtId="0" fontId="53" fillId="0" borderId="0"/>
    <xf numFmtId="0" fontId="59" fillId="0" borderId="0"/>
    <xf numFmtId="0" fontId="190" fillId="0" borderId="0"/>
    <xf numFmtId="0" fontId="190" fillId="0" borderId="0"/>
    <xf numFmtId="0" fontId="60" fillId="0" borderId="0"/>
    <xf numFmtId="0" fontId="190" fillId="0" borderId="0"/>
    <xf numFmtId="0" fontId="65" fillId="0" borderId="0"/>
    <xf numFmtId="0" fontId="186" fillId="0" borderId="0"/>
    <xf numFmtId="0" fontId="59" fillId="0" borderId="0"/>
    <xf numFmtId="0" fontId="2" fillId="0" borderId="0"/>
    <xf numFmtId="0" fontId="59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59" fillId="0" borderId="0"/>
    <xf numFmtId="0" fontId="187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ill="0" applyBorder="0" applyAlignment="0" applyProtection="0"/>
    <xf numFmtId="203" fontId="59" fillId="0" borderId="0" applyFill="0" applyProtection="0"/>
    <xf numFmtId="3" fontId="201" fillId="0" borderId="0"/>
    <xf numFmtId="167" fontId="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210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0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5" fillId="0" borderId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45" fillId="0" borderId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7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167" fontId="2" fillId="0" borderId="0" applyFont="0" applyFill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7" fillId="9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5" fillId="6" borderId="0" applyNumberFormat="0" applyBorder="0" applyAlignment="0" applyProtection="0"/>
    <xf numFmtId="0" fontId="67" fillId="13" borderId="0" applyNumberFormat="0" applyBorder="0" applyAlignment="0" applyProtection="0"/>
    <xf numFmtId="0" fontId="67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7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5" fillId="4" borderId="0" applyNumberFormat="0" applyBorder="0" applyAlignment="0" applyProtection="0"/>
    <xf numFmtId="0" fontId="67" fillId="14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5" fillId="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9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11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167" fontId="2" fillId="0" borderId="0" applyFont="0" applyFill="0" applyBorder="0" applyAlignment="0" applyProtection="0"/>
    <xf numFmtId="0" fontId="45" fillId="0" borderId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45" fillId="0" borderId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167" fontId="2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7" fillId="14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167" fontId="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9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7" fillId="12" borderId="0" applyNumberFormat="0" applyBorder="0" applyAlignment="0" applyProtection="0"/>
    <xf numFmtId="0" fontId="65" fillId="2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11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167" fontId="2" fillId="0" borderId="0" applyFont="0" applyFill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5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167" fontId="2" fillId="0" borderId="0" applyFont="0" applyFill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4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5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8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7" fillId="14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7" fillId="12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7" fillId="13" borderId="0" applyNumberFormat="0" applyBorder="0" applyAlignment="0" applyProtection="0"/>
    <xf numFmtId="0" fontId="67" fillId="15" borderId="0" applyNumberFormat="0" applyBorder="0" applyAlignment="0" applyProtection="0"/>
    <xf numFmtId="0" fontId="67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9" borderId="0" applyNumberFormat="0" applyBorder="0" applyAlignment="0" applyProtection="0"/>
    <xf numFmtId="0" fontId="67" fillId="15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7" borderId="0" applyNumberFormat="0" applyBorder="0" applyAlignment="0" applyProtection="0"/>
    <xf numFmtId="0" fontId="65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5" fillId="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9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7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7" fillId="1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13" borderId="0" applyNumberFormat="0" applyBorder="0" applyAlignment="0" applyProtection="0"/>
    <xf numFmtId="0" fontId="65" fillId="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4" borderId="0" applyNumberFormat="0" applyBorder="0" applyAlignment="0" applyProtection="0"/>
    <xf numFmtId="0" fontId="45" fillId="0" borderId="0"/>
    <xf numFmtId="0" fontId="45" fillId="0" borderId="0"/>
    <xf numFmtId="0" fontId="67" fillId="15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7" fillId="15" borderId="0" applyNumberFormat="0" applyBorder="0" applyAlignment="0" applyProtection="0"/>
    <xf numFmtId="0" fontId="65" fillId="8" borderId="0" applyNumberFormat="0" applyBorder="0" applyAlignment="0" applyProtection="0"/>
    <xf numFmtId="0" fontId="67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7" fillId="13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4" borderId="0" applyNumberFormat="0" applyBorder="0" applyAlignment="0" applyProtection="0"/>
    <xf numFmtId="0" fontId="67" fillId="13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11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5" fillId="5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45" fillId="0" borderId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67" fillId="10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7" fillId="9" borderId="0" applyNumberFormat="0" applyBorder="0" applyAlignment="0" applyProtection="0"/>
    <xf numFmtId="0" fontId="65" fillId="5" borderId="0" applyNumberFormat="0" applyBorder="0" applyAlignment="0" applyProtection="0"/>
    <xf numFmtId="0" fontId="210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9" fontId="320" fillId="0" borderId="0" applyFont="0" applyFill="0" applyBorder="0" applyAlignment="0" applyProtection="0"/>
    <xf numFmtId="0" fontId="5" fillId="6" borderId="0" applyNumberFormat="0" applyBorder="0" applyAlignment="0" applyProtection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8" fillId="15" borderId="0" applyNumberFormat="0" applyBorder="0" applyAlignment="0" applyProtection="0"/>
    <xf numFmtId="0" fontId="6" fillId="15" borderId="0" applyNumberFormat="0" applyBorder="0" applyAlignment="0" applyProtection="0"/>
    <xf numFmtId="0" fontId="60" fillId="0" borderId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5" fillId="2" borderId="0" applyNumberFormat="0" applyBorder="0" applyAlignment="0" applyProtection="0"/>
    <xf numFmtId="0" fontId="5" fillId="97" borderId="0" applyNumberFormat="0" applyBorder="0" applyAlignment="0" applyProtection="0"/>
    <xf numFmtId="0" fontId="5" fillId="97" borderId="0" applyNumberFormat="0" applyBorder="0" applyAlignment="0" applyProtection="0"/>
    <xf numFmtId="0" fontId="5" fillId="97" borderId="0" applyNumberFormat="0" applyBorder="0" applyAlignment="0" applyProtection="0"/>
    <xf numFmtId="0" fontId="5" fillId="3" borderId="0" applyNumberFormat="0" applyBorder="0" applyAlignment="0" applyProtection="0"/>
    <xf numFmtId="0" fontId="5" fillId="98" borderId="0" applyNumberFormat="0" applyBorder="0" applyAlignment="0" applyProtection="0"/>
    <xf numFmtId="0" fontId="5" fillId="98" borderId="0" applyNumberFormat="0" applyBorder="0" applyAlignment="0" applyProtection="0"/>
    <xf numFmtId="0" fontId="5" fillId="98" borderId="0" applyNumberFormat="0" applyBorder="0" applyAlignment="0" applyProtection="0"/>
    <xf numFmtId="0" fontId="5" fillId="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6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7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9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68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9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6" fillId="13" borderId="0" applyNumberFormat="0" applyBorder="0" applyAlignment="0" applyProtection="0"/>
    <xf numFmtId="0" fontId="5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4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68" fillId="15" borderId="0" applyNumberFormat="0" applyBorder="0" applyAlignment="0" applyProtection="0"/>
    <xf numFmtId="0" fontId="5" fillId="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6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5" borderId="0" applyNumberFormat="0" applyBorder="0" applyAlignment="0" applyProtection="0"/>
    <xf numFmtId="0" fontId="5" fillId="11" borderId="0" applyNumberFormat="0" applyBorder="0" applyAlignment="0" applyProtection="0"/>
    <xf numFmtId="0" fontId="68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9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3" borderId="0" applyNumberFormat="0" applyBorder="0" applyAlignment="0" applyProtection="0"/>
    <xf numFmtId="0" fontId="5" fillId="10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104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99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1" borderId="0" applyNumberFormat="0" applyBorder="0" applyAlignment="0" applyProtection="0"/>
    <xf numFmtId="0" fontId="5" fillId="105" borderId="0" applyNumberFormat="0" applyBorder="0" applyAlignment="0" applyProtection="0"/>
    <xf numFmtId="0" fontId="5" fillId="105" borderId="0" applyNumberFormat="0" applyBorder="0" applyAlignment="0" applyProtection="0"/>
    <xf numFmtId="0" fontId="5" fillId="10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8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6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07" borderId="0" applyNumberFormat="0" applyBorder="0" applyAlignment="0" applyProtection="0"/>
    <xf numFmtId="0" fontId="6" fillId="107" borderId="0" applyNumberFormat="0" applyBorder="0" applyAlignment="0" applyProtection="0"/>
    <xf numFmtId="0" fontId="6" fillId="107" borderId="0" applyNumberFormat="0" applyBorder="0" applyAlignment="0" applyProtection="0"/>
    <xf numFmtId="0" fontId="6" fillId="9" borderId="0" applyNumberFormat="0" applyBorder="0" applyAlignment="0" applyProtection="0"/>
    <xf numFmtId="0" fontId="6" fillId="103" borderId="0" applyNumberFormat="0" applyBorder="0" applyAlignment="0" applyProtection="0"/>
    <xf numFmtId="0" fontId="6" fillId="103" borderId="0" applyNumberFormat="0" applyBorder="0" applyAlignment="0" applyProtection="0"/>
    <xf numFmtId="0" fontId="6" fillId="103" borderId="0" applyNumberFormat="0" applyBorder="0" applyAlignment="0" applyProtection="0"/>
    <xf numFmtId="0" fontId="6" fillId="10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5" borderId="0" applyNumberFormat="0" applyBorder="0" applyAlignment="0" applyProtection="0"/>
    <xf numFmtId="0" fontId="6" fillId="110" borderId="0" applyNumberFormat="0" applyBorder="0" applyAlignment="0" applyProtection="0"/>
    <xf numFmtId="0" fontId="6" fillId="110" borderId="0" applyNumberFormat="0" applyBorder="0" applyAlignment="0" applyProtection="0"/>
    <xf numFmtId="0" fontId="6" fillId="1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8" fillId="12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8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17" borderId="0" applyNumberFormat="0" applyBorder="0" applyAlignment="0" applyProtection="0"/>
    <xf numFmtId="0" fontId="6" fillId="117" borderId="0" applyNumberFormat="0" applyBorder="0" applyAlignment="0" applyProtection="0"/>
    <xf numFmtId="0" fontId="6" fillId="117" borderId="0" applyNumberFormat="0" applyBorder="0" applyAlignment="0" applyProtection="0"/>
    <xf numFmtId="0" fontId="6" fillId="17" borderId="0" applyNumberFormat="0" applyBorder="0" applyAlignment="0" applyProtection="0"/>
    <xf numFmtId="0" fontId="6" fillId="124" borderId="0" applyNumberFormat="0" applyBorder="0" applyAlignment="0" applyProtection="0"/>
    <xf numFmtId="0" fontId="6" fillId="124" borderId="0" applyNumberFormat="0" applyBorder="0" applyAlignment="0" applyProtection="0"/>
    <xf numFmtId="0" fontId="6" fillId="124" borderId="0" applyNumberFormat="0" applyBorder="0" applyAlignment="0" applyProtection="0"/>
    <xf numFmtId="0" fontId="6" fillId="18" borderId="0" applyNumberFormat="0" applyBorder="0" applyAlignment="0" applyProtection="0"/>
    <xf numFmtId="0" fontId="6" fillId="131" borderId="0" applyNumberFormat="0" applyBorder="0" applyAlignment="0" applyProtection="0"/>
    <xf numFmtId="0" fontId="6" fillId="131" borderId="0" applyNumberFormat="0" applyBorder="0" applyAlignment="0" applyProtection="0"/>
    <xf numFmtId="0" fontId="6" fillId="131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08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09" borderId="0" applyNumberFormat="0" applyBorder="0" applyAlignment="0" applyProtection="0"/>
    <xf numFmtId="0" fontId="6" fillId="19" borderId="0" applyNumberFormat="0" applyBorder="0" applyAlignment="0" applyProtection="0"/>
    <xf numFmtId="0" fontId="6" fillId="137" borderId="0" applyNumberFormat="0" applyBorder="0" applyAlignment="0" applyProtection="0"/>
    <xf numFmtId="0" fontId="6" fillId="137" borderId="0" applyNumberFormat="0" applyBorder="0" applyAlignment="0" applyProtection="0"/>
    <xf numFmtId="0" fontId="6" fillId="1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15" borderId="0" applyNumberFormat="0" applyBorder="0" applyAlignment="0" applyProtection="0"/>
    <xf numFmtId="0" fontId="17" fillId="3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17" fillId="98" borderId="0" applyNumberFormat="0" applyBorder="0" applyAlignment="0" applyProtection="0"/>
    <xf numFmtId="0" fontId="9" fillId="22" borderId="2" applyNumberFormat="0" applyAlignment="0" applyProtection="0"/>
    <xf numFmtId="0" fontId="9" fillId="106" borderId="2" applyNumberFormat="0" applyAlignment="0" applyProtection="0"/>
    <xf numFmtId="0" fontId="9" fillId="106" borderId="2" applyNumberFormat="0" applyAlignment="0" applyProtection="0"/>
    <xf numFmtId="0" fontId="9" fillId="106" borderId="2" applyNumberFormat="0" applyAlignment="0" applyProtection="0"/>
    <xf numFmtId="0" fontId="14" fillId="24" borderId="10" applyNumberFormat="0" applyAlignment="0" applyProtection="0"/>
    <xf numFmtId="0" fontId="14" fillId="141" borderId="10" applyNumberFormat="0" applyAlignment="0" applyProtection="0"/>
    <xf numFmtId="0" fontId="14" fillId="141" borderId="10" applyNumberFormat="0" applyAlignment="0" applyProtection="0"/>
    <xf numFmtId="0" fontId="14" fillId="141" borderId="10" applyNumberFormat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5" fillId="8" borderId="0" applyNumberFormat="0" applyBorder="0" applyAlignment="0" applyProtection="0"/>
    <xf numFmtId="14" fontId="207" fillId="0" borderId="0" applyFont="0" applyBorder="0">
      <alignment vertical="top"/>
    </xf>
    <xf numFmtId="0" fontId="6" fillId="1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7" borderId="2" applyNumberFormat="0" applyAlignment="0" applyProtection="0"/>
    <xf numFmtId="0" fontId="7" fillId="101" borderId="2" applyNumberFormat="0" applyAlignment="0" applyProtection="0"/>
    <xf numFmtId="0" fontId="7" fillId="101" borderId="2" applyNumberFormat="0" applyAlignment="0" applyProtection="0"/>
    <xf numFmtId="0" fontId="7" fillId="101" borderId="2" applyNumberFormat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6" fillId="26" borderId="0" applyNumberFormat="0" applyBorder="0" applyAlignment="0" applyProtection="0"/>
    <xf numFmtId="0" fontId="16" fillId="147" borderId="0" applyNumberFormat="0" applyBorder="0" applyAlignment="0" applyProtection="0"/>
    <xf numFmtId="0" fontId="16" fillId="147" borderId="0" applyNumberFormat="0" applyBorder="0" applyAlignment="0" applyProtection="0"/>
    <xf numFmtId="0" fontId="16" fillId="147" borderId="0" applyNumberFormat="0" applyBorder="0" applyAlignment="0" applyProtection="0"/>
    <xf numFmtId="0" fontId="6" fillId="14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29" borderId="12" applyNumberFormat="0" applyFont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22" borderId="4" applyNumberFormat="0" applyAlignment="0" applyProtection="0"/>
    <xf numFmtId="0" fontId="8" fillId="106" borderId="4" applyNumberFormat="0" applyAlignment="0" applyProtection="0"/>
    <xf numFmtId="0" fontId="8" fillId="106" borderId="4" applyNumberFormat="0" applyAlignment="0" applyProtection="0"/>
    <xf numFmtId="0" fontId="8" fillId="106" borderId="4" applyNumberFormat="0" applyAlignment="0" applyProtection="0"/>
    <xf numFmtId="0" fontId="6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4" borderId="0" applyNumberFormat="0" applyBorder="0" applyAlignment="0" applyProtection="0"/>
    <xf numFmtId="0" fontId="5" fillId="6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12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6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8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2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8" fillId="1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8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101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68" fillId="13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8" fillId="106" borderId="4" applyNumberFormat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8" fillId="22" borderId="4" applyNumberFormat="0" applyAlignment="0" applyProtection="0"/>
    <xf numFmtId="0" fontId="157" fillId="22" borderId="4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106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58" fillId="22" borderId="2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22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5" fillId="8" borderId="0" applyNumberFormat="0" applyBorder="0" applyAlignment="0" applyProtection="0"/>
    <xf numFmtId="0" fontId="6" fillId="13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203" fontId="174" fillId="0" borderId="0" applyProtection="0">
      <alignment horizontal="center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70" fillId="0" borderId="5" applyNumberFormat="0" applyFill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72" fillId="0" borderId="6" applyNumberFormat="0" applyFill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73" fillId="0" borderId="7" applyNumberFormat="0" applyFill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79" fillId="0" borderId="8" applyNumberFormat="0" applyFill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7" borderId="0" applyNumberFormat="0" applyBorder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4" fillId="141" borderId="10" applyNumberFormat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4" fillId="24" borderId="10" applyNumberFormat="0" applyAlignment="0" applyProtection="0"/>
    <xf numFmtId="0" fontId="180" fillId="24" borderId="10" applyNumberFormat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4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4" fillId="2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3" fillId="0" borderId="0"/>
    <xf numFmtId="0" fontId="3" fillId="0" borderId="0"/>
    <xf numFmtId="0" fontId="96" fillId="0" borderId="0"/>
    <xf numFmtId="0" fontId="68" fillId="9" borderId="0" applyNumberFormat="0" applyBorder="0" applyAlignment="0" applyProtection="0"/>
    <xf numFmtId="0" fontId="1" fillId="0" borderId="0"/>
    <xf numFmtId="0" fontId="5" fillId="0" borderId="0"/>
    <xf numFmtId="0" fontId="6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0" applyNumberFormat="0" applyBorder="0" applyAlignment="0" applyProtection="0"/>
    <xf numFmtId="0" fontId="5" fillId="0" borderId="0"/>
    <xf numFmtId="0" fontId="1" fillId="0" borderId="0"/>
    <xf numFmtId="0" fontId="53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9" fillId="0" borderId="0"/>
    <xf numFmtId="0" fontId="5" fillId="5" borderId="0" applyNumberFormat="0" applyBorder="0" applyAlignment="0" applyProtection="0"/>
    <xf numFmtId="0" fontId="5" fillId="0" borderId="0"/>
    <xf numFmtId="0" fontId="190" fillId="0" borderId="0"/>
    <xf numFmtId="0" fontId="5" fillId="5" borderId="0" applyNumberFormat="0" applyBorder="0" applyAlignment="0" applyProtection="0"/>
    <xf numFmtId="0" fontId="1" fillId="0" borderId="0"/>
    <xf numFmtId="0" fontId="1" fillId="0" borderId="0"/>
    <xf numFmtId="0" fontId="6" fillId="9" borderId="0" applyNumberFormat="0" applyBorder="0" applyAlignment="0" applyProtection="0"/>
    <xf numFmtId="0" fontId="53" fillId="0" borderId="0"/>
    <xf numFmtId="0" fontId="1" fillId="0" borderId="0"/>
    <xf numFmtId="0" fontId="5" fillId="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87" fillId="0" borderId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3" borderId="0" applyNumberFormat="0" applyBorder="0" applyAlignment="0" applyProtection="0"/>
    <xf numFmtId="0" fontId="1" fillId="0" borderId="0"/>
    <xf numFmtId="0" fontId="1" fillId="0" borderId="0"/>
    <xf numFmtId="0" fontId="29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29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59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98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94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68" fillId="14" borderId="0" applyNumberFormat="0" applyBorder="0" applyAlignment="0" applyProtection="0"/>
    <xf numFmtId="0" fontId="5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2" borderId="0" applyNumberFormat="0" applyBorder="0" applyAlignment="0" applyProtection="0"/>
    <xf numFmtId="0" fontId="3" fillId="29" borderId="12" applyNumberFormat="0" applyFont="0" applyAlignment="0" applyProtection="0"/>
    <xf numFmtId="0" fontId="3" fillId="29" borderId="12" applyNumberFormat="0" applyFont="0" applyAlignment="0" applyProtection="0"/>
    <xf numFmtId="0" fontId="5" fillId="2" borderId="0" applyNumberFormat="0" applyBorder="0" applyAlignment="0" applyProtection="0"/>
    <xf numFmtId="0" fontId="3" fillId="29" borderId="1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" fillId="29" borderId="12" applyNumberFormat="0" applyFont="0" applyAlignment="0" applyProtection="0"/>
    <xf numFmtId="0" fontId="3" fillId="29" borderId="12" applyNumberFormat="0" applyFont="0" applyAlignment="0" applyProtection="0"/>
    <xf numFmtId="0" fontId="66" fillId="29" borderId="12" applyNumberFormat="0" applyFont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10" borderId="0" applyNumberFormat="0" applyBorder="0" applyAlignment="0" applyProtection="0"/>
    <xf numFmtId="9" fontId="60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9" fontId="192" fillId="0" borderId="0" applyFont="0" applyFill="0" applyBorder="0" applyAlignment="0" applyProtection="0"/>
    <xf numFmtId="0" fontId="6" fillId="14" borderId="0" applyNumberFormat="0" applyBorder="0" applyAlignment="0" applyProtection="0"/>
    <xf numFmtId="203" fontId="174" fillId="0" borderId="0" applyProtection="0">
      <alignment horizontal="center"/>
    </xf>
    <xf numFmtId="0" fontId="6" fillId="12" borderId="0" applyNumberFormat="0" applyBorder="0" applyAlignment="0" applyProtection="0"/>
    <xf numFmtId="9" fontId="255" fillId="0" borderId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" fillId="14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9" fontId="5" fillId="0" borderId="0" applyFont="0" applyFill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9" fillId="0" borderId="14" applyNumberFormat="0" applyFill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21" fillId="0" borderId="0"/>
    <xf numFmtId="203" fontId="59" fillId="0" borderId="0" applyFill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168" fontId="53" fillId="0" borderId="0" applyFont="0" applyFill="0" applyBorder="0" applyAlignment="0" applyProtection="0"/>
    <xf numFmtId="252" fontId="5" fillId="0" borderId="0" applyFill="0" applyBorder="0" applyAlignment="0" applyProtection="0"/>
    <xf numFmtId="252" fontId="5" fillId="0" borderId="0" applyFill="0" applyBorder="0" applyAlignment="0" applyProtection="0"/>
    <xf numFmtId="252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92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4" fillId="4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7" fillId="7" borderId="2" applyNumberFormat="0" applyAlignment="0" applyProtection="0"/>
    <xf numFmtId="0" fontId="1" fillId="0" borderId="0"/>
    <xf numFmtId="0" fontId="5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14" fontId="207" fillId="0" borderId="0" applyFont="0" applyBorder="0">
      <alignment vertical="top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8" fillId="1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5" fillId="4" borderId="0" applyNumberFormat="0" applyBorder="0" applyAlignment="0" applyProtection="0"/>
    <xf numFmtId="0" fontId="6" fillId="13" borderId="0" applyNumberFormat="0" applyBorder="0" applyAlignment="0" applyProtection="0"/>
    <xf numFmtId="0" fontId="6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8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8" fillId="9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8" fillId="13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6" fillId="13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66" fillId="11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6" fillId="10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68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5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3" fillId="29" borderId="12" applyNumberFormat="0" applyFont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9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8" fillId="14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5" fillId="9" borderId="0" applyNumberFormat="0" applyBorder="0" applyAlignment="0" applyProtection="0"/>
    <xf numFmtId="0" fontId="68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3" fillId="29" borderId="12" applyNumberFormat="0" applyFont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8" fillId="9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59" fillId="0" borderId="0" applyFill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6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6" borderId="0" applyNumberFormat="0" applyBorder="0" applyAlignment="0" applyProtection="0"/>
    <xf numFmtId="0" fontId="6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8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3" fillId="29" borderId="12" applyNumberFormat="0" applyFont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8" fillId="9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8" fillId="12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6" fillId="2" borderId="0" applyNumberFormat="0" applyBorder="0" applyAlignment="0" applyProtection="0"/>
    <xf numFmtId="0" fontId="5" fillId="3" borderId="0" applyNumberFormat="0" applyBorder="0" applyAlignment="0" applyProtection="0"/>
    <xf numFmtId="168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6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29" borderId="12" applyNumberFormat="0" applyFont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66" fillId="5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6" fillId="12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" fillId="29" borderId="12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174" fillId="0" borderId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03" fontId="59" fillId="0" borderId="0" applyFill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4" borderId="0" applyNumberFormat="0" applyBorder="0" applyAlignment="0" applyProtection="0"/>
    <xf numFmtId="203" fontId="174" fillId="0" borderId="0" applyProtection="0">
      <alignment horizontal="center"/>
    </xf>
    <xf numFmtId="203" fontId="174" fillId="0" borderId="0" applyProtection="0">
      <alignment horizontal="center"/>
    </xf>
    <xf numFmtId="0" fontId="6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9" borderId="12" applyNumberFormat="0" applyFont="0" applyAlignment="0" applyProtection="0"/>
    <xf numFmtId="0" fontId="66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203" fontId="59" fillId="0" borderId="0" applyFill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66" fillId="10" borderId="0" applyNumberFormat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5" fillId="3" borderId="0" applyNumberFormat="0" applyBorder="0" applyAlignment="0" applyProtection="0"/>
    <xf numFmtId="168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66" fillId="4" borderId="0" applyNumberFormat="0" applyBorder="0" applyAlignment="0" applyProtection="0"/>
    <xf numFmtId="168" fontId="3" fillId="0" borderId="0" applyFont="0" applyFill="0" applyBorder="0" applyAlignment="0" applyProtection="0"/>
    <xf numFmtId="0" fontId="3" fillId="29" borderId="12" applyNumberFormat="0" applyFont="0" applyAlignment="0" applyProtection="0"/>
    <xf numFmtId="203" fontId="59" fillId="0" borderId="0" applyFill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168" fontId="3" fillId="0" borderId="0" applyFont="0" applyFill="0" applyBorder="0" applyAlignment="0" applyProtection="0"/>
  </cellStyleXfs>
  <cellXfs count="146">
    <xf numFmtId="0" fontId="0" fillId="0" borderId="0" xfId="0"/>
    <xf numFmtId="0" fontId="315" fillId="0" borderId="17" xfId="4436" applyFont="1" applyFill="1" applyBorder="1" applyAlignment="1">
      <alignment vertical="center" wrapText="1"/>
    </xf>
    <xf numFmtId="0" fontId="315" fillId="0" borderId="17" xfId="0" applyFont="1" applyFill="1" applyBorder="1"/>
    <xf numFmtId="172" fontId="315" fillId="0" borderId="17" xfId="0" applyNumberFormat="1" applyFont="1" applyFill="1" applyBorder="1" applyAlignment="1">
      <alignment horizontal="center" vertical="center" wrapText="1"/>
    </xf>
    <xf numFmtId="4" fontId="315" fillId="0" borderId="17" xfId="939" applyNumberFormat="1" applyFont="1" applyFill="1" applyBorder="1" applyAlignment="1">
      <alignment horizontal="center" vertical="center"/>
    </xf>
    <xf numFmtId="49" fontId="315" fillId="0" borderId="59" xfId="0" applyNumberFormat="1" applyFont="1" applyFill="1" applyBorder="1" applyAlignment="1">
      <alignment horizontal="center" vertical="center" wrapText="1" shrinkToFit="1"/>
    </xf>
    <xf numFmtId="4" fontId="315" fillId="0" borderId="17" xfId="0" applyNumberFormat="1" applyFont="1" applyFill="1" applyBorder="1" applyAlignment="1">
      <alignment horizontal="center" vertical="center" wrapText="1"/>
    </xf>
    <xf numFmtId="49" fontId="304" fillId="0" borderId="17" xfId="0" applyNumberFormat="1" applyFont="1" applyFill="1" applyBorder="1" applyAlignment="1">
      <alignment horizontal="center" vertical="center" wrapText="1" shrinkToFit="1"/>
    </xf>
    <xf numFmtId="0" fontId="304" fillId="0" borderId="17" xfId="0" applyFont="1" applyFill="1" applyBorder="1" applyAlignment="1">
      <alignment horizontal="left" vertical="center" wrapText="1"/>
    </xf>
    <xf numFmtId="172" fontId="304" fillId="0" borderId="17" xfId="0" applyNumberFormat="1" applyFont="1" applyFill="1" applyBorder="1" applyAlignment="1">
      <alignment horizontal="center" vertical="center" wrapText="1"/>
    </xf>
    <xf numFmtId="4" fontId="304" fillId="0" borderId="17" xfId="0" applyNumberFormat="1" applyFont="1" applyFill="1" applyBorder="1" applyAlignment="1">
      <alignment horizontal="center" vertical="center" wrapText="1"/>
    </xf>
    <xf numFmtId="4" fontId="304" fillId="0" borderId="17" xfId="939" applyNumberFormat="1" applyFont="1" applyFill="1" applyBorder="1" applyAlignment="1">
      <alignment horizontal="center" vertical="center"/>
    </xf>
    <xf numFmtId="0" fontId="304" fillId="0" borderId="1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304" fillId="0" borderId="59" xfId="0" applyFont="1" applyFill="1" applyBorder="1" applyAlignment="1">
      <alignment horizontal="left" vertical="center" wrapText="1"/>
    </xf>
    <xf numFmtId="0" fontId="304" fillId="0" borderId="60" xfId="0" applyFont="1" applyFill="1" applyBorder="1" applyAlignment="1">
      <alignment horizontal="left" vertical="center" wrapText="1"/>
    </xf>
    <xf numFmtId="0" fontId="22" fillId="0" borderId="17" xfId="0" applyFont="1" applyFill="1" applyBorder="1"/>
    <xf numFmtId="0" fontId="22" fillId="0" borderId="60" xfId="0" applyFont="1" applyFill="1" applyBorder="1"/>
    <xf numFmtId="0" fontId="304" fillId="0" borderId="0" xfId="0" applyFont="1" applyFill="1" applyBorder="1" applyAlignment="1">
      <alignment horizontal="center" vertical="center"/>
    </xf>
    <xf numFmtId="172" fontId="304" fillId="0" borderId="17" xfId="0" applyNumberFormat="1" applyFont="1" applyFill="1" applyBorder="1" applyAlignment="1">
      <alignment horizontal="left" vertical="center" wrapText="1"/>
    </xf>
    <xf numFmtId="0" fontId="304" fillId="0" borderId="17" xfId="0" applyFont="1" applyFill="1" applyBorder="1" applyAlignment="1">
      <alignment horizontal="center" vertical="center" wrapText="1"/>
    </xf>
    <xf numFmtId="172" fontId="304" fillId="0" borderId="17" xfId="0" applyNumberFormat="1" applyFont="1" applyFill="1" applyBorder="1" applyAlignment="1">
      <alignment horizontal="center" vertical="center" wrapText="1" shrinkToFit="1"/>
    </xf>
    <xf numFmtId="4" fontId="304" fillId="0" borderId="17" xfId="0" applyNumberFormat="1" applyFont="1" applyFill="1" applyBorder="1" applyAlignment="1">
      <alignment horizontal="center" vertical="center" wrapText="1" shrinkToFit="1"/>
    </xf>
    <xf numFmtId="169" fontId="304" fillId="0" borderId="17" xfId="966" applyFont="1" applyFill="1" applyBorder="1" applyAlignment="1">
      <alignment horizontal="center" vertical="center" wrapText="1" shrinkToFit="1"/>
    </xf>
    <xf numFmtId="169" fontId="304" fillId="0" borderId="17" xfId="0" applyNumberFormat="1" applyFont="1" applyFill="1" applyBorder="1" applyAlignment="1">
      <alignment horizontal="center" vertical="center" wrapText="1" shrinkToFit="1"/>
    </xf>
    <xf numFmtId="0" fontId="303" fillId="0" borderId="0" xfId="0" applyFont="1" applyFill="1"/>
    <xf numFmtId="0" fontId="304" fillId="0" borderId="17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 wrapText="1" shrinkToFit="1"/>
    </xf>
    <xf numFmtId="0" fontId="3" fillId="0" borderId="0" xfId="755" applyFont="1" applyFill="1" applyAlignment="1">
      <alignment vertical="center"/>
    </xf>
    <xf numFmtId="2" fontId="304" fillId="0" borderId="17" xfId="0" applyNumberFormat="1" applyFont="1" applyFill="1" applyBorder="1" applyAlignment="1">
      <alignment horizontal="center" vertical="center" wrapText="1" shrinkToFit="1"/>
    </xf>
    <xf numFmtId="0" fontId="3" fillId="0" borderId="0" xfId="755" applyFont="1" applyFill="1"/>
    <xf numFmtId="0" fontId="315" fillId="0" borderId="58" xfId="0" applyFont="1" applyFill="1" applyBorder="1" applyAlignment="1">
      <alignment horizontal="left" vertical="center" wrapText="1" indent="5"/>
    </xf>
    <xf numFmtId="0" fontId="315" fillId="0" borderId="59" xfId="0" applyFont="1" applyFill="1" applyBorder="1" applyAlignment="1">
      <alignment horizontal="left" vertical="center" wrapText="1" indent="5"/>
    </xf>
    <xf numFmtId="0" fontId="315" fillId="0" borderId="60" xfId="0" applyFont="1" applyFill="1" applyBorder="1" applyAlignment="1">
      <alignment horizontal="left" vertical="center" wrapText="1" indent="5"/>
    </xf>
    <xf numFmtId="0" fontId="315" fillId="0" borderId="58" xfId="4436" applyFont="1" applyFill="1" applyBorder="1" applyAlignment="1">
      <alignment horizontal="left" vertical="center" wrapText="1" indent="5"/>
    </xf>
    <xf numFmtId="0" fontId="315" fillId="0" borderId="59" xfId="4436" applyFont="1" applyFill="1" applyBorder="1" applyAlignment="1">
      <alignment horizontal="left" vertical="center" wrapText="1" indent="5"/>
    </xf>
    <xf numFmtId="0" fontId="315" fillId="0" borderId="60" xfId="4436" applyFont="1" applyFill="1" applyBorder="1" applyAlignment="1">
      <alignment horizontal="left" vertical="center" wrapText="1" indent="5"/>
    </xf>
    <xf numFmtId="49" fontId="314" fillId="0" borderId="0" xfId="0" applyNumberFormat="1" applyFont="1" applyFill="1" applyAlignment="1">
      <alignment horizontal="center"/>
    </xf>
    <xf numFmtId="0" fontId="314" fillId="0" borderId="0" xfId="0" applyFont="1" applyFill="1" applyAlignment="1">
      <alignment horizontal="left"/>
    </xf>
    <xf numFmtId="0" fontId="314" fillId="0" borderId="0" xfId="0" applyFont="1" applyFill="1"/>
    <xf numFmtId="0" fontId="3" fillId="0" borderId="0" xfId="0" applyFont="1" applyFill="1"/>
    <xf numFmtId="0" fontId="302" fillId="0" borderId="0" xfId="0" applyFont="1" applyFill="1"/>
    <xf numFmtId="0" fontId="306" fillId="0" borderId="0" xfId="4436" applyFont="1" applyFill="1" applyAlignment="1">
      <alignment horizontal="center" vertical="center" wrapText="1"/>
    </xf>
    <xf numFmtId="0" fontId="306" fillId="0" borderId="0" xfId="4436" applyFont="1" applyFill="1" applyAlignment="1">
      <alignment horizontal="center" vertical="center" wrapText="1"/>
    </xf>
    <xf numFmtId="0" fontId="308" fillId="0" borderId="0" xfId="0" applyFont="1" applyFill="1"/>
    <xf numFmtId="49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/>
    </xf>
    <xf numFmtId="172" fontId="22" fillId="0" borderId="0" xfId="0" applyNumberFormat="1" applyFont="1" applyFill="1"/>
    <xf numFmtId="9" fontId="302" fillId="0" borderId="0" xfId="12236" applyFont="1" applyFill="1"/>
    <xf numFmtId="0" fontId="305" fillId="0" borderId="61" xfId="961" applyFont="1" applyFill="1" applyBorder="1" applyAlignment="1">
      <alignment horizontal="center" vertical="center" wrapText="1"/>
    </xf>
    <xf numFmtId="0" fontId="305" fillId="0" borderId="59" xfId="4436" applyFont="1" applyFill="1" applyBorder="1" applyAlignment="1">
      <alignment horizontal="center" vertical="center" wrapText="1"/>
    </xf>
    <xf numFmtId="0" fontId="305" fillId="0" borderId="60" xfId="4436" applyFont="1" applyFill="1" applyBorder="1" applyAlignment="1">
      <alignment horizontal="center" vertical="center" wrapText="1"/>
    </xf>
    <xf numFmtId="0" fontId="305" fillId="0" borderId="17" xfId="4436" applyFont="1" applyFill="1" applyBorder="1" applyAlignment="1">
      <alignment horizontal="center" vertical="center" wrapText="1"/>
    </xf>
    <xf numFmtId="0" fontId="305" fillId="0" borderId="17" xfId="449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305" fillId="0" borderId="62" xfId="961" applyFont="1" applyFill="1" applyBorder="1" applyAlignment="1">
      <alignment horizontal="center" vertical="center" wrapText="1"/>
    </xf>
    <xf numFmtId="0" fontId="305" fillId="0" borderId="17" xfId="961" applyFont="1" applyFill="1" applyBorder="1" applyAlignment="1">
      <alignment horizontal="center" vertical="center" wrapText="1"/>
    </xf>
    <xf numFmtId="0" fontId="305" fillId="0" borderId="17" xfId="4436" applyFont="1" applyFill="1" applyBorder="1" applyAlignment="1">
      <alignment horizontal="center" vertical="center" wrapText="1"/>
    </xf>
    <xf numFmtId="0" fontId="302" fillId="0" borderId="17" xfId="961" applyFont="1" applyFill="1" applyBorder="1" applyAlignment="1">
      <alignment horizontal="center" vertical="center" wrapText="1"/>
    </xf>
    <xf numFmtId="0" fontId="302" fillId="0" borderId="17" xfId="961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304" fillId="0" borderId="58" xfId="961" applyFont="1" applyFill="1" applyBorder="1" applyAlignment="1">
      <alignment horizontal="left" vertical="center" wrapText="1"/>
    </xf>
    <xf numFmtId="0" fontId="304" fillId="0" borderId="59" xfId="961" applyFont="1" applyFill="1" applyBorder="1" applyAlignment="1">
      <alignment horizontal="left" vertical="center" wrapText="1"/>
    </xf>
    <xf numFmtId="0" fontId="304" fillId="0" borderId="59" xfId="961" applyFont="1" applyFill="1" applyBorder="1" applyAlignment="1">
      <alignment vertical="center" wrapText="1"/>
    </xf>
    <xf numFmtId="0" fontId="304" fillId="0" borderId="60" xfId="961" applyFont="1" applyFill="1" applyBorder="1" applyAlignment="1">
      <alignment vertical="center" wrapText="1"/>
    </xf>
    <xf numFmtId="172" fontId="304" fillId="0" borderId="59" xfId="961" applyNumberFormat="1" applyFont="1" applyFill="1" applyBorder="1" applyAlignment="1">
      <alignment vertical="center" wrapText="1"/>
    </xf>
    <xf numFmtId="0" fontId="304" fillId="0" borderId="58" xfId="961" applyFont="1" applyFill="1" applyBorder="1" applyAlignment="1">
      <alignment horizontal="left" vertical="center" wrapText="1" indent="5"/>
    </xf>
    <xf numFmtId="0" fontId="304" fillId="0" borderId="59" xfId="961" applyFont="1" applyFill="1" applyBorder="1" applyAlignment="1">
      <alignment horizontal="left" vertical="center" wrapText="1" indent="5"/>
    </xf>
    <xf numFmtId="0" fontId="304" fillId="0" borderId="58" xfId="961" applyFont="1" applyFill="1" applyBorder="1" applyAlignment="1">
      <alignment horizontal="left" vertical="center" wrapText="1" indent="5"/>
    </xf>
    <xf numFmtId="0" fontId="304" fillId="0" borderId="59" xfId="961" applyFont="1" applyFill="1" applyBorder="1" applyAlignment="1">
      <alignment horizontal="left" vertical="center" wrapText="1" indent="5"/>
    </xf>
    <xf numFmtId="4" fontId="304" fillId="0" borderId="59" xfId="0" applyNumberFormat="1" applyFont="1" applyFill="1" applyBorder="1" applyAlignment="1">
      <alignment horizontal="center" vertical="center" wrapText="1"/>
    </xf>
    <xf numFmtId="4" fontId="304" fillId="0" borderId="59" xfId="939" applyNumberFormat="1" applyFont="1" applyFill="1" applyBorder="1" applyAlignment="1">
      <alignment horizontal="center" vertical="center"/>
    </xf>
    <xf numFmtId="0" fontId="304" fillId="0" borderId="59" xfId="0" applyFont="1" applyFill="1" applyBorder="1" applyAlignment="1">
      <alignment horizontal="center" vertical="center"/>
    </xf>
    <xf numFmtId="0" fontId="304" fillId="0" borderId="60" xfId="0" applyFont="1" applyFill="1" applyBorder="1" applyAlignment="1">
      <alignment horizontal="center" vertical="center"/>
    </xf>
    <xf numFmtId="172" fontId="304" fillId="0" borderId="17" xfId="961" applyNumberFormat="1" applyFont="1" applyFill="1" applyBorder="1" applyAlignment="1">
      <alignment horizontal="center" vertical="center" wrapText="1"/>
    </xf>
    <xf numFmtId="49" fontId="317" fillId="0" borderId="63" xfId="0" applyNumberFormat="1" applyFont="1" applyFill="1" applyBorder="1" applyAlignment="1">
      <alignment horizontal="left" vertical="center" wrapText="1" indent="5" shrinkToFit="1"/>
    </xf>
    <xf numFmtId="49" fontId="317" fillId="0" borderId="64" xfId="0" applyNumberFormat="1" applyFont="1" applyFill="1" applyBorder="1" applyAlignment="1">
      <alignment horizontal="left" vertical="center" wrapText="1" indent="5" shrinkToFit="1"/>
    </xf>
    <xf numFmtId="49" fontId="317" fillId="0" borderId="59" xfId="0" applyNumberFormat="1" applyFont="1" applyFill="1" applyBorder="1" applyAlignment="1">
      <alignment horizontal="center" vertical="center" wrapText="1" shrinkToFit="1"/>
    </xf>
    <xf numFmtId="0" fontId="317" fillId="0" borderId="60" xfId="0" applyFont="1" applyFill="1" applyBorder="1" applyAlignment="1">
      <alignment horizontal="left" vertical="center" wrapText="1"/>
    </xf>
    <xf numFmtId="172" fontId="317" fillId="0" borderId="17" xfId="0" applyNumberFormat="1" applyFont="1" applyFill="1" applyBorder="1" applyAlignment="1">
      <alignment horizontal="center" vertical="center" wrapText="1"/>
    </xf>
    <xf numFmtId="4" fontId="317" fillId="0" borderId="17" xfId="0" applyNumberFormat="1" applyFont="1" applyFill="1" applyBorder="1" applyAlignment="1">
      <alignment horizontal="center" vertical="center" wrapText="1"/>
    </xf>
    <xf numFmtId="4" fontId="317" fillId="0" borderId="17" xfId="939" applyNumberFormat="1" applyFont="1" applyFill="1" applyBorder="1" applyAlignment="1">
      <alignment horizontal="center" vertical="center"/>
    </xf>
    <xf numFmtId="0" fontId="317" fillId="0" borderId="0" xfId="0" applyFont="1" applyFill="1"/>
    <xf numFmtId="0" fontId="316" fillId="0" borderId="0" xfId="0" applyFont="1" applyFill="1" applyAlignment="1">
      <alignment horizontal="center" vertical="center" wrapText="1"/>
    </xf>
    <xf numFmtId="0" fontId="315" fillId="0" borderId="0" xfId="0" applyFont="1" applyFill="1"/>
    <xf numFmtId="49" fontId="304" fillId="0" borderId="58" xfId="0" applyNumberFormat="1" applyFont="1" applyFill="1" applyBorder="1" applyAlignment="1">
      <alignment horizontal="left" vertical="center" wrapText="1" indent="5" shrinkToFit="1"/>
    </xf>
    <xf numFmtId="49" fontId="304" fillId="0" borderId="59" xfId="0" applyNumberFormat="1" applyFont="1" applyFill="1" applyBorder="1" applyAlignment="1">
      <alignment horizontal="left" vertical="center" wrapText="1" indent="5" shrinkToFit="1"/>
    </xf>
    <xf numFmtId="49" fontId="304" fillId="0" borderId="59" xfId="0" applyNumberFormat="1" applyFont="1" applyFill="1" applyBorder="1" applyAlignment="1">
      <alignment horizontal="center" vertical="center" wrapText="1" shrinkToFit="1"/>
    </xf>
    <xf numFmtId="0" fontId="304" fillId="0" borderId="0" xfId="0" applyFont="1" applyFill="1"/>
    <xf numFmtId="49" fontId="304" fillId="0" borderId="58" xfId="0" applyNumberFormat="1" applyFont="1" applyFill="1" applyBorder="1" applyAlignment="1">
      <alignment horizontal="left" vertical="center" wrapText="1" shrinkToFit="1"/>
    </xf>
    <xf numFmtId="49" fontId="304" fillId="0" borderId="59" xfId="0" applyNumberFormat="1" applyFont="1" applyFill="1" applyBorder="1" applyAlignment="1">
      <alignment horizontal="left" vertical="center" wrapText="1" shrinkToFit="1"/>
    </xf>
    <xf numFmtId="49" fontId="304" fillId="0" borderId="59" xfId="0" applyNumberFormat="1" applyFont="1" applyFill="1" applyBorder="1" applyAlignment="1">
      <alignment horizontal="left" vertical="center" wrapText="1" shrinkToFit="1"/>
    </xf>
    <xf numFmtId="49" fontId="304" fillId="0" borderId="17" xfId="0" applyNumberFormat="1" applyFont="1" applyFill="1" applyBorder="1" applyAlignment="1">
      <alignment horizontal="left" vertical="center" wrapText="1" shrinkToFit="1"/>
    </xf>
    <xf numFmtId="49" fontId="304" fillId="0" borderId="17" xfId="0" applyNumberFormat="1" applyFont="1" applyFill="1" applyBorder="1" applyAlignment="1">
      <alignment vertical="center" wrapText="1" shrinkToFit="1"/>
    </xf>
    <xf numFmtId="172" fontId="304" fillId="0" borderId="17" xfId="5463" applyNumberFormat="1" applyFont="1" applyFill="1" applyBorder="1" applyAlignment="1">
      <alignment horizontal="center" vertical="center"/>
    </xf>
    <xf numFmtId="172" fontId="304" fillId="0" borderId="17" xfId="967" applyNumberFormat="1" applyFont="1" applyFill="1" applyBorder="1" applyAlignment="1">
      <alignment horizontal="center" vertical="center" wrapText="1" shrinkToFit="1"/>
    </xf>
    <xf numFmtId="49" fontId="317" fillId="0" borderId="17" xfId="0" applyNumberFormat="1" applyFont="1" applyFill="1" applyBorder="1" applyAlignment="1">
      <alignment horizontal="left" vertical="center" wrapText="1" indent="5" shrinkToFit="1"/>
    </xf>
    <xf numFmtId="49" fontId="317" fillId="0" borderId="17" xfId="0" applyNumberFormat="1" applyFont="1" applyFill="1" applyBorder="1" applyAlignment="1">
      <alignment horizontal="center" vertical="center" wrapText="1" shrinkToFit="1"/>
    </xf>
    <xf numFmtId="0" fontId="318" fillId="0" borderId="17" xfId="4436" applyFont="1" applyFill="1" applyBorder="1" applyAlignment="1">
      <alignment horizontal="center" vertical="center" wrapText="1"/>
    </xf>
    <xf numFmtId="0" fontId="25" fillId="0" borderId="0" xfId="0" applyFont="1" applyFill="1"/>
    <xf numFmtId="49" fontId="318" fillId="0" borderId="17" xfId="0" applyNumberFormat="1" applyFont="1" applyFill="1" applyBorder="1" applyAlignment="1">
      <alignment horizontal="left" vertical="center" wrapText="1" indent="5" shrinkToFit="1"/>
    </xf>
    <xf numFmtId="49" fontId="318" fillId="0" borderId="17" xfId="0" applyNumberFormat="1" applyFont="1" applyFill="1" applyBorder="1" applyAlignment="1">
      <alignment horizontal="center" vertical="center" wrapText="1" shrinkToFit="1"/>
    </xf>
    <xf numFmtId="172" fontId="318" fillId="0" borderId="17" xfId="0" applyNumberFormat="1" applyFont="1" applyFill="1" applyBorder="1" applyAlignment="1">
      <alignment horizontal="center" vertical="center" wrapText="1"/>
    </xf>
    <xf numFmtId="4" fontId="318" fillId="0" borderId="17" xfId="0" applyNumberFormat="1" applyFont="1" applyFill="1" applyBorder="1" applyAlignment="1">
      <alignment horizontal="center" vertical="center" wrapText="1"/>
    </xf>
    <xf numFmtId="0" fontId="318" fillId="0" borderId="0" xfId="0" applyFont="1" applyFill="1" applyAlignment="1">
      <alignment horizontal="center" vertical="center" wrapText="1"/>
    </xf>
    <xf numFmtId="0" fontId="318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/>
    <xf numFmtId="49" fontId="306" fillId="0" borderId="0" xfId="0" applyNumberFormat="1" applyFont="1" applyFill="1" applyAlignment="1">
      <alignment horizontal="center"/>
    </xf>
    <xf numFmtId="0" fontId="306" fillId="0" borderId="0" xfId="0" applyFont="1" applyFill="1" applyAlignment="1">
      <alignment horizontal="left"/>
    </xf>
    <xf numFmtId="0" fontId="306" fillId="0" borderId="0" xfId="0" applyFont="1" applyFill="1"/>
    <xf numFmtId="0" fontId="319" fillId="0" borderId="0" xfId="965" applyFont="1" applyFill="1" applyAlignment="1">
      <alignment horizontal="left" wrapText="1"/>
    </xf>
    <xf numFmtId="0" fontId="319" fillId="0" borderId="0" xfId="965" applyFont="1" applyFill="1" applyAlignment="1">
      <alignment wrapText="1"/>
    </xf>
    <xf numFmtId="0" fontId="319" fillId="0" borderId="0" xfId="0" applyFont="1" applyFill="1"/>
    <xf numFmtId="4" fontId="306" fillId="0" borderId="0" xfId="939" applyNumberFormat="1" applyFont="1" applyFill="1" applyAlignment="1">
      <alignment horizontal="center" vertical="center" wrapText="1"/>
    </xf>
    <xf numFmtId="4" fontId="306" fillId="0" borderId="0" xfId="939" applyNumberFormat="1" applyFont="1" applyFill="1" applyAlignment="1">
      <alignment horizontal="center" vertical="center"/>
    </xf>
    <xf numFmtId="0" fontId="306" fillId="0" borderId="0" xfId="965" applyFont="1" applyFill="1" applyAlignment="1">
      <alignment horizontal="left" wrapText="1"/>
    </xf>
    <xf numFmtId="0" fontId="319" fillId="0" borderId="0" xfId="0" applyFont="1" applyFill="1" applyAlignment="1">
      <alignment horizontal="center"/>
    </xf>
    <xf numFmtId="0" fontId="319" fillId="0" borderId="0" xfId="965" applyFont="1" applyFill="1" applyAlignment="1">
      <alignment horizontal="center" wrapText="1"/>
    </xf>
    <xf numFmtId="0" fontId="319" fillId="0" borderId="0" xfId="965" applyFont="1" applyFill="1" applyAlignment="1">
      <alignment horizontal="left" wrapText="1"/>
    </xf>
    <xf numFmtId="0" fontId="319" fillId="0" borderId="0" xfId="965" applyFont="1" applyFill="1" applyAlignment="1">
      <alignment horizontal="center" wrapText="1"/>
    </xf>
    <xf numFmtId="0" fontId="319" fillId="0" borderId="26" xfId="965" applyFont="1" applyFill="1" applyBorder="1"/>
    <xf numFmtId="0" fontId="319" fillId="0" borderId="26" xfId="4491" applyFont="1" applyFill="1" applyBorder="1"/>
    <xf numFmtId="0" fontId="319" fillId="0" borderId="0" xfId="965" applyFont="1" applyFill="1"/>
    <xf numFmtId="0" fontId="319" fillId="0" borderId="0" xfId="0" applyFont="1" applyFill="1" applyAlignment="1">
      <alignment horizontal="left"/>
    </xf>
    <xf numFmtId="0" fontId="319" fillId="0" borderId="0" xfId="0" applyFont="1" applyFill="1" applyAlignment="1">
      <alignment horizontal="center"/>
    </xf>
    <xf numFmtId="0" fontId="319" fillId="0" borderId="26" xfId="0" applyFont="1" applyFill="1" applyBorder="1"/>
    <xf numFmtId="49" fontId="307" fillId="0" borderId="0" xfId="0" applyNumberFormat="1" applyFont="1" applyFill="1" applyAlignment="1">
      <alignment horizontal="center"/>
    </xf>
    <xf numFmtId="0" fontId="307" fillId="0" borderId="0" xfId="0" applyFont="1" applyFill="1" applyAlignment="1">
      <alignment horizontal="left"/>
    </xf>
    <xf numFmtId="0" fontId="307" fillId="0" borderId="0" xfId="0" applyFont="1" applyFill="1"/>
    <xf numFmtId="0" fontId="307" fillId="0" borderId="0" xfId="0" applyFont="1" applyFill="1" applyAlignment="1">
      <alignment horizontal="center"/>
    </xf>
    <xf numFmtId="49" fontId="305" fillId="0" borderId="0" xfId="0" applyNumberFormat="1" applyFont="1" applyFill="1" applyAlignment="1">
      <alignment horizontal="center"/>
    </xf>
    <xf numFmtId="0" fontId="305" fillId="0" borderId="0" xfId="0" applyFont="1" applyFill="1" applyAlignment="1">
      <alignment horizontal="left"/>
    </xf>
    <xf numFmtId="0" fontId="305" fillId="0" borderId="0" xfId="0" applyFont="1" applyFill="1"/>
    <xf numFmtId="172" fontId="304" fillId="0" borderId="59" xfId="0" applyNumberFormat="1" applyFont="1" applyFill="1" applyBorder="1" applyAlignment="1">
      <alignment horizontal="center" vertical="center" wrapText="1"/>
    </xf>
    <xf numFmtId="4" fontId="304" fillId="0" borderId="60" xfId="0" applyNumberFormat="1" applyFont="1" applyFill="1" applyBorder="1" applyAlignment="1">
      <alignment horizontal="center" vertical="center" wrapText="1"/>
    </xf>
    <xf numFmtId="49" fontId="304" fillId="0" borderId="59" xfId="0" applyNumberFormat="1" applyFont="1" applyFill="1" applyBorder="1" applyAlignment="1">
      <alignment vertical="center" wrapText="1" shrinkToFit="1"/>
    </xf>
    <xf numFmtId="49" fontId="304" fillId="0" borderId="60" xfId="0" applyNumberFormat="1" applyFont="1" applyFill="1" applyBorder="1" applyAlignment="1">
      <alignment vertical="center" wrapText="1" shrinkToFit="1"/>
    </xf>
    <xf numFmtId="173" fontId="304" fillId="0" borderId="17" xfId="0" applyNumberFormat="1" applyFont="1" applyFill="1" applyBorder="1" applyAlignment="1">
      <alignment horizontal="center" vertical="center" wrapText="1" shrinkToFit="1"/>
    </xf>
    <xf numFmtId="49" fontId="317" fillId="0" borderId="58" xfId="0" applyNumberFormat="1" applyFont="1" applyFill="1" applyBorder="1" applyAlignment="1">
      <alignment horizontal="left" vertical="center" wrapText="1" indent="5" shrinkToFit="1"/>
    </xf>
    <xf numFmtId="49" fontId="317" fillId="0" borderId="59" xfId="0" applyNumberFormat="1" applyFont="1" applyFill="1" applyBorder="1" applyAlignment="1">
      <alignment horizontal="left" vertical="center" wrapText="1" indent="5" shrinkToFit="1"/>
    </xf>
    <xf numFmtId="49" fontId="317" fillId="0" borderId="60" xfId="0" applyNumberFormat="1" applyFont="1" applyFill="1" applyBorder="1" applyAlignment="1">
      <alignment horizontal="left" vertical="center" wrapText="1" indent="5" shrinkToFit="1"/>
    </xf>
    <xf numFmtId="49" fontId="317" fillId="0" borderId="60" xfId="0" applyNumberFormat="1" applyFont="1" applyFill="1" applyBorder="1" applyAlignment="1">
      <alignment horizontal="center" vertical="center" wrapText="1" shrinkToFit="1"/>
    </xf>
    <xf numFmtId="4" fontId="305" fillId="0" borderId="0" xfId="0" applyNumberFormat="1" applyFont="1" applyFill="1"/>
  </cellXfs>
  <cellStyles count="14431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1 4" xfId="12271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1 2" xfId="12350"/>
    <cellStyle name="20% - Accent1 2" xfId="1721"/>
    <cellStyle name="20% - Accent1 2 2" xfId="1722"/>
    <cellStyle name="20% - Accent1 2 2 2" xfId="6780"/>
    <cellStyle name="20% - Accent1 2 3" xfId="6781"/>
    <cellStyle name="20% - Accent1 2 4" xfId="12351"/>
    <cellStyle name="20% - Accent1 3" xfId="1723"/>
    <cellStyle name="20% - Accent1 3 2" xfId="1724"/>
    <cellStyle name="20% - Accent1 3 2 2" xfId="6782"/>
    <cellStyle name="20% - Accent1 3 3" xfId="6783"/>
    <cellStyle name="20% - Accent1 3 4" xfId="12352"/>
    <cellStyle name="20% - Accent1 4" xfId="1725"/>
    <cellStyle name="20% - Accent1 4 2" xfId="6785"/>
    <cellStyle name="20% - Accent1 4 3" xfId="6784"/>
    <cellStyle name="20% - Accent1 5" xfId="6786"/>
    <cellStyle name="20% - Accent1 6" xfId="12349"/>
    <cellStyle name="20% - Accent1_46EE.2011(v1.0)" xfId="1726"/>
    <cellStyle name="20% - Accent2" xfId="1727"/>
    <cellStyle name="20% - Accent2 1" xfId="6787"/>
    <cellStyle name="20% - Accent2 1 2" xfId="12354"/>
    <cellStyle name="20% - Accent2 2" xfId="1728"/>
    <cellStyle name="20% - Accent2 2 2" xfId="1729"/>
    <cellStyle name="20% - Accent2 2 2 2" xfId="6788"/>
    <cellStyle name="20% - Accent2 2 3" xfId="6789"/>
    <cellStyle name="20% - Accent2 2 4" xfId="12355"/>
    <cellStyle name="20% - Accent2 3" xfId="1730"/>
    <cellStyle name="20% - Accent2 3 2" xfId="1731"/>
    <cellStyle name="20% - Accent2 3 2 2" xfId="6790"/>
    <cellStyle name="20% - Accent2 3 3" xfId="6791"/>
    <cellStyle name="20% - Accent2 3 4" xfId="12356"/>
    <cellStyle name="20% - Accent2 4" xfId="1732"/>
    <cellStyle name="20% - Accent2 4 2" xfId="6793"/>
    <cellStyle name="20% - Accent2 4 3" xfId="6792"/>
    <cellStyle name="20% - Accent2 5" xfId="6794"/>
    <cellStyle name="20% - Accent2 6" xfId="12353"/>
    <cellStyle name="20% - Accent2_46EE.2011(v1.0)" xfId="1733"/>
    <cellStyle name="20% - Accent3" xfId="1734"/>
    <cellStyle name="20% - Accent3 1" xfId="6795"/>
    <cellStyle name="20% - Accent3 1 2" xfId="12358"/>
    <cellStyle name="20% - Accent3 2" xfId="1735"/>
    <cellStyle name="20% - Accent3 2 2" xfId="1736"/>
    <cellStyle name="20% - Accent3 2 2 2" xfId="6796"/>
    <cellStyle name="20% - Accent3 2 3" xfId="6797"/>
    <cellStyle name="20% - Accent3 2 4" xfId="12359"/>
    <cellStyle name="20% - Accent3 3" xfId="1737"/>
    <cellStyle name="20% - Accent3 3 2" xfId="1738"/>
    <cellStyle name="20% - Accent3 3 2 2" xfId="6798"/>
    <cellStyle name="20% - Accent3 3 3" xfId="6799"/>
    <cellStyle name="20% - Accent3 3 4" xfId="12360"/>
    <cellStyle name="20% - Accent3 4" xfId="1739"/>
    <cellStyle name="20% - Accent3 4 2" xfId="6801"/>
    <cellStyle name="20% - Accent3 4 3" xfId="6800"/>
    <cellStyle name="20% - Accent3 5" xfId="6802"/>
    <cellStyle name="20% - Accent3 6" xfId="12357"/>
    <cellStyle name="20% - Accent3_46EE.2011(v1.0)" xfId="1740"/>
    <cellStyle name="20% - Accent4" xfId="1741"/>
    <cellStyle name="20% - Accent4 1" xfId="6803"/>
    <cellStyle name="20% - Accent4 1 2" xfId="12362"/>
    <cellStyle name="20% - Accent4 2" xfId="1742"/>
    <cellStyle name="20% - Accent4 2 2" xfId="1743"/>
    <cellStyle name="20% - Accent4 2 2 2" xfId="6804"/>
    <cellStyle name="20% - Accent4 2 3" xfId="6805"/>
    <cellStyle name="20% - Accent4 2 4" xfId="12363"/>
    <cellStyle name="20% - Accent4 3" xfId="1744"/>
    <cellStyle name="20% - Accent4 3 2" xfId="1745"/>
    <cellStyle name="20% - Accent4 3 2 2" xfId="6806"/>
    <cellStyle name="20% - Accent4 3 3" xfId="6807"/>
    <cellStyle name="20% - Accent4 3 4" xfId="12364"/>
    <cellStyle name="20% - Accent4 4" xfId="1746"/>
    <cellStyle name="20% - Accent4 4 2" xfId="6809"/>
    <cellStyle name="20% - Accent4 4 3" xfId="6808"/>
    <cellStyle name="20% - Accent4 5" xfId="6810"/>
    <cellStyle name="20% - Accent4 6" xfId="12361"/>
    <cellStyle name="20% - Accent4_46EE.2011(v1.0)" xfId="1747"/>
    <cellStyle name="20% - Accent5" xfId="1748"/>
    <cellStyle name="20% - Accent5 1" xfId="6811"/>
    <cellStyle name="20% - Accent5 1 2" xfId="12366"/>
    <cellStyle name="20% - Accent5 2" xfId="1749"/>
    <cellStyle name="20% - Accent5 2 2" xfId="1750"/>
    <cellStyle name="20% - Accent5 2 2 2" xfId="6812"/>
    <cellStyle name="20% - Accent5 2 3" xfId="6813"/>
    <cellStyle name="20% - Accent5 2 4" xfId="12367"/>
    <cellStyle name="20% - Accent5 3" xfId="1751"/>
    <cellStyle name="20% - Accent5 3 2" xfId="1752"/>
    <cellStyle name="20% - Accent5 3 2 2" xfId="6814"/>
    <cellStyle name="20% - Accent5 3 3" xfId="6815"/>
    <cellStyle name="20% - Accent5 3 4" xfId="12368"/>
    <cellStyle name="20% - Accent5 4" xfId="1753"/>
    <cellStyle name="20% - Accent5 4 2" xfId="6817"/>
    <cellStyle name="20% - Accent5 4 3" xfId="6816"/>
    <cellStyle name="20% - Accent5 5" xfId="6818"/>
    <cellStyle name="20% - Accent5 6" xfId="12365"/>
    <cellStyle name="20% - Accent5_46EE.2011(v1.0)" xfId="1754"/>
    <cellStyle name="20% - Accent6" xfId="1755"/>
    <cellStyle name="20% - Accent6 1" xfId="6819"/>
    <cellStyle name="20% - Accent6 1 2" xfId="12370"/>
    <cellStyle name="20% - Accent6 2" xfId="1756"/>
    <cellStyle name="20% - Accent6 2 2" xfId="1757"/>
    <cellStyle name="20% - Accent6 2 2 2" xfId="6820"/>
    <cellStyle name="20% - Accent6 2 3" xfId="6821"/>
    <cellStyle name="20% - Accent6 2 4" xfId="12371"/>
    <cellStyle name="20% - Accent6 3" xfId="1758"/>
    <cellStyle name="20% - Accent6 3 2" xfId="1759"/>
    <cellStyle name="20% - Accent6 3 2 2" xfId="6822"/>
    <cellStyle name="20% - Accent6 3 3" xfId="6823"/>
    <cellStyle name="20% - Accent6 3 4" xfId="12372"/>
    <cellStyle name="20% - Accent6 4" xfId="1760"/>
    <cellStyle name="20% - Accent6 4 2" xfId="6825"/>
    <cellStyle name="20% - Accent6 4 3" xfId="6824"/>
    <cellStyle name="20% - Accent6 5" xfId="6826"/>
    <cellStyle name="20% - Accent6 6" xfId="12369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 2" xfId="12375"/>
    <cellStyle name="20% - Акцент1 2 10" xfId="4"/>
    <cellStyle name="20% — акцент1 2 10" xfId="12374"/>
    <cellStyle name="20% - Акцент1 2 10 2" xfId="1779"/>
    <cellStyle name="20% - Акцент1 2 11" xfId="5804"/>
    <cellStyle name="20% — акцент1 2 11" xfId="12883"/>
    <cellStyle name="20% - Акцент1 2 11 2" xfId="10804"/>
    <cellStyle name="20% - Акцент1 2 11 3" xfId="6058"/>
    <cellStyle name="20% - Акцент1 2 12" xfId="5924"/>
    <cellStyle name="20% — акцент1 2 12" xfId="13535"/>
    <cellStyle name="20% - Акцент1 2 12 2" xfId="10805"/>
    <cellStyle name="20% - Акцент1 2 13" xfId="5975"/>
    <cellStyle name="20% — акцент1 2 13" xfId="13173"/>
    <cellStyle name="20% - Акцент1 2 14" xfId="6849"/>
    <cellStyle name="20% — акцент1 2 14" xfId="13673"/>
    <cellStyle name="20% - Акцент1 2 15" xfId="6850"/>
    <cellStyle name="20% — акцент1 2 15" xfId="13791"/>
    <cellStyle name="20% - Акцент1 2 16" xfId="6851"/>
    <cellStyle name="20% — акцент1 2 16" xfId="13958"/>
    <cellStyle name="20% - Акцент1 2 16 2" xfId="10806"/>
    <cellStyle name="20% - Акцент1 2 17" xfId="10807"/>
    <cellStyle name="20% — акцент1 2 17" xfId="14058"/>
    <cellStyle name="20% - Акцент1 2 18" xfId="10808"/>
    <cellStyle name="20% — акцент1 2 18" xfId="14186"/>
    <cellStyle name="20% - Акцент1 2 19" xfId="10809"/>
    <cellStyle name="20% — акцент1 2 19" xfId="14284"/>
    <cellStyle name="20% - Акцент1 2 2" xfId="5"/>
    <cellStyle name="20% — акцент1 2 2" xfId="1778"/>
    <cellStyle name="20% - Акцент1 2 2 10" xfId="11507"/>
    <cellStyle name="20% - Акцент1 2 2 11" xfId="12376"/>
    <cellStyle name="20% - Акцент1 2 2 12" xfId="12874"/>
    <cellStyle name="20% - Акцент1 2 2 13" xfId="13533"/>
    <cellStyle name="20% - Акцент1 2 2 14" xfId="13171"/>
    <cellStyle name="20% - Акцент1 2 2 15" xfId="13671"/>
    <cellStyle name="20% - Акцент1 2 2 16" xfId="13789"/>
    <cellStyle name="20% - Акцент1 2 2 17" xfId="13957"/>
    <cellStyle name="20% - Акцент1 2 2 18" xfId="14057"/>
    <cellStyle name="20% - Акцент1 2 2 19" xfId="14184"/>
    <cellStyle name="20% - Акцент1 2 2 2" xfId="1781"/>
    <cellStyle name="20% - Акцент1 2 2 2 2" xfId="6852"/>
    <cellStyle name="20% - Акцент1 2 2 2 3" xfId="6059"/>
    <cellStyle name="20% - Акцент1 2 2 20" xfId="14283"/>
    <cellStyle name="20% - Акцент1 2 2 21" xfId="14350"/>
    <cellStyle name="20% - Акцент1 2 2 22" xfId="14403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— акцент1 2 20" xfId="14351"/>
    <cellStyle name="20% - Акцент1 2 21" xfId="1777"/>
    <cellStyle name="20% — акцент1 2 21" xfId="14404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29" xfId="12373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30" xfId="12884"/>
    <cellStyle name="20% - Акцент1 2 31" xfId="13536"/>
    <cellStyle name="20% - Акцент1 2 32" xfId="13174"/>
    <cellStyle name="20% - Акцент1 2 33" xfId="13674"/>
    <cellStyle name="20% - Акцент1 2 34" xfId="13793"/>
    <cellStyle name="20% - Акцент1 2 35" xfId="13959"/>
    <cellStyle name="20% - Акцент1 2 36" xfId="14060"/>
    <cellStyle name="20% - Акцент1 2 37" xfId="14187"/>
    <cellStyle name="20% - Акцент1 2 38" xfId="14285"/>
    <cellStyle name="20% - Акцент1 2 39" xfId="14352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40" xfId="14405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— акцент1 3 10" xfId="14182"/>
    <cellStyle name="20% - Акцент1 3 10 2" xfId="1795"/>
    <cellStyle name="20% - Акцент1 3 11" xfId="1796"/>
    <cellStyle name="20% — акцент1 3 11" xfId="14281"/>
    <cellStyle name="20% - Акцент1 3 12" xfId="5805"/>
    <cellStyle name="20% — акцент1 3 12" xfId="14348"/>
    <cellStyle name="20% - Акцент1 3 13" xfId="5863"/>
    <cellStyle name="20% — акцент1 3 13" xfId="14400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— акцент1 3 2" xfId="12378"/>
    <cellStyle name="20% - Акцент1 3 2 10" xfId="14088"/>
    <cellStyle name="20% - Акцент1 3 2 11" xfId="13954"/>
    <cellStyle name="20% - Акцент1 3 2 12" xfId="14054"/>
    <cellStyle name="20% - Акцент1 3 2 13" xfId="14181"/>
    <cellStyle name="20% - Акцент1 3 2 14" xfId="14280"/>
    <cellStyle name="20% - Акцент1 3 2 15" xfId="14347"/>
    <cellStyle name="20% - Акцент1 3 2 16" xfId="14399"/>
    <cellStyle name="20% - Акцент1 3 2 2" xfId="1798"/>
    <cellStyle name="20% - Акцент1 3 2 3" xfId="6856"/>
    <cellStyle name="20% - Акцент1 3 2 4" xfId="1797"/>
    <cellStyle name="20% - Акцент1 3 2 5" xfId="12379"/>
    <cellStyle name="20% - Акцент1 3 2 6" xfId="12871"/>
    <cellStyle name="20% - Акцент1 3 2 7" xfId="13530"/>
    <cellStyle name="20% - Акцент1 3 2 8" xfId="13164"/>
    <cellStyle name="20% - Акцент1 3 2 9" xfId="13668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24" xfId="12377"/>
    <cellStyle name="20% - Акцент1 3 25" xfId="12873"/>
    <cellStyle name="20% - Акцент1 3 26" xfId="13532"/>
    <cellStyle name="20% - Акцент1 3 27" xfId="13167"/>
    <cellStyle name="20% - Акцент1 3 28" xfId="13670"/>
    <cellStyle name="20% - Акцент1 3 29" xfId="13788"/>
    <cellStyle name="20% - Акцент1 3 3" xfId="16"/>
    <cellStyle name="20% — акцент1 3 3" xfId="12872"/>
    <cellStyle name="20% - Акцент1 3 3 10" xfId="13953"/>
    <cellStyle name="20% - Акцент1 3 3 11" xfId="14053"/>
    <cellStyle name="20% - Акцент1 3 3 12" xfId="14180"/>
    <cellStyle name="20% - Акцент1 3 3 13" xfId="14279"/>
    <cellStyle name="20% - Акцент1 3 3 14" xfId="14346"/>
    <cellStyle name="20% - Акцент1 3 3 15" xfId="14398"/>
    <cellStyle name="20% - Акцент1 3 3 2" xfId="1800"/>
    <cellStyle name="20% - Акцент1 3 3 3" xfId="6857"/>
    <cellStyle name="20% - Акцент1 3 3 4" xfId="1799"/>
    <cellStyle name="20% - Акцент1 3 3 5" xfId="12380"/>
    <cellStyle name="20% - Акцент1 3 3 6" xfId="13529"/>
    <cellStyle name="20% - Акцент1 3 3 7" xfId="13161"/>
    <cellStyle name="20% - Акцент1 3 3 8" xfId="13667"/>
    <cellStyle name="20% - Акцент1 3 3 9" xfId="14083"/>
    <cellStyle name="20% - Акцент1 3 30" xfId="13956"/>
    <cellStyle name="20% - Акцент1 3 31" xfId="14056"/>
    <cellStyle name="20% - Акцент1 3 32" xfId="14183"/>
    <cellStyle name="20% - Акцент1 3 33" xfId="14282"/>
    <cellStyle name="20% - Акцент1 3 34" xfId="14349"/>
    <cellStyle name="20% - Акцент1 3 35" xfId="14402"/>
    <cellStyle name="20% - Акцент1 3 4" xfId="17"/>
    <cellStyle name="20% — акцент1 3 4" xfId="13531"/>
    <cellStyle name="20% - Акцент1 3 4 2" xfId="6858"/>
    <cellStyle name="20% - Акцент1 3 4 2 2" xfId="6859"/>
    <cellStyle name="20% - Акцент1 3 4 3" xfId="1801"/>
    <cellStyle name="20% - Акцент1 3 5" xfId="18"/>
    <cellStyle name="20% — акцент1 3 5" xfId="13166"/>
    <cellStyle name="20% - Акцент1 3 5 2" xfId="1802"/>
    <cellStyle name="20% - Акцент1 3 6" xfId="19"/>
    <cellStyle name="20% — акцент1 3 6" xfId="13669"/>
    <cellStyle name="20% - Акцент1 3 6 2" xfId="1803"/>
    <cellStyle name="20% - Акцент1 3 7" xfId="20"/>
    <cellStyle name="20% — акцент1 3 7" xfId="13787"/>
    <cellStyle name="20% - Акцент1 3 7 2" xfId="1804"/>
    <cellStyle name="20% - Акцент1 3 8" xfId="21"/>
    <cellStyle name="20% — акцент1 3 8" xfId="13955"/>
    <cellStyle name="20% - Акцент1 3 8 2" xfId="1805"/>
    <cellStyle name="20% - Акцент1 3 9" xfId="22"/>
    <cellStyle name="20% — акцент1 3 9" xfId="14055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— акцент1 4 10" xfId="14179"/>
    <cellStyle name="20% - Акцент1 4 2" xfId="1810"/>
    <cellStyle name="20% — акцент1 4 2" xfId="12382"/>
    <cellStyle name="20% - Акцент1 4 2 2" xfId="1811"/>
    <cellStyle name="20% - Акцент1 4 2 3" xfId="6860"/>
    <cellStyle name="20% - Акцент1 4 3" xfId="1812"/>
    <cellStyle name="20% — акцент1 4 3" xfId="12861"/>
    <cellStyle name="20% - Акцент1 4 3 2" xfId="1813"/>
    <cellStyle name="20% - Акцент1 4 3 3" xfId="6861"/>
    <cellStyle name="20% - Акцент1 4 4" xfId="6061"/>
    <cellStyle name="20% — акцент1 4 4" xfId="13528"/>
    <cellStyle name="20% - Акцент1 4 4 2" xfId="6862"/>
    <cellStyle name="20% — акцент1 4 5" xfId="13159"/>
    <cellStyle name="20% — акцент1 4 6" xfId="13665"/>
    <cellStyle name="20% — акцент1 4 7" xfId="13785"/>
    <cellStyle name="20% — акцент1 4 8" xfId="13952"/>
    <cellStyle name="20% — акцент1 4 9" xfId="14051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 2" xfId="12388"/>
    <cellStyle name="20% - Акцент2 2 10" xfId="26"/>
    <cellStyle name="20% — акцент2 2 10" xfId="12387"/>
    <cellStyle name="20% - Акцент2 2 10 2" xfId="1870"/>
    <cellStyle name="20% - Акцент2 2 11" xfId="5806"/>
    <cellStyle name="20% — акцент2 2 11" xfId="12842"/>
    <cellStyle name="20% - Акцент2 2 11 2" xfId="10810"/>
    <cellStyle name="20% - Акцент2 2 11 3" xfId="6066"/>
    <cellStyle name="20% - Акцент2 2 12" xfId="5923"/>
    <cellStyle name="20% — акцент2 2 12" xfId="13523"/>
    <cellStyle name="20% - Акцент2 2 12 2" xfId="10811"/>
    <cellStyle name="20% - Акцент2 2 13" xfId="5973"/>
    <cellStyle name="20% — акцент2 2 13" xfId="13147"/>
    <cellStyle name="20% - Акцент2 2 14" xfId="6900"/>
    <cellStyle name="20% — акцент2 2 14" xfId="13660"/>
    <cellStyle name="20% - Акцент2 2 15" xfId="6901"/>
    <cellStyle name="20% — акцент2 2 15" xfId="13780"/>
    <cellStyle name="20% - Акцент2 2 16" xfId="6902"/>
    <cellStyle name="20% — акцент2 2 16" xfId="13947"/>
    <cellStyle name="20% - Акцент2 2 16 2" xfId="10812"/>
    <cellStyle name="20% - Акцент2 2 17" xfId="10813"/>
    <cellStyle name="20% — акцент2 2 17" xfId="14089"/>
    <cellStyle name="20% - Акцент2 2 18" xfId="10814"/>
    <cellStyle name="20% — акцент2 2 18" xfId="14174"/>
    <cellStyle name="20% - Акцент2 2 19" xfId="10815"/>
    <cellStyle name="20% — акцент2 2 19" xfId="14274"/>
    <cellStyle name="20% - Акцент2 2 2" xfId="27"/>
    <cellStyle name="20% — акцент2 2 2" xfId="1869"/>
    <cellStyle name="20% - Акцент2 2 2 10" xfId="12194"/>
    <cellStyle name="20% - Акцент2 2 2 11" xfId="12389"/>
    <cellStyle name="20% - Акцент2 2 2 12" xfId="12840"/>
    <cellStyle name="20% - Акцент2 2 2 13" xfId="13521"/>
    <cellStyle name="20% - Акцент2 2 2 14" xfId="13145"/>
    <cellStyle name="20% - Акцент2 2 2 15" xfId="13657"/>
    <cellStyle name="20% - Акцент2 2 2 16" xfId="14084"/>
    <cellStyle name="20% - Акцент2 2 2 17" xfId="13945"/>
    <cellStyle name="20% - Акцент2 2 2 18" xfId="14045"/>
    <cellStyle name="20% - Акцент2 2 2 19" xfId="14172"/>
    <cellStyle name="20% - Акцент2 2 2 2" xfId="1872"/>
    <cellStyle name="20% - Акцент2 2 2 2 2" xfId="6903"/>
    <cellStyle name="20% - Акцент2 2 2 2 3" xfId="6067"/>
    <cellStyle name="20% - Акцент2 2 2 20" xfId="14272"/>
    <cellStyle name="20% - Акцент2 2 2 21" xfId="14342"/>
    <cellStyle name="20% - Акцент2 2 2 22" xfId="14395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— акцент2 2 20" xfId="14343"/>
    <cellStyle name="20% - Акцент2 2 21" xfId="1868"/>
    <cellStyle name="20% — акцент2 2 21" xfId="14396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29" xfId="12386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30" xfId="12843"/>
    <cellStyle name="20% - Акцент2 2 31" xfId="13524"/>
    <cellStyle name="20% - Акцент2 2 32" xfId="13148"/>
    <cellStyle name="20% - Акцент2 2 33" xfId="13661"/>
    <cellStyle name="20% - Акцент2 2 34" xfId="13781"/>
    <cellStyle name="20% - Акцент2 2 35" xfId="13948"/>
    <cellStyle name="20% - Акцент2 2 36" xfId="14047"/>
    <cellStyle name="20% - Акцент2 2 37" xfId="14175"/>
    <cellStyle name="20% - Акцент2 2 38" xfId="14275"/>
    <cellStyle name="20% - Акцент2 2 39" xfId="14344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40" xfId="14397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— акцент2 3 10" xfId="14169"/>
    <cellStyle name="20% - Акцент2 3 10 2" xfId="1886"/>
    <cellStyle name="20% - Акцент2 3 11" xfId="1887"/>
    <cellStyle name="20% — акцент2 3 11" xfId="14269"/>
    <cellStyle name="20% - Акцент2 3 12" xfId="5807"/>
    <cellStyle name="20% — акцент2 3 12" xfId="14419"/>
    <cellStyle name="20% - Акцент2 3 13" xfId="5922"/>
    <cellStyle name="20% — акцент2 3 13" xfId="14413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— акцент2 3 2" xfId="12391"/>
    <cellStyle name="20% - Акцент2 3 2 10" xfId="13778"/>
    <cellStyle name="20% - Акцент2 3 2 11" xfId="13942"/>
    <cellStyle name="20% - Акцент2 3 2 12" xfId="14042"/>
    <cellStyle name="20% - Акцент2 3 2 13" xfId="14168"/>
    <cellStyle name="20% - Акцент2 3 2 14" xfId="14268"/>
    <cellStyle name="20% - Акцент2 3 2 15" xfId="14417"/>
    <cellStyle name="20% - Акцент2 3 2 16" xfId="14393"/>
    <cellStyle name="20% - Акцент2 3 2 2" xfId="1889"/>
    <cellStyle name="20% - Акцент2 3 2 3" xfId="6907"/>
    <cellStyle name="20% - Акцент2 3 2 4" xfId="1888"/>
    <cellStyle name="20% - Акцент2 3 2 5" xfId="12392"/>
    <cellStyle name="20% - Акцент2 3 2 6" xfId="12837"/>
    <cellStyle name="20% - Акцент2 3 2 7" xfId="13518"/>
    <cellStyle name="20% - Акцент2 3 2 8" xfId="13124"/>
    <cellStyle name="20% - Акцент2 3 2 9" xfId="13654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24" xfId="12390"/>
    <cellStyle name="20% - Акцент2 3 25" xfId="12839"/>
    <cellStyle name="20% - Акцент2 3 26" xfId="13520"/>
    <cellStyle name="20% - Акцент2 3 27" xfId="13144"/>
    <cellStyle name="20% - Акцент2 3 28" xfId="13656"/>
    <cellStyle name="20% - Акцент2 3 29" xfId="13843"/>
    <cellStyle name="20% - Акцент2 3 3" xfId="38"/>
    <cellStyle name="20% — акцент2 3 3" xfId="12838"/>
    <cellStyle name="20% - Акцент2 3 3 10" xfId="13941"/>
    <cellStyle name="20% - Акцент2 3 3 11" xfId="14041"/>
    <cellStyle name="20% - Акцент2 3 3 12" xfId="14167"/>
    <cellStyle name="20% - Акцент2 3 3 13" xfId="14267"/>
    <cellStyle name="20% - Акцент2 3 3 14" xfId="14340"/>
    <cellStyle name="20% - Акцент2 3 3 15" xfId="14392"/>
    <cellStyle name="20% - Акцент2 3 3 2" xfId="1891"/>
    <cellStyle name="20% - Акцент2 3 3 3" xfId="6908"/>
    <cellStyle name="20% - Акцент2 3 3 4" xfId="1890"/>
    <cellStyle name="20% - Акцент2 3 3 5" xfId="12393"/>
    <cellStyle name="20% - Акцент2 3 3 6" xfId="13517"/>
    <cellStyle name="20% - Акцент2 3 3 7" xfId="13120"/>
    <cellStyle name="20% - Акцент2 3 3 8" xfId="13653"/>
    <cellStyle name="20% - Акцент2 3 3 9" xfId="13777"/>
    <cellStyle name="20% - Акцент2 3 30" xfId="13944"/>
    <cellStyle name="20% - Акцент2 3 31" xfId="14044"/>
    <cellStyle name="20% - Акцент2 3 32" xfId="14171"/>
    <cellStyle name="20% - Акцент2 3 33" xfId="14271"/>
    <cellStyle name="20% - Акцент2 3 34" xfId="14341"/>
    <cellStyle name="20% - Акцент2 3 35" xfId="14394"/>
    <cellStyle name="20% - Акцент2 3 4" xfId="39"/>
    <cellStyle name="20% — акцент2 3 4" xfId="13519"/>
    <cellStyle name="20% - Акцент2 3 4 2" xfId="6909"/>
    <cellStyle name="20% - Акцент2 3 4 2 2" xfId="6910"/>
    <cellStyle name="20% - Акцент2 3 4 3" xfId="1892"/>
    <cellStyle name="20% - Акцент2 3 5" xfId="40"/>
    <cellStyle name="20% — акцент2 3 5" xfId="13125"/>
    <cellStyle name="20% - Акцент2 3 5 2" xfId="1893"/>
    <cellStyle name="20% - Акцент2 3 6" xfId="41"/>
    <cellStyle name="20% — акцент2 3 6" xfId="13655"/>
    <cellStyle name="20% - Акцент2 3 6 2" xfId="1894"/>
    <cellStyle name="20% - Акцент2 3 7" xfId="42"/>
    <cellStyle name="20% — акцент2 3 7" xfId="13779"/>
    <cellStyle name="20% - Акцент2 3 7 2" xfId="1895"/>
    <cellStyle name="20% - Акцент2 3 8" xfId="43"/>
    <cellStyle name="20% — акцент2 3 8" xfId="13943"/>
    <cellStyle name="20% - Акцент2 3 8 2" xfId="1896"/>
    <cellStyle name="20% - Акцент2 3 9" xfId="44"/>
    <cellStyle name="20% — акцент2 3 9" xfId="14043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— акцент2 4 10" xfId="14165"/>
    <cellStyle name="20% - Акцент2 4 2" xfId="1901"/>
    <cellStyle name="20% — акцент2 4 2" xfId="12395"/>
    <cellStyle name="20% - Акцент2 4 2 2" xfId="1902"/>
    <cellStyle name="20% - Акцент2 4 2 3" xfId="6911"/>
    <cellStyle name="20% - Акцент2 4 3" xfId="1903"/>
    <cellStyle name="20% — акцент2 4 3" xfId="12834"/>
    <cellStyle name="20% - Акцент2 4 3 2" xfId="1904"/>
    <cellStyle name="20% - Акцент2 4 3 3" xfId="6912"/>
    <cellStyle name="20% - Акцент2 4 4" xfId="6069"/>
    <cellStyle name="20% — акцент2 4 4" xfId="13703"/>
    <cellStyle name="20% - Акцент2 4 4 2" xfId="6913"/>
    <cellStyle name="20% — акцент2 4 5" xfId="13111"/>
    <cellStyle name="20% — акцент2 4 6" xfId="13651"/>
    <cellStyle name="20% — акцент2 4 7" xfId="13776"/>
    <cellStyle name="20% — акцент2 4 8" xfId="13939"/>
    <cellStyle name="20% — акцент2 4 9" xfId="14040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 2" xfId="12401"/>
    <cellStyle name="20% - Акцент3 2 10" xfId="48"/>
    <cellStyle name="20% — акцент3 2 10" xfId="12400"/>
    <cellStyle name="20% - Акцент3 2 10 2" xfId="1961"/>
    <cellStyle name="20% - Акцент3 2 11" xfId="5808"/>
    <cellStyle name="20% — акцент3 2 11" xfId="12829"/>
    <cellStyle name="20% - Акцент3 2 11 2" xfId="10816"/>
    <cellStyle name="20% - Акцент3 2 11 3" xfId="6074"/>
    <cellStyle name="20% - Акцент3 2 12" xfId="5921"/>
    <cellStyle name="20% — акцент3 2 12" xfId="13512"/>
    <cellStyle name="20% - Акцент3 2 12 2" xfId="10817"/>
    <cellStyle name="20% - Акцент3 2 13" xfId="5971"/>
    <cellStyle name="20% — акцент3 2 13" xfId="13107"/>
    <cellStyle name="20% - Акцент3 2 14" xfId="6951"/>
    <cellStyle name="20% — акцент3 2 14" xfId="13649"/>
    <cellStyle name="20% - Акцент3 2 15" xfId="6952"/>
    <cellStyle name="20% — акцент3 2 15" xfId="13772"/>
    <cellStyle name="20% - Акцент3 2 16" xfId="6953"/>
    <cellStyle name="20% — акцент3 2 16" xfId="13936"/>
    <cellStyle name="20% - Акцент3 2 16 2" xfId="10818"/>
    <cellStyle name="20% - Акцент3 2 17" xfId="10819"/>
    <cellStyle name="20% — акцент3 2 17" xfId="14037"/>
    <cellStyle name="20% - Акцент3 2 18" xfId="10820"/>
    <cellStyle name="20% — акцент3 2 18" xfId="14163"/>
    <cellStyle name="20% - Акцент3 2 19" xfId="10821"/>
    <cellStyle name="20% — акцент3 2 19" xfId="14263"/>
    <cellStyle name="20% - Акцент3 2 2" xfId="49"/>
    <cellStyle name="20% — акцент3 2 2" xfId="1960"/>
    <cellStyle name="20% - Акцент3 2 2 10" xfId="11844"/>
    <cellStyle name="20% - Акцент3 2 2 11" xfId="12402"/>
    <cellStyle name="20% - Акцент3 2 2 12" xfId="12827"/>
    <cellStyle name="20% - Акцент3 2 2 13" xfId="13510"/>
    <cellStyle name="20% - Акцент3 2 2 14" xfId="13104"/>
    <cellStyle name="20% - Акцент3 2 2 15" xfId="13647"/>
    <cellStyle name="20% - Акцент3 2 2 16" xfId="13770"/>
    <cellStyle name="20% - Акцент3 2 2 17" xfId="13934"/>
    <cellStyle name="20% - Акцент3 2 2 18" xfId="14035"/>
    <cellStyle name="20% - Акцент3 2 2 19" xfId="14162"/>
    <cellStyle name="20% - Акцент3 2 2 2" xfId="1963"/>
    <cellStyle name="20% - Акцент3 2 2 2 2" xfId="6954"/>
    <cellStyle name="20% - Акцент3 2 2 2 3" xfId="6075"/>
    <cellStyle name="20% - Акцент3 2 2 20" xfId="14262"/>
    <cellStyle name="20% - Акцент3 2 2 21" xfId="14337"/>
    <cellStyle name="20% - Акцент3 2 2 22" xfId="14390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— акцент3 2 20" xfId="14338"/>
    <cellStyle name="20% - Акцент3 2 21" xfId="1959"/>
    <cellStyle name="20% — акцент3 2 21" xfId="14410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29" xfId="12399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30" xfId="12830"/>
    <cellStyle name="20% - Акцент3 2 31" xfId="13513"/>
    <cellStyle name="20% - Акцент3 2 32" xfId="13108"/>
    <cellStyle name="20% - Акцент3 2 33" xfId="13650"/>
    <cellStyle name="20% - Акцент3 2 34" xfId="13773"/>
    <cellStyle name="20% - Акцент3 2 35" xfId="13937"/>
    <cellStyle name="20% - Акцент3 2 36" xfId="14038"/>
    <cellStyle name="20% - Акцент3 2 37" xfId="14164"/>
    <cellStyle name="20% - Акцент3 2 38" xfId="14264"/>
    <cellStyle name="20% - Акцент3 2 39" xfId="14339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40" xfId="1439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— акцент3 3 10" xfId="14160"/>
    <cellStyle name="20% - Акцент3 3 10 2" xfId="1977"/>
    <cellStyle name="20% - Акцент3 3 11" xfId="1978"/>
    <cellStyle name="20% — акцент3 3 11" xfId="14260"/>
    <cellStyle name="20% - Акцент3 3 12" xfId="5809"/>
    <cellStyle name="20% — акцент3 3 12" xfId="14335"/>
    <cellStyle name="20% - Акцент3 3 13" xfId="5920"/>
    <cellStyle name="20% — акцент3 3 13" xfId="14388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— акцент3 3 2" xfId="12404"/>
    <cellStyle name="20% - Акцент3 3 2 10" xfId="13767"/>
    <cellStyle name="20% - Акцент3 3 2 11" xfId="13931"/>
    <cellStyle name="20% - Акцент3 3 2 12" xfId="14032"/>
    <cellStyle name="20% - Акцент3 3 2 13" xfId="14159"/>
    <cellStyle name="20% - Акцент3 3 2 14" xfId="14259"/>
    <cellStyle name="20% - Акцент3 3 2 15" xfId="14356"/>
    <cellStyle name="20% - Акцент3 3 2 16" xfId="14387"/>
    <cellStyle name="20% - Акцент3 3 2 2" xfId="1980"/>
    <cellStyle name="20% - Акцент3 3 2 3" xfId="6958"/>
    <cellStyle name="20% - Акцент3 3 2 4" xfId="1979"/>
    <cellStyle name="20% - Акцент3 3 2 5" xfId="12405"/>
    <cellStyle name="20% - Акцент3 3 2 6" xfId="12824"/>
    <cellStyle name="20% - Акцент3 3 2 7" xfId="13508"/>
    <cellStyle name="20% - Акцент3 3 2 8" xfId="13101"/>
    <cellStyle name="20% - Акцент3 3 2 9" xfId="13645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24" xfId="12403"/>
    <cellStyle name="20% - Акцент3 3 25" xfId="12826"/>
    <cellStyle name="20% - Акцент3 3 26" xfId="13509"/>
    <cellStyle name="20% - Акцент3 3 27" xfId="13103"/>
    <cellStyle name="20% - Акцент3 3 28" xfId="13646"/>
    <cellStyle name="20% - Акцент3 3 29" xfId="13769"/>
    <cellStyle name="20% - Акцент3 3 3" xfId="60"/>
    <cellStyle name="20% — акцент3 3 3" xfId="12825"/>
    <cellStyle name="20% - Акцент3 3 3 10" xfId="14204"/>
    <cellStyle name="20% - Акцент3 3 3 11" xfId="14300"/>
    <cellStyle name="20% - Акцент3 3 3 12" xfId="14354"/>
    <cellStyle name="20% - Акцент3 3 3 13" xfId="14408"/>
    <cellStyle name="20% - Акцент3 3 3 14" xfId="14406"/>
    <cellStyle name="20% - Акцент3 3 3 15" xfId="14422"/>
    <cellStyle name="20% - Акцент3 3 3 2" xfId="1982"/>
    <cellStyle name="20% - Акцент3 3 3 3" xfId="6959"/>
    <cellStyle name="20% - Акцент3 3 3 4" xfId="1981"/>
    <cellStyle name="20% - Акцент3 3 3 5" xfId="12406"/>
    <cellStyle name="20% - Акцент3 3 3 6" xfId="13507"/>
    <cellStyle name="20% - Акцент3 3 3 7" xfId="13838"/>
    <cellStyle name="20% - Акцент3 3 3 8" xfId="13969"/>
    <cellStyle name="20% - Акцент3 3 3 9" xfId="13766"/>
    <cellStyle name="20% - Акцент3 3 30" xfId="13933"/>
    <cellStyle name="20% - Акцент3 3 31" xfId="14034"/>
    <cellStyle name="20% - Акцент3 3 32" xfId="14161"/>
    <cellStyle name="20% - Акцент3 3 33" xfId="14261"/>
    <cellStyle name="20% - Акцент3 3 34" xfId="14336"/>
    <cellStyle name="20% - Акцент3 3 35" xfId="14389"/>
    <cellStyle name="20% - Акцент3 3 4" xfId="61"/>
    <cellStyle name="20% — акцент3 3 4" xfId="13704"/>
    <cellStyle name="20% - Акцент3 3 4 2" xfId="6960"/>
    <cellStyle name="20% - Акцент3 3 4 2 2" xfId="6961"/>
    <cellStyle name="20% - Акцент3 3 4 3" xfId="1983"/>
    <cellStyle name="20% - Акцент3 3 5" xfId="62"/>
    <cellStyle name="20% — акцент3 3 5" xfId="13102"/>
    <cellStyle name="20% - Акцент3 3 5 2" xfId="1984"/>
    <cellStyle name="20% - Акцент3 3 6" xfId="63"/>
    <cellStyle name="20% — акцент3 3 6" xfId="13709"/>
    <cellStyle name="20% - Акцент3 3 6 2" xfId="1985"/>
    <cellStyle name="20% - Акцент3 3 7" xfId="64"/>
    <cellStyle name="20% — акцент3 3 7" xfId="13768"/>
    <cellStyle name="20% - Акцент3 3 7 2" xfId="1986"/>
    <cellStyle name="20% - Акцент3 3 8" xfId="65"/>
    <cellStyle name="20% — акцент3 3 8" xfId="13932"/>
    <cellStyle name="20% - Акцент3 3 8 2" xfId="1987"/>
    <cellStyle name="20% - Акцент3 3 9" xfId="66"/>
    <cellStyle name="20% — акцент3 3 9" xfId="14033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— акцент3 4 10" xfId="14158"/>
    <cellStyle name="20% - Акцент3 4 2" xfId="1992"/>
    <cellStyle name="20% — акцент3 4 2" xfId="12408"/>
    <cellStyle name="20% - Акцент3 4 2 2" xfId="1993"/>
    <cellStyle name="20% - Акцент3 4 2 3" xfId="6962"/>
    <cellStyle name="20% - Акцент3 4 3" xfId="1994"/>
    <cellStyle name="20% — акцент3 4 3" xfId="12821"/>
    <cellStyle name="20% - Акцент3 4 3 2" xfId="1995"/>
    <cellStyle name="20% - Акцент3 4 3 3" xfId="6963"/>
    <cellStyle name="20% - Акцент3 4 4" xfId="6077"/>
    <cellStyle name="20% — акцент3 4 4" xfId="13505"/>
    <cellStyle name="20% - Акцент3 4 4 2" xfId="6964"/>
    <cellStyle name="20% — акцент3 4 5" xfId="13098"/>
    <cellStyle name="20% — акцент3 4 6" xfId="13643"/>
    <cellStyle name="20% — акцент3 4 7" xfId="13765"/>
    <cellStyle name="20% — акцент3 4 8" xfId="13930"/>
    <cellStyle name="20% — акцент3 4 9" xfId="14030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 2" xfId="12413"/>
    <cellStyle name="20% - Акцент4 2 10" xfId="70"/>
    <cellStyle name="20% — акцент4 2 10" xfId="12412"/>
    <cellStyle name="20% - Акцент4 2 10 2" xfId="2052"/>
    <cellStyle name="20% - Акцент4 2 11" xfId="5810"/>
    <cellStyle name="20% — акцент4 2 11" xfId="12816"/>
    <cellStyle name="20% - Акцент4 2 11 2" xfId="10822"/>
    <cellStyle name="20% - Акцент4 2 11 3" xfId="6082"/>
    <cellStyle name="20% - Акцент4 2 12" xfId="5918"/>
    <cellStyle name="20% — акцент4 2 12" xfId="13501"/>
    <cellStyle name="20% - Акцент4 2 12 2" xfId="10823"/>
    <cellStyle name="20% - Акцент4 2 13" xfId="5969"/>
    <cellStyle name="20% — акцент4 2 13" xfId="13090"/>
    <cellStyle name="20% - Акцент4 2 14" xfId="7002"/>
    <cellStyle name="20% — акцент4 2 14" xfId="13706"/>
    <cellStyle name="20% - Акцент4 2 15" xfId="7003"/>
    <cellStyle name="20% — акцент4 2 15" xfId="13841"/>
    <cellStyle name="20% - Акцент4 2 16" xfId="7004"/>
    <cellStyle name="20% — акцент4 2 16" xfId="13925"/>
    <cellStyle name="20% - Акцент4 2 16 2" xfId="10824"/>
    <cellStyle name="20% - Акцент4 2 17" xfId="10825"/>
    <cellStyle name="20% — акцент4 2 17" xfId="14087"/>
    <cellStyle name="20% - Акцент4 2 18" xfId="10826"/>
    <cellStyle name="20% — акцент4 2 18" xfId="14154"/>
    <cellStyle name="20% - Акцент4 2 19" xfId="10827"/>
    <cellStyle name="20% — акцент4 2 19" xfId="14256"/>
    <cellStyle name="20% - Акцент4 2 2" xfId="71"/>
    <cellStyle name="20% — акцент4 2 2" xfId="2051"/>
    <cellStyle name="20% - Акцент4 2 2 10" xfId="11232"/>
    <cellStyle name="20% - Акцент4 2 2 11" xfId="12414"/>
    <cellStyle name="20% - Акцент4 2 2 12" xfId="12814"/>
    <cellStyle name="20% - Акцент4 2 2 13" xfId="13499"/>
    <cellStyle name="20% - Акцент4 2 2 14" xfId="13084"/>
    <cellStyle name="20% - Акцент4 2 2 15" xfId="13639"/>
    <cellStyle name="20% - Акцент4 2 2 16" xfId="13761"/>
    <cellStyle name="20% - Акцент4 2 2 17" xfId="13923"/>
    <cellStyle name="20% - Акцент4 2 2 18" xfId="14027"/>
    <cellStyle name="20% - Акцент4 2 2 19" xfId="14206"/>
    <cellStyle name="20% - Акцент4 2 2 2" xfId="2054"/>
    <cellStyle name="20% - Акцент4 2 2 2 2" xfId="7005"/>
    <cellStyle name="20% - Акцент4 2 2 2 3" xfId="6083"/>
    <cellStyle name="20% - Акцент4 2 2 20" xfId="14302"/>
    <cellStyle name="20% - Акцент4 2 2 21" xfId="14332"/>
    <cellStyle name="20% - Акцент4 2 2 22" xfId="14384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— акцент4 2 20" xfId="14333"/>
    <cellStyle name="20% - Акцент4 2 21" xfId="2050"/>
    <cellStyle name="20% — акцент4 2 21" xfId="14385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29" xfId="1241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30" xfId="12817"/>
    <cellStyle name="20% - Акцент4 2 31" xfId="13502"/>
    <cellStyle name="20% - Акцент4 2 32" xfId="13095"/>
    <cellStyle name="20% - Акцент4 2 33" xfId="13640"/>
    <cellStyle name="20% - Акцент4 2 34" xfId="13763"/>
    <cellStyle name="20% - Акцент4 2 35" xfId="13926"/>
    <cellStyle name="20% - Акцент4 2 36" xfId="14028"/>
    <cellStyle name="20% - Акцент4 2 37" xfId="14155"/>
    <cellStyle name="20% - Акцент4 2 38" xfId="14257"/>
    <cellStyle name="20% - Акцент4 2 39" xfId="14334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40" xfId="14386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— акцент4 3 10" xfId="14151"/>
    <cellStyle name="20% - Акцент4 3 10 2" xfId="2068"/>
    <cellStyle name="20% - Акцент4 3 11" xfId="2069"/>
    <cellStyle name="20% — акцент4 3 11" xfId="14254"/>
    <cellStyle name="20% - Акцент4 3 12" xfId="5811"/>
    <cellStyle name="20% — акцент4 3 12" xfId="14330"/>
    <cellStyle name="20% - Акцент4 3 13" xfId="5917"/>
    <cellStyle name="20% — акцент4 3 13" xfId="14411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— акцент4 3 2" xfId="12416"/>
    <cellStyle name="20% - Акцент4 3 2 10" xfId="13758"/>
    <cellStyle name="20% - Акцент4 3 2 11" xfId="13920"/>
    <cellStyle name="20% - Акцент4 3 2 12" xfId="14024"/>
    <cellStyle name="20% - Акцент4 3 2 13" xfId="14150"/>
    <cellStyle name="20% - Акцент4 3 2 14" xfId="14253"/>
    <cellStyle name="20% - Акцент4 3 2 15" xfId="14329"/>
    <cellStyle name="20% - Акцент4 3 2 16" xfId="14382"/>
    <cellStyle name="20% - Акцент4 3 2 2" xfId="2071"/>
    <cellStyle name="20% - Акцент4 3 2 3" xfId="7009"/>
    <cellStyle name="20% - Акцент4 3 2 4" xfId="2070"/>
    <cellStyle name="20% - Акцент4 3 2 5" xfId="12417"/>
    <cellStyle name="20% - Акцент4 3 2 6" xfId="12811"/>
    <cellStyle name="20% - Акцент4 3 2 7" xfId="13496"/>
    <cellStyle name="20% - Акцент4 3 2 8" xfId="13078"/>
    <cellStyle name="20% - Акцент4 3 2 9" xfId="13636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24" xfId="12415"/>
    <cellStyle name="20% - Акцент4 3 25" xfId="12813"/>
    <cellStyle name="20% - Акцент4 3 26" xfId="13498"/>
    <cellStyle name="20% - Акцент4 3 27" xfId="13081"/>
    <cellStyle name="20% - Акцент4 3 28" xfId="13638"/>
    <cellStyle name="20% - Акцент4 3 29" xfId="13760"/>
    <cellStyle name="20% - Акцент4 3 3" xfId="82"/>
    <cellStyle name="20% — акцент4 3 3" xfId="12812"/>
    <cellStyle name="20% - Акцент4 3 3 10" xfId="13919"/>
    <cellStyle name="20% - Акцент4 3 3 11" xfId="14023"/>
    <cellStyle name="20% - Акцент4 3 3 12" xfId="14149"/>
    <cellStyle name="20% - Акцент4 3 3 13" xfId="14252"/>
    <cellStyle name="20% - Акцент4 3 3 14" xfId="14328"/>
    <cellStyle name="20% - Акцент4 3 3 15" xfId="14381"/>
    <cellStyle name="20% - Акцент4 3 3 2" xfId="2073"/>
    <cellStyle name="20% - Акцент4 3 3 3" xfId="7010"/>
    <cellStyle name="20% - Акцент4 3 3 4" xfId="2072"/>
    <cellStyle name="20% - Акцент4 3 3 5" xfId="12418"/>
    <cellStyle name="20% - Акцент4 3 3 6" xfId="13495"/>
    <cellStyle name="20% - Акцент4 3 3 7" xfId="13077"/>
    <cellStyle name="20% - Акцент4 3 3 8" xfId="13635"/>
    <cellStyle name="20% - Акцент4 3 3 9" xfId="13757"/>
    <cellStyle name="20% - Акцент4 3 30" xfId="13922"/>
    <cellStyle name="20% - Акцент4 3 31" xfId="14026"/>
    <cellStyle name="20% - Акцент4 3 32" xfId="14152"/>
    <cellStyle name="20% - Акцент4 3 33" xfId="14255"/>
    <cellStyle name="20% - Акцент4 3 34" xfId="14331"/>
    <cellStyle name="20% - Акцент4 3 35" xfId="14383"/>
    <cellStyle name="20% - Акцент4 3 4" xfId="83"/>
    <cellStyle name="20% — акцент4 3 4" xfId="13497"/>
    <cellStyle name="20% - Акцент4 3 4 2" xfId="7011"/>
    <cellStyle name="20% - Акцент4 3 4 2 2" xfId="7012"/>
    <cellStyle name="20% - Акцент4 3 4 3" xfId="2074"/>
    <cellStyle name="20% - Акцент4 3 5" xfId="84"/>
    <cellStyle name="20% — акцент4 3 5" xfId="13079"/>
    <cellStyle name="20% - Акцент4 3 5 2" xfId="2075"/>
    <cellStyle name="20% - Акцент4 3 6" xfId="85"/>
    <cellStyle name="20% — акцент4 3 6" xfId="13637"/>
    <cellStyle name="20% - Акцент4 3 6 2" xfId="2076"/>
    <cellStyle name="20% - Акцент4 3 7" xfId="86"/>
    <cellStyle name="20% — акцент4 3 7" xfId="13759"/>
    <cellStyle name="20% - Акцент4 3 7 2" xfId="2077"/>
    <cellStyle name="20% - Акцент4 3 8" xfId="87"/>
    <cellStyle name="20% — акцент4 3 8" xfId="13921"/>
    <cellStyle name="20% - Акцент4 3 8 2" xfId="2078"/>
    <cellStyle name="20% - Акцент4 3 9" xfId="88"/>
    <cellStyle name="20% — акцент4 3 9" xfId="14025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— акцент4 4 10" xfId="14147"/>
    <cellStyle name="20% - Акцент4 4 2" xfId="2083"/>
    <cellStyle name="20% — акцент4 4 2" xfId="12420"/>
    <cellStyle name="20% - Акцент4 4 2 2" xfId="2084"/>
    <cellStyle name="20% - Акцент4 4 2 3" xfId="7013"/>
    <cellStyle name="20% - Акцент4 4 3" xfId="2085"/>
    <cellStyle name="20% — акцент4 4 3" xfId="12808"/>
    <cellStyle name="20% - Акцент4 4 3 2" xfId="2086"/>
    <cellStyle name="20% - Акцент4 4 3 3" xfId="7014"/>
    <cellStyle name="20% - Акцент4 4 4" xfId="6085"/>
    <cellStyle name="20% — акцент4 4 4" xfId="13493"/>
    <cellStyle name="20% - Акцент4 4 4 2" xfId="7015"/>
    <cellStyle name="20% — акцент4 4 5" xfId="13075"/>
    <cellStyle name="20% — акцент4 4 6" xfId="13633"/>
    <cellStyle name="20% — акцент4 4 7" xfId="13755"/>
    <cellStyle name="20% — акцент4 4 8" xfId="13917"/>
    <cellStyle name="20% — акцент4 4 9" xfId="14021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 2" xfId="12426"/>
    <cellStyle name="20% - Акцент5 2 10" xfId="92"/>
    <cellStyle name="20% — акцент5 2 10" xfId="12425"/>
    <cellStyle name="20% - Акцент5 2 10 2" xfId="2143"/>
    <cellStyle name="20% - Акцент5 2 11" xfId="5812"/>
    <cellStyle name="20% — акцент5 2 11" xfId="12803"/>
    <cellStyle name="20% - Акцент5 2 11 2" xfId="10828"/>
    <cellStyle name="20% - Акцент5 2 11 3" xfId="6090"/>
    <cellStyle name="20% - Акцент5 2 12" xfId="5916"/>
    <cellStyle name="20% — акцент5 2 12" xfId="13488"/>
    <cellStyle name="20% - Акцент5 2 12 2" xfId="10829"/>
    <cellStyle name="20% - Акцент5 2 13" xfId="5967"/>
    <cellStyle name="20% — акцент5 2 13" xfId="13058"/>
    <cellStyle name="20% - Акцент5 2 14" xfId="7053"/>
    <cellStyle name="20% — акцент5 2 14" xfId="13631"/>
    <cellStyle name="20% - Акцент5 2 15" xfId="7054"/>
    <cellStyle name="20% — акцент5 2 15" xfId="13750"/>
    <cellStyle name="20% - Акцент5 2 16" xfId="7055"/>
    <cellStyle name="20% — акцент5 2 16" xfId="13913"/>
    <cellStyle name="20% - Акцент5 2 16 2" xfId="10830"/>
    <cellStyle name="20% - Акцент5 2 17" xfId="10831"/>
    <cellStyle name="20% — акцент5 2 17" xfId="14017"/>
    <cellStyle name="20% - Акцент5 2 18" xfId="10832"/>
    <cellStyle name="20% — акцент5 2 18" xfId="14142"/>
    <cellStyle name="20% - Акцент5 2 19" xfId="10833"/>
    <cellStyle name="20% — акцент5 2 19" xfId="14245"/>
    <cellStyle name="20% - Акцент5 2 2" xfId="93"/>
    <cellStyle name="20% — акцент5 2 2" xfId="2142"/>
    <cellStyle name="20% - Акцент5 2 2 10" xfId="12208"/>
    <cellStyle name="20% - Акцент5 2 2 11" xfId="12427"/>
    <cellStyle name="20% - Акцент5 2 2 12" xfId="12801"/>
    <cellStyle name="20% - Акцент5 2 2 13" xfId="13486"/>
    <cellStyle name="20% - Акцент5 2 2 14" xfId="13056"/>
    <cellStyle name="20% - Акцент5 2 2 15" xfId="13707"/>
    <cellStyle name="20% - Акцент5 2 2 16" xfId="13748"/>
    <cellStyle name="20% - Акцент5 2 2 17" xfId="13911"/>
    <cellStyle name="20% - Акцент5 2 2 18" xfId="14015"/>
    <cellStyle name="20% - Акцент5 2 2 19" xfId="14141"/>
    <cellStyle name="20% - Акцент5 2 2 2" xfId="2145"/>
    <cellStyle name="20% - Акцент5 2 2 2 2" xfId="7056"/>
    <cellStyle name="20% - Акцент5 2 2 2 3" xfId="6091"/>
    <cellStyle name="20% - Акцент5 2 2 20" xfId="14244"/>
    <cellStyle name="20% - Акцент5 2 2 21" xfId="14325"/>
    <cellStyle name="20% - Акцент5 2 2 22" xfId="14378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— акцент5 2 20" xfId="14326"/>
    <cellStyle name="20% - Акцент5 2 21" xfId="2141"/>
    <cellStyle name="20% — акцент5 2 21" xfId="14379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29" xfId="12424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30" xfId="12804"/>
    <cellStyle name="20% - Акцент5 2 31" xfId="13489"/>
    <cellStyle name="20% - Акцент5 2 32" xfId="12237"/>
    <cellStyle name="20% - Акцент5 2 33" xfId="13632"/>
    <cellStyle name="20% - Акцент5 2 34" xfId="13751"/>
    <cellStyle name="20% - Акцент5 2 35" xfId="13974"/>
    <cellStyle name="20% - Акцент5 2 36" xfId="14018"/>
    <cellStyle name="20% - Акцент5 2 37" xfId="14143"/>
    <cellStyle name="20% - Акцент5 2 38" xfId="14246"/>
    <cellStyle name="20% - Акцент5 2 39" xfId="14327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40" xfId="14380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— акцент5 3 10" xfId="14207"/>
    <cellStyle name="20% - Акцент5 3 10 2" xfId="2159"/>
    <cellStyle name="20% - Акцент5 3 11" xfId="2160"/>
    <cellStyle name="20% — акцент5 3 11" xfId="14303"/>
    <cellStyle name="20% - Акцент5 3 12" xfId="5813"/>
    <cellStyle name="20% — акцент5 3 12" xfId="14323"/>
    <cellStyle name="20% - Акцент5 3 13" xfId="5860"/>
    <cellStyle name="20% — акцент5 3 13" xfId="14376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— акцент5 3 2" xfId="12429"/>
    <cellStyle name="20% - Акцент5 3 2 10" xfId="13745"/>
    <cellStyle name="20% - Акцент5 3 2 11" xfId="13908"/>
    <cellStyle name="20% - Акцент5 3 2 12" xfId="14012"/>
    <cellStyle name="20% - Акцент5 3 2 13" xfId="14139"/>
    <cellStyle name="20% - Акцент5 3 2 14" xfId="14242"/>
    <cellStyle name="20% - Акцент5 3 2 15" xfId="14322"/>
    <cellStyle name="20% - Акцент5 3 2 16" xfId="14375"/>
    <cellStyle name="20% - Акцент5 3 2 2" xfId="2162"/>
    <cellStyle name="20% - Акцент5 3 2 3" xfId="7060"/>
    <cellStyle name="20% - Акцент5 3 2 4" xfId="2161"/>
    <cellStyle name="20% - Акцент5 3 2 5" xfId="12430"/>
    <cellStyle name="20% - Акцент5 3 2 6" xfId="12798"/>
    <cellStyle name="20% - Акцент5 3 2 7" xfId="13483"/>
    <cellStyle name="20% - Акцент5 3 2 8" xfId="13046"/>
    <cellStyle name="20% - Акцент5 3 2 9" xfId="13627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24" xfId="12428"/>
    <cellStyle name="20% - Акцент5 3 25" xfId="12800"/>
    <cellStyle name="20% - Акцент5 3 26" xfId="13485"/>
    <cellStyle name="20% - Акцент5 3 27" xfId="13055"/>
    <cellStyle name="20% - Акцент5 3 28" xfId="13629"/>
    <cellStyle name="20% - Акцент5 3 29" xfId="13747"/>
    <cellStyle name="20% - Акцент5 3 3" xfId="104"/>
    <cellStyle name="20% — акцент5 3 3" xfId="12799"/>
    <cellStyle name="20% - Акцент5 3 3 10" xfId="13971"/>
    <cellStyle name="20% - Акцент5 3 3 11" xfId="14010"/>
    <cellStyle name="20% - Акцент5 3 3 12" xfId="14138"/>
    <cellStyle name="20% - Акцент5 3 3 13" xfId="14241"/>
    <cellStyle name="20% - Акцент5 3 3 14" xfId="14321"/>
    <cellStyle name="20% - Акцент5 3 3 15" xfId="14374"/>
    <cellStyle name="20% - Акцент5 3 3 2" xfId="2164"/>
    <cellStyle name="20% - Акцент5 3 3 3" xfId="7061"/>
    <cellStyle name="20% - Акцент5 3 3 4" xfId="2163"/>
    <cellStyle name="20% - Акцент5 3 3 5" xfId="12431"/>
    <cellStyle name="20% - Акцент5 3 3 6" xfId="13482"/>
    <cellStyle name="20% - Акцент5 3 3 7" xfId="13045"/>
    <cellStyle name="20% - Акцент5 3 3 8" xfId="13626"/>
    <cellStyle name="20% - Акцент5 3 3 9" xfId="13743"/>
    <cellStyle name="20% - Акцент5 3 30" xfId="13910"/>
    <cellStyle name="20% - Акцент5 3 31" xfId="14014"/>
    <cellStyle name="20% - Акцент5 3 32" xfId="14140"/>
    <cellStyle name="20% - Акцент5 3 33" xfId="14243"/>
    <cellStyle name="20% - Акцент5 3 34" xfId="14324"/>
    <cellStyle name="20% - Акцент5 3 35" xfId="14377"/>
    <cellStyle name="20% - Акцент5 3 4" xfId="105"/>
    <cellStyle name="20% — акцент5 3 4" xfId="13484"/>
    <cellStyle name="20% - Акцент5 3 4 2" xfId="7062"/>
    <cellStyle name="20% - Акцент5 3 4 2 2" xfId="7063"/>
    <cellStyle name="20% - Акцент5 3 4 3" xfId="2165"/>
    <cellStyle name="20% - Акцент5 3 5" xfId="106"/>
    <cellStyle name="20% — акцент5 3 5" xfId="13047"/>
    <cellStyle name="20% - Акцент5 3 5 2" xfId="2166"/>
    <cellStyle name="20% - Акцент5 3 6" xfId="107"/>
    <cellStyle name="20% — акцент5 3 6" xfId="13628"/>
    <cellStyle name="20% - Акцент5 3 6 2" xfId="2167"/>
    <cellStyle name="20% - Акцент5 3 7" xfId="108"/>
    <cellStyle name="20% — акцент5 3 7" xfId="13746"/>
    <cellStyle name="20% - Акцент5 3 7 2" xfId="2168"/>
    <cellStyle name="20% - Акцент5 3 8" xfId="109"/>
    <cellStyle name="20% — акцент5 3 8" xfId="13909"/>
    <cellStyle name="20% - Акцент5 3 8 2" xfId="2169"/>
    <cellStyle name="20% - Акцент5 3 9" xfId="110"/>
    <cellStyle name="20% — акцент5 3 9" xfId="14013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— акцент5 4 10" xfId="14137"/>
    <cellStyle name="20% - Акцент5 4 2" xfId="2174"/>
    <cellStyle name="20% — акцент5 4 2" xfId="12433"/>
    <cellStyle name="20% - Акцент5 4 2 2" xfId="2175"/>
    <cellStyle name="20% - Акцент5 4 2 3" xfId="7064"/>
    <cellStyle name="20% - Акцент5 4 3" xfId="2176"/>
    <cellStyle name="20% — акцент5 4 3" xfId="12795"/>
    <cellStyle name="20% - Акцент5 4 3 2" xfId="2177"/>
    <cellStyle name="20% - Акцент5 4 3 3" xfId="7065"/>
    <cellStyle name="20% - Акцент5 4 4" xfId="6093"/>
    <cellStyle name="20% — акцент5 4 4" xfId="13480"/>
    <cellStyle name="20% - Акцент5 4 4 2" xfId="7066"/>
    <cellStyle name="20% — акцент5 4 5" xfId="13043"/>
    <cellStyle name="20% — акцент5 4 6" xfId="13624"/>
    <cellStyle name="20% — акцент5 4 7" xfId="13741"/>
    <cellStyle name="20% — акцент5 4 8" xfId="13906"/>
    <cellStyle name="20% — акцент5 4 9" xfId="14008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 2" xfId="12439"/>
    <cellStyle name="20% - Акцент6 2 10" xfId="114"/>
    <cellStyle name="20% — акцент6 2 10" xfId="12438"/>
    <cellStyle name="20% - Акцент6 2 10 2" xfId="2234"/>
    <cellStyle name="20% - Акцент6 2 11" xfId="5814"/>
    <cellStyle name="20% — акцент6 2 11" xfId="12790"/>
    <cellStyle name="20% - Акцент6 2 11 2" xfId="10834"/>
    <cellStyle name="20% - Акцент6 2 11 3" xfId="6098"/>
    <cellStyle name="20% - Акцент6 2 12" xfId="5915"/>
    <cellStyle name="20% — акцент6 2 12" xfId="13475"/>
    <cellStyle name="20% - Акцент6 2 12 2" xfId="10835"/>
    <cellStyle name="20% - Акцент6 2 13" xfId="5965"/>
    <cellStyle name="20% — акцент6 2 13" xfId="13039"/>
    <cellStyle name="20% - Акцент6 2 14" xfId="7104"/>
    <cellStyle name="20% — акцент6 2 14" xfId="13619"/>
    <cellStyle name="20% - Акцент6 2 15" xfId="7105"/>
    <cellStyle name="20% — акцент6 2 15" xfId="13736"/>
    <cellStyle name="20% - Акцент6 2 16" xfId="7106"/>
    <cellStyle name="20% — акцент6 2 16" xfId="13901"/>
    <cellStyle name="20% - Акцент6 2 16 2" xfId="10836"/>
    <cellStyle name="20% - Акцент6 2 17" xfId="10837"/>
    <cellStyle name="20% — акцент6 2 17" xfId="14004"/>
    <cellStyle name="20% - Акцент6 2 18" xfId="10838"/>
    <cellStyle name="20% — акцент6 2 18" xfId="14135"/>
    <cellStyle name="20% - Акцент6 2 19" xfId="10839"/>
    <cellStyle name="20% — акцент6 2 19" xfId="14238"/>
    <cellStyle name="20% - Акцент6 2 2" xfId="115"/>
    <cellStyle name="20% — акцент6 2 2" xfId="2233"/>
    <cellStyle name="20% - Акцент6 2 2 10" xfId="11725"/>
    <cellStyle name="20% - Акцент6 2 2 11" xfId="12440"/>
    <cellStyle name="20% - Акцент6 2 2 12" xfId="12784"/>
    <cellStyle name="20% - Акцент6 2 2 13" xfId="13473"/>
    <cellStyle name="20% - Акцент6 2 2 14" xfId="13037"/>
    <cellStyle name="20% - Акцент6 2 2 15" xfId="13617"/>
    <cellStyle name="20% - Акцент6 2 2 16" xfId="13734"/>
    <cellStyle name="20% - Акцент6 2 2 17" xfId="13900"/>
    <cellStyle name="20% - Акцент6 2 2 18" xfId="14002"/>
    <cellStyle name="20% - Акцент6 2 2 19" xfId="14133"/>
    <cellStyle name="20% - Акцент6 2 2 2" xfId="2236"/>
    <cellStyle name="20% - Акцент6 2 2 2 2" xfId="7107"/>
    <cellStyle name="20% - Акцент6 2 2 2 3" xfId="6099"/>
    <cellStyle name="20% - Акцент6 2 2 20" xfId="14236"/>
    <cellStyle name="20% - Акцент6 2 2 21" xfId="14317"/>
    <cellStyle name="20% - Акцент6 2 2 22" xfId="14370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— акцент6 2 20" xfId="14319"/>
    <cellStyle name="20% - Акцент6 2 21" xfId="2232"/>
    <cellStyle name="20% — акцент6 2 21" xfId="14371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29" xfId="12437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30" xfId="12791"/>
    <cellStyle name="20% - Акцент6 2 31" xfId="13476"/>
    <cellStyle name="20% - Акцент6 2 32" xfId="13040"/>
    <cellStyle name="20% - Акцент6 2 33" xfId="13620"/>
    <cellStyle name="20% - Акцент6 2 34" xfId="13737"/>
    <cellStyle name="20% - Акцент6 2 35" xfId="13902"/>
    <cellStyle name="20% - Акцент6 2 36" xfId="14005"/>
    <cellStyle name="20% - Акцент6 2 37" xfId="14136"/>
    <cellStyle name="20% - Акцент6 2 38" xfId="14239"/>
    <cellStyle name="20% - Акцент6 2 39" xfId="14320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40" xfId="14372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— акцент6 3 10" xfId="14131"/>
    <cellStyle name="20% - Акцент6 3 10 2" xfId="2250"/>
    <cellStyle name="20% - Акцент6 3 11" xfId="2251"/>
    <cellStyle name="20% — акцент6 3 11" xfId="14234"/>
    <cellStyle name="20% - Акцент6 3 12" xfId="5815"/>
    <cellStyle name="20% — акцент6 3 12" xfId="14315"/>
    <cellStyle name="20% - Акцент6 3 13" xfId="5914"/>
    <cellStyle name="20% — акцент6 3 13" xfId="14368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— акцент6 3 2" xfId="12442"/>
    <cellStyle name="20% - Акцент6 3 2 10" xfId="13731"/>
    <cellStyle name="20% - Акцент6 3 2 11" xfId="13897"/>
    <cellStyle name="20% - Акцент6 3 2 12" xfId="13999"/>
    <cellStyle name="20% - Акцент6 3 2 13" xfId="14130"/>
    <cellStyle name="20% - Акцент6 3 2 14" xfId="14233"/>
    <cellStyle name="20% - Акцент6 3 2 15" xfId="14314"/>
    <cellStyle name="20% - Акцент6 3 2 16" xfId="14367"/>
    <cellStyle name="20% - Акцент6 3 2 2" xfId="2253"/>
    <cellStyle name="20% - Акцент6 3 2 3" xfId="7111"/>
    <cellStyle name="20% - Акцент6 3 2 4" xfId="2252"/>
    <cellStyle name="20% - Акцент6 3 2 5" xfId="12443"/>
    <cellStyle name="20% - Акцент6 3 2 6" xfId="12781"/>
    <cellStyle name="20% - Акцент6 3 2 7" xfId="13470"/>
    <cellStyle name="20% - Акцент6 3 2 8" xfId="13034"/>
    <cellStyle name="20% - Акцент6 3 2 9" xfId="13614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24" xfId="12441"/>
    <cellStyle name="20% - Акцент6 3 25" xfId="12783"/>
    <cellStyle name="20% - Акцент6 3 26" xfId="13472"/>
    <cellStyle name="20% - Акцент6 3 27" xfId="13036"/>
    <cellStyle name="20% - Акцент6 3 28" xfId="13616"/>
    <cellStyle name="20% - Акцент6 3 29" xfId="13733"/>
    <cellStyle name="20% - Акцент6 3 3" xfId="126"/>
    <cellStyle name="20% — акцент6 3 3" xfId="12782"/>
    <cellStyle name="20% - Акцент6 3 3 10" xfId="13896"/>
    <cellStyle name="20% - Акцент6 3 3 11" xfId="13998"/>
    <cellStyle name="20% - Акцент6 3 3 12" xfId="14129"/>
    <cellStyle name="20% - Акцент6 3 3 13" xfId="14232"/>
    <cellStyle name="20% - Акцент6 3 3 14" xfId="14313"/>
    <cellStyle name="20% - Акцент6 3 3 15" xfId="14366"/>
    <cellStyle name="20% - Акцент6 3 3 2" xfId="2255"/>
    <cellStyle name="20% - Акцент6 3 3 3" xfId="7112"/>
    <cellStyle name="20% - Акцент6 3 3 4" xfId="2254"/>
    <cellStyle name="20% - Акцент6 3 3 5" xfId="12444"/>
    <cellStyle name="20% - Акцент6 3 3 6" xfId="13469"/>
    <cellStyle name="20% - Акцент6 3 3 7" xfId="13033"/>
    <cellStyle name="20% - Акцент6 3 3 8" xfId="13613"/>
    <cellStyle name="20% - Акцент6 3 3 9" xfId="13730"/>
    <cellStyle name="20% - Акцент6 3 30" xfId="13899"/>
    <cellStyle name="20% - Акцент6 3 31" xfId="14001"/>
    <cellStyle name="20% - Акцент6 3 32" xfId="14132"/>
    <cellStyle name="20% - Акцент6 3 33" xfId="14235"/>
    <cellStyle name="20% - Акцент6 3 34" xfId="14316"/>
    <cellStyle name="20% - Акцент6 3 35" xfId="14369"/>
    <cellStyle name="20% - Акцент6 3 4" xfId="127"/>
    <cellStyle name="20% — акцент6 3 4" xfId="13471"/>
    <cellStyle name="20% - Акцент6 3 4 2" xfId="7113"/>
    <cellStyle name="20% - Акцент6 3 4 2 2" xfId="7114"/>
    <cellStyle name="20% - Акцент6 3 4 3" xfId="2256"/>
    <cellStyle name="20% - Акцент6 3 5" xfId="128"/>
    <cellStyle name="20% — акцент6 3 5" xfId="13035"/>
    <cellStyle name="20% - Акцент6 3 5 2" xfId="2257"/>
    <cellStyle name="20% - Акцент6 3 6" xfId="129"/>
    <cellStyle name="20% — акцент6 3 6" xfId="13615"/>
    <cellStyle name="20% - Акцент6 3 6 2" xfId="2258"/>
    <cellStyle name="20% - Акцент6 3 7" xfId="130"/>
    <cellStyle name="20% — акцент6 3 7" xfId="13732"/>
    <cellStyle name="20% - Акцент6 3 7 2" xfId="2259"/>
    <cellStyle name="20% - Акцент6 3 8" xfId="131"/>
    <cellStyle name="20% — акцент6 3 8" xfId="13898"/>
    <cellStyle name="20% - Акцент6 3 8 2" xfId="2260"/>
    <cellStyle name="20% - Акцент6 3 9" xfId="132"/>
    <cellStyle name="20% — акцент6 3 9" xfId="14000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— акцент6 4 10" xfId="14127"/>
    <cellStyle name="20% - Акцент6 4 2" xfId="2265"/>
    <cellStyle name="20% — акцент6 4 2" xfId="12446"/>
    <cellStyle name="20% - Акцент6 4 2 2" xfId="2266"/>
    <cellStyle name="20% - Акцент6 4 2 3" xfId="7115"/>
    <cellStyle name="20% - Акцент6 4 3" xfId="2267"/>
    <cellStyle name="20% — акцент6 4 3" xfId="12777"/>
    <cellStyle name="20% - Акцент6 4 3 2" xfId="2268"/>
    <cellStyle name="20% - Акцент6 4 3 3" xfId="7116"/>
    <cellStyle name="20% - Акцент6 4 4" xfId="6101"/>
    <cellStyle name="20% — акцент6 4 4" xfId="13467"/>
    <cellStyle name="20% - Акцент6 4 4 2" xfId="7117"/>
    <cellStyle name="20% — акцент6 4 5" xfId="13031"/>
    <cellStyle name="20% — акцент6 4 6" xfId="13610"/>
    <cellStyle name="20% — акцент6 4 7" xfId="13728"/>
    <cellStyle name="20% — акцент6 4 8" xfId="13972"/>
    <cellStyle name="20% — акцент6 4 9" xfId="13996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1 2" xfId="12451"/>
    <cellStyle name="40% - Accent1 2" xfId="2309"/>
    <cellStyle name="40% - Accent1 2 2" xfId="2310"/>
    <cellStyle name="40% - Accent1 2 2 2" xfId="7134"/>
    <cellStyle name="40% - Accent1 2 3" xfId="7135"/>
    <cellStyle name="40% - Accent1 2 4" xfId="12452"/>
    <cellStyle name="40% - Accent1 3" xfId="2311"/>
    <cellStyle name="40% - Accent1 3 2" xfId="2312"/>
    <cellStyle name="40% - Accent1 3 2 2" xfId="7136"/>
    <cellStyle name="40% - Accent1 3 3" xfId="7137"/>
    <cellStyle name="40% - Accent1 3 4" xfId="12453"/>
    <cellStyle name="40% - Accent1 4" xfId="2313"/>
    <cellStyle name="40% - Accent1 4 2" xfId="7139"/>
    <cellStyle name="40% - Accent1 4 3" xfId="7138"/>
    <cellStyle name="40% - Accent1 5" xfId="7140"/>
    <cellStyle name="40% - Accent1 6" xfId="12450"/>
    <cellStyle name="40% - Accent1_46EE.2011(v1.0)" xfId="2314"/>
    <cellStyle name="40% - Accent2" xfId="2315"/>
    <cellStyle name="40% - Accent2 1" xfId="7141"/>
    <cellStyle name="40% - Accent2 1 2" xfId="12455"/>
    <cellStyle name="40% - Accent2 2" xfId="2316"/>
    <cellStyle name="40% - Accent2 2 2" xfId="2317"/>
    <cellStyle name="40% - Accent2 2 2 2" xfId="7142"/>
    <cellStyle name="40% - Accent2 2 3" xfId="7143"/>
    <cellStyle name="40% - Accent2 2 4" xfId="12456"/>
    <cellStyle name="40% - Accent2 3" xfId="2318"/>
    <cellStyle name="40% - Accent2 3 2" xfId="2319"/>
    <cellStyle name="40% - Accent2 3 2 2" xfId="7144"/>
    <cellStyle name="40% - Accent2 3 3" xfId="7145"/>
    <cellStyle name="40% - Accent2 3 4" xfId="12457"/>
    <cellStyle name="40% - Accent2 4" xfId="2320"/>
    <cellStyle name="40% - Accent2 4 2" xfId="7147"/>
    <cellStyle name="40% - Accent2 4 3" xfId="7146"/>
    <cellStyle name="40% - Accent2 5" xfId="7148"/>
    <cellStyle name="40% - Accent2 6" xfId="12454"/>
    <cellStyle name="40% - Accent2_46EE.2011(v1.0)" xfId="2321"/>
    <cellStyle name="40% - Accent3" xfId="2322"/>
    <cellStyle name="40% - Accent3 1" xfId="7149"/>
    <cellStyle name="40% - Accent3 1 2" xfId="12459"/>
    <cellStyle name="40% - Accent3 2" xfId="2323"/>
    <cellStyle name="40% - Accent3 2 2" xfId="2324"/>
    <cellStyle name="40% - Accent3 2 2 2" xfId="7150"/>
    <cellStyle name="40% - Accent3 2 3" xfId="7151"/>
    <cellStyle name="40% - Accent3 2 4" xfId="12460"/>
    <cellStyle name="40% - Accent3 3" xfId="2325"/>
    <cellStyle name="40% - Accent3 3 2" xfId="2326"/>
    <cellStyle name="40% - Accent3 3 2 2" xfId="7152"/>
    <cellStyle name="40% - Accent3 3 3" xfId="7153"/>
    <cellStyle name="40% - Accent3 3 4" xfId="12461"/>
    <cellStyle name="40% - Accent3 4" xfId="2327"/>
    <cellStyle name="40% - Accent3 4 2" xfId="7155"/>
    <cellStyle name="40% - Accent3 4 3" xfId="7154"/>
    <cellStyle name="40% - Accent3 5" xfId="7156"/>
    <cellStyle name="40% - Accent3 6" xfId="12458"/>
    <cellStyle name="40% - Accent3_46EE.2011(v1.0)" xfId="2328"/>
    <cellStyle name="40% - Accent4" xfId="2329"/>
    <cellStyle name="40% - Accent4 1" xfId="7157"/>
    <cellStyle name="40% - Accent4 1 2" xfId="12463"/>
    <cellStyle name="40% - Accent4 2" xfId="2330"/>
    <cellStyle name="40% - Accent4 2 2" xfId="2331"/>
    <cellStyle name="40% - Accent4 2 2 2" xfId="7158"/>
    <cellStyle name="40% - Accent4 2 3" xfId="7159"/>
    <cellStyle name="40% - Accent4 2 4" xfId="12464"/>
    <cellStyle name="40% - Accent4 3" xfId="2332"/>
    <cellStyle name="40% - Accent4 3 2" xfId="2333"/>
    <cellStyle name="40% - Accent4 3 2 2" xfId="7160"/>
    <cellStyle name="40% - Accent4 3 3" xfId="7161"/>
    <cellStyle name="40% - Accent4 3 4" xfId="12465"/>
    <cellStyle name="40% - Accent4 4" xfId="2334"/>
    <cellStyle name="40% - Accent4 4 2" xfId="7163"/>
    <cellStyle name="40% - Accent4 4 3" xfId="7162"/>
    <cellStyle name="40% - Accent4 5" xfId="7164"/>
    <cellStyle name="40% - Accent4 6" xfId="12462"/>
    <cellStyle name="40% - Accent4_46EE.2011(v1.0)" xfId="2335"/>
    <cellStyle name="40% - Accent5" xfId="2336"/>
    <cellStyle name="40% - Accent5 1" xfId="7165"/>
    <cellStyle name="40% - Accent5 1 2" xfId="12467"/>
    <cellStyle name="40% - Accent5 2" xfId="2337"/>
    <cellStyle name="40% - Accent5 2 2" xfId="2338"/>
    <cellStyle name="40% - Accent5 2 2 2" xfId="7166"/>
    <cellStyle name="40% - Accent5 2 3" xfId="7167"/>
    <cellStyle name="40% - Accent5 2 4" xfId="12468"/>
    <cellStyle name="40% - Accent5 3" xfId="2339"/>
    <cellStyle name="40% - Accent5 3 2" xfId="2340"/>
    <cellStyle name="40% - Accent5 3 2 2" xfId="7168"/>
    <cellStyle name="40% - Accent5 3 3" xfId="7169"/>
    <cellStyle name="40% - Accent5 3 4" xfId="12469"/>
    <cellStyle name="40% - Accent5 4" xfId="2341"/>
    <cellStyle name="40% - Accent5 4 2" xfId="7171"/>
    <cellStyle name="40% - Accent5 4 3" xfId="7170"/>
    <cellStyle name="40% - Accent5 5" xfId="7172"/>
    <cellStyle name="40% - Accent5 6" xfId="12466"/>
    <cellStyle name="40% - Accent5_46EE.2011(v1.0)" xfId="2342"/>
    <cellStyle name="40% - Accent6" xfId="2343"/>
    <cellStyle name="40% - Accent6 1" xfId="7173"/>
    <cellStyle name="40% - Accent6 1 2" xfId="12471"/>
    <cellStyle name="40% - Accent6 2" xfId="2344"/>
    <cellStyle name="40% - Accent6 2 2" xfId="2345"/>
    <cellStyle name="40% - Accent6 2 2 2" xfId="7174"/>
    <cellStyle name="40% - Accent6 2 3" xfId="7175"/>
    <cellStyle name="40% - Accent6 2 4" xfId="12472"/>
    <cellStyle name="40% - Accent6 3" xfId="2346"/>
    <cellStyle name="40% - Accent6 3 2" xfId="2347"/>
    <cellStyle name="40% - Accent6 3 2 2" xfId="7176"/>
    <cellStyle name="40% - Accent6 3 3" xfId="7177"/>
    <cellStyle name="40% - Accent6 3 4" xfId="12473"/>
    <cellStyle name="40% - Accent6 4" xfId="2348"/>
    <cellStyle name="40% - Accent6 4 2" xfId="7179"/>
    <cellStyle name="40% - Accent6 4 3" xfId="7178"/>
    <cellStyle name="40% - Accent6 5" xfId="7180"/>
    <cellStyle name="40% - Accent6 6" xfId="1247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 2" xfId="12476"/>
    <cellStyle name="40% - Акцент1 2 10" xfId="136"/>
    <cellStyle name="40% — акцент1 2 10" xfId="12475"/>
    <cellStyle name="40% - Акцент1 2 10 2" xfId="2367"/>
    <cellStyle name="40% - Акцент1 2 11" xfId="5816"/>
    <cellStyle name="40% — акцент1 2 11" xfId="12713"/>
    <cellStyle name="40% - Акцент1 2 11 2" xfId="10840"/>
    <cellStyle name="40% - Акцент1 2 11 3" xfId="6106"/>
    <cellStyle name="40% - Акцент1 2 12" xfId="5913"/>
    <cellStyle name="40% — акцент1 2 12" xfId="13443"/>
    <cellStyle name="40% - Акцент1 2 12 2" xfId="10841"/>
    <cellStyle name="40% - Акцент1 2 13" xfId="5976"/>
    <cellStyle name="40% — акцент1 2 13" xfId="12977"/>
    <cellStyle name="40% - Акцент1 2 14" xfId="7203"/>
    <cellStyle name="40% — акцент1 2 14" xfId="13582"/>
    <cellStyle name="40% - Акцент1 2 15" xfId="7204"/>
    <cellStyle name="40% — акцент1 2 15" xfId="13242"/>
    <cellStyle name="40% - Акцент1 2 16" xfId="7205"/>
    <cellStyle name="40% — акцент1 2 16" xfId="13878"/>
    <cellStyle name="40% - Акцент1 2 16 2" xfId="10842"/>
    <cellStyle name="40% - Акцент1 2 17" xfId="10843"/>
    <cellStyle name="40% — акцент1 2 17" xfId="13979"/>
    <cellStyle name="40% - Акцент1 2 18" xfId="10844"/>
    <cellStyle name="40% — акцент1 2 18" xfId="14119"/>
    <cellStyle name="40% - Акцент1 2 19" xfId="10845"/>
    <cellStyle name="40% — акцент1 2 19" xfId="14224"/>
    <cellStyle name="40% - Акцент1 2 2" xfId="137"/>
    <cellStyle name="40% — акцент1 2 2" xfId="2366"/>
    <cellStyle name="40% - Акцент1 2 2 10" xfId="11346"/>
    <cellStyle name="40% - Акцент1 2 2 11" xfId="12477"/>
    <cellStyle name="40% - Акцент1 2 2 12" xfId="12711"/>
    <cellStyle name="40% - Акцент1 2 2 13" xfId="13441"/>
    <cellStyle name="40% - Акцент1 2 2 14" xfId="12968"/>
    <cellStyle name="40% - Акцент1 2 2 15" xfId="13580"/>
    <cellStyle name="40% - Акцент1 2 2 16" xfId="13240"/>
    <cellStyle name="40% - Акцент1 2 2 17" xfId="13876"/>
    <cellStyle name="40% - Акцент1 2 2 18" xfId="13977"/>
    <cellStyle name="40% - Акцент1 2 2 19" xfId="14118"/>
    <cellStyle name="40% - Акцент1 2 2 2" xfId="2369"/>
    <cellStyle name="40% - Акцент1 2 2 2 2" xfId="7206"/>
    <cellStyle name="40% - Акцент1 2 2 2 3" xfId="6107"/>
    <cellStyle name="40% - Акцент1 2 2 20" xfId="14223"/>
    <cellStyle name="40% - Акцент1 2 2 21" xfId="14310"/>
    <cellStyle name="40% - Акцент1 2 2 22" xfId="14363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— акцент1 2 20" xfId="14311"/>
    <cellStyle name="40% - Акцент1 2 21" xfId="2365"/>
    <cellStyle name="40% — акцент1 2 21" xfId="14364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29" xfId="12474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30" xfId="12719"/>
    <cellStyle name="40% - Акцент1 2 31" xfId="13444"/>
    <cellStyle name="40% - Акцент1 2 32" xfId="12978"/>
    <cellStyle name="40% - Акцент1 2 33" xfId="13583"/>
    <cellStyle name="40% - Акцент1 2 34" xfId="13243"/>
    <cellStyle name="40% - Акцент1 2 35" xfId="13879"/>
    <cellStyle name="40% - Акцент1 2 36" xfId="13980"/>
    <cellStyle name="40% - Акцент1 2 37" xfId="14120"/>
    <cellStyle name="40% - Акцент1 2 38" xfId="14225"/>
    <cellStyle name="40% - Акцент1 2 39" xfId="14312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40" xfId="14365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— акцент1 3 10" xfId="13439"/>
    <cellStyle name="40% - Акцент1 3 10 2" xfId="2383"/>
    <cellStyle name="40% - Акцент1 3 11" xfId="2384"/>
    <cellStyle name="40% — акцент1 3 11" xfId="12966"/>
    <cellStyle name="40% - Акцент1 3 12" xfId="5817"/>
    <cellStyle name="40% — акцент1 3 12" xfId="13578"/>
    <cellStyle name="40% - Акцент1 3 13" xfId="5912"/>
    <cellStyle name="40% — акцент1 3 13" xfId="13238"/>
    <cellStyle name="40% - Акцент1 3 14" xfId="5885"/>
    <cellStyle name="40% — акцент1 3 14" xfId="13874"/>
    <cellStyle name="40% - Акцент1 3 15" xfId="6108"/>
    <cellStyle name="40% — акцент1 3 15" xfId="13835"/>
    <cellStyle name="40% - Акцент1 3 16" xfId="2381"/>
    <cellStyle name="40% — акцент1 3 16" xfId="14116"/>
    <cellStyle name="40% - Акцент1 3 17" xfId="11224"/>
    <cellStyle name="40% — акцент1 3 17" xfId="14221"/>
    <cellStyle name="40% - Акцент1 3 18" xfId="11584"/>
    <cellStyle name="40% — акцент1 3 18" xfId="14308"/>
    <cellStyle name="40% - Акцент1 3 19" xfId="12182"/>
    <cellStyle name="40% — акцент1 3 19" xfId="14361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12" xfId="12480"/>
    <cellStyle name="40% - Акцент1 3 2 13" xfId="12708"/>
    <cellStyle name="40% - Акцент1 3 2 14" xfId="13438"/>
    <cellStyle name="40% - Акцент1 3 2 15" xfId="12957"/>
    <cellStyle name="40% - Акцент1 3 2 16" xfId="13577"/>
    <cellStyle name="40% - Акцент1 3 2 17" xfId="13230"/>
    <cellStyle name="40% - Акцент1 3 2 18" xfId="13873"/>
    <cellStyle name="40% - Акцент1 3 2 19" xfId="13834"/>
    <cellStyle name="40% - Акцент1 3 2 2" xfId="2386"/>
    <cellStyle name="40% — акцент1 3 2 2" xfId="7210"/>
    <cellStyle name="40% - Акцент1 3 2 20" xfId="14115"/>
    <cellStyle name="40% - Акцент1 3 2 21" xfId="14220"/>
    <cellStyle name="40% - Акцент1 3 2 22" xfId="14307"/>
    <cellStyle name="40% - Акцент1 3 2 23" xfId="1436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24" xfId="12478"/>
    <cellStyle name="40% - Акцент1 3 25" xfId="12710"/>
    <cellStyle name="40% - Акцент1 3 26" xfId="13440"/>
    <cellStyle name="40% - Акцент1 3 27" xfId="12967"/>
    <cellStyle name="40% - Акцент1 3 28" xfId="13579"/>
    <cellStyle name="40% - Акцент1 3 29" xfId="13239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12" xfId="12481"/>
    <cellStyle name="40% - Акцент1 3 3 13" xfId="12707"/>
    <cellStyle name="40% - Акцент1 3 3 14" xfId="13437"/>
    <cellStyle name="40% - Акцент1 3 3 15" xfId="12956"/>
    <cellStyle name="40% - Акцент1 3 3 16" xfId="13576"/>
    <cellStyle name="40% - Акцент1 3 3 17" xfId="13229"/>
    <cellStyle name="40% - Акцент1 3 3 18" xfId="13872"/>
    <cellStyle name="40% - Акцент1 3 3 19" xfId="13833"/>
    <cellStyle name="40% - Акцент1 3 3 2" xfId="2388"/>
    <cellStyle name="40% - Акцент1 3 3 20" xfId="14114"/>
    <cellStyle name="40% - Акцент1 3 3 21" xfId="14219"/>
    <cellStyle name="40% - Акцент1 3 3 22" xfId="14306"/>
    <cellStyle name="40% - Акцент1 3 3 23" xfId="14359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30" xfId="13875"/>
    <cellStyle name="40% - Акцент1 3 31" xfId="13976"/>
    <cellStyle name="40% - Акцент1 3 32" xfId="14117"/>
    <cellStyle name="40% - Акцент1 3 33" xfId="14222"/>
    <cellStyle name="40% - Акцент1 3 34" xfId="14309"/>
    <cellStyle name="40% - Акцент1 3 35" xfId="14362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— акцент1 3 8" xfId="12479"/>
    <cellStyle name="40% - Акцент1 3 8 2" xfId="2393"/>
    <cellStyle name="40% - Акцент1 3 9" xfId="154"/>
    <cellStyle name="40% — акцент1 3 9" xfId="12709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— акцент1 4 10" xfId="13832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— акцент1 4 3" xfId="12483"/>
    <cellStyle name="40% - Акцент1 4 3 2" xfId="2401"/>
    <cellStyle name="40% - Акцент1 4 3 3" xfId="7217"/>
    <cellStyle name="40% - Акцент1 4 4" xfId="6109"/>
    <cellStyle name="40% — акцент1 4 4" xfId="12704"/>
    <cellStyle name="40% - Акцент1 4 4 2" xfId="7218"/>
    <cellStyle name="40% — акцент1 4 5" xfId="13435"/>
    <cellStyle name="40% — акцент1 4 6" xfId="12954"/>
    <cellStyle name="40% — акцент1 4 7" xfId="13574"/>
    <cellStyle name="40% — акцент1 4 8" xfId="13227"/>
    <cellStyle name="40% — акцент1 4 9" xfId="13871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 2" xfId="12489"/>
    <cellStyle name="40% - Акцент2 2 10" xfId="158"/>
    <cellStyle name="40% — акцент2 2 10" xfId="12488"/>
    <cellStyle name="40% - Акцент2 2 10 2" xfId="2458"/>
    <cellStyle name="40% - Акцент2 2 11" xfId="5818"/>
    <cellStyle name="40% — акцент2 2 11" xfId="12700"/>
    <cellStyle name="40% - Акцент2 2 11 2" xfId="10846"/>
    <cellStyle name="40% - Акцент2 2 11 3" xfId="6114"/>
    <cellStyle name="40% - Акцент2 2 12" xfId="5911"/>
    <cellStyle name="40% — акцент2 2 12" xfId="13430"/>
    <cellStyle name="40% - Акцент2 2 12 2" xfId="10847"/>
    <cellStyle name="40% - Акцент2 2 13" xfId="5870"/>
    <cellStyle name="40% — акцент2 2 13" xfId="12948"/>
    <cellStyle name="40% - Акцент2 2 14" xfId="7258"/>
    <cellStyle name="40% — акцент2 2 14" xfId="13569"/>
    <cellStyle name="40% - Акцент2 2 15" xfId="7259"/>
    <cellStyle name="40% — акцент2 2 15" xfId="13222"/>
    <cellStyle name="40% - Акцент2 2 16" xfId="7260"/>
    <cellStyle name="40% — акцент2 2 16" xfId="13866"/>
    <cellStyle name="40% - Акцент2 2 16 2" xfId="10848"/>
    <cellStyle name="40% - Акцент2 2 17" xfId="10849"/>
    <cellStyle name="40% — акцент2 2 17" xfId="13827"/>
    <cellStyle name="40% - Акцент2 2 18" xfId="10850"/>
    <cellStyle name="40% — акцент2 2 18" xfId="14112"/>
    <cellStyle name="40% - Акцент2 2 19" xfId="10851"/>
    <cellStyle name="40% — акцент2 2 19" xfId="14217"/>
    <cellStyle name="40% - Акцент2 2 2" xfId="159"/>
    <cellStyle name="40% — акцент2 2 2" xfId="2457"/>
    <cellStyle name="40% - Акцент2 2 2 10" xfId="11153"/>
    <cellStyle name="40% - Акцент2 2 2 11" xfId="12490"/>
    <cellStyle name="40% - Акцент2 2 2 12" xfId="12698"/>
    <cellStyle name="40% - Акцент2 2 2 13" xfId="13428"/>
    <cellStyle name="40% - Акцент2 2 2 14" xfId="12939"/>
    <cellStyle name="40% - Акцент2 2 2 15" xfId="13567"/>
    <cellStyle name="40% - Акцент2 2 2 16" xfId="13211"/>
    <cellStyle name="40% - Акцент2 2 2 17" xfId="13864"/>
    <cellStyle name="40% - Акцент2 2 2 18" xfId="13825"/>
    <cellStyle name="40% - Акцент2 2 2 19" xfId="14111"/>
    <cellStyle name="40% - Акцент2 2 2 2" xfId="2460"/>
    <cellStyle name="40% - Акцент2 2 2 2 2" xfId="7261"/>
    <cellStyle name="40% - Акцент2 2 2 2 3" xfId="6115"/>
    <cellStyle name="40% - Акцент2 2 2 20" xfId="14215"/>
    <cellStyle name="40% - Акцент2 2 2 21" xfId="14200"/>
    <cellStyle name="40% - Акцент2 2 2 22" xfId="14296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— акцент2 2 20" xfId="14201"/>
    <cellStyle name="40% - Акцент2 2 21" xfId="2456"/>
    <cellStyle name="40% — акцент2 2 21" xfId="14297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29" xfId="12487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30" xfId="12701"/>
    <cellStyle name="40% - Акцент2 2 31" xfId="13431"/>
    <cellStyle name="40% - Акцент2 2 32" xfId="12949"/>
    <cellStyle name="40% - Акцент2 2 33" xfId="13570"/>
    <cellStyle name="40% - Акцент2 2 34" xfId="13223"/>
    <cellStyle name="40% - Акцент2 2 35" xfId="13867"/>
    <cellStyle name="40% - Акцент2 2 36" xfId="13828"/>
    <cellStyle name="40% - Акцент2 2 37" xfId="14113"/>
    <cellStyle name="40% - Акцент2 2 38" xfId="14218"/>
    <cellStyle name="40% - Акцент2 2 39" xfId="14202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40" xfId="14298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— акцент2 3 10" xfId="14109"/>
    <cellStyle name="40% - Акцент2 3 10 2" xfId="2474"/>
    <cellStyle name="40% - Акцент2 3 11" xfId="2475"/>
    <cellStyle name="40% — акцент2 3 11" xfId="14213"/>
    <cellStyle name="40% - Акцент2 3 12" xfId="5819"/>
    <cellStyle name="40% — акцент2 3 12" xfId="14198"/>
    <cellStyle name="40% - Акцент2 3 13" xfId="5910"/>
    <cellStyle name="40% — акцент2 3 13" xfId="14294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— акцент2 3 2" xfId="12492"/>
    <cellStyle name="40% - Акцент2 3 2 10" xfId="13208"/>
    <cellStyle name="40% - Акцент2 3 2 11" xfId="13861"/>
    <cellStyle name="40% - Акцент2 3 2 12" xfId="13822"/>
    <cellStyle name="40% - Акцент2 3 2 13" xfId="14108"/>
    <cellStyle name="40% - Акцент2 3 2 14" xfId="14212"/>
    <cellStyle name="40% - Акцент2 3 2 15" xfId="14197"/>
    <cellStyle name="40% - Акцент2 3 2 16" xfId="14293"/>
    <cellStyle name="40% - Акцент2 3 2 2" xfId="2477"/>
    <cellStyle name="40% - Акцент2 3 2 3" xfId="7265"/>
    <cellStyle name="40% - Акцент2 3 2 4" xfId="2476"/>
    <cellStyle name="40% - Акцент2 3 2 5" xfId="12493"/>
    <cellStyle name="40% - Акцент2 3 2 6" xfId="12695"/>
    <cellStyle name="40% - Акцент2 3 2 7" xfId="13425"/>
    <cellStyle name="40% - Акцент2 3 2 8" xfId="12929"/>
    <cellStyle name="40% - Акцент2 3 2 9" xfId="13564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24" xfId="12491"/>
    <cellStyle name="40% - Акцент2 3 25" xfId="12697"/>
    <cellStyle name="40% - Акцент2 3 26" xfId="13427"/>
    <cellStyle name="40% - Акцент2 3 27" xfId="12938"/>
    <cellStyle name="40% - Акцент2 3 28" xfId="13566"/>
    <cellStyle name="40% - Акцент2 3 29" xfId="13210"/>
    <cellStyle name="40% - Акцент2 3 3" xfId="170"/>
    <cellStyle name="40% — акцент2 3 3" xfId="12696"/>
    <cellStyle name="40% - Акцент2 3 3 10" xfId="13860"/>
    <cellStyle name="40% - Акцент2 3 3 11" xfId="13821"/>
    <cellStyle name="40% - Акцент2 3 3 12" xfId="14107"/>
    <cellStyle name="40% - Акцент2 3 3 13" xfId="14211"/>
    <cellStyle name="40% - Акцент2 3 3 14" xfId="14196"/>
    <cellStyle name="40% - Акцент2 3 3 15" xfId="14292"/>
    <cellStyle name="40% - Акцент2 3 3 2" xfId="2479"/>
    <cellStyle name="40% - Акцент2 3 3 3" xfId="7266"/>
    <cellStyle name="40% - Акцент2 3 3 4" xfId="2478"/>
    <cellStyle name="40% - Акцент2 3 3 5" xfId="12494"/>
    <cellStyle name="40% - Акцент2 3 3 6" xfId="13424"/>
    <cellStyle name="40% - Акцент2 3 3 7" xfId="12928"/>
    <cellStyle name="40% - Акцент2 3 3 8" xfId="13563"/>
    <cellStyle name="40% - Акцент2 3 3 9" xfId="13207"/>
    <cellStyle name="40% - Акцент2 3 30" xfId="13863"/>
    <cellStyle name="40% - Акцент2 3 31" xfId="13824"/>
    <cellStyle name="40% - Акцент2 3 32" xfId="14110"/>
    <cellStyle name="40% - Акцент2 3 33" xfId="14214"/>
    <cellStyle name="40% - Акцент2 3 34" xfId="14199"/>
    <cellStyle name="40% - Акцент2 3 35" xfId="14295"/>
    <cellStyle name="40% - Акцент2 3 4" xfId="171"/>
    <cellStyle name="40% — акцент2 3 4" xfId="13426"/>
    <cellStyle name="40% - Акцент2 3 4 2" xfId="7267"/>
    <cellStyle name="40% - Акцент2 3 4 2 2" xfId="7268"/>
    <cellStyle name="40% - Акцент2 3 4 3" xfId="2480"/>
    <cellStyle name="40% - Акцент2 3 5" xfId="172"/>
    <cellStyle name="40% — акцент2 3 5" xfId="12937"/>
    <cellStyle name="40% - Акцент2 3 5 2" xfId="2481"/>
    <cellStyle name="40% - Акцент2 3 6" xfId="173"/>
    <cellStyle name="40% — акцент2 3 6" xfId="13565"/>
    <cellStyle name="40% - Акцент2 3 6 2" xfId="2482"/>
    <cellStyle name="40% - Акцент2 3 7" xfId="174"/>
    <cellStyle name="40% — акцент2 3 7" xfId="13209"/>
    <cellStyle name="40% - Акцент2 3 7 2" xfId="2483"/>
    <cellStyle name="40% - Акцент2 3 8" xfId="175"/>
    <cellStyle name="40% — акцент2 3 8" xfId="13862"/>
    <cellStyle name="40% - Акцент2 3 8 2" xfId="2484"/>
    <cellStyle name="40% - Акцент2 3 9" xfId="176"/>
    <cellStyle name="40% — акцент2 3 9" xfId="13823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— акцент2 4 10" xfId="14106"/>
    <cellStyle name="40% - Акцент2 4 2" xfId="2489"/>
    <cellStyle name="40% — акцент2 4 2" xfId="12496"/>
    <cellStyle name="40% - Акцент2 4 2 2" xfId="2490"/>
    <cellStyle name="40% - Акцент2 4 2 3" xfId="7269"/>
    <cellStyle name="40% - Акцент2 4 3" xfId="2491"/>
    <cellStyle name="40% — акцент2 4 3" xfId="12680"/>
    <cellStyle name="40% - Акцент2 4 3 2" xfId="2492"/>
    <cellStyle name="40% - Акцент2 4 3 3" xfId="7270"/>
    <cellStyle name="40% - Акцент2 4 4" xfId="6117"/>
    <cellStyle name="40% — акцент2 4 4" xfId="13422"/>
    <cellStyle name="40% - Акцент2 4 4 2" xfId="7271"/>
    <cellStyle name="40% — акцент2 4 5" xfId="12926"/>
    <cellStyle name="40% — акцент2 4 6" xfId="13562"/>
    <cellStyle name="40% — акцент2 4 7" xfId="13197"/>
    <cellStyle name="40% — акцент2 4 8" xfId="13858"/>
    <cellStyle name="40% — акцент2 4 9" xfId="13819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 2" xfId="12502"/>
    <cellStyle name="40% - Акцент3 2 10" xfId="180"/>
    <cellStyle name="40% — акцент3 2 10" xfId="12501"/>
    <cellStyle name="40% - Акцент3 2 10 2" xfId="2549"/>
    <cellStyle name="40% - Акцент3 2 11" xfId="5820"/>
    <cellStyle name="40% — акцент3 2 11" xfId="12651"/>
    <cellStyle name="40% - Акцент3 2 11 2" xfId="10852"/>
    <cellStyle name="40% - Акцент3 2 11 3" xfId="6122"/>
    <cellStyle name="40% - Акцент3 2 12" xfId="5909"/>
    <cellStyle name="40% — акцент3 2 12" xfId="13417"/>
    <cellStyle name="40% - Акцент3 2 12 2" xfId="10853"/>
    <cellStyle name="40% - Акцент3 2 13" xfId="5962"/>
    <cellStyle name="40% — акцент3 2 13" xfId="12915"/>
    <cellStyle name="40% - Акцент3 2 14" xfId="7309"/>
    <cellStyle name="40% — акцент3 2 14" xfId="13558"/>
    <cellStyle name="40% - Акцент3 2 15" xfId="7310"/>
    <cellStyle name="40% — акцент3 2 15" xfId="13182"/>
    <cellStyle name="40% - Акцент3 2 16" xfId="7311"/>
    <cellStyle name="40% — акцент3 2 16" xfId="13855"/>
    <cellStyle name="40% - Акцент3 2 16 2" xfId="10854"/>
    <cellStyle name="40% - Акцент3 2 17" xfId="10855"/>
    <cellStyle name="40% — акцент3 2 17" xfId="13814"/>
    <cellStyle name="40% - Акцент3 2 18" xfId="10856"/>
    <cellStyle name="40% — акцент3 2 18" xfId="14102"/>
    <cellStyle name="40% - Акцент3 2 19" xfId="10857"/>
    <cellStyle name="40% — акцент3 2 19" xfId="14077"/>
    <cellStyle name="40% - Акцент3 2 2" xfId="181"/>
    <cellStyle name="40% — акцент3 2 2" xfId="2548"/>
    <cellStyle name="40% - Акцент3 2 2 10" xfId="11290"/>
    <cellStyle name="40% - Акцент3 2 2 11" xfId="12503"/>
    <cellStyle name="40% - Акцент3 2 2 12" xfId="12640"/>
    <cellStyle name="40% - Акцент3 2 2 13" xfId="13415"/>
    <cellStyle name="40% - Акцент3 2 2 14" xfId="12906"/>
    <cellStyle name="40% - Акцент3 2 2 15" xfId="13556"/>
    <cellStyle name="40% - Акцент3 2 2 16" xfId="13181"/>
    <cellStyle name="40% - Акцент3 2 2 17" xfId="13853"/>
    <cellStyle name="40% - Акцент3 2 2 18" xfId="14090"/>
    <cellStyle name="40% - Акцент3 2 2 19" xfId="14100"/>
    <cellStyle name="40% - Акцент3 2 2 2" xfId="2551"/>
    <cellStyle name="40% - Акцент3 2 2 2 2" xfId="7312"/>
    <cellStyle name="40% - Акцент3 2 2 2 3" xfId="6123"/>
    <cellStyle name="40% - Акцент3 2 2 20" xfId="14075"/>
    <cellStyle name="40% - Акцент3 2 2 21" xfId="14193"/>
    <cellStyle name="40% - Акцент3 2 2 22" xfId="14289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— акцент3 2 20" xfId="14194"/>
    <cellStyle name="40% - Акцент3 2 21" xfId="2547"/>
    <cellStyle name="40% — акцент3 2 21" xfId="14290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29" xfId="12500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30" xfId="12652"/>
    <cellStyle name="40% - Акцент3 2 31" xfId="13418"/>
    <cellStyle name="40% - Акцент3 2 32" xfId="12916"/>
    <cellStyle name="40% - Акцент3 2 33" xfId="13559"/>
    <cellStyle name="40% - Акцент3 2 34" xfId="13183"/>
    <cellStyle name="40% - Акцент3 2 35" xfId="13856"/>
    <cellStyle name="40% - Акцент3 2 36" xfId="13815"/>
    <cellStyle name="40% - Акцент3 2 37" xfId="14103"/>
    <cellStyle name="40% - Акцент3 2 38" xfId="14078"/>
    <cellStyle name="40% - Акцент3 2 39" xfId="14195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40" xfId="1429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— акцент3 3 10" xfId="14098"/>
    <cellStyle name="40% - Акцент3 3 10 2" xfId="2565"/>
    <cellStyle name="40% - Акцент3 3 11" xfId="2566"/>
    <cellStyle name="40% — акцент3 3 11" xfId="14073"/>
    <cellStyle name="40% - Акцент3 3 12" xfId="5821"/>
    <cellStyle name="40% — акцент3 3 12" xfId="14191"/>
    <cellStyle name="40% - Акцент3 3 13" xfId="5933"/>
    <cellStyle name="40% — акцент3 3 13" xfId="14287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— акцент3 3 2" xfId="12505"/>
    <cellStyle name="40% - Акцент3 3 2 10" xfId="13172"/>
    <cellStyle name="40% - Акцент3 3 2 11" xfId="13850"/>
    <cellStyle name="40% - Акцент3 3 2 12" xfId="13810"/>
    <cellStyle name="40% - Акцент3 3 2 13" xfId="14097"/>
    <cellStyle name="40% - Акцент3 3 2 14" xfId="14072"/>
    <cellStyle name="40% - Акцент3 3 2 15" xfId="14190"/>
    <cellStyle name="40% - Акцент3 3 2 16" xfId="14286"/>
    <cellStyle name="40% - Акцент3 3 2 2" xfId="2568"/>
    <cellStyle name="40% - Акцент3 3 2 3" xfId="7316"/>
    <cellStyle name="40% - Акцент3 3 2 4" xfId="2567"/>
    <cellStyle name="40% - Акцент3 3 2 5" xfId="12506"/>
    <cellStyle name="40% - Акцент3 3 2 6" xfId="12636"/>
    <cellStyle name="40% - Акцент3 3 2 7" xfId="13412"/>
    <cellStyle name="40% - Акцент3 3 2 8" xfId="12903"/>
    <cellStyle name="40% - Акцент3 3 2 9" xfId="13553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24" xfId="12504"/>
    <cellStyle name="40% - Акцент3 3 25" xfId="12639"/>
    <cellStyle name="40% - Акцент3 3 26" xfId="13414"/>
    <cellStyle name="40% - Акцент3 3 27" xfId="12905"/>
    <cellStyle name="40% - Акцент3 3 28" xfId="13555"/>
    <cellStyle name="40% - Акцент3 3 29" xfId="13180"/>
    <cellStyle name="40% - Акцент3 3 3" xfId="192"/>
    <cellStyle name="40% — акцент3 3 3" xfId="12638"/>
    <cellStyle name="40% - Акцент3 3 3 10" xfId="13849"/>
    <cellStyle name="40% - Акцент3 3 3 11" xfId="13809"/>
    <cellStyle name="40% - Акцент3 3 3 12" xfId="14096"/>
    <cellStyle name="40% - Акцент3 3 3 13" xfId="14071"/>
    <cellStyle name="40% - Акцент3 3 3 14" xfId="14189"/>
    <cellStyle name="40% - Акцент3 3 3 15" xfId="14414"/>
    <cellStyle name="40% - Акцент3 3 3 2" xfId="2570"/>
    <cellStyle name="40% - Акцент3 3 3 3" xfId="7317"/>
    <cellStyle name="40% - Акцент3 3 3 4" xfId="2569"/>
    <cellStyle name="40% - Акцент3 3 3 5" xfId="12507"/>
    <cellStyle name="40% - Акцент3 3 3 6" xfId="13411"/>
    <cellStyle name="40% - Акцент3 3 3 7" xfId="12895"/>
    <cellStyle name="40% - Акцент3 3 3 8" xfId="13552"/>
    <cellStyle name="40% - Акцент3 3 3 9" xfId="13160"/>
    <cellStyle name="40% - Акцент3 3 30" xfId="13852"/>
    <cellStyle name="40% - Акцент3 3 31" xfId="13812"/>
    <cellStyle name="40% - Акцент3 3 32" xfId="14099"/>
    <cellStyle name="40% - Акцент3 3 33" xfId="14074"/>
    <cellStyle name="40% - Акцент3 3 34" xfId="14192"/>
    <cellStyle name="40% - Акцент3 3 35" xfId="14288"/>
    <cellStyle name="40% - Акцент3 3 4" xfId="193"/>
    <cellStyle name="40% — акцент3 3 4" xfId="13413"/>
    <cellStyle name="40% - Акцент3 3 4 2" xfId="7318"/>
    <cellStyle name="40% - Акцент3 3 4 2 2" xfId="7319"/>
    <cellStyle name="40% - Акцент3 3 4 3" xfId="2571"/>
    <cellStyle name="40% - Акцент3 3 5" xfId="194"/>
    <cellStyle name="40% — акцент3 3 5" xfId="12904"/>
    <cellStyle name="40% - Акцент3 3 5 2" xfId="2572"/>
    <cellStyle name="40% - Акцент3 3 6" xfId="195"/>
    <cellStyle name="40% — акцент3 3 6" xfId="13554"/>
    <cellStyle name="40% - Акцент3 3 6 2" xfId="2573"/>
    <cellStyle name="40% - Акцент3 3 7" xfId="196"/>
    <cellStyle name="40% — акцент3 3 7" xfId="13178"/>
    <cellStyle name="40% - Акцент3 3 7 2" xfId="2574"/>
    <cellStyle name="40% - Акцент3 3 8" xfId="197"/>
    <cellStyle name="40% — акцент3 3 8" xfId="13851"/>
    <cellStyle name="40% - Акцент3 3 8 2" xfId="2575"/>
    <cellStyle name="40% - Акцент3 3 9" xfId="198"/>
    <cellStyle name="40% — акцент3 3 9" xfId="13811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— акцент3 4 10" xfId="14094"/>
    <cellStyle name="40% - Акцент3 4 2" xfId="2580"/>
    <cellStyle name="40% — акцент3 4 2" xfId="12509"/>
    <cellStyle name="40% - Акцент3 4 2 2" xfId="2581"/>
    <cellStyle name="40% - Акцент3 4 2 3" xfId="7320"/>
    <cellStyle name="40% - Акцент3 4 3" xfId="2582"/>
    <cellStyle name="40% — акцент3 4 3" xfId="12625"/>
    <cellStyle name="40% - Акцент3 4 3 2" xfId="2583"/>
    <cellStyle name="40% - Акцент3 4 3 3" xfId="7321"/>
    <cellStyle name="40% - Акцент3 4 4" xfId="6125"/>
    <cellStyle name="40% — акцент3 4 4" xfId="13410"/>
    <cellStyle name="40% - Акцент3 4 4 2" xfId="7322"/>
    <cellStyle name="40% — акцент3 4 5" xfId="12894"/>
    <cellStyle name="40% — акцент3 4 6" xfId="13550"/>
    <cellStyle name="40% — акцент3 4 7" xfId="13150"/>
    <cellStyle name="40% — акцент3 4 8" xfId="13848"/>
    <cellStyle name="40% — акцент3 4 9" xfId="13807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 2" xfId="12515"/>
    <cellStyle name="40% - Акцент4 2 10" xfId="202"/>
    <cellStyle name="40% — акцент4 2 10" xfId="12514"/>
    <cellStyle name="40% - Акцент4 2 10 2" xfId="2640"/>
    <cellStyle name="40% - Акцент4 2 11" xfId="5822"/>
    <cellStyle name="40% — акцент4 2 11" xfId="12610"/>
    <cellStyle name="40% - Акцент4 2 11 2" xfId="10858"/>
    <cellStyle name="40% - Акцент4 2 11 3" xfId="6130"/>
    <cellStyle name="40% - Акцент4 2 12" xfId="5908"/>
    <cellStyle name="40% — акцент4 2 12" xfId="13405"/>
    <cellStyle name="40% - Акцент4 2 12 2" xfId="10859"/>
    <cellStyle name="40% - Акцент4 2 13" xfId="5961"/>
    <cellStyle name="40% — акцент4 2 13" xfId="12862"/>
    <cellStyle name="40% - Акцент4 2 14" xfId="7360"/>
    <cellStyle name="40% — акцент4 2 14" xfId="13545"/>
    <cellStyle name="40% - Акцент4 2 15" xfId="7361"/>
    <cellStyle name="40% — акцент4 2 15" xfId="13837"/>
    <cellStyle name="40% - Акцент4 2 16" xfId="7362"/>
    <cellStyle name="40% — акцент4 2 16" xfId="13700"/>
    <cellStyle name="40% - Акцент4 2 16 2" xfId="10860"/>
    <cellStyle name="40% - Акцент4 2 17" xfId="10861"/>
    <cellStyle name="40% — акцент4 2 17" xfId="13803"/>
    <cellStyle name="40% - Акцент4 2 18" xfId="10862"/>
    <cellStyle name="40% — акцент4 2 18" xfId="13965"/>
    <cellStyle name="40% - Акцент4 2 19" xfId="10863"/>
    <cellStyle name="40% — акцент4 2 19" xfId="14068"/>
    <cellStyle name="40% - Акцент4 2 2" xfId="203"/>
    <cellStyle name="40% — акцент4 2 2" xfId="2639"/>
    <cellStyle name="40% - Акцент4 2 2 10" xfId="11772"/>
    <cellStyle name="40% - Акцент4 2 2 11" xfId="12516"/>
    <cellStyle name="40% - Акцент4 2 2 12" xfId="12600"/>
    <cellStyle name="40% - Акцент4 2 2 13" xfId="13403"/>
    <cellStyle name="40% - Акцент4 2 2 14" xfId="12844"/>
    <cellStyle name="40% - Акцент4 2 2 15" xfId="13542"/>
    <cellStyle name="40% - Акцент4 2 2 16" xfId="13105"/>
    <cellStyle name="40% - Акцент4 2 2 17" xfId="13697"/>
    <cellStyle name="40% - Акцент4 2 2 18" xfId="13800"/>
    <cellStyle name="40% - Акцент4 2 2 19" xfId="13963"/>
    <cellStyle name="40% - Акцент4 2 2 2" xfId="2642"/>
    <cellStyle name="40% - Акцент4 2 2 2 2" xfId="7363"/>
    <cellStyle name="40% - Акцент4 2 2 2 3" xfId="6131"/>
    <cellStyle name="40% - Акцент4 2 2 20" xfId="14066"/>
    <cellStyle name="40% - Акцент4 2 2 21" xfId="14178"/>
    <cellStyle name="40% - Акцент4 2 2 22" xfId="14273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— акцент4 2 20" xfId="14185"/>
    <cellStyle name="40% - Акцент4 2 21" xfId="2638"/>
    <cellStyle name="40% — акцент4 2 21" xfId="14277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29" xfId="12513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30" xfId="12612"/>
    <cellStyle name="40% - Акцент4 2 31" xfId="13407"/>
    <cellStyle name="40% - Акцент4 2 32" xfId="12863"/>
    <cellStyle name="40% - Акцент4 2 33" xfId="13546"/>
    <cellStyle name="40% - Акцент4 2 34" xfId="13842"/>
    <cellStyle name="40% - Акцент4 2 35" xfId="13701"/>
    <cellStyle name="40% - Акцент4 2 36" xfId="13804"/>
    <cellStyle name="40% - Акцент4 2 37" xfId="13966"/>
    <cellStyle name="40% - Акцент4 2 38" xfId="14069"/>
    <cellStyle name="40% - Акцент4 2 39" xfId="14188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40" xfId="14278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— акцент4 3 10" xfId="13401"/>
    <cellStyle name="40% - Акцент4 3 10 2" xfId="2656"/>
    <cellStyle name="40% - Акцент4 3 11" xfId="2657"/>
    <cellStyle name="40% — акцент4 3 11" xfId="12836"/>
    <cellStyle name="40% - Акцент4 3 12" xfId="5823"/>
    <cellStyle name="40% — акцент4 3 12" xfId="13541"/>
    <cellStyle name="40% - Акцент4 3 13" xfId="5907"/>
    <cellStyle name="40% — акцент4 3 13" xfId="13097"/>
    <cellStyle name="40% - Акцент4 3 14" xfId="5884"/>
    <cellStyle name="40% — акцент4 3 14" xfId="13695"/>
    <cellStyle name="40% - Акцент4 3 15" xfId="6132"/>
    <cellStyle name="40% — акцент4 3 15" xfId="13798"/>
    <cellStyle name="40% - Акцент4 3 16" xfId="2654"/>
    <cellStyle name="40% — акцент4 3 16" xfId="13961"/>
    <cellStyle name="40% - Акцент4 3 17" xfId="11268"/>
    <cellStyle name="40% — акцент4 3 17" xfId="14064"/>
    <cellStyle name="40% - Акцент4 3 18" xfId="11566"/>
    <cellStyle name="40% — акцент4 3 18" xfId="14176"/>
    <cellStyle name="40% - Акцент4 3 19" xfId="11451"/>
    <cellStyle name="40% — акцент4 3 19" xfId="14265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12" xfId="12519"/>
    <cellStyle name="40% - Акцент4 3 2 13" xfId="12588"/>
    <cellStyle name="40% - Акцент4 3 2 14" xfId="13400"/>
    <cellStyle name="40% - Акцент4 3 2 15" xfId="12835"/>
    <cellStyle name="40% - Акцент4 3 2 16" xfId="13540"/>
    <cellStyle name="40% - Акцент4 3 2 17" xfId="13096"/>
    <cellStyle name="40% - Акцент4 3 2 18" xfId="13694"/>
    <cellStyle name="40% - Акцент4 3 2 19" xfId="13797"/>
    <cellStyle name="40% - Акцент4 3 2 2" xfId="2659"/>
    <cellStyle name="40% — акцент4 3 2 2" xfId="7367"/>
    <cellStyle name="40% - Акцент4 3 2 20" xfId="14209"/>
    <cellStyle name="40% - Акцент4 3 2 21" xfId="14305"/>
    <cellStyle name="40% - Акцент4 3 2 22" xfId="14173"/>
    <cellStyle name="40% - Акцент4 3 2 23" xfId="14412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24" xfId="12517"/>
    <cellStyle name="40% - Акцент4 3 25" xfId="12599"/>
    <cellStyle name="40% - Акцент4 3 26" xfId="13402"/>
    <cellStyle name="40% - Акцент4 3 27" xfId="12841"/>
    <cellStyle name="40% - Акцент4 3 28" xfId="13710"/>
    <cellStyle name="40% - Акцент4 3 29" xfId="13100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12" xfId="12520"/>
    <cellStyle name="40% - Акцент4 3 3 13" xfId="12587"/>
    <cellStyle name="40% - Акцент4 3 3 14" xfId="13399"/>
    <cellStyle name="40% - Акцент4 3 3 15" xfId="12833"/>
    <cellStyle name="40% - Акцент4 3 3 16" xfId="13539"/>
    <cellStyle name="40% - Акцент4 3 3 17" xfId="13702"/>
    <cellStyle name="40% - Акцент4 3 3 18" xfId="13693"/>
    <cellStyle name="40% - Акцент4 3 3 19" xfId="13796"/>
    <cellStyle name="40% - Акцент4 3 3 2" xfId="2661"/>
    <cellStyle name="40% - Акцент4 3 3 20" xfId="13960"/>
    <cellStyle name="40% - Акцент4 3 3 21" xfId="14063"/>
    <cellStyle name="40% - Акцент4 3 3 22" xfId="14166"/>
    <cellStyle name="40% - Акцент4 3 3 23" xfId="14407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30" xfId="13696"/>
    <cellStyle name="40% - Акцент4 3 31" xfId="13799"/>
    <cellStyle name="40% - Акцент4 3 32" xfId="13962"/>
    <cellStyle name="40% - Акцент4 3 33" xfId="14065"/>
    <cellStyle name="40% - Акцент4 3 34" xfId="14177"/>
    <cellStyle name="40% - Акцент4 3 35" xfId="14266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— акцент4 3 8" xfId="12518"/>
    <cellStyle name="40% - Акцент4 3 8 2" xfId="2666"/>
    <cellStyle name="40% - Акцент4 3 9" xfId="220"/>
    <cellStyle name="40% — акцент4 3 9" xfId="12597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— акцент4 4 10" xfId="13794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— акцент4 4 3" xfId="12522"/>
    <cellStyle name="40% - Акцент4 4 3 2" xfId="2674"/>
    <cellStyle name="40% - Акцент4 4 3 3" xfId="7374"/>
    <cellStyle name="40% - Акцент4 4 4" xfId="6133"/>
    <cellStyle name="40% — акцент4 4 4" xfId="12584"/>
    <cellStyle name="40% - Акцент4 4 4 2" xfId="7375"/>
    <cellStyle name="40% — акцент4 4 5" xfId="13397"/>
    <cellStyle name="40% — акцент4 4 6" xfId="12831"/>
    <cellStyle name="40% — акцент4 4 7" xfId="13537"/>
    <cellStyle name="40% — акцент4 4 8" xfId="13076"/>
    <cellStyle name="40% — акцент4 4 9" xfId="13691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 2" xfId="12528"/>
    <cellStyle name="40% - Акцент5 2 10" xfId="224"/>
    <cellStyle name="40% — акцент5 2 10" xfId="12527"/>
    <cellStyle name="40% - Акцент5 2 10 2" xfId="2731"/>
    <cellStyle name="40% - Акцент5 2 11" xfId="5824"/>
    <cellStyle name="40% — акцент5 2 11" xfId="12538"/>
    <cellStyle name="40% - Акцент5 2 11 2" xfId="10864"/>
    <cellStyle name="40% - Акцент5 2 11 3" xfId="6138"/>
    <cellStyle name="40% - Акцент5 2 12" xfId="5906"/>
    <cellStyle name="40% — акцент5 2 12" xfId="13392"/>
    <cellStyle name="40% - Акцент5 2 12 2" xfId="10865"/>
    <cellStyle name="40% - Акцент5 2 13" xfId="5844"/>
    <cellStyle name="40% — акцент5 2 13" xfId="12819"/>
    <cellStyle name="40% - Акцент5 2 14" xfId="7415"/>
    <cellStyle name="40% — акцент5 2 14" xfId="13525"/>
    <cellStyle name="40% - Акцент5 2 15" xfId="7416"/>
    <cellStyle name="40% — акцент5 2 15" xfId="13044"/>
    <cellStyle name="40% - Акцент5 2 16" xfId="7417"/>
    <cellStyle name="40% — акцент5 2 16" xfId="13686"/>
    <cellStyle name="40% - Акцент5 2 16 2" xfId="10866"/>
    <cellStyle name="40% - Акцент5 2 17" xfId="10867"/>
    <cellStyle name="40% — акцент5 2 17" xfId="13782"/>
    <cellStyle name="40% - Акцент5 2 18" xfId="10868"/>
    <cellStyle name="40% — акцент5 2 18" xfId="13949"/>
    <cellStyle name="40% - Акцент5 2 19" xfId="10869"/>
    <cellStyle name="40% — акцент5 2 19" xfId="14048"/>
    <cellStyle name="40% - Акцент5 2 2" xfId="225"/>
    <cellStyle name="40% — акцент5 2 2" xfId="2730"/>
    <cellStyle name="40% - Акцент5 2 2 10" xfId="12225"/>
    <cellStyle name="40% - Акцент5 2 2 11" xfId="12529"/>
    <cellStyle name="40% - Акцент5 2 2 12" xfId="12536"/>
    <cellStyle name="40% - Акцент5 2 2 13" xfId="13390"/>
    <cellStyle name="40% - Акцент5 2 2 14" xfId="12815"/>
    <cellStyle name="40% - Акцент5 2 2 15" xfId="13708"/>
    <cellStyle name="40% - Акцент5 2 2 16" xfId="13042"/>
    <cellStyle name="40% - Акцент5 2 2 17" xfId="13684"/>
    <cellStyle name="40% - Акцент5 2 2 18" xfId="13967"/>
    <cellStyle name="40% - Акцент5 2 2 19" xfId="13940"/>
    <cellStyle name="40% - Акцент5 2 2 2" xfId="2733"/>
    <cellStyle name="40% - Акцент5 2 2 2 2" xfId="7418"/>
    <cellStyle name="40% - Акцент5 2 2 2 3" xfId="6139"/>
    <cellStyle name="40% - Акцент5 2 2 20" xfId="14086"/>
    <cellStyle name="40% - Акцент5 2 2 21" xfId="14153"/>
    <cellStyle name="40% - Акцент5 2 2 22" xfId="14251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— акцент5 2 20" xfId="14156"/>
    <cellStyle name="40% - Акцент5 2 21" xfId="2729"/>
    <cellStyle name="40% — акцент5 2 21" xfId="14353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29" xfId="12526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30" xfId="12547"/>
    <cellStyle name="40% - Акцент5 2 31" xfId="13393"/>
    <cellStyle name="40% - Акцент5 2 32" xfId="12820"/>
    <cellStyle name="40% - Акцент5 2 33" xfId="13526"/>
    <cellStyle name="40% - Акцент5 2 34" xfId="13057"/>
    <cellStyle name="40% - Акцент5 2 35" xfId="13687"/>
    <cellStyle name="40% - Акцент5 2 36" xfId="13783"/>
    <cellStyle name="40% - Акцент5 2 37" xfId="13950"/>
    <cellStyle name="40% - Акцент5 2 38" xfId="14049"/>
    <cellStyle name="40% - Акцент5 2 39" xfId="14157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40" xfId="14258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— акцент5 3 10" xfId="14203"/>
    <cellStyle name="40% - Акцент5 3 10 2" xfId="2747"/>
    <cellStyle name="40% - Акцент5 3 11" xfId="2748"/>
    <cellStyle name="40% — акцент5 3 11" xfId="14299"/>
    <cellStyle name="40% - Акцент5 3 12" xfId="5825"/>
    <cellStyle name="40% — акцент5 3 12" xfId="14146"/>
    <cellStyle name="40% - Акцент5 3 13" xfId="5905"/>
    <cellStyle name="40% — акцент5 3 13" xfId="14249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— акцент5 3 2" xfId="12531"/>
    <cellStyle name="40% - Акцент5 3 2 10" xfId="13032"/>
    <cellStyle name="40% - Акцент5 3 2 11" xfId="13681"/>
    <cellStyle name="40% - Акцент5 3 2 12" xfId="13840"/>
    <cellStyle name="40% - Акцент5 3 2 13" xfId="13938"/>
    <cellStyle name="40% - Акцент5 3 2 14" xfId="14039"/>
    <cellStyle name="40% - Акцент5 3 2 15" xfId="14145"/>
    <cellStyle name="40% - Акцент5 3 2 16" xfId="14248"/>
    <cellStyle name="40% - Акцент5 3 2 2" xfId="2750"/>
    <cellStyle name="40% - Акцент5 3 2 3" xfId="7422"/>
    <cellStyle name="40% - Акцент5 3 2 4" xfId="2749"/>
    <cellStyle name="40% - Акцент5 3 2 5" xfId="12532"/>
    <cellStyle name="40% - Акцент5 3 2 6" xfId="12524"/>
    <cellStyle name="40% - Акцент5 3 2 7" xfId="13387"/>
    <cellStyle name="40% - Акцент5 3 2 8" xfId="12807"/>
    <cellStyle name="40% - Акцент5 3 2 9" xfId="13514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24" xfId="12530"/>
    <cellStyle name="40% - Акцент5 3 25" xfId="12534"/>
    <cellStyle name="40% - Акцент5 3 26" xfId="13389"/>
    <cellStyle name="40% - Акцент5 3 27" xfId="12810"/>
    <cellStyle name="40% - Акцент5 3 28" xfId="13516"/>
    <cellStyle name="40% - Акцент5 3 29" xfId="13041"/>
    <cellStyle name="40% - Акцент5 3 3" xfId="236"/>
    <cellStyle name="40% — акцент5 3 3" xfId="12525"/>
    <cellStyle name="40% - Акцент5 3 3 10" xfId="13680"/>
    <cellStyle name="40% - Акцент5 3 3 11" xfId="13771"/>
    <cellStyle name="40% - Акцент5 3 3 12" xfId="13935"/>
    <cellStyle name="40% - Акцент5 3 3 13" xfId="14036"/>
    <cellStyle name="40% - Акцент5 3 3 14" xfId="14144"/>
    <cellStyle name="40% - Акцент5 3 3 15" xfId="14247"/>
    <cellStyle name="40% - Акцент5 3 3 2" xfId="2752"/>
    <cellStyle name="40% - Акцент5 3 3 3" xfId="7423"/>
    <cellStyle name="40% - Акцент5 3 3 4" xfId="2751"/>
    <cellStyle name="40% - Акцент5 3 3 5" xfId="12533"/>
    <cellStyle name="40% - Акцент5 3 3 6" xfId="13386"/>
    <cellStyle name="40% - Акцент5 3 3 7" xfId="12806"/>
    <cellStyle name="40% - Акцент5 3 3 8" xfId="13511"/>
    <cellStyle name="40% - Акцент5 3 3 9" xfId="13030"/>
    <cellStyle name="40% - Акцент5 3 30" xfId="13683"/>
    <cellStyle name="40% - Акцент5 3 31" xfId="13775"/>
    <cellStyle name="40% - Акцент5 3 32" xfId="14208"/>
    <cellStyle name="40% - Акцент5 3 33" xfId="14304"/>
    <cellStyle name="40% - Акцент5 3 34" xfId="14148"/>
    <cellStyle name="40% - Акцент5 3 35" xfId="14250"/>
    <cellStyle name="40% - Акцент5 3 4" xfId="237"/>
    <cellStyle name="40% — акцент5 3 4" xfId="13388"/>
    <cellStyle name="40% - Акцент5 3 4 2" xfId="7424"/>
    <cellStyle name="40% - Акцент5 3 4 2 2" xfId="7425"/>
    <cellStyle name="40% - Акцент5 3 4 3" xfId="2753"/>
    <cellStyle name="40% - Акцент5 3 5" xfId="238"/>
    <cellStyle name="40% — акцент5 3 5" xfId="12809"/>
    <cellStyle name="40% - Акцент5 3 5 2" xfId="2754"/>
    <cellStyle name="40% - Акцент5 3 6" xfId="239"/>
    <cellStyle name="40% — акцент5 3 6" xfId="13515"/>
    <cellStyle name="40% - Акцент5 3 6 2" xfId="2755"/>
    <cellStyle name="40% - Акцент5 3 7" xfId="240"/>
    <cellStyle name="40% — акцент5 3 7" xfId="13038"/>
    <cellStyle name="40% - Акцент5 3 7 2" xfId="2756"/>
    <cellStyle name="40% - Акцент5 3 8" xfId="241"/>
    <cellStyle name="40% — акцент5 3 8" xfId="13682"/>
    <cellStyle name="40% - Акцент5 3 8 2" xfId="2757"/>
    <cellStyle name="40% - Акцент5 3 9" xfId="242"/>
    <cellStyle name="40% — акцент5 3 9" xfId="13774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— акцент5 4 10" xfId="13929"/>
    <cellStyle name="40% - Акцент5 4 2" xfId="2762"/>
    <cellStyle name="40% — акцент5 4 2" xfId="12535"/>
    <cellStyle name="40% - Акцент5 4 2 2" xfId="2763"/>
    <cellStyle name="40% - Акцент5 4 2 3" xfId="7426"/>
    <cellStyle name="40% - Акцент5 4 3" xfId="2764"/>
    <cellStyle name="40% — акцент5 4 3" xfId="12512"/>
    <cellStyle name="40% - Акцент5 4 3 2" xfId="2765"/>
    <cellStyle name="40% - Акцент5 4 3 3" xfId="7427"/>
    <cellStyle name="40% - Акцент5 4 4" xfId="6141"/>
    <cellStyle name="40% — акцент5 4 4" xfId="13384"/>
    <cellStyle name="40% - Акцент5 4 4 2" xfId="7428"/>
    <cellStyle name="40% — акцент5 4 5" xfId="12802"/>
    <cellStyle name="40% — акцент5 4 6" xfId="13255"/>
    <cellStyle name="40% — акцент5 4 7" xfId="13028"/>
    <cellStyle name="40% — акцент5 4 8" xfId="13678"/>
    <cellStyle name="40% — акцент5 4 9" xfId="13764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 2" xfId="12541"/>
    <cellStyle name="40% - Акцент6 2 10" xfId="246"/>
    <cellStyle name="40% — акцент6 2 10" xfId="12540"/>
    <cellStyle name="40% - Акцент6 2 10 2" xfId="2822"/>
    <cellStyle name="40% - Акцент6 2 11" xfId="5826"/>
    <cellStyle name="40% — акцент6 2 11" xfId="12498"/>
    <cellStyle name="40% - Акцент6 2 11 2" xfId="10870"/>
    <cellStyle name="40% - Акцент6 2 11 3" xfId="6146"/>
    <cellStyle name="40% - Акцент6 2 12" xfId="5904"/>
    <cellStyle name="40% — акцент6 2 12" xfId="13380"/>
    <cellStyle name="40% - Акцент6 2 12 2" xfId="10871"/>
    <cellStyle name="40% - Акцент6 2 13" xfId="5959"/>
    <cellStyle name="40% — акцент6 2 13" xfId="12792"/>
    <cellStyle name="40% - Акцент6 2 14" xfId="7466"/>
    <cellStyle name="40% — акцент6 2 14" xfId="13492"/>
    <cellStyle name="40% - Акцент6 2 15" xfId="7467"/>
    <cellStyle name="40% — акцент6 2 15" xfId="13018"/>
    <cellStyle name="40% - Акцент6 2 16" xfId="7468"/>
    <cellStyle name="40% — акцент6 2 16" xfId="13672"/>
    <cellStyle name="40% - Акцент6 2 16 2" xfId="10872"/>
    <cellStyle name="40% - Акцент6 2 17" xfId="10873"/>
    <cellStyle name="40% — акцент6 2 17" xfId="13754"/>
    <cellStyle name="40% - Акцент6 2 18" xfId="10874"/>
    <cellStyle name="40% — акцент6 2 18" xfId="13916"/>
    <cellStyle name="40% - Акцент6 2 19" xfId="10875"/>
    <cellStyle name="40% — акцент6 2 19" xfId="14020"/>
    <cellStyle name="40% - Акцент6 2 2" xfId="247"/>
    <cellStyle name="40% — акцент6 2 2" xfId="2821"/>
    <cellStyle name="40% - Акцент6 2 2 10" xfId="11131"/>
    <cellStyle name="40% - Акцент6 2 2 11" xfId="12542"/>
    <cellStyle name="40% - Акцент6 2 2 12" xfId="12495"/>
    <cellStyle name="40% - Акцент6 2 2 13" xfId="13378"/>
    <cellStyle name="40% - Акцент6 2 2 14" xfId="12780"/>
    <cellStyle name="40% - Акцент6 2 2 15" xfId="13490"/>
    <cellStyle name="40% - Акцент6 2 2 16" xfId="13016"/>
    <cellStyle name="40% - Акцент6 2 2 17" xfId="13664"/>
    <cellStyle name="40% - Акцент6 2 2 18" xfId="13752"/>
    <cellStyle name="40% - Акцент6 2 2 19" xfId="13914"/>
    <cellStyle name="40% - Акцент6 2 2 2" xfId="2824"/>
    <cellStyle name="40% - Акцент6 2 2 2 2" xfId="7469"/>
    <cellStyle name="40% - Акцент6 2 2 2 3" xfId="6147"/>
    <cellStyle name="40% - Акцент6 2 2 20" xfId="14019"/>
    <cellStyle name="40% - Акцент6 2 2 21" xfId="14125"/>
    <cellStyle name="40% - Акцент6 2 2 22" xfId="14231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— акцент6 2 20" xfId="14128"/>
    <cellStyle name="40% - Акцент6 2 21" xfId="2820"/>
    <cellStyle name="40% — акцент6 2 21" xfId="14237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29" xfId="1253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30" xfId="12499"/>
    <cellStyle name="40% - Акцент6 2 31" xfId="13381"/>
    <cellStyle name="40% - Акцент6 2 32" xfId="12793"/>
    <cellStyle name="40% - Акцент6 2 33" xfId="13494"/>
    <cellStyle name="40% - Акцент6 2 34" xfId="13019"/>
    <cellStyle name="40% - Акцент6 2 35" xfId="13675"/>
    <cellStyle name="40% - Акцент6 2 36" xfId="13756"/>
    <cellStyle name="40% - Акцент6 2 37" xfId="13918"/>
    <cellStyle name="40% - Акцент6 2 38" xfId="14022"/>
    <cellStyle name="40% - Акцент6 2 39" xfId="14134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40" xfId="14240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— акцент6 3 10" xfId="13376"/>
    <cellStyle name="40% - Акцент6 3 10 2" xfId="2838"/>
    <cellStyle name="40% - Акцент6 3 11" xfId="2839"/>
    <cellStyle name="40% — акцент6 3 11" xfId="12776"/>
    <cellStyle name="40% - Акцент6 3 12" xfId="5827"/>
    <cellStyle name="40% — акцент6 3 12" xfId="13481"/>
    <cellStyle name="40% - Акцент6 3 13" xfId="5903"/>
    <cellStyle name="40% — акцент6 3 13" xfId="13007"/>
    <cellStyle name="40% - Акцент6 3 14" xfId="5958"/>
    <cellStyle name="40% — акцент6 3 14" xfId="13662"/>
    <cellStyle name="40% - Акцент6 3 15" xfId="6148"/>
    <cellStyle name="40% — акцент6 3 15" xfId="13742"/>
    <cellStyle name="40% - Акцент6 3 16" xfId="2836"/>
    <cellStyle name="40% — акцент6 3 16" xfId="13907"/>
    <cellStyle name="40% - Акцент6 3 17" xfId="11301"/>
    <cellStyle name="40% — акцент6 3 17" xfId="14009"/>
    <cellStyle name="40% - Акцент6 3 18" xfId="11555"/>
    <cellStyle name="40% — акцент6 3 18" xfId="14123"/>
    <cellStyle name="40% - Акцент6 3 19" xfId="11760"/>
    <cellStyle name="40% — акцент6 3 19" xfId="14228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12" xfId="12545"/>
    <cellStyle name="40% - Акцент6 3 2 13" xfId="12484"/>
    <cellStyle name="40% - Акцент6 3 2 14" xfId="13375"/>
    <cellStyle name="40% - Акцент6 3 2 15" xfId="12775"/>
    <cellStyle name="40% - Акцент6 3 2 16" xfId="13479"/>
    <cellStyle name="40% - Акцент6 3 2 17" xfId="13006"/>
    <cellStyle name="40% - Акцент6 3 2 18" xfId="13659"/>
    <cellStyle name="40% - Акцент6 3 2 19" xfId="13740"/>
    <cellStyle name="40% - Акцент6 3 2 2" xfId="2841"/>
    <cellStyle name="40% — акцент6 3 2 2" xfId="7473"/>
    <cellStyle name="40% - Акцент6 3 2 20" xfId="13905"/>
    <cellStyle name="40% - Акцент6 3 2 21" xfId="14007"/>
    <cellStyle name="40% - Акцент6 3 2 22" xfId="14122"/>
    <cellStyle name="40% - Акцент6 3 2 23" xfId="14227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24" xfId="12543"/>
    <cellStyle name="40% - Акцент6 3 25" xfId="12486"/>
    <cellStyle name="40% - Акцент6 3 26" xfId="13377"/>
    <cellStyle name="40% - Акцент6 3 27" xfId="12778"/>
    <cellStyle name="40% - Акцент6 3 28" xfId="13487"/>
    <cellStyle name="40% - Акцент6 3 29" xfId="1300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12" xfId="12546"/>
    <cellStyle name="40% - Акцент6 3 3 13" xfId="12482"/>
    <cellStyle name="40% - Акцент6 3 3 14" xfId="13374"/>
    <cellStyle name="40% - Акцент6 3 3 15" xfId="12774"/>
    <cellStyle name="40% - Акцент6 3 3 16" xfId="13478"/>
    <cellStyle name="40% - Акцент6 3 3 17" xfId="13005"/>
    <cellStyle name="40% - Акцент6 3 3 18" xfId="13652"/>
    <cellStyle name="40% - Акцент6 3 3 19" xfId="13739"/>
    <cellStyle name="40% - Акцент6 3 3 2" xfId="2843"/>
    <cellStyle name="40% - Акцент6 3 3 20" xfId="13904"/>
    <cellStyle name="40% - Акцент6 3 3 21" xfId="14006"/>
    <cellStyle name="40% - Акцент6 3 3 22" xfId="14121"/>
    <cellStyle name="40% - Акцент6 3 3 23" xfId="14226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30" xfId="13663"/>
    <cellStyle name="40% - Акцент6 3 31" xfId="13749"/>
    <cellStyle name="40% - Акцент6 3 32" xfId="13912"/>
    <cellStyle name="40% - Акцент6 3 33" xfId="14016"/>
    <cellStyle name="40% - Акцент6 3 34" xfId="14124"/>
    <cellStyle name="40% - Акцент6 3 35" xfId="14230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— акцент6 3 8" xfId="12544"/>
    <cellStyle name="40% - Акцент6 3 8 2" xfId="2848"/>
    <cellStyle name="40% - Акцент6 3 9" xfId="264"/>
    <cellStyle name="40% — акцент6 3 9" xfId="12485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— акцент6 4 10" xfId="13735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— акцент6 4 3" xfId="12548"/>
    <cellStyle name="40% - Акцент6 4 3 2" xfId="2856"/>
    <cellStyle name="40% - Акцент6 4 3 3" xfId="7480"/>
    <cellStyle name="40% - Акцент6 4 4" xfId="6149"/>
    <cellStyle name="40% — акцент6 4 4" xfId="12448"/>
    <cellStyle name="40% - Акцент6 4 4 2" xfId="7481"/>
    <cellStyle name="40% — акцент6 4 5" xfId="13372"/>
    <cellStyle name="40% — акцент6 4 6" xfId="12764"/>
    <cellStyle name="40% — акцент6 4 7" xfId="13474"/>
    <cellStyle name="40% — акцент6 4 8" xfId="13003"/>
    <cellStyle name="40% — акцент6 4 9" xfId="13968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1 2" xfId="12553"/>
    <cellStyle name="60% - Accent1 2" xfId="7500"/>
    <cellStyle name="60% - Accent1 2 2" xfId="12554"/>
    <cellStyle name="60% - Accent1 3" xfId="7501"/>
    <cellStyle name="60% - Accent1 3 2" xfId="12555"/>
    <cellStyle name="60% - Accent1 4" xfId="7502"/>
    <cellStyle name="60% - Accent1 5" xfId="12552"/>
    <cellStyle name="60% - Accent2" xfId="2897"/>
    <cellStyle name="60% - Accent2 1" xfId="7503"/>
    <cellStyle name="60% - Accent2 1 2" xfId="12557"/>
    <cellStyle name="60% - Accent2 2" xfId="7504"/>
    <cellStyle name="60% - Accent2 2 2" xfId="12558"/>
    <cellStyle name="60% - Accent2 3" xfId="7505"/>
    <cellStyle name="60% - Accent2 3 2" xfId="12559"/>
    <cellStyle name="60% - Accent2 4" xfId="7506"/>
    <cellStyle name="60% - Accent2 5" xfId="12556"/>
    <cellStyle name="60% - Accent3" xfId="2898"/>
    <cellStyle name="60% - Accent3 1" xfId="7507"/>
    <cellStyle name="60% - Accent3 1 2" xfId="12561"/>
    <cellStyle name="60% - Accent3 2" xfId="7508"/>
    <cellStyle name="60% - Accent3 2 2" xfId="12562"/>
    <cellStyle name="60% - Accent3 3" xfId="7509"/>
    <cellStyle name="60% - Accent3 3 2" xfId="12563"/>
    <cellStyle name="60% - Accent3 4" xfId="7510"/>
    <cellStyle name="60% - Accent3 5" xfId="12560"/>
    <cellStyle name="60% - Accent4" xfId="2899"/>
    <cellStyle name="60% - Accent4 1" xfId="7511"/>
    <cellStyle name="60% - Accent4 1 2" xfId="12565"/>
    <cellStyle name="60% - Accent4 2" xfId="7512"/>
    <cellStyle name="60% - Accent4 2 2" xfId="12566"/>
    <cellStyle name="60% - Accent4 3" xfId="7513"/>
    <cellStyle name="60% - Accent4 3 2" xfId="12567"/>
    <cellStyle name="60% - Accent4 4" xfId="7514"/>
    <cellStyle name="60% - Accent4 5" xfId="12564"/>
    <cellStyle name="60% - Accent5" xfId="2900"/>
    <cellStyle name="60% - Accent5 1" xfId="7515"/>
    <cellStyle name="60% - Accent5 1 2" xfId="12569"/>
    <cellStyle name="60% - Accent5 2" xfId="7516"/>
    <cellStyle name="60% - Accent5 2 2" xfId="12570"/>
    <cellStyle name="60% - Accent5 3" xfId="7517"/>
    <cellStyle name="60% - Accent5 3 2" xfId="12571"/>
    <cellStyle name="60% - Accent5 4" xfId="7518"/>
    <cellStyle name="60% - Accent5 5" xfId="12568"/>
    <cellStyle name="60% - Accent6" xfId="2901"/>
    <cellStyle name="60% - Accent6 1" xfId="7519"/>
    <cellStyle name="60% - Accent6 1 2" xfId="12573"/>
    <cellStyle name="60% - Accent6 2" xfId="7520"/>
    <cellStyle name="60% - Accent6 2 2" xfId="12574"/>
    <cellStyle name="60% - Accent6 3" xfId="7521"/>
    <cellStyle name="60% - Accent6 3 2" xfId="12575"/>
    <cellStyle name="60% - Accent6 4" xfId="7522"/>
    <cellStyle name="60% - Accent6 5" xfId="1257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 2" xfId="12578"/>
    <cellStyle name="60% - Акцент1 2 10" xfId="268"/>
    <cellStyle name="60% — акцент1 2 10" xfId="12577"/>
    <cellStyle name="60% - Акцент1 2 10 2" xfId="2916"/>
    <cellStyle name="60% - Акцент1 2 11" xfId="5828"/>
    <cellStyle name="60% — акцент1 2 11" xfId="12342"/>
    <cellStyle name="60% - Акцент1 2 11 2" xfId="10876"/>
    <cellStyle name="60% - Акцент1 2 11 3" xfId="6154"/>
    <cellStyle name="60% - Акцент1 2 12" xfId="5902"/>
    <cellStyle name="60% — акцент1 2 12" xfId="13348"/>
    <cellStyle name="60% - Акцент1 2 12 2" xfId="10877"/>
    <cellStyle name="60% - Акцент1 2 13" xfId="5957"/>
    <cellStyle name="60% — акцент1 2 13" xfId="12694"/>
    <cellStyle name="60% - Акцент1 2 14" xfId="7548"/>
    <cellStyle name="60% — акцент1 2 14" xfId="13442"/>
    <cellStyle name="60% - Акцент1 2 15" xfId="7549"/>
    <cellStyle name="60% — акцент1 2 15" xfId="12828"/>
    <cellStyle name="60% - Акцент1 2 16" xfId="7550"/>
    <cellStyle name="60% — акцент1 2 16" xfId="13600"/>
    <cellStyle name="60% - Акцент1 2 17" xfId="7551"/>
    <cellStyle name="60% — акцент1 2 17" xfId="13241"/>
    <cellStyle name="60% - Акцент1 2 17 2" xfId="10878"/>
    <cellStyle name="60% - Акцент1 2 18" xfId="10879"/>
    <cellStyle name="60% — акцент1 2 18" xfId="13877"/>
    <cellStyle name="60% - Акцент1 2 19" xfId="10880"/>
    <cellStyle name="60% — акцент1 2 19" xfId="13978"/>
    <cellStyle name="60% - Акцент1 2 2" xfId="269"/>
    <cellStyle name="60% — акцент1 2 2" xfId="2915"/>
    <cellStyle name="60% - Акцент1 2 2 10" xfId="11345"/>
    <cellStyle name="60% - Акцент1 2 2 11" xfId="12579"/>
    <cellStyle name="60% - Акцент1 2 2 12" xfId="12340"/>
    <cellStyle name="60% - Акцент1 2 2 13" xfId="13346"/>
    <cellStyle name="60% - Акцент1 2 2 14" xfId="12679"/>
    <cellStyle name="60% - Акцент1 2 2 15" xfId="13434"/>
    <cellStyle name="60% - Акцент1 2 2 16" xfId="12822"/>
    <cellStyle name="60% - Акцент1 2 2 17" xfId="13598"/>
    <cellStyle name="60% - Акцент1 2 2 18" xfId="13226"/>
    <cellStyle name="60% - Акцент1 2 2 19" xfId="13870"/>
    <cellStyle name="60% - Акцент1 2 2 2" xfId="2918"/>
    <cellStyle name="60% - Акцент1 2 2 2 2" xfId="7552"/>
    <cellStyle name="60% - Акцент1 2 2 2 3" xfId="6155"/>
    <cellStyle name="60% - Акцент1 2 2 20" xfId="13831"/>
    <cellStyle name="60% - Акцент1 2 2 21" xfId="14101"/>
    <cellStyle name="60% - Акцент1 2 2 22" xfId="14081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— акцент1 2 20" xfId="14104"/>
    <cellStyle name="60% - Акцент1 2 21" xfId="6153"/>
    <cellStyle name="60% — акцент1 2 21" xfId="14210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30" xfId="12576"/>
    <cellStyle name="60% - Акцент1 2 31" xfId="12343"/>
    <cellStyle name="60% - Акцент1 2 32" xfId="13349"/>
    <cellStyle name="60% - Акцент1 2 33" xfId="12699"/>
    <cellStyle name="60% - Акцент1 2 34" xfId="13445"/>
    <cellStyle name="60% - Акцент1 2 35" xfId="12832"/>
    <cellStyle name="60% - Акцент1 2 36" xfId="13601"/>
    <cellStyle name="60% - Акцент1 2 37" xfId="13244"/>
    <cellStyle name="60% - Акцент1 2 38" xfId="13880"/>
    <cellStyle name="60% - Акцент1 2 39" xfId="13981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40" xfId="14105"/>
    <cellStyle name="60% - Акцент1 2 41" xfId="14216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— акцент1 3 10" xfId="13344"/>
    <cellStyle name="60% - Акцент1 3 10 2" xfId="2931"/>
    <cellStyle name="60% - Акцент1 3 11" xfId="2932"/>
    <cellStyle name="60% — акцент1 3 11" xfId="12653"/>
    <cellStyle name="60% - Акцент1 3 11 2" xfId="7556"/>
    <cellStyle name="60% - Акцент1 3 12" xfId="5829"/>
    <cellStyle name="60% — акцент1 3 12" xfId="13432"/>
    <cellStyle name="60% - Акцент1 3 13" xfId="5855"/>
    <cellStyle name="60% — акцент1 3 13" xfId="12805"/>
    <cellStyle name="60% - Акцент1 3 14" xfId="5956"/>
    <cellStyle name="60% — акцент1 3 14" xfId="13596"/>
    <cellStyle name="60% - Акцент1 3 15" xfId="6156"/>
    <cellStyle name="60% — акцент1 3 15" xfId="13224"/>
    <cellStyle name="60% - Акцент1 3 16" xfId="2929"/>
    <cellStyle name="60% — акцент1 3 16" xfId="13868"/>
    <cellStyle name="60% - Акцент1 3 17" xfId="11317"/>
    <cellStyle name="60% — акцент1 3 17" xfId="13829"/>
    <cellStyle name="60% - Акцент1 3 18" xfId="12065"/>
    <cellStyle name="60% — акцент1 3 18" xfId="14093"/>
    <cellStyle name="60% - Акцент1 3 19" xfId="11764"/>
    <cellStyle name="60% — акцент1 3 19" xfId="14079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12" xfId="12582"/>
    <cellStyle name="60% - Акцент1 3 2 13" xfId="12337"/>
    <cellStyle name="60% - Акцент1 3 2 14" xfId="13343"/>
    <cellStyle name="60% - Акцент1 3 2 15" xfId="12649"/>
    <cellStyle name="60% - Акцент1 3 2 16" xfId="13429"/>
    <cellStyle name="60% - Акцент1 3 2 17" xfId="12797"/>
    <cellStyle name="60% - Акцент1 3 2 18" xfId="13595"/>
    <cellStyle name="60% - Акцент1 3 2 19" xfId="13221"/>
    <cellStyle name="60% - Акцент1 3 2 2" xfId="7557"/>
    <cellStyle name="60% — акцент1 3 2 2" xfId="7555"/>
    <cellStyle name="60% - Акцент1 3 2 20" xfId="13865"/>
    <cellStyle name="60% - Акцент1 3 2 21" xfId="13826"/>
    <cellStyle name="60% - Акцент1 3 2 22" xfId="14092"/>
    <cellStyle name="60% - Акцент1 3 2 23" xfId="14076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24" xfId="12580"/>
    <cellStyle name="60% - Акцент1 3 25" xfId="12339"/>
    <cellStyle name="60% - Акцент1 3 26" xfId="13345"/>
    <cellStyle name="60% - Акцент1 3 27" xfId="12678"/>
    <cellStyle name="60% - Акцент1 3 28" xfId="13433"/>
    <cellStyle name="60% - Акцент1 3 29" xfId="12818"/>
    <cellStyle name="60% - Акцент1 3 3" xfId="280"/>
    <cellStyle name="60% — акцент1 3 3" xfId="5467"/>
    <cellStyle name="60% - Акцент1 3 3 10" xfId="11913"/>
    <cellStyle name="60% - Акцент1 3 3 11" xfId="12583"/>
    <cellStyle name="60% - Акцент1 3 3 12" xfId="12336"/>
    <cellStyle name="60% - Акцент1 3 3 13" xfId="13342"/>
    <cellStyle name="60% - Акцент1 3 3 14" xfId="12627"/>
    <cellStyle name="60% - Акцент1 3 3 15" xfId="13423"/>
    <cellStyle name="60% - Акцент1 3 3 16" xfId="12796"/>
    <cellStyle name="60% - Акцент1 3 3 17" xfId="13594"/>
    <cellStyle name="60% - Акцент1 3 3 18" xfId="13198"/>
    <cellStyle name="60% - Акцент1 3 3 19" xfId="13859"/>
    <cellStyle name="60% - Акцент1 3 3 2" xfId="7558"/>
    <cellStyle name="60% - Акцент1 3 3 2 2" xfId="7559"/>
    <cellStyle name="60% - Акцент1 3 3 20" xfId="13820"/>
    <cellStyle name="60% - Акцент1 3 3 21" xfId="14091"/>
    <cellStyle name="60% - Акцент1 3 3 22" xfId="14070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30" xfId="13597"/>
    <cellStyle name="60% - Акцент1 3 31" xfId="13225"/>
    <cellStyle name="60% - Акцент1 3 32" xfId="13869"/>
    <cellStyle name="60% - Акцент1 3 33" xfId="13830"/>
    <cellStyle name="60% - Акцент1 3 34" xfId="14095"/>
    <cellStyle name="60% - Акцент1 3 35" xfId="1408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— акцент1 3 8" xfId="12581"/>
    <cellStyle name="60% - Акцент1 3 8 2" xfId="2939"/>
    <cellStyle name="60% - Акцент1 3 9" xfId="286"/>
    <cellStyle name="60% — акцент1 3 9" xfId="12338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— акцент1 4 10" xfId="13187"/>
    <cellStyle name="60% - Акцент1 4 2" xfId="2944"/>
    <cellStyle name="60% — акцент1 4 2" xfId="7560"/>
    <cellStyle name="60% - Акцент1 4 3" xfId="6157"/>
    <cellStyle name="60% — акцент1 4 3" xfId="12585"/>
    <cellStyle name="60% - Акцент1 4 3 2" xfId="7561"/>
    <cellStyle name="60% - Акцент1 4 3 3" xfId="7562"/>
    <cellStyle name="60% — акцент1 4 4" xfId="12334"/>
    <cellStyle name="60% — акцент1 4 5" xfId="13340"/>
    <cellStyle name="60% — акцент1 4 6" xfId="12623"/>
    <cellStyle name="60% — акцент1 4 7" xfId="13420"/>
    <cellStyle name="60% — акцент1 4 8" xfId="12789"/>
    <cellStyle name="60% — акцент1 4 9" xfId="1359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 2" xfId="12591"/>
    <cellStyle name="60% - Акцент2 2 10" xfId="290"/>
    <cellStyle name="60% — акцент2 2 10" xfId="12590"/>
    <cellStyle name="60% - Акцент2 2 10 2" xfId="2978"/>
    <cellStyle name="60% - Акцент2 2 11" xfId="5830"/>
    <cellStyle name="60% — акцент2 2 11" xfId="12329"/>
    <cellStyle name="60% - Акцент2 2 11 2" xfId="10883"/>
    <cellStyle name="60% - Акцент2 2 11 3" xfId="6162"/>
    <cellStyle name="60% - Акцент2 2 12" xfId="5901"/>
    <cellStyle name="60% — акцент2 2 12" xfId="13335"/>
    <cellStyle name="60% - Акцент2 2 12 2" xfId="10884"/>
    <cellStyle name="60% - Акцент2 2 13" xfId="5955"/>
    <cellStyle name="60% — акцент2 2 13" xfId="12551"/>
    <cellStyle name="60% - Акцент2 2 14" xfId="7599"/>
    <cellStyle name="60% — акцент2 2 14" xfId="13408"/>
    <cellStyle name="60% - Акцент2 2 15" xfId="7600"/>
    <cellStyle name="60% — акцент2 2 15" xfId="12756"/>
    <cellStyle name="60% - Акцент2 2 16" xfId="7601"/>
    <cellStyle name="60% — акцент2 2 16" xfId="13587"/>
    <cellStyle name="60% - Акцент2 2 17" xfId="7602"/>
    <cellStyle name="60% — акцент2 2 17" xfId="13146"/>
    <cellStyle name="60% - Акцент2 2 17 2" xfId="10885"/>
    <cellStyle name="60% - Акцент2 2 18" xfId="10886"/>
    <cellStyle name="60% — акцент2 2 18" xfId="13846"/>
    <cellStyle name="60% - Акцент2 2 19" xfId="10887"/>
    <cellStyle name="60% — акцент2 2 19" xfId="13805"/>
    <cellStyle name="60% - Акцент2 2 2" xfId="291"/>
    <cellStyle name="60% — акцент2 2 2" xfId="2977"/>
    <cellStyle name="60% - Акцент2 2 2 10" xfId="11895"/>
    <cellStyle name="60% - Акцент2 2 2 11" xfId="12592"/>
    <cellStyle name="60% - Акцент2 2 2 12" xfId="12327"/>
    <cellStyle name="60% - Акцент2 2 2 13" xfId="13334"/>
    <cellStyle name="60% - Акцент2 2 2 14" xfId="12549"/>
    <cellStyle name="60% - Акцент2 2 2 15" xfId="13404"/>
    <cellStyle name="60% - Акцент2 2 2 16" xfId="12755"/>
    <cellStyle name="60% - Акцент2 2 2 17" xfId="13585"/>
    <cellStyle name="60% - Акцент2 2 2 18" xfId="13109"/>
    <cellStyle name="60% - Акцент2 2 2 19" xfId="13699"/>
    <cellStyle name="60% - Акцент2 2 2 2" xfId="2980"/>
    <cellStyle name="60% - Акцент2 2 2 2 2" xfId="7603"/>
    <cellStyle name="60% - Акцент2 2 2 2 3" xfId="6163"/>
    <cellStyle name="60% - Акцент2 2 2 20" xfId="13802"/>
    <cellStyle name="60% - Акцент2 2 2 21" xfId="13928"/>
    <cellStyle name="60% - Акцент2 2 2 22" xfId="14052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— акцент2 2 20" xfId="13946"/>
    <cellStyle name="60% - Акцент2 2 21" xfId="6161"/>
    <cellStyle name="60% — акцент2 2 21" xfId="140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30" xfId="12589"/>
    <cellStyle name="60% - Акцент2 2 31" xfId="12330"/>
    <cellStyle name="60% - Акцент2 2 32" xfId="13336"/>
    <cellStyle name="60% - Акцент2 2 33" xfId="12586"/>
    <cellStyle name="60% - Акцент2 2 34" xfId="13409"/>
    <cellStyle name="60% - Акцент2 2 35" xfId="12757"/>
    <cellStyle name="60% - Акцент2 2 36" xfId="13588"/>
    <cellStyle name="60% - Акцент2 2 37" xfId="13149"/>
    <cellStyle name="60% - Акцент2 2 38" xfId="13847"/>
    <cellStyle name="60% - Акцент2 2 39" xfId="13806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40" xfId="13951"/>
    <cellStyle name="60% - Акцент2 2 41" xfId="14062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— акцент2 3 10" xfId="13690"/>
    <cellStyle name="60% - Акцент2 3 10 2" xfId="2993"/>
    <cellStyle name="60% - Акцент2 3 11" xfId="2994"/>
    <cellStyle name="60% — акцент2 3 11" xfId="13790"/>
    <cellStyle name="60% - Акцент2 3 11 2" xfId="7606"/>
    <cellStyle name="60% - Акцент2 3 12" xfId="5831"/>
    <cellStyle name="60% — акцент2 3 12" xfId="13924"/>
    <cellStyle name="60% - Акцент2 3 12 2" xfId="10889"/>
    <cellStyle name="60% - Акцент2 3 13" xfId="5854"/>
    <cellStyle name="60% — акцент2 3 13" xfId="14046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— акцент2 3 2" xfId="12594"/>
    <cellStyle name="60% - Акцент2 3 2 10" xfId="12752"/>
    <cellStyle name="60% - Акцент2 3 2 11" xfId="13575"/>
    <cellStyle name="60% - Акцент2 3 2 12" xfId="13065"/>
    <cellStyle name="60% - Акцент2 3 2 13" xfId="13689"/>
    <cellStyle name="60% - Акцент2 3 2 14" xfId="13786"/>
    <cellStyle name="60% - Акцент2 3 2 15" xfId="13915"/>
    <cellStyle name="60% - Акцент2 3 2 16" xfId="14031"/>
    <cellStyle name="60% - Акцент2 3 2 2" xfId="7607"/>
    <cellStyle name="60% - Акцент2 3 2 3" xfId="10890"/>
    <cellStyle name="60% - Акцент2 3 2 4" xfId="2995"/>
    <cellStyle name="60% - Акцент2 3 2 5" xfId="12595"/>
    <cellStyle name="60% - Акцент2 3 2 6" xfId="12324"/>
    <cellStyle name="60% - Акцент2 3 2 7" xfId="13331"/>
    <cellStyle name="60% - Акцент2 3 2 8" xfId="12521"/>
    <cellStyle name="60% - Акцент2 3 2 9" xfId="133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24" xfId="12593"/>
    <cellStyle name="60% - Акцент2 3 25" xfId="12326"/>
    <cellStyle name="60% - Акцент2 3 26" xfId="13333"/>
    <cellStyle name="60% - Акцент2 3 27" xfId="12537"/>
    <cellStyle name="60% - Акцент2 3 28" xfId="13398"/>
    <cellStyle name="60% - Акцент2 3 29" xfId="12754"/>
    <cellStyle name="60% - Акцент2 3 3" xfId="302"/>
    <cellStyle name="60% — акцент2 3 3" xfId="12325"/>
    <cellStyle name="60% - Акцент2 3 3 10" xfId="13062"/>
    <cellStyle name="60% - Акцент2 3 3 11" xfId="13688"/>
    <cellStyle name="60% - Акцент2 3 3 12" xfId="13784"/>
    <cellStyle name="60% - Акцент2 3 3 13" xfId="13903"/>
    <cellStyle name="60% - Акцент2 3 3 14" xfId="14029"/>
    <cellStyle name="60% - Акцент2 3 3 2" xfId="7608"/>
    <cellStyle name="60% - Акцент2 3 3 2 2" xfId="7609"/>
    <cellStyle name="60% - Акцент2 3 3 3" xfId="2996"/>
    <cellStyle name="60% - Акцент2 3 3 4" xfId="12596"/>
    <cellStyle name="60% - Акцент2 3 3 5" xfId="13330"/>
    <cellStyle name="60% - Акцент2 3 3 6" xfId="12511"/>
    <cellStyle name="60% - Акцент2 3 3 7" xfId="13394"/>
    <cellStyle name="60% - Акцент2 3 3 8" xfId="12751"/>
    <cellStyle name="60% - Акцент2 3 3 9" xfId="13573"/>
    <cellStyle name="60% - Акцент2 3 30" xfId="13584"/>
    <cellStyle name="60% - Акцент2 3 31" xfId="13087"/>
    <cellStyle name="60% - Акцент2 3 32" xfId="13692"/>
    <cellStyle name="60% - Акцент2 3 33" xfId="13795"/>
    <cellStyle name="60% - Акцент2 3 34" xfId="14082"/>
    <cellStyle name="60% - Акцент2 3 35" xfId="14050"/>
    <cellStyle name="60% - Акцент2 3 4" xfId="303"/>
    <cellStyle name="60% — акцент2 3 4" xfId="13332"/>
    <cellStyle name="60% - Акцент2 3 4 2" xfId="2997"/>
    <cellStyle name="60% - Акцент2 3 5" xfId="304"/>
    <cellStyle name="60% — акцент2 3 5" xfId="12523"/>
    <cellStyle name="60% - Акцент2 3 5 2" xfId="2998"/>
    <cellStyle name="60% - Акцент2 3 6" xfId="305"/>
    <cellStyle name="60% — акцент2 3 6" xfId="13396"/>
    <cellStyle name="60% - Акцент2 3 6 2" xfId="2999"/>
    <cellStyle name="60% - Акцент2 3 7" xfId="306"/>
    <cellStyle name="60% — акцент2 3 7" xfId="12753"/>
    <cellStyle name="60% - Акцент2 3 7 2" xfId="3000"/>
    <cellStyle name="60% - Акцент2 3 8" xfId="307"/>
    <cellStyle name="60% — акцент2 3 8" xfId="13581"/>
    <cellStyle name="60% - Акцент2 3 8 2" xfId="3001"/>
    <cellStyle name="60% - Акцент2 3 9" xfId="308"/>
    <cellStyle name="60% — акцент2 3 9" xfId="13071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— акцент2 4 10" xfId="13679"/>
    <cellStyle name="60% - Акцент2 4 2" xfId="3006"/>
    <cellStyle name="60% — акцент2 4 2" xfId="12598"/>
    <cellStyle name="60% - Акцент2 4 3" xfId="6165"/>
    <cellStyle name="60% — акцент2 4 3" xfId="12321"/>
    <cellStyle name="60% - Акцент2 4 3 2" xfId="7610"/>
    <cellStyle name="60% - Акцент2 4 3 3" xfId="7611"/>
    <cellStyle name="60% — акцент2 4 4" xfId="13328"/>
    <cellStyle name="60% — акцент2 4 5" xfId="12508"/>
    <cellStyle name="60% — акцент2 4 6" xfId="13385"/>
    <cellStyle name="60% — акцент2 4 7" xfId="12733"/>
    <cellStyle name="60% — акцент2 4 8" xfId="13571"/>
    <cellStyle name="60% — акцент2 4 9" xfId="13029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 2" xfId="12604"/>
    <cellStyle name="60% - Акцент3 2 10" xfId="312"/>
    <cellStyle name="60% — акцент3 2 10" xfId="12603"/>
    <cellStyle name="60% - Акцент3 2 10 2" xfId="3040"/>
    <cellStyle name="60% - Акцент3 2 11" xfId="5832"/>
    <cellStyle name="60% — акцент3 2 11" xfId="12317"/>
    <cellStyle name="60% - Акцент3 2 11 2" xfId="10891"/>
    <cellStyle name="60% - Акцент3 2 11 3" xfId="6170"/>
    <cellStyle name="60% - Акцент3 2 12" xfId="5900"/>
    <cellStyle name="60% — акцент3 2 12" xfId="13323"/>
    <cellStyle name="60% - Акцент3 2 12 2" xfId="10892"/>
    <cellStyle name="60% - Акцент3 2 13" xfId="5953"/>
    <cellStyle name="60% — акцент3 2 13" xfId="12436"/>
    <cellStyle name="60% - Акцент3 2 14" xfId="7646"/>
    <cellStyle name="60% — акцент3 2 14" xfId="13373"/>
    <cellStyle name="60% - Акцент3 2 15" xfId="7647"/>
    <cellStyle name="60% — акцент3 2 15" xfId="12725"/>
    <cellStyle name="60% - Акцент3 2 16" xfId="7648"/>
    <cellStyle name="60% — акцент3 2 16" xfId="13560"/>
    <cellStyle name="60% - Акцент3 2 17" xfId="7649"/>
    <cellStyle name="60% — акцент3 2 17" xfId="13004"/>
    <cellStyle name="60% - Акцент3 2 17 2" xfId="10893"/>
    <cellStyle name="60% - Акцент3 2 18" xfId="10894"/>
    <cellStyle name="60% — акцент3 2 18" xfId="13973"/>
    <cellStyle name="60% - Акцент3 2 19" xfId="10895"/>
    <cellStyle name="60% — акцент3 2 19" xfId="13738"/>
    <cellStyle name="60% - Акцент3 2 2" xfId="313"/>
    <cellStyle name="60% — акцент3 2 2" xfId="3039"/>
    <cellStyle name="60% - Акцент3 2 2 10" xfId="11093"/>
    <cellStyle name="60% - Акцент3 2 2 11" xfId="12605"/>
    <cellStyle name="60% - Акцент3 2 2 12" xfId="12315"/>
    <cellStyle name="60% - Акцент3 2 2 13" xfId="13321"/>
    <cellStyle name="60% - Акцент3 2 2 14" xfId="12434"/>
    <cellStyle name="60% - Акцент3 2 2 15" xfId="13370"/>
    <cellStyle name="60% - Акцент3 2 2 16" xfId="12723"/>
    <cellStyle name="60% - Акцент3 2 2 17" xfId="13551"/>
    <cellStyle name="60% - Акцент3 2 2 18" xfId="13001"/>
    <cellStyle name="60% - Акцент3 2 2 19" xfId="13648"/>
    <cellStyle name="60% - Акцент3 2 2 2" xfId="3042"/>
    <cellStyle name="60% - Акцент3 2 2 2 2" xfId="7650"/>
    <cellStyle name="60% - Акцент3 2 2 2 3" xfId="6171"/>
    <cellStyle name="60% - Акцент3 2 2 20" xfId="13727"/>
    <cellStyle name="60% - Акцент3 2 2 21" xfId="13893"/>
    <cellStyle name="60% - Акцент3 2 2 22" xfId="13995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— акцент3 2 20" xfId="13894"/>
    <cellStyle name="60% - Акцент3 2 21" xfId="6169"/>
    <cellStyle name="60% — акцент3 2 21" xfId="13997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30" xfId="12602"/>
    <cellStyle name="60% - Акцент3 2 31" xfId="12318"/>
    <cellStyle name="60% - Акцент3 2 32" xfId="13324"/>
    <cellStyle name="60% - Акцент3 2 33" xfId="12445"/>
    <cellStyle name="60% - Акцент3 2 34" xfId="13379"/>
    <cellStyle name="60% - Акцент3 2 35" xfId="12726"/>
    <cellStyle name="60% - Акцент3 2 36" xfId="13561"/>
    <cellStyle name="60% - Акцент3 2 37" xfId="13017"/>
    <cellStyle name="60% - Акцент3 2 38" xfId="13666"/>
    <cellStyle name="60% - Акцент3 2 39" xfId="13753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40" xfId="13895"/>
    <cellStyle name="60% - Акцент3 2 41" xfId="14003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— акцент3 3 10" xfId="13642"/>
    <cellStyle name="60% - Акцент3 3 10 2" xfId="3055"/>
    <cellStyle name="60% - Акцент3 3 11" xfId="3056"/>
    <cellStyle name="60% — акцент3 3 11" xfId="13725"/>
    <cellStyle name="60% - Акцент3 3 11 2" xfId="7653"/>
    <cellStyle name="60% - Акцент3 3 12" xfId="5833"/>
    <cellStyle name="60% — акцент3 3 12" xfId="13891"/>
    <cellStyle name="60% - Акцент3 3 12 2" xfId="10897"/>
    <cellStyle name="60% - Акцент3 3 13" xfId="5899"/>
    <cellStyle name="60% — акцент3 3 13" xfId="13993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— акцент3 3 2" xfId="12607"/>
    <cellStyle name="60% - Акцент3 3 2 10" xfId="12720"/>
    <cellStyle name="60% - Акцент3 3 2 11" xfId="13547"/>
    <cellStyle name="60% - Акцент3 3 2 12" xfId="12998"/>
    <cellStyle name="60% - Акцент3 3 2 13" xfId="13641"/>
    <cellStyle name="60% - Акцент3 3 2 14" xfId="13724"/>
    <cellStyle name="60% - Акцент3 3 2 15" xfId="13890"/>
    <cellStyle name="60% - Акцент3 3 2 16" xfId="13992"/>
    <cellStyle name="60% - Акцент3 3 2 2" xfId="7654"/>
    <cellStyle name="60% - Акцент3 3 2 3" xfId="10898"/>
    <cellStyle name="60% - Акцент3 3 2 4" xfId="3057"/>
    <cellStyle name="60% - Акцент3 3 2 5" xfId="12608"/>
    <cellStyle name="60% - Акцент3 3 2 6" xfId="12312"/>
    <cellStyle name="60% - Акцент3 3 2 7" xfId="13318"/>
    <cellStyle name="60% - Акцент3 3 2 8" xfId="12422"/>
    <cellStyle name="60% - Акцент3 3 2 9" xfId="1336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24" xfId="12606"/>
    <cellStyle name="60% - Акцент3 3 25" xfId="12314"/>
    <cellStyle name="60% - Акцент3 3 26" xfId="13320"/>
    <cellStyle name="60% - Акцент3 3 27" xfId="12432"/>
    <cellStyle name="60% - Акцент3 3 28" xfId="13369"/>
    <cellStyle name="60% - Акцент3 3 29" xfId="12722"/>
    <cellStyle name="60% - Акцент3 3 3" xfId="324"/>
    <cellStyle name="60% — акцент3 3 3" xfId="12313"/>
    <cellStyle name="60% - Акцент3 3 3 10" xfId="12990"/>
    <cellStyle name="60% - Акцент3 3 3 11" xfId="13836"/>
    <cellStyle name="60% - Акцент3 3 3 12" xfId="13723"/>
    <cellStyle name="60% - Акцент3 3 3 13" xfId="13889"/>
    <cellStyle name="60% - Акцент3 3 3 14" xfId="13991"/>
    <cellStyle name="60% - Акцент3 3 3 2" xfId="7655"/>
    <cellStyle name="60% - Акцент3 3 3 2 2" xfId="7656"/>
    <cellStyle name="60% - Акцент3 3 3 3" xfId="3058"/>
    <cellStyle name="60% - Акцент3 3 3 4" xfId="12609"/>
    <cellStyle name="60% - Акцент3 3 3 5" xfId="13317"/>
    <cellStyle name="60% - Акцент3 3 3 6" xfId="12421"/>
    <cellStyle name="60% - Акцент3 3 3 7" xfId="13366"/>
    <cellStyle name="60% - Акцент3 3 3 8" xfId="12712"/>
    <cellStyle name="60% - Акцент3 3 3 9" xfId="13544"/>
    <cellStyle name="60% - Акцент3 3 30" xfId="13549"/>
    <cellStyle name="60% - Акцент3 3 31" xfId="13000"/>
    <cellStyle name="60% - Акцент3 3 32" xfId="13644"/>
    <cellStyle name="60% - Акцент3 3 33" xfId="13726"/>
    <cellStyle name="60% - Акцент3 3 34" xfId="13892"/>
    <cellStyle name="60% - Акцент3 3 35" xfId="13994"/>
    <cellStyle name="60% - Акцент3 3 4" xfId="325"/>
    <cellStyle name="60% — акцент3 3 4" xfId="13319"/>
    <cellStyle name="60% - Акцент3 3 4 2" xfId="3059"/>
    <cellStyle name="60% - Акцент3 3 5" xfId="326"/>
    <cellStyle name="60% — акцент3 3 5" xfId="12423"/>
    <cellStyle name="60% - Акцент3 3 5 2" xfId="3060"/>
    <cellStyle name="60% - Акцент3 3 6" xfId="327"/>
    <cellStyle name="60% — акцент3 3 6" xfId="13368"/>
    <cellStyle name="60% - Акцент3 3 6 2" xfId="3061"/>
    <cellStyle name="60% - Акцент3 3 7" xfId="328"/>
    <cellStyle name="60% — акцент3 3 7" xfId="12721"/>
    <cellStyle name="60% - Акцент3 3 7 2" xfId="3062"/>
    <cellStyle name="60% - Акцент3 3 8" xfId="329"/>
    <cellStyle name="60% — акцент3 3 8" xfId="13548"/>
    <cellStyle name="60% - Акцент3 3 8 2" xfId="3063"/>
    <cellStyle name="60% - Акцент3 3 9" xfId="330"/>
    <cellStyle name="60% — акцент3 3 9" xfId="12999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— акцент3 4 10" xfId="13634"/>
    <cellStyle name="60% - Акцент3 4 2" xfId="3068"/>
    <cellStyle name="60% — акцент3 4 2" xfId="12611"/>
    <cellStyle name="60% - Акцент3 4 3" xfId="6173"/>
    <cellStyle name="60% — акцент3 4 3" xfId="12309"/>
    <cellStyle name="60% - Акцент3 4 3 2" xfId="7657"/>
    <cellStyle name="60% - Акцент3 4 3 3" xfId="7658"/>
    <cellStyle name="60% — акцент3 4 4" xfId="13315"/>
    <cellStyle name="60% — акцент3 4 5" xfId="12410"/>
    <cellStyle name="60% — акцент3 4 6" xfId="13365"/>
    <cellStyle name="60% — акцент3 4 7" xfId="12703"/>
    <cellStyle name="60% — акцент3 4 8" xfId="13534"/>
    <cellStyle name="60% — акцент3 4 9" xfId="1298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 2" xfId="12617"/>
    <cellStyle name="60% - Акцент4 2 10" xfId="334"/>
    <cellStyle name="60% — акцент4 2 10" xfId="12616"/>
    <cellStyle name="60% - Акцент4 2 10 2" xfId="3102"/>
    <cellStyle name="60% - Акцент4 2 11" xfId="5834"/>
    <cellStyle name="60% — акцент4 2 11" xfId="12304"/>
    <cellStyle name="60% - Акцент4 2 11 2" xfId="10899"/>
    <cellStyle name="60% - Акцент4 2 11 3" xfId="6178"/>
    <cellStyle name="60% - Акцент4 2 12" xfId="5898"/>
    <cellStyle name="60% — акцент4 2 12" xfId="13311"/>
    <cellStyle name="60% - Акцент4 2 12 2" xfId="10900"/>
    <cellStyle name="60% - Акцент4 2 13" xfId="5951"/>
    <cellStyle name="60% — акцент4 2 13" xfId="12397"/>
    <cellStyle name="60% - Акцент4 2 14" xfId="7693"/>
    <cellStyle name="60% — акцент4 2 14" xfId="13361"/>
    <cellStyle name="60% - Акцент4 2 15" xfId="7694"/>
    <cellStyle name="60% — акцент4 2 15" xfId="12614"/>
    <cellStyle name="60% - Акцент4 2 16" xfId="7695"/>
    <cellStyle name="60% — акцент4 2 16" xfId="13504"/>
    <cellStyle name="60% - Акцент4 2 17" xfId="7696"/>
    <cellStyle name="60% — акцент4 2 17" xfId="12955"/>
    <cellStyle name="60% - Акцент4 2 17 2" xfId="10901"/>
    <cellStyle name="60% - Акцент4 2 18" xfId="10902"/>
    <cellStyle name="60% — акцент4 2 18" xfId="13625"/>
    <cellStyle name="60% - Акцент4 2 19" xfId="10903"/>
    <cellStyle name="60% — акцент4 2 19" xfId="13717"/>
    <cellStyle name="60% - Акцент4 2 2" xfId="335"/>
    <cellStyle name="60% — акцент4 2 2" xfId="3101"/>
    <cellStyle name="60% - Акцент4 2 2 10" xfId="11581"/>
    <cellStyle name="60% - Акцент4 2 2 11" xfId="12618"/>
    <cellStyle name="60% - Акцент4 2 2 12" xfId="12302"/>
    <cellStyle name="60% - Акцент4 2 2 13" xfId="13309"/>
    <cellStyle name="60% - Акцент4 2 2 14" xfId="12394"/>
    <cellStyle name="60% - Акцент4 2 2 15" xfId="13360"/>
    <cellStyle name="60% - Акцент4 2 2 16" xfId="12601"/>
    <cellStyle name="60% - Акцент4 2 2 17" xfId="13500"/>
    <cellStyle name="60% - Акцент4 2 2 18" xfId="12951"/>
    <cellStyle name="60% - Акцент4 2 2 19" xfId="13622"/>
    <cellStyle name="60% - Акцент4 2 2 2" xfId="3104"/>
    <cellStyle name="60% - Акцент4 2 2 2 2" xfId="7697"/>
    <cellStyle name="60% - Акцент4 2 2 2 3" xfId="6179"/>
    <cellStyle name="60% - Акцент4 2 2 20" xfId="13715"/>
    <cellStyle name="60% - Акцент4 2 2 21" xfId="13885"/>
    <cellStyle name="60% - Акцент4 2 2 22" xfId="13988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— акцент4 2 20" xfId="13887"/>
    <cellStyle name="60% - Акцент4 2 21" xfId="6177"/>
    <cellStyle name="60% — акцент4 2 21" xfId="13989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30" xfId="12615"/>
    <cellStyle name="60% - Акцент4 2 31" xfId="12305"/>
    <cellStyle name="60% - Акцент4 2 32" xfId="13312"/>
    <cellStyle name="60% - Акцент4 2 33" xfId="12398"/>
    <cellStyle name="60% - Акцент4 2 34" xfId="13362"/>
    <cellStyle name="60% - Акцент4 2 35" xfId="12626"/>
    <cellStyle name="60% - Акцент4 2 36" xfId="13506"/>
    <cellStyle name="60% - Акцент4 2 37" xfId="12969"/>
    <cellStyle name="60% - Акцент4 2 38" xfId="13630"/>
    <cellStyle name="60% - Акцент4 2 39" xfId="13718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40" xfId="13888"/>
    <cellStyle name="60% - Акцент4 2 41" xfId="13990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— акцент4 3 10" xfId="13618"/>
    <cellStyle name="60% - Акцент4 3 10 2" xfId="3117"/>
    <cellStyle name="60% - Акцент4 3 11" xfId="3118"/>
    <cellStyle name="60% — акцент4 3 11" xfId="13713"/>
    <cellStyle name="60% - Акцент4 3 11 2" xfId="7700"/>
    <cellStyle name="60% - Акцент4 3 12" xfId="5835"/>
    <cellStyle name="60% — акцент4 3 12" xfId="13883"/>
    <cellStyle name="60% - Акцент4 3 12 2" xfId="10905"/>
    <cellStyle name="60% - Акцент4 3 13" xfId="5897"/>
    <cellStyle name="60% — акцент4 3 13" xfId="13986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— акцент4 3 2" xfId="12620"/>
    <cellStyle name="60% - Акцент4 3 2 10" xfId="12497"/>
    <cellStyle name="60% - Акцент4 3 2 11" xfId="13468"/>
    <cellStyle name="60% - Акцент4 3 2 12" xfId="12927"/>
    <cellStyle name="60% - Акцент4 3 2 13" xfId="13612"/>
    <cellStyle name="60% - Акцент4 3 2 14" xfId="13712"/>
    <cellStyle name="60% - Акцент4 3 2 15" xfId="13882"/>
    <cellStyle name="60% - Акцент4 3 2 16" xfId="13985"/>
    <cellStyle name="60% - Акцент4 3 2 2" xfId="7701"/>
    <cellStyle name="60% - Акцент4 3 2 3" xfId="10906"/>
    <cellStyle name="60% - Акцент4 3 2 4" xfId="3119"/>
    <cellStyle name="60% - Акцент4 3 2 5" xfId="12621"/>
    <cellStyle name="60% - Акцент4 3 2 6" xfId="12299"/>
    <cellStyle name="60% - Акцент4 3 2 7" xfId="13306"/>
    <cellStyle name="60% - Акцент4 3 2 8" xfId="12383"/>
    <cellStyle name="60% - Акцент4 3 2 9" xfId="13357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24" xfId="12619"/>
    <cellStyle name="60% - Акцент4 3 25" xfId="12301"/>
    <cellStyle name="60% - Акцент4 3 26" xfId="13308"/>
    <cellStyle name="60% - Акцент4 3 27" xfId="12385"/>
    <cellStyle name="60% - Акцент4 3 28" xfId="13359"/>
    <cellStyle name="60% - Акцент4 3 29" xfId="12550"/>
    <cellStyle name="60% - Акцент4 3 3" xfId="346"/>
    <cellStyle name="60% — акцент4 3 3" xfId="12300"/>
    <cellStyle name="60% - Акцент4 3 3 10" xfId="12925"/>
    <cellStyle name="60% - Акцент4 3 3 11" xfId="13609"/>
    <cellStyle name="60% - Акцент4 3 3 12" xfId="13711"/>
    <cellStyle name="60% - Акцент4 3 3 13" xfId="13881"/>
    <cellStyle name="60% - Акцент4 3 3 14" xfId="13984"/>
    <cellStyle name="60% - Акцент4 3 3 2" xfId="7702"/>
    <cellStyle name="60% - Акцент4 3 3 2 2" xfId="7703"/>
    <cellStyle name="60% - Акцент4 3 3 3" xfId="3120"/>
    <cellStyle name="60% - Акцент4 3 3 4" xfId="12622"/>
    <cellStyle name="60% - Акцент4 3 3 5" xfId="13305"/>
    <cellStyle name="60% - Акцент4 3 3 6" xfId="12381"/>
    <cellStyle name="60% - Акцент4 3 3 7" xfId="13356"/>
    <cellStyle name="60% - Акцент4 3 3 8" xfId="12449"/>
    <cellStyle name="60% - Акцент4 3 3 9" xfId="13466"/>
    <cellStyle name="60% - Акцент4 3 30" xfId="13491"/>
    <cellStyle name="60% - Акцент4 3 31" xfId="12950"/>
    <cellStyle name="60% - Акцент4 3 32" xfId="13621"/>
    <cellStyle name="60% - Акцент4 3 33" xfId="13714"/>
    <cellStyle name="60% - Акцент4 3 34" xfId="13884"/>
    <cellStyle name="60% - Акцент4 3 35" xfId="13987"/>
    <cellStyle name="60% - Акцент4 3 4" xfId="347"/>
    <cellStyle name="60% — акцент4 3 4" xfId="13307"/>
    <cellStyle name="60% - Акцент4 3 4 2" xfId="3121"/>
    <cellStyle name="60% - Акцент4 3 5" xfId="348"/>
    <cellStyle name="60% — акцент4 3 5" xfId="12384"/>
    <cellStyle name="60% - Акцент4 3 5 2" xfId="3122"/>
    <cellStyle name="60% - Акцент4 3 6" xfId="349"/>
    <cellStyle name="60% — акцент4 3 6" xfId="13358"/>
    <cellStyle name="60% - Акцент4 3 6 2" xfId="3123"/>
    <cellStyle name="60% - Акцент4 3 7" xfId="350"/>
    <cellStyle name="60% — акцент4 3 7" xfId="12510"/>
    <cellStyle name="60% - Акцент4 3 7 2" xfId="3124"/>
    <cellStyle name="60% - Акцент4 3 8" xfId="351"/>
    <cellStyle name="60% — акцент4 3 8" xfId="13477"/>
    <cellStyle name="60% - Акцент4 3 8 2" xfId="3125"/>
    <cellStyle name="60% - Акцент4 3 9" xfId="352"/>
    <cellStyle name="60% — акцент4 3 9" xfId="12940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— акцент4 4 10" xfId="13607"/>
    <cellStyle name="60% - Акцент4 4 2" xfId="3130"/>
    <cellStyle name="60% — акцент4 4 2" xfId="12624"/>
    <cellStyle name="60% - Акцент4 4 3" xfId="6181"/>
    <cellStyle name="60% — акцент4 4 3" xfId="12296"/>
    <cellStyle name="60% - Акцент4 4 3 2" xfId="7704"/>
    <cellStyle name="60% - Акцент4 4 3 3" xfId="7705"/>
    <cellStyle name="60% — акцент4 4 4" xfId="13303"/>
    <cellStyle name="60% — акцент4 4 5" xfId="12347"/>
    <cellStyle name="60% — акцент4 4 6" xfId="13354"/>
    <cellStyle name="60% — акцент4 4 7" xfId="12435"/>
    <cellStyle name="60% — акцент4 4 8" xfId="13464"/>
    <cellStyle name="60% — акцент4 4 9" xfId="12917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 2" xfId="12630"/>
    <cellStyle name="60% - Акцент5 2 10" xfId="356"/>
    <cellStyle name="60% — акцент5 2 10" xfId="12629"/>
    <cellStyle name="60% - Акцент5 2 10 2" xfId="3164"/>
    <cellStyle name="60% - Акцент5 2 11" xfId="5836"/>
    <cellStyle name="60% — акцент5 2 11" xfId="12292"/>
    <cellStyle name="60% - Акцент5 2 11 2" xfId="10907"/>
    <cellStyle name="60% - Акцент5 2 11 3" xfId="6186"/>
    <cellStyle name="60% - Акцент5 2 12" xfId="5895"/>
    <cellStyle name="60% — акцент5 2 12" xfId="13298"/>
    <cellStyle name="60% - Акцент5 2 12 2" xfId="10908"/>
    <cellStyle name="60% - Акцент5 2 13" xfId="5949"/>
    <cellStyle name="60% — акцент5 2 13" xfId="12335"/>
    <cellStyle name="60% - Акцент5 2 14" xfId="7740"/>
    <cellStyle name="60% — акцент5 2 14" xfId="13350"/>
    <cellStyle name="60% - Акцент5 2 15" xfId="7741"/>
    <cellStyle name="60% — акцент5 2 15" xfId="12396"/>
    <cellStyle name="60% - Акцент5 2 16" xfId="7742"/>
    <cellStyle name="60% — акцент5 2 16" xfId="13460"/>
    <cellStyle name="60% - Акцент5 2 17" xfId="7743"/>
    <cellStyle name="60% — акцент5 2 17" xfId="12882"/>
    <cellStyle name="60% - Акцент5 2 17 2" xfId="10909"/>
    <cellStyle name="60% - Акцент5 2 18" xfId="10910"/>
    <cellStyle name="60% — акцент5 2 18" xfId="13603"/>
    <cellStyle name="60% - Акцент5 2 19" xfId="10911"/>
    <cellStyle name="60% — акцент5 2 19" xfId="13253"/>
    <cellStyle name="60% - Акцент5 2 2" xfId="357"/>
    <cellStyle name="60% — акцент5 2 2" xfId="3163"/>
    <cellStyle name="60% - Акцент5 2 2 10" xfId="11825"/>
    <cellStyle name="60% - Акцент5 2 2 11" xfId="12631"/>
    <cellStyle name="60% - Акцент5 2 2 12" xfId="12290"/>
    <cellStyle name="60% - Акцент5 2 2 13" xfId="13297"/>
    <cellStyle name="60% - Акцент5 2 2 14" xfId="12332"/>
    <cellStyle name="60% - Акцент5 2 2 15" xfId="13347"/>
    <cellStyle name="60% - Акцент5 2 2 16" xfId="12346"/>
    <cellStyle name="60% - Акцент5 2 2 17" xfId="13459"/>
    <cellStyle name="60% - Акцент5 2 2 18" xfId="12823"/>
    <cellStyle name="60% - Акцент5 2 2 19" xfId="13599"/>
    <cellStyle name="60% - Акцент5 2 2 2" xfId="3166"/>
    <cellStyle name="60% - Акцент5 2 2 2 2" xfId="7744"/>
    <cellStyle name="60% - Акцент5 2 2 2 3" xfId="6187"/>
    <cellStyle name="60% - Акцент5 2 2 20" xfId="13228"/>
    <cellStyle name="60% - Акцент5 2 2 21" xfId="13845"/>
    <cellStyle name="60% - Акцент5 2 2 22" xfId="13818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— акцент5 2 20" xfId="13854"/>
    <cellStyle name="60% - Акцент5 2 21" xfId="6185"/>
    <cellStyle name="60% — акцент5 2 21" xfId="13982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30" xfId="12628"/>
    <cellStyle name="60% - Акцент5 2 31" xfId="12293"/>
    <cellStyle name="60% - Акцент5 2 32" xfId="13299"/>
    <cellStyle name="60% - Акцент5 2 33" xfId="12341"/>
    <cellStyle name="60% - Акцент5 2 34" xfId="13351"/>
    <cellStyle name="60% - Акцент5 2 35" xfId="12407"/>
    <cellStyle name="60% - Акцент5 2 36" xfId="13461"/>
    <cellStyle name="60% - Акцент5 2 37" xfId="12885"/>
    <cellStyle name="60% - Акцент5 2 38" xfId="13604"/>
    <cellStyle name="60% - Акцент5 2 39" xfId="13254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40" xfId="13857"/>
    <cellStyle name="60% - Акцент5 2 41" xfId="13983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— акцент5 3 10" xfId="13591"/>
    <cellStyle name="60% - Акцент5 3 10 2" xfId="3179"/>
    <cellStyle name="60% - Акцент5 3 11" xfId="3180"/>
    <cellStyle name="60% — акцент5 3 11" xfId="13185"/>
    <cellStyle name="60% - Акцент5 3 11 2" xfId="7747"/>
    <cellStyle name="60% - Акцент5 3 12" xfId="5837"/>
    <cellStyle name="60% — акцент5 3 12" xfId="13975"/>
    <cellStyle name="60% - Акцент5 3 12 2" xfId="10913"/>
    <cellStyle name="60% - Акцент5 3 13" xfId="5894"/>
    <cellStyle name="60% — акцент5 3 13" xfId="13816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— акцент5 3 2" xfId="12633"/>
    <cellStyle name="60% - Акцент5 3 2 10" xfId="12333"/>
    <cellStyle name="60% - Акцент5 3 2 11" xfId="13456"/>
    <cellStyle name="60% - Акцент5 3 2 12" xfId="12763"/>
    <cellStyle name="60% - Акцент5 3 2 13" xfId="13590"/>
    <cellStyle name="60% - Акцент5 3 2 14" xfId="13844"/>
    <cellStyle name="60% - Акцент5 3 2 15" xfId="13677"/>
    <cellStyle name="60% - Акцент5 3 2 16" xfId="13813"/>
    <cellStyle name="60% - Акцент5 3 2 2" xfId="7748"/>
    <cellStyle name="60% - Акцент5 3 2 3" xfId="10914"/>
    <cellStyle name="60% - Акцент5 3 2 4" xfId="3181"/>
    <cellStyle name="60% - Акцент5 3 2 5" xfId="12634"/>
    <cellStyle name="60% - Акцент5 3 2 6" xfId="12287"/>
    <cellStyle name="60% - Акцент5 3 2 7" xfId="13294"/>
    <cellStyle name="60% - Акцент5 3 2 8" xfId="12323"/>
    <cellStyle name="60% - Акцент5 3 2 9" xfId="13338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24" xfId="12632"/>
    <cellStyle name="60% - Акцент5 3 25" xfId="12289"/>
    <cellStyle name="60% - Акцент5 3 26" xfId="13296"/>
    <cellStyle name="60% - Акцент5 3 27" xfId="12331"/>
    <cellStyle name="60% - Акцент5 3 28" xfId="13341"/>
    <cellStyle name="60% - Акцент5 3 29" xfId="12345"/>
    <cellStyle name="60% - Акцент5 3 3" xfId="368"/>
    <cellStyle name="60% — акцент5 3 3" xfId="12288"/>
    <cellStyle name="60% - Акцент5 3 3 10" xfId="12762"/>
    <cellStyle name="60% - Акцент5 3 3 11" xfId="13589"/>
    <cellStyle name="60% - Акцент5 3 3 12" xfId="13158"/>
    <cellStyle name="60% - Акцент5 3 3 13" xfId="13676"/>
    <cellStyle name="60% - Акцент5 3 3 14" xfId="13808"/>
    <cellStyle name="60% - Акцент5 3 3 2" xfId="7749"/>
    <cellStyle name="60% - Акцент5 3 3 2 2" xfId="7750"/>
    <cellStyle name="60% - Акцент5 3 3 3" xfId="3182"/>
    <cellStyle name="60% - Акцент5 3 3 4" xfId="12635"/>
    <cellStyle name="60% - Акцент5 3 3 5" xfId="13293"/>
    <cellStyle name="60% - Акцент5 3 3 6" xfId="12322"/>
    <cellStyle name="60% - Акцент5 3 3 7" xfId="13337"/>
    <cellStyle name="60% - Акцент5 3 3 8" xfId="12320"/>
    <cellStyle name="60% - Акцент5 3 3 9" xfId="13455"/>
    <cellStyle name="60% - Акцент5 3 30" xfId="13458"/>
    <cellStyle name="60% - Акцент5 3 31" xfId="12794"/>
    <cellStyle name="60% - Акцент5 3 32" xfId="13593"/>
    <cellStyle name="60% - Акцент5 3 33" xfId="13194"/>
    <cellStyle name="60% - Акцент5 3 34" xfId="13685"/>
    <cellStyle name="60% - Акцент5 3 35" xfId="13817"/>
    <cellStyle name="60% - Акцент5 3 4" xfId="369"/>
    <cellStyle name="60% — акцент5 3 4" xfId="13295"/>
    <cellStyle name="60% - Акцент5 3 4 2" xfId="3183"/>
    <cellStyle name="60% - Акцент5 3 5" xfId="370"/>
    <cellStyle name="60% — акцент5 3 5" xfId="12328"/>
    <cellStyle name="60% - Акцент5 3 5 2" xfId="3184"/>
    <cellStyle name="60% - Акцент5 3 6" xfId="371"/>
    <cellStyle name="60% — акцент5 3 6" xfId="13339"/>
    <cellStyle name="60% - Акцент5 3 6 2" xfId="3185"/>
    <cellStyle name="60% - Акцент5 3 7" xfId="372"/>
    <cellStyle name="60% — акцент5 3 7" xfId="12344"/>
    <cellStyle name="60% - Акцент5 3 7 2" xfId="3186"/>
    <cellStyle name="60% - Акцент5 3 8" xfId="373"/>
    <cellStyle name="60% — акцент5 3 8" xfId="13457"/>
    <cellStyle name="60% - Акцент5 3 8 2" xfId="3187"/>
    <cellStyle name="60% - Акцент5 3 9" xfId="374"/>
    <cellStyle name="60% — акцент5 3 9" xfId="12773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— акцент5 4 10" xfId="13572"/>
    <cellStyle name="60% - Акцент5 4 2" xfId="3192"/>
    <cellStyle name="60% — акцент5 4 2" xfId="12637"/>
    <cellStyle name="60% - Акцент5 4 3" xfId="6189"/>
    <cellStyle name="60% — акцент5 4 3" xfId="12284"/>
    <cellStyle name="60% - Акцент5 4 3 2" xfId="7751"/>
    <cellStyle name="60% - Акцент5 4 3 3" xfId="7752"/>
    <cellStyle name="60% — акцент5 4 4" xfId="13292"/>
    <cellStyle name="60% — акцент5 4 5" xfId="12319"/>
    <cellStyle name="60% — акцент5 4 6" xfId="13329"/>
    <cellStyle name="60% — акцент5 4 7" xfId="12316"/>
    <cellStyle name="60% — акцент5 4 8" xfId="13453"/>
    <cellStyle name="60% — акцент5 4 9" xfId="12734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 2" xfId="12643"/>
    <cellStyle name="60% - Акцент6 2 10" xfId="378"/>
    <cellStyle name="60% — акцент6 2 10" xfId="12642"/>
    <cellStyle name="60% - Акцент6 2 10 2" xfId="3226"/>
    <cellStyle name="60% - Акцент6 2 11" xfId="5838"/>
    <cellStyle name="60% — акцент6 2 11" xfId="12279"/>
    <cellStyle name="60% - Акцент6 2 11 2" xfId="10915"/>
    <cellStyle name="60% - Акцент6 2 11 3" xfId="6194"/>
    <cellStyle name="60% - Акцент6 2 12" xfId="5892"/>
    <cellStyle name="60% — акцент6 2 12" xfId="13288"/>
    <cellStyle name="60% - Акцент6 2 12 2" xfId="10916"/>
    <cellStyle name="60% - Акцент6 2 13" xfId="5947"/>
    <cellStyle name="60% — акцент6 2 13" xfId="12308"/>
    <cellStyle name="60% - Акцент6 2 14" xfId="7787"/>
    <cellStyle name="60% — акцент6 2 14" xfId="13316"/>
    <cellStyle name="60% - Акцент6 2 15" xfId="7788"/>
    <cellStyle name="60% — акцент6 2 15" xfId="12286"/>
    <cellStyle name="60% - Акцент6 2 16" xfId="7789"/>
    <cellStyle name="60% — акцент6 2 16" xfId="13450"/>
    <cellStyle name="60% - Акцент6 2 17" xfId="7790"/>
    <cellStyle name="60% — акцент6 2 17" xfId="12706"/>
    <cellStyle name="60% - Акцент6 2 17 2" xfId="10917"/>
    <cellStyle name="60% - Акцент6 2 18" xfId="10918"/>
    <cellStyle name="60% — акцент6 2 18" xfId="13538"/>
    <cellStyle name="60% - Акцент6 2 19" xfId="10919"/>
    <cellStyle name="60% — акцент6 2 19" xfId="12989"/>
    <cellStyle name="60% - Акцент6 2 2" xfId="379"/>
    <cellStyle name="60% — акцент6 2 2" xfId="3225"/>
    <cellStyle name="60% - Акцент6 2 2 10" xfId="11552"/>
    <cellStyle name="60% - Акцент6 2 2 11" xfId="12644"/>
    <cellStyle name="60% - Акцент6 2 2 12" xfId="12277"/>
    <cellStyle name="60% - Акцент6 2 2 13" xfId="13287"/>
    <cellStyle name="60% - Акцент6 2 2 14" xfId="12306"/>
    <cellStyle name="60% - Акцент6 2 2 15" xfId="13314"/>
    <cellStyle name="60% - Акцент6 2 2 16" xfId="12282"/>
    <cellStyle name="60% - Акцент6 2 2 17" xfId="13449"/>
    <cellStyle name="60% - Акцент6 2 2 18" xfId="12702"/>
    <cellStyle name="60% - Акцент6 2 2 19" xfId="13527"/>
    <cellStyle name="60% - Акцент6 2 2 2" xfId="3228"/>
    <cellStyle name="60% - Акцент6 2 2 2 2" xfId="7791"/>
    <cellStyle name="60% - Акцент6 2 2 2 3" xfId="6195"/>
    <cellStyle name="60% - Акцент6 2 2 20" xfId="12980"/>
    <cellStyle name="60% - Акцент6 2 2 21" xfId="13606"/>
    <cellStyle name="60% - Акцент6 2 2 22" xfId="13722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— акцент6 2 20" xfId="13608"/>
    <cellStyle name="60% - Акцент6 2 21" xfId="6193"/>
    <cellStyle name="60% — акцент6 2 21" xfId="13729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30" xfId="12641"/>
    <cellStyle name="60% - Акцент6 2 31" xfId="12280"/>
    <cellStyle name="60% - Акцент6 2 32" xfId="13289"/>
    <cellStyle name="60% - Акцент6 2 33" xfId="12310"/>
    <cellStyle name="60% - Акцент6 2 34" xfId="13322"/>
    <cellStyle name="60% - Акцент6 2 35" xfId="12291"/>
    <cellStyle name="60% - Акцент6 2 36" xfId="13451"/>
    <cellStyle name="60% - Акцент6 2 37" xfId="12724"/>
    <cellStyle name="60% - Акцент6 2 38" xfId="13557"/>
    <cellStyle name="60% - Акцент6 2 39" xfId="13002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40" xfId="13623"/>
    <cellStyle name="60% - Акцент6 2 41" xfId="1376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— акцент6 3 10" xfId="13503"/>
    <cellStyle name="60% - Акцент6 3 10 2" xfId="3241"/>
    <cellStyle name="60% - Акцент6 3 11" xfId="3242"/>
    <cellStyle name="60% — акцент6 3 11" xfId="12953"/>
    <cellStyle name="60% - Акцент6 3 11 2" xfId="7794"/>
    <cellStyle name="60% - Акцент6 3 12" xfId="5839"/>
    <cellStyle name="60% — акцент6 3 12" xfId="13602"/>
    <cellStyle name="60% - Акцент6 3 12 2" xfId="10921"/>
    <cellStyle name="60% - Акцент6 3 13" xfId="5891"/>
    <cellStyle name="60% — акцент6 3 13" xfId="13720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— акцент6 3 2" xfId="12646"/>
    <cellStyle name="60% - Акцент6 3 2 10" xfId="12272"/>
    <cellStyle name="60% - Акцент6 3 2 11" xfId="13446"/>
    <cellStyle name="60% - Акцент6 3 2 12" xfId="12447"/>
    <cellStyle name="60% - Акцент6 3 2 13" xfId="13465"/>
    <cellStyle name="60% - Акцент6 3 2 14" xfId="12918"/>
    <cellStyle name="60% - Акцент6 3 2 15" xfId="13586"/>
    <cellStyle name="60% - Акцент6 3 2 16" xfId="13719"/>
    <cellStyle name="60% - Акцент6 3 2 2" xfId="7795"/>
    <cellStyle name="60% - Акцент6 3 2 3" xfId="10922"/>
    <cellStyle name="60% - Акцент6 3 2 4" xfId="3243"/>
    <cellStyle name="60% - Акцент6 3 2 5" xfId="12647"/>
    <cellStyle name="60% - Акцент6 3 2 6" xfId="12274"/>
    <cellStyle name="60% - Акцент6 3 2 7" xfId="13284"/>
    <cellStyle name="60% - Акцент6 3 2 8" xfId="12297"/>
    <cellStyle name="60% - Акцент6 3 2 9" xfId="13304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24" xfId="12645"/>
    <cellStyle name="60% - Акцент6 3 25" xfId="12276"/>
    <cellStyle name="60% - Акцент6 3 26" xfId="13286"/>
    <cellStyle name="60% - Акцент6 3 27" xfId="12303"/>
    <cellStyle name="60% - Акцент6 3 28" xfId="13313"/>
    <cellStyle name="60% - Акцент6 3 29" xfId="12281"/>
    <cellStyle name="60% - Акцент6 3 3" xfId="390"/>
    <cellStyle name="60% — акцент6 3 3" xfId="12275"/>
    <cellStyle name="60% - Акцент6 3 3 10" xfId="12419"/>
    <cellStyle name="60% - Акцент6 3 3 11" xfId="13463"/>
    <cellStyle name="60% - Акцент6 3 3 12" xfId="12914"/>
    <cellStyle name="60% - Акцент6 3 3 13" xfId="13568"/>
    <cellStyle name="60% - Акцент6 3 3 14" xfId="13716"/>
    <cellStyle name="60% - Акцент6 3 3 2" xfId="7796"/>
    <cellStyle name="60% - Акцент6 3 3 2 2" xfId="7797"/>
    <cellStyle name="60% - Акцент6 3 3 3" xfId="3244"/>
    <cellStyle name="60% - Акцент6 3 3 4" xfId="12648"/>
    <cellStyle name="60% - Акцент6 3 3 5" xfId="13283"/>
    <cellStyle name="60% - Акцент6 3 3 6" xfId="12295"/>
    <cellStyle name="60% - Акцент6 3 3 7" xfId="13302"/>
    <cellStyle name="60% - Акцент6 3 3 8" xfId="12269"/>
    <cellStyle name="60% - Акцент6 3 3 9" xfId="13436"/>
    <cellStyle name="60% - Акцент6 3 30" xfId="13448"/>
    <cellStyle name="60% - Акцент6 3 31" xfId="12681"/>
    <cellStyle name="60% - Акцент6 3 32" xfId="13522"/>
    <cellStyle name="60% - Акцент6 3 33" xfId="12979"/>
    <cellStyle name="60% - Акцент6 3 34" xfId="13605"/>
    <cellStyle name="60% - Акцент6 3 35" xfId="13721"/>
    <cellStyle name="60% - Акцент6 3 4" xfId="391"/>
    <cellStyle name="60% — акцент6 3 4" xfId="13285"/>
    <cellStyle name="60% - Акцент6 3 4 2" xfId="3245"/>
    <cellStyle name="60% - Акцент6 3 5" xfId="392"/>
    <cellStyle name="60% — акцент6 3 5" xfId="12298"/>
    <cellStyle name="60% - Акцент6 3 5 2" xfId="3246"/>
    <cellStyle name="60% - Акцент6 3 6" xfId="393"/>
    <cellStyle name="60% — акцент6 3 6" xfId="13310"/>
    <cellStyle name="60% - Акцент6 3 6 2" xfId="3247"/>
    <cellStyle name="60% - Акцент6 3 7" xfId="394"/>
    <cellStyle name="60% — акцент6 3 7" xfId="12278"/>
    <cellStyle name="60% - Акцент6 3 7 2" xfId="3248"/>
    <cellStyle name="60% - Акцент6 3 8" xfId="395"/>
    <cellStyle name="60% — акцент6 3 8" xfId="13447"/>
    <cellStyle name="60% - Акцент6 3 8 2" xfId="3249"/>
    <cellStyle name="60% - Акцент6 3 9" xfId="396"/>
    <cellStyle name="60% — акцент6 3 9" xfId="12613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— акцент6 4 10" xfId="13462"/>
    <cellStyle name="60% - Акцент6 4 2" xfId="3254"/>
    <cellStyle name="60% — акцент6 4 2" xfId="12650"/>
    <cellStyle name="60% - Акцент6 4 3" xfId="6197"/>
    <cellStyle name="60% — акцент6 4 3" xfId="12270"/>
    <cellStyle name="60% - Акцент6 4 3 2" xfId="7798"/>
    <cellStyle name="60% - Акцент6 4 3 3" xfId="7799"/>
    <cellStyle name="60% — акцент6 4 4" xfId="13282"/>
    <cellStyle name="60% — акцент6 4 5" xfId="12294"/>
    <cellStyle name="60% — акцент6 4 6" xfId="13300"/>
    <cellStyle name="60% — акцент6 4 7" xfId="12266"/>
    <cellStyle name="60% — акцент6 4 8" xfId="13419"/>
    <cellStyle name="60% — акцент6 4 9" xfId="1240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1 2" xfId="12655"/>
    <cellStyle name="Accent1 10" xfId="12261"/>
    <cellStyle name="Accent1 11" xfId="13391"/>
    <cellStyle name="Accent1 12" xfId="12307"/>
    <cellStyle name="Accent1 13" xfId="13452"/>
    <cellStyle name="Accent1 14" xfId="12732"/>
    <cellStyle name="Accent1 15" xfId="13454"/>
    <cellStyle name="Accent1 16" xfId="13252"/>
    <cellStyle name="Accent1 2" xfId="7833"/>
    <cellStyle name="Accent1 2 2" xfId="12656"/>
    <cellStyle name="Accent1 3" xfId="7834"/>
    <cellStyle name="Accent1 3 2" xfId="12657"/>
    <cellStyle name="Accent1 4" xfId="7835"/>
    <cellStyle name="Accent1 5" xfId="12654"/>
    <cellStyle name="Accent1 6" xfId="12267"/>
    <cellStyle name="Accent1 7" xfId="13280"/>
    <cellStyle name="Accent1 8" xfId="12283"/>
    <cellStyle name="Accent1 9" xfId="13290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1 2" xfId="12659"/>
    <cellStyle name="Accent2 10" xfId="12255"/>
    <cellStyle name="Accent2 11" xfId="13371"/>
    <cellStyle name="Accent2 12" xfId="12265"/>
    <cellStyle name="Accent2 13" xfId="13416"/>
    <cellStyle name="Accent2 14" xfId="12348"/>
    <cellStyle name="Accent2 15" xfId="13421"/>
    <cellStyle name="Accent2 16" xfId="13020"/>
    <cellStyle name="Accent2 2" xfId="7856"/>
    <cellStyle name="Accent2 2 2" xfId="7857"/>
    <cellStyle name="Accent2 2 3" xfId="12660"/>
    <cellStyle name="Accent2 3" xfId="7858"/>
    <cellStyle name="Accent2 3 2" xfId="12661"/>
    <cellStyle name="Accent2 4" xfId="7859"/>
    <cellStyle name="Accent2 5" xfId="12658"/>
    <cellStyle name="Accent2 6" xfId="12264"/>
    <cellStyle name="Accent2 7" xfId="13278"/>
    <cellStyle name="Accent2 8" xfId="12273"/>
    <cellStyle name="Accent2 9" xfId="13281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1 2" xfId="12663"/>
    <cellStyle name="Accent3 10" xfId="12250"/>
    <cellStyle name="Accent3 11" xfId="13363"/>
    <cellStyle name="Accent3 12" xfId="12257"/>
    <cellStyle name="Accent3 13" xfId="13383"/>
    <cellStyle name="Accent3 14" xfId="12285"/>
    <cellStyle name="Accent3 15" xfId="13382"/>
    <cellStyle name="Accent3 16" xfId="12893"/>
    <cellStyle name="Accent3 2" xfId="7880"/>
    <cellStyle name="Accent3 2 2" xfId="12664"/>
    <cellStyle name="Accent3 3" xfId="7881"/>
    <cellStyle name="Accent3 3 2" xfId="12665"/>
    <cellStyle name="Accent3 4" xfId="7882"/>
    <cellStyle name="Accent3 5" xfId="12662"/>
    <cellStyle name="Accent3 6" xfId="12260"/>
    <cellStyle name="Accent3 7" xfId="13276"/>
    <cellStyle name="Accent3 8" xfId="12268"/>
    <cellStyle name="Accent3 9" xfId="13279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1 2" xfId="12667"/>
    <cellStyle name="Accent4 10" xfId="12248"/>
    <cellStyle name="Accent4 11" xfId="13353"/>
    <cellStyle name="Accent4 12" xfId="12252"/>
    <cellStyle name="Accent4 13" xfId="13364"/>
    <cellStyle name="Accent4 14" xfId="12259"/>
    <cellStyle name="Accent4 15" xfId="13355"/>
    <cellStyle name="Accent4 16" xfId="12727"/>
    <cellStyle name="Accent4 2" xfId="7903"/>
    <cellStyle name="Accent4 2 2" xfId="12668"/>
    <cellStyle name="Accent4 3" xfId="7904"/>
    <cellStyle name="Accent4 3 2" xfId="12669"/>
    <cellStyle name="Accent4 4" xfId="7905"/>
    <cellStyle name="Accent4 5" xfId="12666"/>
    <cellStyle name="Accent4 6" xfId="12256"/>
    <cellStyle name="Accent4 7" xfId="13275"/>
    <cellStyle name="Accent4 8" xfId="12263"/>
    <cellStyle name="Accent4 9" xfId="13277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1 2" xfId="12671"/>
    <cellStyle name="Accent5 10" xfId="12245"/>
    <cellStyle name="Accent5 11" xfId="13327"/>
    <cellStyle name="Accent5 12" xfId="12247"/>
    <cellStyle name="Accent5 13" xfId="13352"/>
    <cellStyle name="Accent5 14" xfId="12249"/>
    <cellStyle name="Accent5 15" xfId="13326"/>
    <cellStyle name="Accent5 16" xfId="12311"/>
    <cellStyle name="Accent5 2" xfId="7921"/>
    <cellStyle name="Accent5 2 2" xfId="12672"/>
    <cellStyle name="Accent5 3" xfId="7922"/>
    <cellStyle name="Accent5 3 2" xfId="12673"/>
    <cellStyle name="Accent5 4" xfId="7923"/>
    <cellStyle name="Accent5 5" xfId="12670"/>
    <cellStyle name="Accent5 6" xfId="12253"/>
    <cellStyle name="Accent5 7" xfId="13273"/>
    <cellStyle name="Accent5 8" xfId="12258"/>
    <cellStyle name="Accent5 9" xfId="13274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1 2" xfId="12675"/>
    <cellStyle name="Accent6 10" xfId="12243"/>
    <cellStyle name="Accent6 11" xfId="13301"/>
    <cellStyle name="Accent6 12" xfId="12244"/>
    <cellStyle name="Accent6 13" xfId="13325"/>
    <cellStyle name="Accent6 14" xfId="12246"/>
    <cellStyle name="Accent6 15" xfId="13291"/>
    <cellStyle name="Accent6 16" xfId="12262"/>
    <cellStyle name="Accent6 2" xfId="7939"/>
    <cellStyle name="Accent6 2 2" xfId="12676"/>
    <cellStyle name="Accent6 3" xfId="7940"/>
    <cellStyle name="Accent6 3 2" xfId="12677"/>
    <cellStyle name="Accent6 4" xfId="7941"/>
    <cellStyle name="Accent6 5" xfId="12674"/>
    <cellStyle name="Accent6 6" xfId="12251"/>
    <cellStyle name="Accent6 7" xfId="13271"/>
    <cellStyle name="Accent6 8" xfId="12254"/>
    <cellStyle name="Accent6 9" xfId="13272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1 2" xfId="12683"/>
    <cellStyle name="Bad 2" xfId="7983"/>
    <cellStyle name="Bad 2 2" xfId="12684"/>
    <cellStyle name="Bad 3" xfId="7984"/>
    <cellStyle name="Bad 3 2" xfId="12685"/>
    <cellStyle name="Bad 4" xfId="7985"/>
    <cellStyle name="Bad 5" xfId="12682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1 2" xfId="12687"/>
    <cellStyle name="Calculation 2" xfId="7999"/>
    <cellStyle name="Calculation 2 2" xfId="12688"/>
    <cellStyle name="Calculation 3" xfId="8000"/>
    <cellStyle name="Calculation 3 2" xfId="12689"/>
    <cellStyle name="Calculation 4" xfId="8001"/>
    <cellStyle name="Calculation 5" xfId="12686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1 2" xfId="12691"/>
    <cellStyle name="Check Cell 2" xfId="8006"/>
    <cellStyle name="Check Cell 2 2" xfId="12692"/>
    <cellStyle name="Check Cell 3" xfId="8007"/>
    <cellStyle name="Check Cell 3 2" xfId="12693"/>
    <cellStyle name="Check Cell 4" xfId="8008"/>
    <cellStyle name="Check Cell 5" xfId="12690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14" xfId="12705"/>
    <cellStyle name="date 15" xfId="12241"/>
    <cellStyle name="date 16" xfId="13266"/>
    <cellStyle name="date 17" xfId="12242"/>
    <cellStyle name="date 18" xfId="13267"/>
    <cellStyle name="date 19" xfId="13265"/>
    <cellStyle name="date 2" xfId="5880"/>
    <cellStyle name="Date 2 2" xfId="8020"/>
    <cellStyle name="date 20" xfId="13269"/>
    <cellStyle name="date 21" xfId="12238"/>
    <cellStyle name="date 22" xfId="13270"/>
    <cellStyle name="date 23" xfId="12239"/>
    <cellStyle name="date 24" xfId="13268"/>
    <cellStyle name="date 25" xfId="1224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cel Built-in Normal 5" xfId="12714"/>
    <cellStyle name="Explanatory Text" xfId="3378"/>
    <cellStyle name="Explanatory Text 1" xfId="8063"/>
    <cellStyle name="Explanatory Text 1 2" xfId="12716"/>
    <cellStyle name="Explanatory Text 2" xfId="8064"/>
    <cellStyle name="Explanatory Text 2 2" xfId="12717"/>
    <cellStyle name="Explanatory Text 3" xfId="8065"/>
    <cellStyle name="Explanatory Text 3 2" xfId="12718"/>
    <cellStyle name="Explanatory Text 4" xfId="1271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1 2" xfId="12729"/>
    <cellStyle name="Good 2" xfId="8070"/>
    <cellStyle name="Good 2 2" xfId="8071"/>
    <cellStyle name="Good 2 3" xfId="12730"/>
    <cellStyle name="Good 3" xfId="8072"/>
    <cellStyle name="Good 3 2" xfId="8073"/>
    <cellStyle name="Good 3 3" xfId="12731"/>
    <cellStyle name="Good 4" xfId="8074"/>
    <cellStyle name="Good 5" xfId="8075"/>
    <cellStyle name="Good 6" xfId="12728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1 2" xfId="12736"/>
    <cellStyle name="Heading 1 2" xfId="3404"/>
    <cellStyle name="Heading 1 2 2" xfId="8082"/>
    <cellStyle name="Heading 1 2 3" xfId="6297"/>
    <cellStyle name="Heading 1 2 4" xfId="12737"/>
    <cellStyle name="Heading 1 3" xfId="5840"/>
    <cellStyle name="Heading 1 3 2" xfId="8083"/>
    <cellStyle name="Heading 1 3 3" xfId="12738"/>
    <cellStyle name="Heading 1 4" xfId="10932"/>
    <cellStyle name="Heading 1 5" xfId="12735"/>
    <cellStyle name="Heading 2" xfId="3405"/>
    <cellStyle name="Heading 2 1" xfId="8084"/>
    <cellStyle name="Heading 2 1 2" xfId="12740"/>
    <cellStyle name="Heading 2 2" xfId="3406"/>
    <cellStyle name="Heading 2 2 2" xfId="8085"/>
    <cellStyle name="Heading 2 2 3" xfId="6298"/>
    <cellStyle name="Heading 2 2 4" xfId="12741"/>
    <cellStyle name="Heading 2 3" xfId="5841"/>
    <cellStyle name="Heading 2 3 2" xfId="8086"/>
    <cellStyle name="Heading 2 3 3" xfId="12742"/>
    <cellStyle name="Heading 2 4" xfId="10933"/>
    <cellStyle name="Heading 2 5" xfId="12739"/>
    <cellStyle name="Heading 3" xfId="3407"/>
    <cellStyle name="Heading 3 1" xfId="8087"/>
    <cellStyle name="Heading 3 1 2" xfId="12744"/>
    <cellStyle name="Heading 3 2" xfId="8088"/>
    <cellStyle name="Heading 3 2 2" xfId="12745"/>
    <cellStyle name="Heading 3 3" xfId="8089"/>
    <cellStyle name="Heading 3 3 2" xfId="12746"/>
    <cellStyle name="Heading 3 4" xfId="12743"/>
    <cellStyle name="Heading 4" xfId="3408"/>
    <cellStyle name="Heading 4 1" xfId="8090"/>
    <cellStyle name="Heading 4 1 2" xfId="12748"/>
    <cellStyle name="Heading 4 2" xfId="8091"/>
    <cellStyle name="Heading 4 2 2" xfId="12749"/>
    <cellStyle name="Heading 4 3" xfId="8092"/>
    <cellStyle name="Heading 4 3 2" xfId="12750"/>
    <cellStyle name="Heading 4 4" xfId="12747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1 2" xfId="12759"/>
    <cellStyle name="Input 2" xfId="8104"/>
    <cellStyle name="Input 2 2" xfId="12760"/>
    <cellStyle name="Input 3" xfId="8105"/>
    <cellStyle name="Input 3 2" xfId="12761"/>
    <cellStyle name="Input 4" xfId="8106"/>
    <cellStyle name="Input 5" xfId="12758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1 2" xfId="12766"/>
    <cellStyle name="Linked Cell 2" xfId="8136"/>
    <cellStyle name="Linked Cell 2 2" xfId="12767"/>
    <cellStyle name="Linked Cell 3" xfId="8137"/>
    <cellStyle name="Linked Cell 3 2" xfId="12768"/>
    <cellStyle name="Linked Cell 4" xfId="12765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1 2" xfId="12770"/>
    <cellStyle name="Neutral 2" xfId="8151"/>
    <cellStyle name="Neutral 2 2" xfId="8152"/>
    <cellStyle name="Neutral 2 3" xfId="12771"/>
    <cellStyle name="Neutral 3" xfId="8153"/>
    <cellStyle name="Neutral 3 2" xfId="8154"/>
    <cellStyle name="Neutral 3 3" xfId="12772"/>
    <cellStyle name="Neutral 4" xfId="8155"/>
    <cellStyle name="Neutral 5" xfId="8156"/>
    <cellStyle name="Neutral 6" xfId="12769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 7" xfId="12779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1 2" xfId="12786"/>
    <cellStyle name="Output 2" xfId="8185"/>
    <cellStyle name="Output 2 2" xfId="12787"/>
    <cellStyle name="Output 3" xfId="8186"/>
    <cellStyle name="Output 3 2" xfId="12788"/>
    <cellStyle name="Output 4" xfId="8187"/>
    <cellStyle name="Output 5" xfId="12785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1 2" xfId="12847"/>
    <cellStyle name="Total 2" xfId="3555"/>
    <cellStyle name="Total 2 2" xfId="8490"/>
    <cellStyle name="Total 2 3" xfId="6320"/>
    <cellStyle name="Total 2 4" xfId="12848"/>
    <cellStyle name="Total 3" xfId="5842"/>
    <cellStyle name="Total 3 2" xfId="8491"/>
    <cellStyle name="Total 3 3" xfId="12849"/>
    <cellStyle name="Total 4" xfId="10946"/>
    <cellStyle name="Total 5" xfId="128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1 2" xfId="12851"/>
    <cellStyle name="Warning Text 2" xfId="8495"/>
    <cellStyle name="Warning Text 2 2" xfId="12852"/>
    <cellStyle name="Warning Text 3" xfId="8496"/>
    <cellStyle name="Warning Text 3 2" xfId="12853"/>
    <cellStyle name="Warning Text 4" xfId="12850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19" xfId="12854"/>
    <cellStyle name="Акцент1 2" xfId="398"/>
    <cellStyle name="Акцент1 2 1" xfId="8522"/>
    <cellStyle name="Акцент1 2 1 2" xfId="12856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14" xfId="12855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2 4" xfId="12857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14" xfId="12858"/>
    <cellStyle name="Акцент1 3 2" xfId="410"/>
    <cellStyle name="Акцент1 3 2 2" xfId="8528"/>
    <cellStyle name="Акцент1 3 2 3" xfId="10949"/>
    <cellStyle name="Акцент1 3 2 4" xfId="3577"/>
    <cellStyle name="Акцент1 3 2 5" xfId="12859"/>
    <cellStyle name="Акцент1 3 3" xfId="411"/>
    <cellStyle name="Акцент1 3 3 2" xfId="8529"/>
    <cellStyle name="Акцент1 3 3 2 2" xfId="8530"/>
    <cellStyle name="Акцент1 3 3 3" xfId="3578"/>
    <cellStyle name="Акцент1 3 3 4" xfId="12860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19" xfId="12864"/>
    <cellStyle name="Акцент2 2" xfId="419"/>
    <cellStyle name="Акцент2 2 1" xfId="8566"/>
    <cellStyle name="Акцент2 2 1 2" xfId="128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14" xfId="12865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2 4" xfId="12867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14" xfId="12868"/>
    <cellStyle name="Акцент2 3 2" xfId="431"/>
    <cellStyle name="Акцент2 3 2 2" xfId="8572"/>
    <cellStyle name="Акцент2 3 2 3" xfId="10952"/>
    <cellStyle name="Акцент2 3 2 4" xfId="3618"/>
    <cellStyle name="Акцент2 3 2 5" xfId="12869"/>
    <cellStyle name="Акцент2 3 3" xfId="432"/>
    <cellStyle name="Акцент2 3 3 2" xfId="8573"/>
    <cellStyle name="Акцент2 3 3 2 2" xfId="8574"/>
    <cellStyle name="Акцент2 3 3 3" xfId="3619"/>
    <cellStyle name="Акцент2 3 3 4" xfId="12870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19" xfId="12875"/>
    <cellStyle name="Акцент3 2" xfId="440"/>
    <cellStyle name="Акцент3 2 1" xfId="8610"/>
    <cellStyle name="Акцент3 2 1 2" xfId="12877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14" xfId="12876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2 4" xfId="12878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14" xfId="12879"/>
    <cellStyle name="Акцент3 3 2" xfId="452"/>
    <cellStyle name="Акцент3 3 2 2" xfId="8616"/>
    <cellStyle name="Акцент3 3 2 3" xfId="10955"/>
    <cellStyle name="Акцент3 3 2 4" xfId="3659"/>
    <cellStyle name="Акцент3 3 2 5" xfId="12880"/>
    <cellStyle name="Акцент3 3 3" xfId="453"/>
    <cellStyle name="Акцент3 3 3 2" xfId="8617"/>
    <cellStyle name="Акцент3 3 3 2 2" xfId="8618"/>
    <cellStyle name="Акцент3 3 3 3" xfId="3660"/>
    <cellStyle name="Акцент3 3 3 4" xfId="12881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19" xfId="12886"/>
    <cellStyle name="Акцент4 2" xfId="461"/>
    <cellStyle name="Акцент4 2 1" xfId="8654"/>
    <cellStyle name="Акцент4 2 1 2" xfId="12888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14" xfId="12887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2 4" xfId="12889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14" xfId="12890"/>
    <cellStyle name="Акцент4 3 2" xfId="473"/>
    <cellStyle name="Акцент4 3 2 2" xfId="8660"/>
    <cellStyle name="Акцент4 3 2 3" xfId="10958"/>
    <cellStyle name="Акцент4 3 2 4" xfId="3700"/>
    <cellStyle name="Акцент4 3 2 5" xfId="12891"/>
    <cellStyle name="Акцент4 3 3" xfId="474"/>
    <cellStyle name="Акцент4 3 3 2" xfId="8661"/>
    <cellStyle name="Акцент4 3 3 2 2" xfId="8662"/>
    <cellStyle name="Акцент4 3 3 3" xfId="3701"/>
    <cellStyle name="Акцент4 3 3 4" xfId="12892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19" xfId="12896"/>
    <cellStyle name="Акцент5 2" xfId="482"/>
    <cellStyle name="Акцент5 2 1" xfId="8698"/>
    <cellStyle name="Акцент5 2 1 2" xfId="128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14" xfId="12897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2 4" xfId="12899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14" xfId="12900"/>
    <cellStyle name="Акцент5 3 2" xfId="494"/>
    <cellStyle name="Акцент5 3 2 2" xfId="8704"/>
    <cellStyle name="Акцент5 3 2 3" xfId="10961"/>
    <cellStyle name="Акцент5 3 2 4" xfId="3741"/>
    <cellStyle name="Акцент5 3 2 5" xfId="12901"/>
    <cellStyle name="Акцент5 3 3" xfId="495"/>
    <cellStyle name="Акцент5 3 3 2" xfId="8705"/>
    <cellStyle name="Акцент5 3 3 2 2" xfId="8706"/>
    <cellStyle name="Акцент5 3 3 3" xfId="3742"/>
    <cellStyle name="Акцент5 3 3 4" xfId="1290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19" xfId="12907"/>
    <cellStyle name="Акцент6 2" xfId="503"/>
    <cellStyle name="Акцент6 2 1" xfId="8742"/>
    <cellStyle name="Акцент6 2 1 2" xfId="12909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14" xfId="12908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2 4" xfId="12910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14" xfId="12911"/>
    <cellStyle name="Акцент6 3 2" xfId="515"/>
    <cellStyle name="Акцент6 3 2 2" xfId="8748"/>
    <cellStyle name="Акцент6 3 2 3" xfId="10964"/>
    <cellStyle name="Акцент6 3 2 4" xfId="3782"/>
    <cellStyle name="Акцент6 3 2 5" xfId="12912"/>
    <cellStyle name="Акцент6 3 3" xfId="516"/>
    <cellStyle name="Акцент6 3 3 2" xfId="8749"/>
    <cellStyle name="Акцент6 3 3 2 2" xfId="8750"/>
    <cellStyle name="Акцент6 3 3 3" xfId="3783"/>
    <cellStyle name="Акцент6 3 3 4" xfId="1291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19" xfId="12919"/>
    <cellStyle name="Ввод  2" xfId="524"/>
    <cellStyle name="Ввод  2 1" xfId="8777"/>
    <cellStyle name="Ввод  2 1 2" xfId="12921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14" xfId="12920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2 4" xfId="12922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14" xfId="12923"/>
    <cellStyle name="Ввод  3 2" xfId="536"/>
    <cellStyle name="Ввод  3 2 2" xfId="8783"/>
    <cellStyle name="Ввод  3 2 3" xfId="10968"/>
    <cellStyle name="Ввод  3 2 4" xfId="3832"/>
    <cellStyle name="Ввод  3 2 5" xfId="12924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19" xfId="12930"/>
    <cellStyle name="Вывод 2" xfId="545"/>
    <cellStyle name="Вывод 2 1" xfId="8818"/>
    <cellStyle name="Вывод 2 1 2" xfId="12932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14" xfId="12931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2 4" xfId="12933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14" xfId="12934"/>
    <cellStyle name="Вывод 3 2" xfId="557"/>
    <cellStyle name="Вывод 3 2 2" xfId="8824"/>
    <cellStyle name="Вывод 3 2 3" xfId="10975"/>
    <cellStyle name="Вывод 3 2 4" xfId="3884"/>
    <cellStyle name="Вывод 3 2 5" xfId="12935"/>
    <cellStyle name="Вывод 3 3" xfId="558"/>
    <cellStyle name="Вывод 3 3 2" xfId="8825"/>
    <cellStyle name="Вывод 3 3 2 2" xfId="8826"/>
    <cellStyle name="Вывод 3 3 3" xfId="3885"/>
    <cellStyle name="Вывод 3 3 4" xfId="12936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19" xfId="12941"/>
    <cellStyle name="Вычисление 2" xfId="566"/>
    <cellStyle name="Вычисление 2 1" xfId="8862"/>
    <cellStyle name="Вычисление 2 1 2" xfId="12943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14" xfId="1294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2 4" xfId="1294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14" xfId="12945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2 5" xfId="12946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3 4" xfId="12947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19" xfId="12952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19" xfId="12959"/>
    <cellStyle name="Заголовок 1 2" xfId="587"/>
    <cellStyle name="Заголовок 1 2 1" xfId="8926"/>
    <cellStyle name="Заголовок 1 2 1 2" xfId="12961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14" xfId="12960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2 4" xfId="12962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13" xfId="12963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2 5" xfId="12964"/>
    <cellStyle name="Заголовок 1 3 3" xfId="600"/>
    <cellStyle name="Заголовок 1 3 3 2" xfId="8932"/>
    <cellStyle name="Заголовок 1 3 3 3" xfId="4038"/>
    <cellStyle name="Заголовок 1 3 3 4" xfId="12965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11" xfId="12958"/>
    <cellStyle name="Заголовок 12" xfId="13406"/>
    <cellStyle name="Заголовок 13" xfId="12845"/>
    <cellStyle name="Заголовок 14" xfId="13543"/>
    <cellStyle name="Заголовок 15" xfId="13186"/>
    <cellStyle name="Заголовок 16" xfId="13698"/>
    <cellStyle name="Заголовок 17" xfId="13801"/>
    <cellStyle name="Заголовок 18" xfId="13964"/>
    <cellStyle name="Заголовок 19" xfId="14067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19" xfId="12970"/>
    <cellStyle name="Заголовок 2 2" xfId="608"/>
    <cellStyle name="Заголовок 2 2 1" xfId="8963"/>
    <cellStyle name="Заголовок 2 2 1 2" xfId="12972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14" xfId="12971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2 4" xfId="12973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13" xfId="12974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2 5" xfId="12975"/>
    <cellStyle name="Заголовок 2 3 3" xfId="621"/>
    <cellStyle name="Заголовок 2 3 3 2" xfId="8969"/>
    <cellStyle name="Заголовок 2 3 3 3" xfId="4082"/>
    <cellStyle name="Заголовок 2 3 3 4" xfId="12976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20" xfId="14358"/>
    <cellStyle name="Заголовок 21" xfId="14276"/>
    <cellStyle name="Заголовок 22" xfId="1435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19" xfId="12981"/>
    <cellStyle name="Заголовок 3 2" xfId="629"/>
    <cellStyle name="Заголовок 3 2 1" xfId="8999"/>
    <cellStyle name="Заголовок 3 2 1 2" xfId="12983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14" xfId="12982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2 4" xfId="12984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13" xfId="12985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2 5" xfId="12986"/>
    <cellStyle name="Заголовок 3 3 3" xfId="642"/>
    <cellStyle name="Заголовок 3 3 3 2" xfId="9005"/>
    <cellStyle name="Заголовок 3 3 3 3" xfId="4126"/>
    <cellStyle name="Заголовок 3 3 3 4" xfId="12987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19" xfId="12991"/>
    <cellStyle name="Заголовок 4 2" xfId="650"/>
    <cellStyle name="Заголовок 4 2 1" xfId="9036"/>
    <cellStyle name="Заголовок 4 2 1 2" xfId="12993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14" xfId="12992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2 4" xfId="12994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13" xfId="1299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2 5" xfId="12996"/>
    <cellStyle name="Заголовок 4 3 3" xfId="663"/>
    <cellStyle name="Заголовок 4 3 3 2" xfId="9042"/>
    <cellStyle name="Заголовок 4 3 3 3" xfId="4169"/>
    <cellStyle name="Заголовок 4 3 3 4" xfId="12997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19" xfId="13009"/>
    <cellStyle name="Итог 2" xfId="671"/>
    <cellStyle name="Итог 2 1" xfId="9076"/>
    <cellStyle name="Итог 2 1 2" xfId="13011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14" xfId="13010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2 4" xfId="13012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14" xfId="13013"/>
    <cellStyle name="Итог 3 2" xfId="683"/>
    <cellStyle name="Итог 3 2 2" xfId="9086"/>
    <cellStyle name="Итог 3 2 3" xfId="9087"/>
    <cellStyle name="Итог 3 2 4" xfId="4217"/>
    <cellStyle name="Итог 3 2 5" xfId="13014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3 5" xfId="13015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19" xfId="1302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 3" xfId="1302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14" xfId="13022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2 5" xfId="13024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14" xfId="13025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2 5" xfId="13026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3 5" xfId="13027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19" xfId="13048"/>
    <cellStyle name="Нейтральный 2" xfId="734"/>
    <cellStyle name="Нейтральный 2 1" xfId="9420"/>
    <cellStyle name="Нейтральный 2 1 2" xfId="9421"/>
    <cellStyle name="Нейтральный 2 1 3" xfId="13050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14" xfId="13049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2 5" xfId="13051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14" xfId="13052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2 5" xfId="13053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3 5" xfId="13054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10" xfId="13059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2 6" xfId="13060"/>
    <cellStyle name="Обычный 10 3" xfId="4441"/>
    <cellStyle name="Обычный 10 3 2" xfId="4442"/>
    <cellStyle name="Обычный 10 3 3" xfId="5525"/>
    <cellStyle name="Обычный 10 3 4" xfId="13061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2 4" xfId="13258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10" xfId="13063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2 5" xfId="13064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2 5" xfId="13066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4 7" xfId="13067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5 7" xfId="13068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6 7" xfId="13069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7 6" xfId="13070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8 5" xfId="13257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19 5" xfId="13262"/>
    <cellStyle name="Обычный 2" xfId="755"/>
    <cellStyle name="Обычный 2 1" xfId="9538"/>
    <cellStyle name="Обычный 2 1 2" xfId="9539"/>
    <cellStyle name="Обычный 2 1 3" xfId="13072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0 6" xfId="13073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 6" xfId="13074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4 4" xfId="13080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2 6" xfId="13082"/>
    <cellStyle name="Обычный 2 3 3" xfId="4514"/>
    <cellStyle name="Обычный 2 3 3 2" xfId="4515"/>
    <cellStyle name="Обычный 2 3 3 3" xfId="9612"/>
    <cellStyle name="Обычный 2 3 3 4" xfId="13083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2 5" xfId="13085"/>
    <cellStyle name="Обычный 2 4 3" xfId="4525"/>
    <cellStyle name="Обычный 2 4 3 2" xfId="4526"/>
    <cellStyle name="Обычный 2 4 3 3" xfId="9622"/>
    <cellStyle name="Обычный 2 4 3 4" xfId="13086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2 4" xfId="1308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 7" xfId="13089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7 8" xfId="13091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8 6" xfId="13092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 9 6" xfId="13093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0 5" xfId="13264"/>
    <cellStyle name="Обычный 20 6" xfId="14429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1 5" xfId="14428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2 5" xfId="14427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3 4" xfId="14426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4 5" xfId="13094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2 6" xfId="13099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0 5" xfId="1310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2 5" xfId="13110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15" xfId="13112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2 5" xfId="13113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14" xfId="13114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2 5" xfId="1311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14" xfId="13116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2 5" xfId="13117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16" xfId="13118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2 5" xfId="13119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2 5" xfId="1312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 6" xfId="13121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3 4" xfId="13123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3 8" xfId="13126"/>
    <cellStyle name="Обычный 6 4" xfId="4785"/>
    <cellStyle name="Обычный 6 4 2" xfId="4786"/>
    <cellStyle name="Обычный 6 4 3" xfId="9813"/>
    <cellStyle name="Обычный 6 4 4" xfId="13127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14" xfId="13128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2 7" xfId="1312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3 7" xfId="13130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12" xfId="13131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2 6" xfId="13132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3 6" xfId="13133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11" xfId="1313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2 8" xfId="13135"/>
    <cellStyle name="Обычный 9 3" xfId="4868"/>
    <cellStyle name="Обычный 9 3 2" xfId="5543"/>
    <cellStyle name="Обычный 9 3 3" xfId="13136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19" xfId="13137"/>
    <cellStyle name="Плохой 2" xfId="835"/>
    <cellStyle name="Плохой 2 1" xfId="9892"/>
    <cellStyle name="Плохой 2 1 2" xfId="9893"/>
    <cellStyle name="Плохой 2 1 3" xfId="13139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14" xfId="13138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2 5" xfId="13140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14" xfId="13141"/>
    <cellStyle name="Плохой 3 2" xfId="847"/>
    <cellStyle name="Плохой 3 2 2" xfId="9913"/>
    <cellStyle name="Плохой 3 2 3" xfId="9914"/>
    <cellStyle name="Плохой 3 2 4" xfId="4894"/>
    <cellStyle name="Плохой 3 2 5" xfId="13142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3 5" xfId="13143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19" xfId="13151"/>
    <cellStyle name="Пояснение 2" xfId="856"/>
    <cellStyle name="Пояснение 2 1" xfId="9980"/>
    <cellStyle name="Пояснение 2 1 2" xfId="9981"/>
    <cellStyle name="Пояснение 2 1 3" xfId="13153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14" xfId="13152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2 5" xfId="13154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14" xfId="13155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2 5" xfId="13156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3 5" xfId="13157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15" xfId="13163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2 7" xfId="13165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15" xfId="13168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2 6" xfId="13169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3 6" xfId="1317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49" xfId="13162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50" xfId="13611"/>
    <cellStyle name="Примечание 51" xfId="13744"/>
    <cellStyle name="Примечание 52" xfId="13886"/>
    <cellStyle name="Примечание 53" xfId="14011"/>
    <cellStyle name="Примечание 54" xfId="14126"/>
    <cellStyle name="Примечание 55" xfId="14229"/>
    <cellStyle name="Примечание 56" xfId="14318"/>
    <cellStyle name="Примечание 57" xfId="14373"/>
    <cellStyle name="Примечание 58" xfId="14415"/>
    <cellStyle name="Примечание 59" xfId="14420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60" xfId="14424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" xfId="12236" builtinId="5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19" xfId="13175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3 6" xfId="13179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5 6" xfId="13261"/>
    <cellStyle name="Процентный 2 2 6" xfId="10249"/>
    <cellStyle name="Процентный 2 2 6 2" xfId="10250"/>
    <cellStyle name="Процентный 2 2 7" xfId="10251"/>
    <cellStyle name="Процентный 2 2 8" xfId="13177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 9" xfId="13176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4 4" xfId="13188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 8" xfId="13184"/>
    <cellStyle name="Процентный 3_!!!!!ТАРИФ на 2013 ТеплоСнаб" xfId="10297"/>
    <cellStyle name="Процентный 4" xfId="5163"/>
    <cellStyle name="Процентный 4 10" xfId="11017"/>
    <cellStyle name="Процентный 4 11" xfId="13189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2 8" xfId="13191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 8" xfId="13190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3 9" xfId="13192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4 4" xfId="13193"/>
    <cellStyle name="Процентный 4 5" xfId="5177"/>
    <cellStyle name="Процентный 4 5 2" xfId="5178"/>
    <cellStyle name="Процентный 4 5 3" xfId="10322"/>
    <cellStyle name="Процентный 4 5 4" xfId="13260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2 6" xfId="13195"/>
    <cellStyle name="Процентный 5 3" xfId="5184"/>
    <cellStyle name="Процентный 5 3 2" xfId="10333"/>
    <cellStyle name="Процентный 5 3 3" xfId="10334"/>
    <cellStyle name="Процентный 5 3 4" xfId="13196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7 5" xfId="13199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8 8" xfId="132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19" xfId="13200"/>
    <cellStyle name="Связанная ячейка 2" xfId="898"/>
    <cellStyle name="Связанная ячейка 2 1" xfId="10398"/>
    <cellStyle name="Связанная ячейка 2 1 2" xfId="10399"/>
    <cellStyle name="Связанная ячейка 2 1 3" xfId="13202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14" xfId="13201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2 5" xfId="13203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14" xfId="13204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2 5" xfId="13205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3 5" xfId="13206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 7" xfId="13212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31" xfId="13213"/>
    <cellStyle name="Текст 32" xfId="13658"/>
    <cellStyle name="Текст 33" xfId="13792"/>
    <cellStyle name="Текст 34" xfId="13927"/>
    <cellStyle name="Текст 35" xfId="14059"/>
    <cellStyle name="Текст 36" xfId="14170"/>
    <cellStyle name="Текст 37" xfId="14270"/>
    <cellStyle name="Текст 38" xfId="14345"/>
    <cellStyle name="Текст 39" xfId="14401"/>
    <cellStyle name="ТЕКСТ 4" xfId="5260"/>
    <cellStyle name="ТЕКСТ 4 2" xfId="5589"/>
    <cellStyle name="Текст 40" xfId="14416"/>
    <cellStyle name="Текст 41" xfId="14421"/>
    <cellStyle name="Текст 42" xfId="14425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19" xfId="13214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 3" xfId="13216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14" xfId="13215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2 5" xfId="13217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14" xfId="13218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2 5" xfId="13219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3 5" xfId="13220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13" xfId="13231"/>
    <cellStyle name="Финансовый 2 2" xfId="5343"/>
    <cellStyle name="Финансовый 2 2 10" xfId="6596"/>
    <cellStyle name="Финансовый 2 2 11" xfId="13232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2 5" xfId="13233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11" xfId="1323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 8" xfId="1323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38" xfId="13259"/>
    <cellStyle name="Финансовый 39" xfId="13705"/>
    <cellStyle name="Финансовый 4" xfId="5366"/>
    <cellStyle name="Финансовый 4 10" xfId="1323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40" xfId="13839"/>
    <cellStyle name="Финансовый 41" xfId="13970"/>
    <cellStyle name="Финансовый 42" xfId="14085"/>
    <cellStyle name="Финансовый 43" xfId="14205"/>
    <cellStyle name="Финансовый 44" xfId="14301"/>
    <cellStyle name="Финансовый 45" xfId="14355"/>
    <cellStyle name="Финансовый 46" xfId="14409"/>
    <cellStyle name="Финансовый 47" xfId="14418"/>
    <cellStyle name="Финансовый 48" xfId="14423"/>
    <cellStyle name="Финансовый 49" xfId="14430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5 8" xfId="13237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19" xfId="13245"/>
    <cellStyle name="Хороший 2" xfId="941"/>
    <cellStyle name="Хороший 2 1" xfId="10694"/>
    <cellStyle name="Хороший 2 1 2" xfId="10695"/>
    <cellStyle name="Хороший 2 1 3" xfId="13247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14" xfId="13246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2 5" xfId="13248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14" xfId="13249"/>
    <cellStyle name="Хороший 3 2" xfId="953"/>
    <cellStyle name="Хороший 3 2 2" xfId="5732"/>
    <cellStyle name="Хороший 3 2 3" xfId="10707"/>
    <cellStyle name="Хороший 3 2 4" xfId="5417"/>
    <cellStyle name="Хороший 3 2 5" xfId="13250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3 5" xfId="13251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㼿 5" xfId="13256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S270"/>
  <sheetViews>
    <sheetView tabSelected="1" view="pageBreakPreview" zoomScale="50" zoomScaleNormal="50" zoomScaleSheetLayoutView="50" workbookViewId="0">
      <pane xSplit="5" ySplit="9" topLeftCell="F10" activePane="bottomRight" state="frozen"/>
      <selection pane="topRight" activeCell="F1" sqref="F1"/>
      <selection pane="bottomLeft" activeCell="A7" sqref="A7"/>
      <selection pane="bottomRight" activeCell="C3" sqref="C3"/>
    </sheetView>
  </sheetViews>
  <sheetFormatPr defaultColWidth="9.140625" defaultRowHeight="12.75" customHeight="1" outlineLevelRow="1" outlineLevelCol="1"/>
  <cols>
    <col min="1" max="1" width="24.28515625" style="38" customWidth="1"/>
    <col min="2" max="2" width="57.5703125" style="39" customWidth="1"/>
    <col min="3" max="3" width="57.7109375" style="39" customWidth="1"/>
    <col min="4" max="4" width="63" style="39" customWidth="1"/>
    <col min="5" max="5" width="60.28515625" style="39" customWidth="1"/>
    <col min="6" max="6" width="56.7109375" style="39" hidden="1" customWidth="1" outlineLevel="1"/>
    <col min="7" max="7" width="27.140625" style="40" customWidth="1" collapsed="1"/>
    <col min="8" max="11" width="27.140625" style="40" customWidth="1"/>
    <col min="12" max="13" width="23.5703125" style="41" customWidth="1"/>
    <col min="14" max="15" width="23" style="41" customWidth="1"/>
    <col min="16" max="20" width="34.42578125" style="40" customWidth="1"/>
    <col min="21" max="21" width="32.42578125" style="40" customWidth="1"/>
    <col min="22" max="22" width="32.7109375" style="40" customWidth="1"/>
    <col min="23" max="23" width="33.85546875" style="40" customWidth="1"/>
    <col min="24" max="24" width="22.42578125" style="40" bestFit="1" customWidth="1"/>
    <col min="25" max="25" width="10.42578125" style="40" bestFit="1" customWidth="1"/>
    <col min="26" max="16384" width="9.140625" style="40"/>
  </cols>
  <sheetData>
    <row r="1" spans="1:25" ht="12.75" customHeight="1">
      <c r="N1" s="42" t="s">
        <v>456</v>
      </c>
    </row>
    <row r="2" spans="1:25" ht="12.75" customHeight="1">
      <c r="N2" s="42" t="s">
        <v>457</v>
      </c>
    </row>
    <row r="3" spans="1:25" s="14" customFormat="1" ht="194.25" customHeight="1">
      <c r="A3" s="43"/>
      <c r="B3" s="43"/>
      <c r="C3" s="43"/>
      <c r="D3" s="43"/>
      <c r="E3" s="43"/>
      <c r="F3" s="43"/>
      <c r="G3" s="44" t="s">
        <v>455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Y3" s="45"/>
    </row>
    <row r="4" spans="1:25" s="14" customFormat="1" ht="15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Y4" s="45"/>
    </row>
    <row r="5" spans="1:25" s="14" customFormat="1" ht="22.5" hidden="1" customHeight="1" outlineLevel="1">
      <c r="A5" s="46"/>
      <c r="B5" s="47"/>
      <c r="C5" s="47"/>
      <c r="D5" s="47"/>
      <c r="E5" s="47"/>
      <c r="F5" s="47"/>
      <c r="H5" s="48">
        <f>G124+H124</f>
        <v>39210.661</v>
      </c>
      <c r="I5" s="49">
        <f>H5/K124</f>
        <v>0.61272646256286456</v>
      </c>
    </row>
    <row r="6" spans="1:25" s="55" customFormat="1" ht="267.75" customHeight="1" collapsed="1">
      <c r="A6" s="50" t="s">
        <v>0</v>
      </c>
      <c r="B6" s="50" t="s">
        <v>233</v>
      </c>
      <c r="C6" s="50" t="s">
        <v>228</v>
      </c>
      <c r="D6" s="50" t="s">
        <v>1</v>
      </c>
      <c r="E6" s="50" t="s">
        <v>345</v>
      </c>
      <c r="F6" s="50" t="s">
        <v>346</v>
      </c>
      <c r="G6" s="51" t="s">
        <v>433</v>
      </c>
      <c r="H6" s="51"/>
      <c r="I6" s="51"/>
      <c r="J6" s="51"/>
      <c r="K6" s="52"/>
      <c r="L6" s="53" t="s">
        <v>451</v>
      </c>
      <c r="M6" s="53"/>
      <c r="N6" s="53" t="s">
        <v>289</v>
      </c>
      <c r="O6" s="53"/>
      <c r="P6" s="54" t="s">
        <v>440</v>
      </c>
      <c r="Q6" s="54"/>
      <c r="R6" s="54"/>
      <c r="S6" s="54"/>
      <c r="T6" s="54"/>
      <c r="U6" s="53" t="s">
        <v>292</v>
      </c>
      <c r="V6" s="53" t="s">
        <v>418</v>
      </c>
      <c r="W6" s="54" t="s">
        <v>419</v>
      </c>
    </row>
    <row r="7" spans="1:25" s="55" customFormat="1" ht="50.25" customHeight="1">
      <c r="A7" s="56"/>
      <c r="B7" s="56"/>
      <c r="C7" s="56"/>
      <c r="D7" s="56"/>
      <c r="E7" s="56" t="s">
        <v>345</v>
      </c>
      <c r="F7" s="56"/>
      <c r="G7" s="57" t="s">
        <v>414</v>
      </c>
      <c r="H7" s="57" t="s">
        <v>415</v>
      </c>
      <c r="I7" s="57" t="s">
        <v>416</v>
      </c>
      <c r="J7" s="57" t="s">
        <v>417</v>
      </c>
      <c r="K7" s="57" t="s">
        <v>2</v>
      </c>
      <c r="L7" s="58" t="s">
        <v>230</v>
      </c>
      <c r="M7" s="58" t="s">
        <v>231</v>
      </c>
      <c r="N7" s="58" t="s">
        <v>230</v>
      </c>
      <c r="O7" s="58" t="s">
        <v>231</v>
      </c>
      <c r="P7" s="57" t="s">
        <v>414</v>
      </c>
      <c r="Q7" s="57" t="s">
        <v>420</v>
      </c>
      <c r="R7" s="57" t="s">
        <v>421</v>
      </c>
      <c r="S7" s="57" t="s">
        <v>422</v>
      </c>
      <c r="T7" s="58" t="s">
        <v>232</v>
      </c>
      <c r="U7" s="53"/>
      <c r="V7" s="53"/>
      <c r="W7" s="54"/>
    </row>
    <row r="8" spans="1:25" s="55" customFormat="1" ht="15">
      <c r="A8" s="59"/>
      <c r="B8" s="60"/>
      <c r="C8" s="60"/>
      <c r="D8" s="60"/>
      <c r="E8" s="60"/>
      <c r="F8" s="60"/>
      <c r="G8" s="59"/>
      <c r="H8" s="59"/>
      <c r="I8" s="59"/>
      <c r="J8" s="59"/>
      <c r="K8" s="59"/>
      <c r="L8" s="59"/>
      <c r="M8" s="59"/>
      <c r="N8" s="59"/>
      <c r="O8" s="59"/>
      <c r="P8" s="61"/>
      <c r="Q8" s="61"/>
      <c r="R8" s="61"/>
      <c r="S8" s="61"/>
      <c r="T8" s="61"/>
      <c r="U8" s="61"/>
      <c r="V8" s="61"/>
      <c r="W8" s="61"/>
    </row>
    <row r="9" spans="1:25" s="55" customFormat="1" ht="72.75" customHeight="1">
      <c r="A9" s="62" t="s">
        <v>438</v>
      </c>
      <c r="B9" s="63"/>
      <c r="C9" s="63"/>
      <c r="D9" s="63"/>
      <c r="E9" s="63"/>
      <c r="F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0" spans="1:25" s="55" customFormat="1" ht="48.75" customHeight="1">
      <c r="A10" s="62" t="s">
        <v>434</v>
      </c>
      <c r="B10" s="63"/>
      <c r="C10" s="63"/>
      <c r="D10" s="63"/>
      <c r="E10" s="63"/>
      <c r="F10" s="64"/>
      <c r="G10" s="66"/>
      <c r="H10" s="66"/>
      <c r="I10" s="66"/>
      <c r="J10" s="66"/>
      <c r="K10" s="66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</row>
    <row r="11" spans="1:25" s="13" customFormat="1" ht="53.25" customHeight="1">
      <c r="A11" s="7" t="s">
        <v>5</v>
      </c>
      <c r="B11" s="8" t="s">
        <v>6</v>
      </c>
      <c r="C11" s="8" t="s">
        <v>3</v>
      </c>
      <c r="D11" s="8" t="s">
        <v>7</v>
      </c>
      <c r="E11" s="8"/>
      <c r="F11" s="8"/>
      <c r="G11" s="9">
        <v>249.40899999999999</v>
      </c>
      <c r="H11" s="9">
        <v>117.31800000000001</v>
      </c>
      <c r="I11" s="9">
        <v>59.390999999999998</v>
      </c>
      <c r="J11" s="9">
        <v>238.46999999999997</v>
      </c>
      <c r="K11" s="9">
        <f t="shared" ref="K11:K29" si="0">G11+H11+I11+J11</f>
        <v>664.58799999999997</v>
      </c>
      <c r="L11" s="10">
        <v>2230.02</v>
      </c>
      <c r="M11" s="10">
        <v>2644.59</v>
      </c>
      <c r="N11" s="10">
        <v>1740</v>
      </c>
      <c r="O11" s="10">
        <v>1809.6000000000001</v>
      </c>
      <c r="P11" s="11">
        <f>G11*(L11-N11)</f>
        <v>122215.39817999999</v>
      </c>
      <c r="Q11" s="11">
        <f>(L11-N11)*H11</f>
        <v>57488.166360000003</v>
      </c>
      <c r="R11" s="11">
        <f>(M11-O11)*I11</f>
        <v>49590.891089999997</v>
      </c>
      <c r="S11" s="11">
        <f>(M11-O11)*J11</f>
        <v>199120.06529999999</v>
      </c>
      <c r="T11" s="11">
        <f>SUM(P11:S11)</f>
        <v>428414.52093</v>
      </c>
      <c r="U11" s="21"/>
      <c r="V11" s="21"/>
      <c r="W11" s="21"/>
    </row>
    <row r="12" spans="1:25" s="14" customFormat="1" ht="53.25" customHeight="1">
      <c r="A12" s="7" t="s">
        <v>8</v>
      </c>
      <c r="B12" s="8" t="s">
        <v>9</v>
      </c>
      <c r="C12" s="8" t="s">
        <v>3</v>
      </c>
      <c r="D12" s="8" t="s">
        <v>10</v>
      </c>
      <c r="E12" s="8"/>
      <c r="F12" s="8"/>
      <c r="G12" s="9">
        <v>947.90999999999985</v>
      </c>
      <c r="H12" s="9">
        <v>386.98099999999999</v>
      </c>
      <c r="I12" s="9">
        <v>169.32900000000001</v>
      </c>
      <c r="J12" s="9">
        <v>739.45900000000006</v>
      </c>
      <c r="K12" s="9">
        <f t="shared" si="0"/>
        <v>2243.6790000000001</v>
      </c>
      <c r="L12" s="10">
        <v>6082.123536845902</v>
      </c>
      <c r="M12" s="10">
        <f>L12</f>
        <v>6082.123536845902</v>
      </c>
      <c r="N12" s="10">
        <v>1591</v>
      </c>
      <c r="O12" s="10">
        <f>N12*1.04</f>
        <v>1654.64</v>
      </c>
      <c r="P12" s="11">
        <f t="shared" ref="P12:P75" si="1">G12*(L12-N12)</f>
        <v>4257180.9118115986</v>
      </c>
      <c r="Q12" s="11">
        <f t="shared" ref="Q12:Q75" si="2">(L12-N12)*H12</f>
        <v>1737979.477412164</v>
      </c>
      <c r="R12" s="11">
        <f t="shared" ref="R12:R75" si="3">(M12-O12)*I12</f>
        <v>749701.35981057968</v>
      </c>
      <c r="S12" s="11">
        <f t="shared" ref="S12:S75" si="4">(M12-O12)*J12</f>
        <v>3273942.5486725341</v>
      </c>
      <c r="T12" s="11">
        <f t="shared" ref="T12:T75" si="5">SUM(P12:S12)</f>
        <v>10018804.297706876</v>
      </c>
      <c r="U12" s="12"/>
      <c r="V12" s="12"/>
      <c r="W12" s="12"/>
      <c r="X12" s="13"/>
      <c r="Y12" s="13"/>
    </row>
    <row r="13" spans="1:25" s="14" customFormat="1" ht="53.25" customHeight="1">
      <c r="A13" s="7" t="s">
        <v>11</v>
      </c>
      <c r="B13" s="8" t="s">
        <v>12</v>
      </c>
      <c r="C13" s="8" t="s">
        <v>3</v>
      </c>
      <c r="D13" s="8" t="s">
        <v>10</v>
      </c>
      <c r="E13" s="8"/>
      <c r="F13" s="8"/>
      <c r="G13" s="9">
        <v>6501.8340000000007</v>
      </c>
      <c r="H13" s="9">
        <v>2498.5050000000001</v>
      </c>
      <c r="I13" s="9">
        <v>962.84400000000005</v>
      </c>
      <c r="J13" s="9">
        <v>5475.0139999999992</v>
      </c>
      <c r="K13" s="9">
        <f t="shared" si="0"/>
        <v>15438.197</v>
      </c>
      <c r="L13" s="10">
        <v>4052.71</v>
      </c>
      <c r="M13" s="10">
        <v>4881.6734090909104</v>
      </c>
      <c r="N13" s="10">
        <v>2200</v>
      </c>
      <c r="O13" s="10">
        <v>2288</v>
      </c>
      <c r="P13" s="11">
        <f t="shared" si="1"/>
        <v>12046012.870140001</v>
      </c>
      <c r="Q13" s="11">
        <f t="shared" si="2"/>
        <v>4629005.1985499999</v>
      </c>
      <c r="R13" s="11">
        <f t="shared" si="3"/>
        <v>2497302.8799027288</v>
      </c>
      <c r="S13" s="11">
        <f t="shared" si="4"/>
        <v>14200398.22620046</v>
      </c>
      <c r="T13" s="11">
        <f t="shared" si="5"/>
        <v>33372719.174793191</v>
      </c>
      <c r="U13" s="12"/>
      <c r="V13" s="12"/>
      <c r="W13" s="12"/>
      <c r="X13" s="13"/>
      <c r="Y13" s="13"/>
    </row>
    <row r="14" spans="1:25" s="14" customFormat="1" ht="53.25" customHeight="1">
      <c r="A14" s="7" t="s">
        <v>13</v>
      </c>
      <c r="B14" s="8" t="s">
        <v>14</v>
      </c>
      <c r="C14" s="8" t="s">
        <v>3</v>
      </c>
      <c r="D14" s="8" t="s">
        <v>15</v>
      </c>
      <c r="E14" s="8"/>
      <c r="F14" s="8"/>
      <c r="G14" s="9">
        <v>203.36100000000002</v>
      </c>
      <c r="H14" s="9">
        <v>98.4</v>
      </c>
      <c r="I14" s="9">
        <v>46.008000000000003</v>
      </c>
      <c r="J14" s="9">
        <v>201.54700000000003</v>
      </c>
      <c r="K14" s="9">
        <f t="shared" si="0"/>
        <v>549.31600000000003</v>
      </c>
      <c r="L14" s="10">
        <v>3632.82</v>
      </c>
      <c r="M14" s="10">
        <v>4336.47</v>
      </c>
      <c r="N14" s="10">
        <v>1260</v>
      </c>
      <c r="O14" s="10">
        <v>1310.4000000000001</v>
      </c>
      <c r="P14" s="11">
        <f t="shared" si="1"/>
        <v>482539.0480200001</v>
      </c>
      <c r="Q14" s="11">
        <f t="shared" si="2"/>
        <v>233485.48800000004</v>
      </c>
      <c r="R14" s="11">
        <f t="shared" si="3"/>
        <v>139223.42856000003</v>
      </c>
      <c r="S14" s="11">
        <f t="shared" si="4"/>
        <v>609895.33029000007</v>
      </c>
      <c r="T14" s="11">
        <f t="shared" si="5"/>
        <v>1465143.2948700003</v>
      </c>
      <c r="U14" s="12"/>
      <c r="V14" s="12"/>
      <c r="W14" s="12"/>
      <c r="X14" s="13"/>
      <c r="Y14" s="13"/>
    </row>
    <row r="15" spans="1:25" s="14" customFormat="1" ht="53.25" customHeight="1">
      <c r="A15" s="7" t="s">
        <v>13</v>
      </c>
      <c r="B15" s="8" t="s">
        <v>14</v>
      </c>
      <c r="C15" s="8" t="s">
        <v>3</v>
      </c>
      <c r="D15" s="8" t="s">
        <v>16</v>
      </c>
      <c r="E15" s="8"/>
      <c r="F15" s="8"/>
      <c r="G15" s="9">
        <v>103.452</v>
      </c>
      <c r="H15" s="9">
        <v>55.744999999999997</v>
      </c>
      <c r="I15" s="9">
        <v>26.225999999999999</v>
      </c>
      <c r="J15" s="9">
        <v>106.12100000000001</v>
      </c>
      <c r="K15" s="9">
        <f t="shared" si="0"/>
        <v>291.54399999999998</v>
      </c>
      <c r="L15" s="10">
        <v>3632.82</v>
      </c>
      <c r="M15" s="10">
        <v>4336.47</v>
      </c>
      <c r="N15" s="10">
        <v>1640</v>
      </c>
      <c r="O15" s="10">
        <v>1705.6</v>
      </c>
      <c r="P15" s="11">
        <f t="shared" si="1"/>
        <v>206161.21464000002</v>
      </c>
      <c r="Q15" s="11">
        <f t="shared" si="2"/>
        <v>111089.7509</v>
      </c>
      <c r="R15" s="11">
        <f t="shared" si="3"/>
        <v>68997.196620000002</v>
      </c>
      <c r="S15" s="11">
        <f t="shared" si="4"/>
        <v>279190.55527000007</v>
      </c>
      <c r="T15" s="11">
        <f t="shared" si="5"/>
        <v>665438.71743000008</v>
      </c>
      <c r="U15" s="12"/>
      <c r="V15" s="12"/>
      <c r="W15" s="12"/>
      <c r="X15" s="13"/>
      <c r="Y15" s="13"/>
    </row>
    <row r="16" spans="1:25" s="14" customFormat="1" ht="53.25" customHeight="1">
      <c r="A16" s="7" t="s">
        <v>13</v>
      </c>
      <c r="B16" s="8" t="s">
        <v>14</v>
      </c>
      <c r="C16" s="8" t="s">
        <v>3</v>
      </c>
      <c r="D16" s="8" t="s">
        <v>17</v>
      </c>
      <c r="E16" s="8"/>
      <c r="F16" s="8"/>
      <c r="G16" s="9">
        <v>189.297</v>
      </c>
      <c r="H16" s="9">
        <v>92.015999999999991</v>
      </c>
      <c r="I16" s="9">
        <v>47.814</v>
      </c>
      <c r="J16" s="9">
        <v>187.74099999999999</v>
      </c>
      <c r="K16" s="9">
        <f t="shared" si="0"/>
        <v>516.86799999999994</v>
      </c>
      <c r="L16" s="10">
        <v>3632.82</v>
      </c>
      <c r="M16" s="10">
        <v>4336.47</v>
      </c>
      <c r="N16" s="10">
        <v>1260</v>
      </c>
      <c r="O16" s="10">
        <v>1310.4000000000001</v>
      </c>
      <c r="P16" s="11">
        <f t="shared" si="1"/>
        <v>449167.70754000003</v>
      </c>
      <c r="Q16" s="11">
        <f t="shared" si="2"/>
        <v>218337.40511999998</v>
      </c>
      <c r="R16" s="11">
        <f t="shared" si="3"/>
        <v>144688.51098000002</v>
      </c>
      <c r="S16" s="11">
        <f t="shared" si="4"/>
        <v>568117.40787</v>
      </c>
      <c r="T16" s="11">
        <f t="shared" si="5"/>
        <v>1380311.0315100001</v>
      </c>
      <c r="U16" s="12"/>
      <c r="V16" s="12"/>
      <c r="W16" s="12"/>
      <c r="X16" s="13"/>
      <c r="Y16" s="13"/>
    </row>
    <row r="17" spans="1:25" s="14" customFormat="1" ht="53.25" customHeight="1">
      <c r="A17" s="7" t="s">
        <v>13</v>
      </c>
      <c r="B17" s="8" t="s">
        <v>14</v>
      </c>
      <c r="C17" s="8" t="s">
        <v>3</v>
      </c>
      <c r="D17" s="8" t="s">
        <v>18</v>
      </c>
      <c r="E17" s="8"/>
      <c r="F17" s="8"/>
      <c r="G17" s="9">
        <v>459.30500000000001</v>
      </c>
      <c r="H17" s="9">
        <v>205.584</v>
      </c>
      <c r="I17" s="9">
        <v>105.752</v>
      </c>
      <c r="J17" s="9">
        <v>390.83199999999999</v>
      </c>
      <c r="K17" s="9">
        <f t="shared" si="0"/>
        <v>1161.473</v>
      </c>
      <c r="L17" s="10">
        <v>3632.82</v>
      </c>
      <c r="M17" s="10">
        <v>4336.47</v>
      </c>
      <c r="N17" s="10">
        <v>1550</v>
      </c>
      <c r="O17" s="10">
        <v>1612</v>
      </c>
      <c r="P17" s="11">
        <f t="shared" si="1"/>
        <v>956649.64010000008</v>
      </c>
      <c r="Q17" s="11">
        <f t="shared" si="2"/>
        <v>428194.46688000002</v>
      </c>
      <c r="R17" s="11">
        <f t="shared" si="3"/>
        <v>288118.15143999999</v>
      </c>
      <c r="S17" s="11">
        <f t="shared" si="4"/>
        <v>1064810.0590400002</v>
      </c>
      <c r="T17" s="11">
        <f t="shared" si="5"/>
        <v>2737772.3174600005</v>
      </c>
      <c r="U17" s="12"/>
      <c r="V17" s="12"/>
      <c r="W17" s="12"/>
      <c r="X17" s="13"/>
      <c r="Y17" s="13"/>
    </row>
    <row r="18" spans="1:25" s="14" customFormat="1" ht="53.25" customHeight="1">
      <c r="A18" s="7" t="s">
        <v>13</v>
      </c>
      <c r="B18" s="8" t="s">
        <v>14</v>
      </c>
      <c r="C18" s="8" t="s">
        <v>3</v>
      </c>
      <c r="D18" s="8" t="s">
        <v>19</v>
      </c>
      <c r="E18" s="8"/>
      <c r="F18" s="8"/>
      <c r="G18" s="9">
        <v>826.95399999999995</v>
      </c>
      <c r="H18" s="9">
        <v>399.92200000000003</v>
      </c>
      <c r="I18" s="9">
        <v>199.92599999999999</v>
      </c>
      <c r="J18" s="9">
        <v>827.86400000000003</v>
      </c>
      <c r="K18" s="9">
        <f t="shared" si="0"/>
        <v>2254.6660000000002</v>
      </c>
      <c r="L18" s="10">
        <v>3632.82</v>
      </c>
      <c r="M18" s="10">
        <v>4336.47</v>
      </c>
      <c r="N18" s="10">
        <v>1550</v>
      </c>
      <c r="O18" s="10">
        <v>1612</v>
      </c>
      <c r="P18" s="11">
        <f t="shared" si="1"/>
        <v>1722396.3302800001</v>
      </c>
      <c r="Q18" s="11">
        <f t="shared" si="2"/>
        <v>832965.54004000011</v>
      </c>
      <c r="R18" s="11">
        <f t="shared" si="3"/>
        <v>544692.38922000001</v>
      </c>
      <c r="S18" s="11">
        <f t="shared" si="4"/>
        <v>2255490.6320800004</v>
      </c>
      <c r="T18" s="11">
        <f t="shared" si="5"/>
        <v>5355544.8916200008</v>
      </c>
      <c r="U18" s="12"/>
      <c r="V18" s="12"/>
      <c r="W18" s="12"/>
      <c r="X18" s="13"/>
      <c r="Y18" s="13"/>
    </row>
    <row r="19" spans="1:25" s="14" customFormat="1" ht="53.25" customHeight="1">
      <c r="A19" s="7" t="s">
        <v>13</v>
      </c>
      <c r="B19" s="8" t="s">
        <v>14</v>
      </c>
      <c r="C19" s="8" t="s">
        <v>3</v>
      </c>
      <c r="D19" s="8" t="s">
        <v>20</v>
      </c>
      <c r="E19" s="8"/>
      <c r="F19" s="8"/>
      <c r="G19" s="9">
        <v>1725.069</v>
      </c>
      <c r="H19" s="9">
        <v>828.57600000000002</v>
      </c>
      <c r="I19" s="9">
        <v>422.99799999999999</v>
      </c>
      <c r="J19" s="9">
        <v>1739.6200000000001</v>
      </c>
      <c r="K19" s="9">
        <f t="shared" si="0"/>
        <v>4716.2629999999999</v>
      </c>
      <c r="L19" s="10">
        <v>3632.82</v>
      </c>
      <c r="M19" s="10">
        <v>4336.47</v>
      </c>
      <c r="N19" s="10">
        <v>1450</v>
      </c>
      <c r="O19" s="10">
        <v>1508</v>
      </c>
      <c r="P19" s="11">
        <f t="shared" si="1"/>
        <v>3765515.1145800003</v>
      </c>
      <c r="Q19" s="11">
        <f t="shared" si="2"/>
        <v>1808632.2643200001</v>
      </c>
      <c r="R19" s="11">
        <f t="shared" si="3"/>
        <v>1196437.1530600002</v>
      </c>
      <c r="S19" s="11">
        <f t="shared" si="4"/>
        <v>4920462.9814000009</v>
      </c>
      <c r="T19" s="11">
        <f t="shared" si="5"/>
        <v>11691047.513360001</v>
      </c>
      <c r="U19" s="12"/>
      <c r="V19" s="12"/>
      <c r="W19" s="12"/>
      <c r="X19" s="13"/>
      <c r="Y19" s="13"/>
    </row>
    <row r="20" spans="1:25" s="14" customFormat="1" ht="53.25" customHeight="1">
      <c r="A20" s="7" t="s">
        <v>13</v>
      </c>
      <c r="B20" s="8" t="s">
        <v>14</v>
      </c>
      <c r="C20" s="8" t="s">
        <v>3</v>
      </c>
      <c r="D20" s="8" t="s">
        <v>21</v>
      </c>
      <c r="E20" s="8"/>
      <c r="F20" s="8"/>
      <c r="G20" s="9">
        <v>129.86700000000002</v>
      </c>
      <c r="H20" s="9">
        <v>58.721000000000004</v>
      </c>
      <c r="I20" s="9">
        <v>36.073</v>
      </c>
      <c r="J20" s="9">
        <v>129.863</v>
      </c>
      <c r="K20" s="9">
        <f t="shared" si="0"/>
        <v>354.524</v>
      </c>
      <c r="L20" s="10">
        <v>3632.82</v>
      </c>
      <c r="M20" s="10">
        <v>4336.47</v>
      </c>
      <c r="N20" s="10">
        <v>1690</v>
      </c>
      <c r="O20" s="10">
        <v>1757.6</v>
      </c>
      <c r="P20" s="11">
        <f t="shared" si="1"/>
        <v>252308.20494000005</v>
      </c>
      <c r="Q20" s="11">
        <f t="shared" si="2"/>
        <v>114084.33322000001</v>
      </c>
      <c r="R20" s="11">
        <f t="shared" si="3"/>
        <v>93027.577510000017</v>
      </c>
      <c r="S20" s="11">
        <f t="shared" si="4"/>
        <v>334899.79481000005</v>
      </c>
      <c r="T20" s="11">
        <f t="shared" si="5"/>
        <v>794319.91048000008</v>
      </c>
      <c r="U20" s="12"/>
      <c r="V20" s="12"/>
      <c r="W20" s="12"/>
      <c r="X20" s="13"/>
      <c r="Y20" s="13"/>
    </row>
    <row r="21" spans="1:25" s="14" customFormat="1" ht="53.25" customHeight="1">
      <c r="A21" s="7" t="s">
        <v>13</v>
      </c>
      <c r="B21" s="8" t="s">
        <v>14</v>
      </c>
      <c r="C21" s="8" t="s">
        <v>3</v>
      </c>
      <c r="D21" s="8" t="s">
        <v>22</v>
      </c>
      <c r="E21" s="8"/>
      <c r="F21" s="8"/>
      <c r="G21" s="9">
        <v>68.391000000000005</v>
      </c>
      <c r="H21" s="9">
        <v>33.591999999999999</v>
      </c>
      <c r="I21" s="9">
        <v>18.998000000000001</v>
      </c>
      <c r="J21" s="9">
        <v>68.393999999999991</v>
      </c>
      <c r="K21" s="9">
        <f t="shared" si="0"/>
        <v>189.375</v>
      </c>
      <c r="L21" s="10">
        <v>3632.82</v>
      </c>
      <c r="M21" s="10">
        <v>4336.47</v>
      </c>
      <c r="N21" s="10">
        <v>1370</v>
      </c>
      <c r="O21" s="10">
        <v>1424.8</v>
      </c>
      <c r="P21" s="11">
        <f t="shared" si="1"/>
        <v>154756.52262000003</v>
      </c>
      <c r="Q21" s="11">
        <f t="shared" si="2"/>
        <v>76012.649440000008</v>
      </c>
      <c r="R21" s="11">
        <f t="shared" si="3"/>
        <v>55315.906660000008</v>
      </c>
      <c r="S21" s="11">
        <f t="shared" si="4"/>
        <v>199140.75797999997</v>
      </c>
      <c r="T21" s="11">
        <f t="shared" si="5"/>
        <v>485225.83669999999</v>
      </c>
      <c r="U21" s="12"/>
      <c r="V21" s="12"/>
      <c r="W21" s="12"/>
      <c r="X21" s="13"/>
      <c r="Y21" s="13"/>
    </row>
    <row r="22" spans="1:25" s="14" customFormat="1" ht="53.25" customHeight="1">
      <c r="A22" s="7" t="s">
        <v>13</v>
      </c>
      <c r="B22" s="8" t="s">
        <v>14</v>
      </c>
      <c r="C22" s="8" t="s">
        <v>3</v>
      </c>
      <c r="D22" s="8" t="s">
        <v>23</v>
      </c>
      <c r="E22" s="8"/>
      <c r="F22" s="8"/>
      <c r="G22" s="9">
        <v>281.49599999999998</v>
      </c>
      <c r="H22" s="9">
        <v>136.84399999999999</v>
      </c>
      <c r="I22" s="9">
        <v>81.741</v>
      </c>
      <c r="J22" s="9">
        <v>293.32900000000001</v>
      </c>
      <c r="K22" s="9">
        <f t="shared" si="0"/>
        <v>793.41</v>
      </c>
      <c r="L22" s="10">
        <v>3632.82</v>
      </c>
      <c r="M22" s="10">
        <v>4336.47</v>
      </c>
      <c r="N22" s="10">
        <v>1550</v>
      </c>
      <c r="O22" s="10">
        <v>1612</v>
      </c>
      <c r="P22" s="11">
        <f t="shared" si="1"/>
        <v>586305.49872000003</v>
      </c>
      <c r="Q22" s="11">
        <f t="shared" si="2"/>
        <v>285021.42008000001</v>
      </c>
      <c r="R22" s="11">
        <f t="shared" si="3"/>
        <v>222700.90227000002</v>
      </c>
      <c r="S22" s="11">
        <f t="shared" si="4"/>
        <v>799166.06063000008</v>
      </c>
      <c r="T22" s="11">
        <f t="shared" si="5"/>
        <v>1893193.8817000003</v>
      </c>
      <c r="U22" s="12"/>
      <c r="V22" s="12"/>
      <c r="W22" s="12"/>
      <c r="X22" s="13"/>
      <c r="Y22" s="13"/>
    </row>
    <row r="23" spans="1:25" s="14" customFormat="1" ht="53.25" customHeight="1">
      <c r="A23" s="7" t="s">
        <v>13</v>
      </c>
      <c r="B23" s="8" t="s">
        <v>14</v>
      </c>
      <c r="C23" s="8" t="s">
        <v>3</v>
      </c>
      <c r="D23" s="8" t="s">
        <v>24</v>
      </c>
      <c r="E23" s="8"/>
      <c r="F23" s="8"/>
      <c r="G23" s="9">
        <v>679.57899999999995</v>
      </c>
      <c r="H23" s="9">
        <v>329.315</v>
      </c>
      <c r="I23" s="9">
        <v>168.49600000000001</v>
      </c>
      <c r="J23" s="9">
        <v>689.30099999999993</v>
      </c>
      <c r="K23" s="9">
        <f t="shared" si="0"/>
        <v>1866.691</v>
      </c>
      <c r="L23" s="10">
        <v>3632.82</v>
      </c>
      <c r="M23" s="10">
        <v>4336.47</v>
      </c>
      <c r="N23" s="10">
        <v>1450</v>
      </c>
      <c r="O23" s="10">
        <v>1508</v>
      </c>
      <c r="P23" s="11">
        <f t="shared" si="1"/>
        <v>1483398.6327800001</v>
      </c>
      <c r="Q23" s="11">
        <f t="shared" si="2"/>
        <v>718835.36830000009</v>
      </c>
      <c r="R23" s="11">
        <f t="shared" si="3"/>
        <v>476585.88112000009</v>
      </c>
      <c r="S23" s="11">
        <f t="shared" si="4"/>
        <v>1949667.1994699999</v>
      </c>
      <c r="T23" s="11">
        <f t="shared" si="5"/>
        <v>4628487.0816700002</v>
      </c>
      <c r="U23" s="12"/>
      <c r="V23" s="12"/>
      <c r="W23" s="12"/>
      <c r="X23" s="13"/>
      <c r="Y23" s="13"/>
    </row>
    <row r="24" spans="1:25" s="14" customFormat="1" ht="53.25" customHeight="1">
      <c r="A24" s="7" t="s">
        <v>13</v>
      </c>
      <c r="B24" s="8" t="s">
        <v>14</v>
      </c>
      <c r="C24" s="8" t="s">
        <v>3</v>
      </c>
      <c r="D24" s="8" t="s">
        <v>25</v>
      </c>
      <c r="E24" s="8"/>
      <c r="F24" s="8"/>
      <c r="G24" s="9">
        <v>83.871000000000009</v>
      </c>
      <c r="H24" s="9">
        <v>40.582999999999998</v>
      </c>
      <c r="I24" s="9">
        <v>23.297999999999998</v>
      </c>
      <c r="J24" s="9">
        <v>90.792000000000002</v>
      </c>
      <c r="K24" s="9">
        <f t="shared" si="0"/>
        <v>238.54400000000001</v>
      </c>
      <c r="L24" s="10">
        <v>3458.36</v>
      </c>
      <c r="M24" s="10">
        <v>4165.75</v>
      </c>
      <c r="N24" s="10">
        <v>1550</v>
      </c>
      <c r="O24" s="10">
        <v>1612</v>
      </c>
      <c r="P24" s="11">
        <f t="shared" si="1"/>
        <v>160056.06156000003</v>
      </c>
      <c r="Q24" s="11">
        <f t="shared" si="2"/>
        <v>77446.973880000005</v>
      </c>
      <c r="R24" s="11">
        <f t="shared" si="3"/>
        <v>59497.267499999994</v>
      </c>
      <c r="S24" s="11">
        <f t="shared" si="4"/>
        <v>231860.07</v>
      </c>
      <c r="T24" s="11">
        <f t="shared" si="5"/>
        <v>528860.37294000003</v>
      </c>
      <c r="U24" s="12"/>
      <c r="V24" s="12"/>
      <c r="W24" s="12"/>
      <c r="X24" s="13"/>
      <c r="Y24" s="13"/>
    </row>
    <row r="25" spans="1:25" s="14" customFormat="1" ht="53.25" customHeight="1">
      <c r="A25" s="7" t="s">
        <v>13</v>
      </c>
      <c r="B25" s="8" t="s">
        <v>14</v>
      </c>
      <c r="C25" s="8" t="s">
        <v>3</v>
      </c>
      <c r="D25" s="8" t="s">
        <v>26</v>
      </c>
      <c r="E25" s="8"/>
      <c r="F25" s="8"/>
      <c r="G25" s="9">
        <v>785.79299999999989</v>
      </c>
      <c r="H25" s="9">
        <v>380.435</v>
      </c>
      <c r="I25" s="9">
        <v>187.22</v>
      </c>
      <c r="J25" s="9">
        <v>780.2940000000001</v>
      </c>
      <c r="K25" s="9">
        <f t="shared" si="0"/>
        <v>2133.7420000000002</v>
      </c>
      <c r="L25" s="10">
        <v>3632.82</v>
      </c>
      <c r="M25" s="10">
        <v>4336.47</v>
      </c>
      <c r="N25" s="10">
        <v>1550</v>
      </c>
      <c r="O25" s="10">
        <v>1612</v>
      </c>
      <c r="P25" s="11">
        <f t="shared" si="1"/>
        <v>1636665.3762599998</v>
      </c>
      <c r="Q25" s="11">
        <f t="shared" si="2"/>
        <v>792377.62670000002</v>
      </c>
      <c r="R25" s="11">
        <f t="shared" si="3"/>
        <v>510075.27340000006</v>
      </c>
      <c r="S25" s="11">
        <f t="shared" si="4"/>
        <v>2125887.5941800005</v>
      </c>
      <c r="T25" s="11">
        <f t="shared" si="5"/>
        <v>5065005.8705400005</v>
      </c>
      <c r="U25" s="12"/>
      <c r="V25" s="12"/>
      <c r="W25" s="12"/>
      <c r="X25" s="13"/>
      <c r="Y25" s="13"/>
    </row>
    <row r="26" spans="1:25" s="14" customFormat="1" ht="53.25" customHeight="1">
      <c r="A26" s="7" t="s">
        <v>27</v>
      </c>
      <c r="B26" s="8" t="s">
        <v>28</v>
      </c>
      <c r="C26" s="8" t="s">
        <v>3</v>
      </c>
      <c r="D26" s="8" t="s">
        <v>347</v>
      </c>
      <c r="E26" s="8" t="s">
        <v>348</v>
      </c>
      <c r="F26" s="8"/>
      <c r="G26" s="9">
        <f>447.03+1.09</f>
        <v>448.11999999999995</v>
      </c>
      <c r="H26" s="9">
        <v>223.56</v>
      </c>
      <c r="I26" s="9">
        <v>147.31</v>
      </c>
      <c r="J26" s="9">
        <v>435.19999999999993</v>
      </c>
      <c r="K26" s="9">
        <f t="shared" si="0"/>
        <v>1254.19</v>
      </c>
      <c r="L26" s="10">
        <v>2531.6</v>
      </c>
      <c r="M26" s="10">
        <v>2633.5876538786033</v>
      </c>
      <c r="N26" s="10">
        <v>1780</v>
      </c>
      <c r="O26" s="10">
        <v>1851.2</v>
      </c>
      <c r="P26" s="11">
        <f t="shared" si="1"/>
        <v>336806.99199999991</v>
      </c>
      <c r="Q26" s="11">
        <f t="shared" si="2"/>
        <v>168027.69599999997</v>
      </c>
      <c r="R26" s="11">
        <f t="shared" si="3"/>
        <v>115253.52529285704</v>
      </c>
      <c r="S26" s="11">
        <f t="shared" si="4"/>
        <v>340495.10696796811</v>
      </c>
      <c r="T26" s="11">
        <f t="shared" si="5"/>
        <v>960583.3202608251</v>
      </c>
      <c r="U26" s="12"/>
      <c r="V26" s="12"/>
      <c r="W26" s="12"/>
      <c r="X26" s="13"/>
      <c r="Y26" s="13"/>
    </row>
    <row r="27" spans="1:25" s="14" customFormat="1" ht="53.25" customHeight="1">
      <c r="A27" s="7" t="s">
        <v>30</v>
      </c>
      <c r="B27" s="8" t="s">
        <v>31</v>
      </c>
      <c r="C27" s="8" t="s">
        <v>3</v>
      </c>
      <c r="D27" s="8" t="s">
        <v>29</v>
      </c>
      <c r="E27" s="8"/>
      <c r="F27" s="8"/>
      <c r="G27" s="9">
        <v>366.91200000000003</v>
      </c>
      <c r="H27" s="9">
        <v>132.703</v>
      </c>
      <c r="I27" s="9">
        <v>25.268999999999998</v>
      </c>
      <c r="J27" s="9">
        <v>224.417</v>
      </c>
      <c r="K27" s="9">
        <f t="shared" si="0"/>
        <v>749.30100000000004</v>
      </c>
      <c r="L27" s="10">
        <v>3211.01</v>
      </c>
      <c r="M27" s="10">
        <v>3797.965112381954</v>
      </c>
      <c r="N27" s="10">
        <v>1780</v>
      </c>
      <c r="O27" s="10">
        <v>1851.2</v>
      </c>
      <c r="P27" s="11">
        <f t="shared" si="1"/>
        <v>525054.74112000014</v>
      </c>
      <c r="Q27" s="11">
        <f t="shared" si="2"/>
        <v>189899.32003000003</v>
      </c>
      <c r="R27" s="11">
        <f t="shared" si="3"/>
        <v>49192.807624779591</v>
      </c>
      <c r="S27" s="11">
        <f t="shared" si="4"/>
        <v>436887.18622542097</v>
      </c>
      <c r="T27" s="11">
        <f t="shared" si="5"/>
        <v>1201034.0550002009</v>
      </c>
      <c r="U27" s="12"/>
      <c r="V27" s="12"/>
      <c r="W27" s="12"/>
      <c r="X27" s="13"/>
      <c r="Y27" s="13"/>
    </row>
    <row r="28" spans="1:25" s="14" customFormat="1" ht="53.25" customHeight="1">
      <c r="A28" s="7" t="s">
        <v>32</v>
      </c>
      <c r="B28" s="8" t="s">
        <v>33</v>
      </c>
      <c r="C28" s="8" t="s">
        <v>3</v>
      </c>
      <c r="D28" s="8" t="s">
        <v>29</v>
      </c>
      <c r="E28" s="8"/>
      <c r="F28" s="8"/>
      <c r="G28" s="9">
        <v>27945.523000000001</v>
      </c>
      <c r="H28" s="9">
        <v>11107.673999999999</v>
      </c>
      <c r="I28" s="9">
        <v>4559.527</v>
      </c>
      <c r="J28" s="9">
        <v>17422.05</v>
      </c>
      <c r="K28" s="9">
        <f t="shared" si="0"/>
        <v>61034.774000000005</v>
      </c>
      <c r="L28" s="10">
        <v>3143.84</v>
      </c>
      <c r="M28" s="10">
        <v>3575.74</v>
      </c>
      <c r="N28" s="10">
        <v>1530</v>
      </c>
      <c r="O28" s="10">
        <v>1591.2</v>
      </c>
      <c r="P28" s="11">
        <f t="shared" si="1"/>
        <v>45099602.838320009</v>
      </c>
      <c r="Q28" s="11">
        <f t="shared" si="2"/>
        <v>17926008.60816</v>
      </c>
      <c r="R28" s="11">
        <f t="shared" si="3"/>
        <v>9048563.7125799991</v>
      </c>
      <c r="S28" s="11">
        <f t="shared" si="4"/>
        <v>34574755.106999993</v>
      </c>
      <c r="T28" s="11">
        <f t="shared" si="5"/>
        <v>106648930.26605999</v>
      </c>
      <c r="U28" s="12"/>
      <c r="V28" s="12"/>
      <c r="W28" s="12"/>
      <c r="X28" s="13"/>
      <c r="Y28" s="13"/>
    </row>
    <row r="29" spans="1:25" s="14" customFormat="1" ht="53.25" customHeight="1">
      <c r="A29" s="7" t="s">
        <v>32</v>
      </c>
      <c r="B29" s="8" t="s">
        <v>33</v>
      </c>
      <c r="C29" s="8" t="s">
        <v>3</v>
      </c>
      <c r="D29" s="8" t="s">
        <v>34</v>
      </c>
      <c r="E29" s="8"/>
      <c r="F29" s="8"/>
      <c r="G29" s="9">
        <v>2629.8820000000001</v>
      </c>
      <c r="H29" s="9">
        <v>667.851</v>
      </c>
      <c r="I29" s="9">
        <v>467.45</v>
      </c>
      <c r="J29" s="9">
        <v>1542.49</v>
      </c>
      <c r="K29" s="9">
        <f t="shared" si="0"/>
        <v>5307.6729999999998</v>
      </c>
      <c r="L29" s="10">
        <v>2748.43</v>
      </c>
      <c r="M29" s="10">
        <v>3104.62</v>
      </c>
      <c r="N29" s="10">
        <v>1600</v>
      </c>
      <c r="O29" s="10">
        <v>1664</v>
      </c>
      <c r="P29" s="11">
        <f t="shared" si="1"/>
        <v>3020235.3852599994</v>
      </c>
      <c r="Q29" s="11">
        <f t="shared" si="2"/>
        <v>766980.12392999989</v>
      </c>
      <c r="R29" s="11">
        <f t="shared" si="3"/>
        <v>673417.8189999999</v>
      </c>
      <c r="S29" s="11">
        <f t="shared" si="4"/>
        <v>2222141.9438</v>
      </c>
      <c r="T29" s="11">
        <f t="shared" si="5"/>
        <v>6682775.2719899993</v>
      </c>
      <c r="U29" s="12"/>
      <c r="V29" s="12"/>
      <c r="W29" s="12"/>
      <c r="X29" s="13"/>
      <c r="Y29" s="13"/>
    </row>
    <row r="30" spans="1:25" s="26" customFormat="1" ht="53.25" customHeight="1">
      <c r="A30" s="21" t="s">
        <v>295</v>
      </c>
      <c r="B30" s="8" t="s">
        <v>296</v>
      </c>
      <c r="C30" s="8" t="s">
        <v>3</v>
      </c>
      <c r="D30" s="8" t="s">
        <v>24</v>
      </c>
      <c r="E30" s="8"/>
      <c r="F30" s="8"/>
      <c r="G30" s="22">
        <v>61.82</v>
      </c>
      <c r="H30" s="22">
        <v>26.5</v>
      </c>
      <c r="I30" s="22">
        <v>11.78</v>
      </c>
      <c r="J30" s="22">
        <v>47.1</v>
      </c>
      <c r="K30" s="22">
        <f>G30+H30+I30+J30</f>
        <v>147.19999999999999</v>
      </c>
      <c r="L30" s="23">
        <v>8902.17</v>
      </c>
      <c r="M30" s="10">
        <v>9544.0534500000012</v>
      </c>
      <c r="N30" s="23">
        <v>1450</v>
      </c>
      <c r="O30" s="10">
        <v>1508</v>
      </c>
      <c r="P30" s="11">
        <f t="shared" si="1"/>
        <v>460693.14939999999</v>
      </c>
      <c r="Q30" s="11">
        <f t="shared" si="2"/>
        <v>197482.505</v>
      </c>
      <c r="R30" s="11">
        <f t="shared" si="3"/>
        <v>94664.709641000009</v>
      </c>
      <c r="S30" s="11">
        <f t="shared" si="4"/>
        <v>378498.11749500007</v>
      </c>
      <c r="T30" s="11">
        <f t="shared" si="5"/>
        <v>1131338.481536</v>
      </c>
      <c r="U30" s="24"/>
      <c r="V30" s="25"/>
      <c r="W30" s="25"/>
      <c r="X30" s="13"/>
      <c r="Y30" s="13"/>
    </row>
    <row r="31" spans="1:25" s="14" customFormat="1" ht="14.25" customHeight="1">
      <c r="A31" s="7"/>
      <c r="B31" s="8"/>
      <c r="C31" s="8"/>
      <c r="D31" s="8"/>
      <c r="E31" s="8"/>
      <c r="F31" s="8"/>
      <c r="G31" s="9"/>
      <c r="H31" s="9"/>
      <c r="I31" s="9"/>
      <c r="J31" s="9"/>
      <c r="K31" s="9"/>
      <c r="L31" s="10"/>
      <c r="M31" s="10"/>
      <c r="N31" s="10"/>
      <c r="O31" s="10"/>
      <c r="P31" s="11"/>
      <c r="Q31" s="11"/>
      <c r="R31" s="11"/>
      <c r="S31" s="11"/>
      <c r="T31" s="11"/>
      <c r="U31" s="12"/>
      <c r="V31" s="12"/>
      <c r="W31" s="12"/>
      <c r="X31" s="13"/>
      <c r="Y31" s="13"/>
    </row>
    <row r="32" spans="1:25" s="14" customFormat="1" ht="53.25" customHeight="1">
      <c r="A32" s="7" t="s">
        <v>35</v>
      </c>
      <c r="B32" s="8" t="s">
        <v>36</v>
      </c>
      <c r="C32" s="8" t="s">
        <v>297</v>
      </c>
      <c r="D32" s="8" t="s">
        <v>305</v>
      </c>
      <c r="E32" s="8"/>
      <c r="F32" s="8" t="s">
        <v>306</v>
      </c>
      <c r="G32" s="9">
        <v>410.84400000000005</v>
      </c>
      <c r="H32" s="9">
        <v>273.89600000000002</v>
      </c>
      <c r="I32" s="9">
        <v>139.9</v>
      </c>
      <c r="J32" s="9">
        <v>416.74800000000005</v>
      </c>
      <c r="K32" s="9">
        <f>G32+H32+I32+J32</f>
        <v>1241.3879999999999</v>
      </c>
      <c r="L32" s="10">
        <v>6955.94</v>
      </c>
      <c r="M32" s="10">
        <v>9417.6714533974427</v>
      </c>
      <c r="N32" s="10">
        <v>1333.33</v>
      </c>
      <c r="O32" s="10">
        <v>1386.67</v>
      </c>
      <c r="P32" s="11">
        <f t="shared" si="1"/>
        <v>2310015.5828400003</v>
      </c>
      <c r="Q32" s="11">
        <f t="shared" si="2"/>
        <v>1540010.3885600001</v>
      </c>
      <c r="R32" s="11">
        <f t="shared" si="3"/>
        <v>1123537.1033303023</v>
      </c>
      <c r="S32" s="11">
        <f t="shared" si="4"/>
        <v>3346903.793700478</v>
      </c>
      <c r="T32" s="11">
        <f t="shared" si="5"/>
        <v>8320466.8684307802</v>
      </c>
      <c r="U32" s="12"/>
      <c r="V32" s="12"/>
      <c r="W32" s="12"/>
      <c r="X32" s="13"/>
      <c r="Y32" s="13"/>
    </row>
    <row r="33" spans="1:25" s="14" customFormat="1" ht="53.25" customHeight="1">
      <c r="A33" s="7" t="s">
        <v>35</v>
      </c>
      <c r="B33" s="8" t="s">
        <v>36</v>
      </c>
      <c r="C33" s="8" t="s">
        <v>297</v>
      </c>
      <c r="D33" s="8" t="s">
        <v>298</v>
      </c>
      <c r="E33" s="8"/>
      <c r="F33" s="8" t="s">
        <v>299</v>
      </c>
      <c r="G33" s="9">
        <v>1572.2560000000001</v>
      </c>
      <c r="H33" s="9">
        <v>1016.3579999999999</v>
      </c>
      <c r="I33" s="9">
        <v>495.66899999999998</v>
      </c>
      <c r="J33" s="9">
        <v>1525.6990000000001</v>
      </c>
      <c r="K33" s="9">
        <f>G33+H33+I33+J33</f>
        <v>4609.982</v>
      </c>
      <c r="L33" s="10">
        <v>6954.62</v>
      </c>
      <c r="M33" s="10">
        <v>8020.9534292852331</v>
      </c>
      <c r="N33" s="10">
        <v>1333.33</v>
      </c>
      <c r="O33" s="10">
        <v>1386.67</v>
      </c>
      <c r="P33" s="11">
        <f t="shared" si="1"/>
        <v>8838106.9302399997</v>
      </c>
      <c r="Q33" s="11">
        <f t="shared" si="2"/>
        <v>5713243.0618199995</v>
      </c>
      <c r="R33" s="11">
        <f t="shared" si="3"/>
        <v>3288408.6331103821</v>
      </c>
      <c r="S33" s="11">
        <f t="shared" si="4"/>
        <v>10121919.593777051</v>
      </c>
      <c r="T33" s="11">
        <f t="shared" si="5"/>
        <v>27961678.218947433</v>
      </c>
      <c r="U33" s="12"/>
      <c r="V33" s="12"/>
      <c r="W33" s="12"/>
      <c r="X33" s="13"/>
      <c r="Y33" s="13"/>
    </row>
    <row r="34" spans="1:25" s="14" customFormat="1" ht="53.25" customHeight="1">
      <c r="A34" s="7" t="s">
        <v>35</v>
      </c>
      <c r="B34" s="8" t="s">
        <v>36</v>
      </c>
      <c r="C34" s="8" t="s">
        <v>297</v>
      </c>
      <c r="D34" s="8" t="s">
        <v>302</v>
      </c>
      <c r="E34" s="8"/>
      <c r="F34" s="8"/>
      <c r="G34" s="9">
        <f>2592.692+230.81</f>
        <v>2823.502</v>
      </c>
      <c r="H34" s="9">
        <v>1019.2060000000001</v>
      </c>
      <c r="I34" s="9">
        <v>382.79199999999997</v>
      </c>
      <c r="J34" s="9">
        <v>2745.386</v>
      </c>
      <c r="K34" s="9">
        <f>G34+H34+I34+J34</f>
        <v>6970.8860000000004</v>
      </c>
      <c r="L34" s="10">
        <v>8849.3799999999992</v>
      </c>
      <c r="M34" s="10">
        <v>13869.126879771602</v>
      </c>
      <c r="N34" s="10">
        <v>1733.33</v>
      </c>
      <c r="O34" s="10">
        <v>1802.66</v>
      </c>
      <c r="P34" s="11">
        <f t="shared" si="1"/>
        <v>20092181.407099996</v>
      </c>
      <c r="Q34" s="11">
        <f t="shared" si="2"/>
        <v>7252720.8563000001</v>
      </c>
      <c r="R34" s="11">
        <f t="shared" si="3"/>
        <v>4618946.989841531</v>
      </c>
      <c r="S34" s="11">
        <f t="shared" si="4"/>
        <v>33127109.241188638</v>
      </c>
      <c r="T34" s="11">
        <f t="shared" si="5"/>
        <v>65090958.494430169</v>
      </c>
      <c r="U34" s="12"/>
      <c r="V34" s="12"/>
      <c r="W34" s="12"/>
      <c r="X34" s="13"/>
      <c r="Y34" s="13"/>
    </row>
    <row r="35" spans="1:25" s="14" customFormat="1" ht="53.25" customHeight="1">
      <c r="A35" s="7" t="s">
        <v>35</v>
      </c>
      <c r="B35" s="8" t="s">
        <v>36</v>
      </c>
      <c r="C35" s="8" t="s">
        <v>297</v>
      </c>
      <c r="D35" s="8" t="s">
        <v>452</v>
      </c>
      <c r="E35" s="8"/>
      <c r="F35" s="8" t="s">
        <v>301</v>
      </c>
      <c r="G35" s="9">
        <v>182.745</v>
      </c>
      <c r="H35" s="9">
        <v>112.66499999999999</v>
      </c>
      <c r="I35" s="9">
        <v>65.644999999999996</v>
      </c>
      <c r="J35" s="9">
        <v>195.22</v>
      </c>
      <c r="K35" s="9">
        <f>G35+H35+I35+J35</f>
        <v>556.27499999999998</v>
      </c>
      <c r="L35" s="10">
        <v>10755.51</v>
      </c>
      <c r="M35" s="10">
        <v>11848.9240275227</v>
      </c>
      <c r="N35" s="10">
        <v>1483.33</v>
      </c>
      <c r="O35" s="10">
        <v>1542.6632</v>
      </c>
      <c r="P35" s="11">
        <f t="shared" si="1"/>
        <v>1694444.5341</v>
      </c>
      <c r="Q35" s="11">
        <f t="shared" si="2"/>
        <v>1044650.1597</v>
      </c>
      <c r="R35" s="11">
        <f t="shared" si="3"/>
        <v>676554.49202272762</v>
      </c>
      <c r="S35" s="11">
        <f t="shared" si="4"/>
        <v>2011988.2387489814</v>
      </c>
      <c r="T35" s="11">
        <f t="shared" si="5"/>
        <v>5427637.4245717088</v>
      </c>
      <c r="U35" s="12"/>
      <c r="V35" s="12"/>
      <c r="W35" s="12"/>
      <c r="X35" s="13"/>
      <c r="Y35" s="13"/>
    </row>
    <row r="36" spans="1:25" s="14" customFormat="1" ht="53.25" customHeight="1">
      <c r="A36" s="7" t="s">
        <v>35</v>
      </c>
      <c r="B36" s="8" t="s">
        <v>36</v>
      </c>
      <c r="C36" s="8" t="s">
        <v>297</v>
      </c>
      <c r="D36" s="8" t="s">
        <v>303</v>
      </c>
      <c r="E36" s="8"/>
      <c r="F36" s="8" t="s">
        <v>304</v>
      </c>
      <c r="G36" s="9">
        <v>163.59299999999999</v>
      </c>
      <c r="H36" s="9">
        <v>78.951999999999998</v>
      </c>
      <c r="I36" s="9">
        <v>38.171999999999997</v>
      </c>
      <c r="J36" s="9">
        <v>163.59299999999999</v>
      </c>
      <c r="K36" s="9">
        <f>G36+H36+I36+J36</f>
        <v>444.30999999999995</v>
      </c>
      <c r="L36" s="10">
        <v>9997.0499999999993</v>
      </c>
      <c r="M36" s="10">
        <v>11150.828890906918</v>
      </c>
      <c r="N36" s="10">
        <v>1333.3340000000001</v>
      </c>
      <c r="O36" s="10">
        <v>1386.6673600000001</v>
      </c>
      <c r="P36" s="11">
        <f t="shared" si="1"/>
        <v>1417323.2915879996</v>
      </c>
      <c r="Q36" s="11">
        <f t="shared" si="2"/>
        <v>684017.70563199988</v>
      </c>
      <c r="R36" s="11">
        <f t="shared" si="3"/>
        <v>372717.57395777886</v>
      </c>
      <c r="S36" s="11">
        <f t="shared" si="4"/>
        <v>1597348.4773256553</v>
      </c>
      <c r="T36" s="11">
        <f t="shared" si="5"/>
        <v>4071407.0485034334</v>
      </c>
      <c r="U36" s="12"/>
      <c r="V36" s="12"/>
      <c r="W36" s="12"/>
      <c r="X36" s="13"/>
      <c r="Y36" s="13"/>
    </row>
    <row r="37" spans="1:25" s="14" customFormat="1" ht="14.25" customHeight="1">
      <c r="A37" s="7"/>
      <c r="B37" s="8"/>
      <c r="C37" s="8"/>
      <c r="D37" s="8"/>
      <c r="E37" s="8"/>
      <c r="F37" s="8"/>
      <c r="G37" s="9"/>
      <c r="H37" s="9"/>
      <c r="I37" s="9"/>
      <c r="J37" s="9"/>
      <c r="K37" s="9"/>
      <c r="L37" s="10"/>
      <c r="M37" s="10"/>
      <c r="N37" s="10"/>
      <c r="O37" s="10"/>
      <c r="P37" s="11"/>
      <c r="Q37" s="11"/>
      <c r="R37" s="11"/>
      <c r="S37" s="11"/>
      <c r="T37" s="11"/>
      <c r="U37" s="12"/>
      <c r="V37" s="12"/>
      <c r="W37" s="12"/>
      <c r="X37" s="13"/>
      <c r="Y37" s="13"/>
    </row>
    <row r="38" spans="1:25" s="14" customFormat="1" ht="51.75" customHeight="1">
      <c r="A38" s="7" t="s">
        <v>99</v>
      </c>
      <c r="B38" s="8" t="s">
        <v>100</v>
      </c>
      <c r="C38" s="8" t="s">
        <v>234</v>
      </c>
      <c r="D38" s="8" t="s">
        <v>235</v>
      </c>
      <c r="E38" s="8"/>
      <c r="F38" s="8"/>
      <c r="G38" s="9">
        <v>115.259</v>
      </c>
      <c r="H38" s="9">
        <v>61.399000000000001</v>
      </c>
      <c r="I38" s="9">
        <v>22.43</v>
      </c>
      <c r="J38" s="9">
        <v>119.27699999999999</v>
      </c>
      <c r="K38" s="9">
        <f t="shared" ref="K38:K46" si="6">G38+H38+I38+J38</f>
        <v>318.36500000000001</v>
      </c>
      <c r="L38" s="10">
        <v>5026.2700000000004</v>
      </c>
      <c r="M38" s="10">
        <v>5026.2700000000004</v>
      </c>
      <c r="N38" s="10">
        <v>1340</v>
      </c>
      <c r="O38" s="10">
        <v>1393.6</v>
      </c>
      <c r="P38" s="11">
        <f t="shared" si="1"/>
        <v>424875.79393000004</v>
      </c>
      <c r="Q38" s="11">
        <f t="shared" si="2"/>
        <v>226333.29173000003</v>
      </c>
      <c r="R38" s="11">
        <f t="shared" si="3"/>
        <v>81480.788100000005</v>
      </c>
      <c r="S38" s="11">
        <f t="shared" si="4"/>
        <v>433293.97959</v>
      </c>
      <c r="T38" s="11">
        <f t="shared" si="5"/>
        <v>1165983.85335</v>
      </c>
      <c r="U38" s="12"/>
      <c r="V38" s="12"/>
      <c r="W38" s="12"/>
      <c r="X38" s="13"/>
      <c r="Y38" s="13"/>
    </row>
    <row r="39" spans="1:25" s="14" customFormat="1" ht="51.75" customHeight="1">
      <c r="A39" s="7" t="s">
        <v>99</v>
      </c>
      <c r="B39" s="8" t="s">
        <v>100</v>
      </c>
      <c r="C39" s="8" t="s">
        <v>234</v>
      </c>
      <c r="D39" s="8" t="s">
        <v>236</v>
      </c>
      <c r="E39" s="8"/>
      <c r="F39" s="8"/>
      <c r="G39" s="9">
        <v>461.53899999999999</v>
      </c>
      <c r="H39" s="9">
        <v>195.66300000000001</v>
      </c>
      <c r="I39" s="9">
        <v>63.97</v>
      </c>
      <c r="J39" s="9">
        <v>369.47900000000004</v>
      </c>
      <c r="K39" s="9">
        <f t="shared" si="6"/>
        <v>1090.6510000000001</v>
      </c>
      <c r="L39" s="10">
        <v>5026.2700000000004</v>
      </c>
      <c r="M39" s="10">
        <v>5026.2700000000004</v>
      </c>
      <c r="N39" s="10">
        <v>1670</v>
      </c>
      <c r="O39" s="10">
        <v>1736.8</v>
      </c>
      <c r="P39" s="11">
        <f t="shared" si="1"/>
        <v>1549049.4995300001</v>
      </c>
      <c r="Q39" s="11">
        <f t="shared" si="2"/>
        <v>656697.85701000015</v>
      </c>
      <c r="R39" s="11">
        <f t="shared" si="3"/>
        <v>210427.3959</v>
      </c>
      <c r="S39" s="11">
        <f t="shared" si="4"/>
        <v>1215390.0861300002</v>
      </c>
      <c r="T39" s="11">
        <f t="shared" si="5"/>
        <v>3631564.8385700001</v>
      </c>
      <c r="U39" s="12"/>
      <c r="V39" s="12"/>
      <c r="W39" s="12"/>
      <c r="X39" s="13"/>
      <c r="Y39" s="13"/>
    </row>
    <row r="40" spans="1:25" s="14" customFormat="1" ht="85.5" customHeight="1">
      <c r="A40" s="7" t="s">
        <v>99</v>
      </c>
      <c r="B40" s="8" t="s">
        <v>100</v>
      </c>
      <c r="C40" s="8" t="s">
        <v>234</v>
      </c>
      <c r="D40" s="8" t="s">
        <v>237</v>
      </c>
      <c r="E40" s="8"/>
      <c r="F40" s="8"/>
      <c r="G40" s="9">
        <v>5341.1970000000001</v>
      </c>
      <c r="H40" s="9">
        <v>1794.085</v>
      </c>
      <c r="I40" s="9">
        <v>679.54499999999996</v>
      </c>
      <c r="J40" s="9">
        <v>4165.8690000000006</v>
      </c>
      <c r="K40" s="9">
        <f t="shared" si="6"/>
        <v>11980.696</v>
      </c>
      <c r="L40" s="10">
        <v>5026.2700000000004</v>
      </c>
      <c r="M40" s="10">
        <v>5026.2700000000004</v>
      </c>
      <c r="N40" s="10">
        <v>1670</v>
      </c>
      <c r="O40" s="10">
        <v>1736.8</v>
      </c>
      <c r="P40" s="11">
        <f t="shared" si="1"/>
        <v>17926499.255190004</v>
      </c>
      <c r="Q40" s="11">
        <f t="shared" si="2"/>
        <v>6021433.6629500007</v>
      </c>
      <c r="R40" s="11">
        <f t="shared" si="3"/>
        <v>2235342.89115</v>
      </c>
      <c r="S40" s="11">
        <f t="shared" si="4"/>
        <v>13703501.099430002</v>
      </c>
      <c r="T40" s="11">
        <f t="shared" si="5"/>
        <v>39886776.908720009</v>
      </c>
      <c r="U40" s="12"/>
      <c r="V40" s="12"/>
      <c r="W40" s="12"/>
      <c r="X40" s="13"/>
      <c r="Y40" s="13"/>
    </row>
    <row r="41" spans="1:25" s="14" customFormat="1" ht="54" customHeight="1">
      <c r="A41" s="7" t="s">
        <v>238</v>
      </c>
      <c r="B41" s="8" t="s">
        <v>239</v>
      </c>
      <c r="C41" s="8" t="s">
        <v>234</v>
      </c>
      <c r="D41" s="8" t="s">
        <v>240</v>
      </c>
      <c r="E41" s="8"/>
      <c r="F41" s="8"/>
      <c r="G41" s="9">
        <v>40.53</v>
      </c>
      <c r="H41" s="9">
        <v>19.611000000000001</v>
      </c>
      <c r="I41" s="9">
        <v>6.7690000000000001</v>
      </c>
      <c r="J41" s="9">
        <v>58.53</v>
      </c>
      <c r="K41" s="9">
        <f t="shared" si="6"/>
        <v>125.44000000000001</v>
      </c>
      <c r="L41" s="10">
        <v>11378.57</v>
      </c>
      <c r="M41" s="10">
        <v>20868.68</v>
      </c>
      <c r="N41" s="10">
        <v>1788.8</v>
      </c>
      <c r="O41" s="10">
        <f>N41*1.04</f>
        <v>1860.3520000000001</v>
      </c>
      <c r="P41" s="11">
        <f t="shared" si="1"/>
        <v>388673.37810000003</v>
      </c>
      <c r="Q41" s="11">
        <f t="shared" si="2"/>
        <v>188064.97947000002</v>
      </c>
      <c r="R41" s="11">
        <f t="shared" si="3"/>
        <v>128667.37223200001</v>
      </c>
      <c r="S41" s="11">
        <f t="shared" si="4"/>
        <v>1112557.43784</v>
      </c>
      <c r="T41" s="11">
        <f t="shared" si="5"/>
        <v>1817963.1676420001</v>
      </c>
      <c r="U41" s="12"/>
      <c r="V41" s="12"/>
      <c r="W41" s="12"/>
      <c r="X41" s="13"/>
      <c r="Y41" s="13"/>
    </row>
    <row r="42" spans="1:25" s="14" customFormat="1" ht="54" customHeight="1">
      <c r="A42" s="7" t="s">
        <v>238</v>
      </c>
      <c r="B42" s="8" t="s">
        <v>239</v>
      </c>
      <c r="C42" s="8" t="s">
        <v>234</v>
      </c>
      <c r="D42" s="8" t="s">
        <v>241</v>
      </c>
      <c r="E42" s="8"/>
      <c r="F42" s="8"/>
      <c r="G42" s="9">
        <v>607.02600000000007</v>
      </c>
      <c r="H42" s="9">
        <v>293.72300000000001</v>
      </c>
      <c r="I42" s="9">
        <v>101.17</v>
      </c>
      <c r="J42" s="9">
        <v>607.02600000000007</v>
      </c>
      <c r="K42" s="9">
        <f t="shared" si="6"/>
        <v>1608.9450000000002</v>
      </c>
      <c r="L42" s="10">
        <v>4372.46</v>
      </c>
      <c r="M42" s="10">
        <v>5516.88</v>
      </c>
      <c r="N42" s="10">
        <v>1800</v>
      </c>
      <c r="O42" s="10">
        <f>N42*1.04</f>
        <v>1872</v>
      </c>
      <c r="P42" s="11">
        <f t="shared" si="1"/>
        <v>1561550.1039600002</v>
      </c>
      <c r="Q42" s="11">
        <f t="shared" si="2"/>
        <v>755590.66858000006</v>
      </c>
      <c r="R42" s="11">
        <f t="shared" si="3"/>
        <v>368752.50959999999</v>
      </c>
      <c r="S42" s="11">
        <f t="shared" si="4"/>
        <v>2212536.9268800002</v>
      </c>
      <c r="T42" s="11">
        <f t="shared" si="5"/>
        <v>4898430.20902</v>
      </c>
      <c r="U42" s="12"/>
      <c r="V42" s="12"/>
      <c r="W42" s="12"/>
      <c r="X42" s="13"/>
      <c r="Y42" s="13"/>
    </row>
    <row r="43" spans="1:25" s="14" customFormat="1" ht="54" customHeight="1">
      <c r="A43" s="7" t="s">
        <v>238</v>
      </c>
      <c r="B43" s="8" t="s">
        <v>239</v>
      </c>
      <c r="C43" s="8" t="s">
        <v>234</v>
      </c>
      <c r="D43" s="8" t="s">
        <v>242</v>
      </c>
      <c r="E43" s="8"/>
      <c r="F43" s="8"/>
      <c r="G43" s="9">
        <v>93.983000000000004</v>
      </c>
      <c r="H43" s="9">
        <v>45.655999999999999</v>
      </c>
      <c r="I43" s="9">
        <v>18.463999999999999</v>
      </c>
      <c r="J43" s="9">
        <v>94.167000000000002</v>
      </c>
      <c r="K43" s="9">
        <f t="shared" si="6"/>
        <v>252.27</v>
      </c>
      <c r="L43" s="10">
        <v>8767.69</v>
      </c>
      <c r="M43" s="10">
        <v>9111.9599999999991</v>
      </c>
      <c r="N43" s="10">
        <v>2004</v>
      </c>
      <c r="O43" s="10">
        <f t="shared" ref="O43:O44" si="7">N43*1.04</f>
        <v>2084.16</v>
      </c>
      <c r="P43" s="11">
        <f t="shared" si="1"/>
        <v>635671.87727000006</v>
      </c>
      <c r="Q43" s="11">
        <f t="shared" si="2"/>
        <v>308803.03064000001</v>
      </c>
      <c r="R43" s="11">
        <f t="shared" si="3"/>
        <v>129761.29919999998</v>
      </c>
      <c r="S43" s="11">
        <f t="shared" si="4"/>
        <v>661786.84259999997</v>
      </c>
      <c r="T43" s="11">
        <f t="shared" si="5"/>
        <v>1736023.0497099999</v>
      </c>
      <c r="U43" s="12"/>
      <c r="V43" s="12"/>
      <c r="W43" s="12"/>
      <c r="X43" s="13"/>
      <c r="Y43" s="13"/>
    </row>
    <row r="44" spans="1:25" s="14" customFormat="1" ht="54" customHeight="1">
      <c r="A44" s="7" t="s">
        <v>238</v>
      </c>
      <c r="B44" s="8" t="s">
        <v>239</v>
      </c>
      <c r="C44" s="8" t="s">
        <v>234</v>
      </c>
      <c r="D44" s="8" t="s">
        <v>243</v>
      </c>
      <c r="E44" s="8"/>
      <c r="F44" s="8"/>
      <c r="G44" s="9">
        <v>106.92000000000002</v>
      </c>
      <c r="H44" s="9">
        <v>42.326999999999998</v>
      </c>
      <c r="I44" s="9">
        <v>14.619</v>
      </c>
      <c r="J44" s="9">
        <v>91.37</v>
      </c>
      <c r="K44" s="9">
        <f t="shared" si="6"/>
        <v>255.23600000000002</v>
      </c>
      <c r="L44" s="10">
        <v>5900.48</v>
      </c>
      <c r="M44" s="10">
        <v>13771.92</v>
      </c>
      <c r="N44" s="10">
        <v>1580</v>
      </c>
      <c r="O44" s="10">
        <f t="shared" si="7"/>
        <v>1643.2</v>
      </c>
      <c r="P44" s="11">
        <f t="shared" si="1"/>
        <v>461945.72160000005</v>
      </c>
      <c r="Q44" s="11">
        <f t="shared" si="2"/>
        <v>182872.95695999998</v>
      </c>
      <c r="R44" s="11">
        <f t="shared" si="3"/>
        <v>177309.75767999998</v>
      </c>
      <c r="S44" s="11">
        <f t="shared" si="4"/>
        <v>1108201.1464</v>
      </c>
      <c r="T44" s="11">
        <f t="shared" si="5"/>
        <v>1930329.5826399999</v>
      </c>
      <c r="U44" s="12"/>
      <c r="V44" s="12"/>
      <c r="W44" s="12"/>
      <c r="X44" s="13"/>
      <c r="Y44" s="13"/>
    </row>
    <row r="45" spans="1:25" s="14" customFormat="1" ht="54" customHeight="1">
      <c r="A45" s="7" t="s">
        <v>244</v>
      </c>
      <c r="B45" s="8" t="s">
        <v>245</v>
      </c>
      <c r="C45" s="8" t="s">
        <v>234</v>
      </c>
      <c r="D45" s="8" t="s">
        <v>246</v>
      </c>
      <c r="E45" s="8"/>
      <c r="F45" s="8"/>
      <c r="G45" s="9">
        <v>296.10000000000002</v>
      </c>
      <c r="H45" s="9">
        <v>148.05000000000001</v>
      </c>
      <c r="I45" s="9">
        <v>49.35</v>
      </c>
      <c r="J45" s="9">
        <v>296.10000000000002</v>
      </c>
      <c r="K45" s="9">
        <f t="shared" si="6"/>
        <v>789.60000000000014</v>
      </c>
      <c r="L45" s="10">
        <v>2951.04</v>
      </c>
      <c r="M45" s="10">
        <v>3461.78</v>
      </c>
      <c r="N45" s="10">
        <v>2004</v>
      </c>
      <c r="O45" s="10">
        <v>2084.16</v>
      </c>
      <c r="P45" s="11">
        <f t="shared" si="1"/>
        <v>280418.54399999999</v>
      </c>
      <c r="Q45" s="11">
        <f t="shared" si="2"/>
        <v>140209.272</v>
      </c>
      <c r="R45" s="11">
        <f t="shared" si="3"/>
        <v>67985.54700000002</v>
      </c>
      <c r="S45" s="11">
        <f t="shared" si="4"/>
        <v>407913.28200000012</v>
      </c>
      <c r="T45" s="11">
        <f t="shared" si="5"/>
        <v>896526.64500000014</v>
      </c>
      <c r="U45" s="12"/>
      <c r="V45" s="12"/>
      <c r="W45" s="12"/>
      <c r="X45" s="13"/>
      <c r="Y45" s="13"/>
    </row>
    <row r="46" spans="1:25" s="14" customFormat="1" ht="54" customHeight="1">
      <c r="A46" s="7" t="s">
        <v>247</v>
      </c>
      <c r="B46" s="8" t="s">
        <v>248</v>
      </c>
      <c r="C46" s="8" t="s">
        <v>234</v>
      </c>
      <c r="D46" s="8" t="s">
        <v>249</v>
      </c>
      <c r="E46" s="8"/>
      <c r="F46" s="8"/>
      <c r="G46" s="9">
        <v>411.36</v>
      </c>
      <c r="H46" s="9">
        <v>199.04500000000002</v>
      </c>
      <c r="I46" s="9">
        <v>68.56</v>
      </c>
      <c r="J46" s="9">
        <v>411.36</v>
      </c>
      <c r="K46" s="9">
        <f t="shared" si="6"/>
        <v>1090.3249999999998</v>
      </c>
      <c r="L46" s="10">
        <v>3186.08</v>
      </c>
      <c r="M46" s="10">
        <v>4582.3900000000003</v>
      </c>
      <c r="N46" s="10">
        <v>2004</v>
      </c>
      <c r="O46" s="10">
        <v>2084.16</v>
      </c>
      <c r="P46" s="11">
        <f t="shared" si="1"/>
        <v>486260.42879999999</v>
      </c>
      <c r="Q46" s="11">
        <f t="shared" si="2"/>
        <v>235287.11360000001</v>
      </c>
      <c r="R46" s="11">
        <f t="shared" si="3"/>
        <v>171278.64880000002</v>
      </c>
      <c r="S46" s="11">
        <f t="shared" si="4"/>
        <v>1027671.8928000003</v>
      </c>
      <c r="T46" s="11">
        <f t="shared" si="5"/>
        <v>1920498.0840000003</v>
      </c>
      <c r="U46" s="12"/>
      <c r="V46" s="12"/>
      <c r="W46" s="12"/>
      <c r="X46" s="13"/>
      <c r="Y46" s="13"/>
    </row>
    <row r="47" spans="1:25" s="14" customFormat="1" ht="14.25" customHeight="1">
      <c r="A47" s="7"/>
      <c r="B47" s="8"/>
      <c r="C47" s="8"/>
      <c r="D47" s="8"/>
      <c r="E47" s="8"/>
      <c r="F47" s="8"/>
      <c r="G47" s="9"/>
      <c r="H47" s="9"/>
      <c r="I47" s="9"/>
      <c r="J47" s="9"/>
      <c r="K47" s="9"/>
      <c r="L47" s="10"/>
      <c r="M47" s="10"/>
      <c r="N47" s="10"/>
      <c r="O47" s="10"/>
      <c r="P47" s="11"/>
      <c r="Q47" s="11"/>
      <c r="R47" s="11"/>
      <c r="S47" s="11"/>
      <c r="T47" s="11"/>
      <c r="U47" s="12"/>
      <c r="V47" s="12"/>
      <c r="W47" s="12"/>
      <c r="X47" s="13"/>
      <c r="Y47" s="13"/>
    </row>
    <row r="48" spans="1:25" s="14" customFormat="1" ht="110.25" customHeight="1">
      <c r="A48" s="7" t="s">
        <v>38</v>
      </c>
      <c r="B48" s="8" t="s">
        <v>39</v>
      </c>
      <c r="C48" s="8" t="s">
        <v>308</v>
      </c>
      <c r="D48" s="8" t="s">
        <v>318</v>
      </c>
      <c r="E48" s="8"/>
      <c r="F48" s="8"/>
      <c r="G48" s="9">
        <f>7009.504-11.08</f>
        <v>6998.424</v>
      </c>
      <c r="H48" s="9">
        <v>4572.0630000000001</v>
      </c>
      <c r="I48" s="9">
        <v>2291.4989999999998</v>
      </c>
      <c r="J48" s="9">
        <v>7042.6469999999999</v>
      </c>
      <c r="K48" s="9">
        <f t="shared" ref="K48:K53" si="8">G48+H48+I48+J48</f>
        <v>20904.633000000002</v>
      </c>
      <c r="L48" s="10">
        <v>5511.11</v>
      </c>
      <c r="M48" s="10">
        <v>5511.11</v>
      </c>
      <c r="N48" s="10">
        <v>1720</v>
      </c>
      <c r="O48" s="10">
        <v>1788.8</v>
      </c>
      <c r="P48" s="11">
        <f t="shared" si="1"/>
        <v>26531795.210639998</v>
      </c>
      <c r="Q48" s="11">
        <f t="shared" si="2"/>
        <v>17333193.75993</v>
      </c>
      <c r="R48" s="11">
        <f t="shared" si="3"/>
        <v>8529669.6426899973</v>
      </c>
      <c r="S48" s="11">
        <f t="shared" si="4"/>
        <v>26214915.354569998</v>
      </c>
      <c r="T48" s="11">
        <f t="shared" si="5"/>
        <v>78609573.967829987</v>
      </c>
      <c r="U48" s="12"/>
      <c r="V48" s="12"/>
      <c r="W48" s="12"/>
      <c r="X48" s="13"/>
      <c r="Y48" s="13"/>
    </row>
    <row r="49" spans="1:25" s="14" customFormat="1" ht="54.75" customHeight="1">
      <c r="A49" s="7" t="s">
        <v>35</v>
      </c>
      <c r="B49" s="8" t="s">
        <v>36</v>
      </c>
      <c r="C49" s="8" t="s">
        <v>308</v>
      </c>
      <c r="D49" s="8" t="s">
        <v>309</v>
      </c>
      <c r="E49" s="8" t="s">
        <v>310</v>
      </c>
      <c r="F49" s="8" t="s">
        <v>310</v>
      </c>
      <c r="G49" s="9">
        <v>2144.3890000000001</v>
      </c>
      <c r="H49" s="9">
        <v>1159.242</v>
      </c>
      <c r="I49" s="9">
        <v>498.53399999999999</v>
      </c>
      <c r="J49" s="9">
        <v>1878.201</v>
      </c>
      <c r="K49" s="9">
        <f t="shared" si="8"/>
        <v>5680.366</v>
      </c>
      <c r="L49" s="10">
        <v>6577.06</v>
      </c>
      <c r="M49" s="10">
        <v>7986.43</v>
      </c>
      <c r="N49" s="10">
        <v>1575</v>
      </c>
      <c r="O49" s="10">
        <v>1638.33</v>
      </c>
      <c r="P49" s="11">
        <f t="shared" si="1"/>
        <v>10726362.441340001</v>
      </c>
      <c r="Q49" s="11">
        <f t="shared" si="2"/>
        <v>5798598.0385199999</v>
      </c>
      <c r="R49" s="11">
        <f t="shared" si="3"/>
        <v>3164743.6854000003</v>
      </c>
      <c r="S49" s="11">
        <f t="shared" si="4"/>
        <v>11923007.768100001</v>
      </c>
      <c r="T49" s="11">
        <f t="shared" si="5"/>
        <v>31612711.933360003</v>
      </c>
      <c r="U49" s="12"/>
      <c r="V49" s="12"/>
      <c r="W49" s="12"/>
      <c r="X49" s="13"/>
      <c r="Y49" s="13"/>
    </row>
    <row r="50" spans="1:25" s="14" customFormat="1" ht="54.75" customHeight="1">
      <c r="A50" s="7" t="s">
        <v>312</v>
      </c>
      <c r="B50" s="8" t="s">
        <v>313</v>
      </c>
      <c r="C50" s="8" t="s">
        <v>308</v>
      </c>
      <c r="D50" s="8" t="s">
        <v>314</v>
      </c>
      <c r="E50" s="8"/>
      <c r="F50" s="8" t="s">
        <v>316</v>
      </c>
      <c r="G50" s="9">
        <v>537.99</v>
      </c>
      <c r="H50" s="9">
        <v>358.66</v>
      </c>
      <c r="I50" s="9">
        <v>200.80600000000001</v>
      </c>
      <c r="J50" s="9">
        <v>516.476</v>
      </c>
      <c r="K50" s="9">
        <f t="shared" si="8"/>
        <v>1613.9320000000002</v>
      </c>
      <c r="L50" s="10">
        <v>7275.59</v>
      </c>
      <c r="M50" s="10">
        <v>7619.59</v>
      </c>
      <c r="N50" s="10">
        <v>1720</v>
      </c>
      <c r="O50" s="10">
        <v>1788.8</v>
      </c>
      <c r="P50" s="11">
        <f t="shared" si="1"/>
        <v>2988851.8641000004</v>
      </c>
      <c r="Q50" s="11">
        <f t="shared" si="2"/>
        <v>1992567.9094000002</v>
      </c>
      <c r="R50" s="11">
        <f t="shared" si="3"/>
        <v>1170857.61674</v>
      </c>
      <c r="S50" s="11">
        <f t="shared" si="4"/>
        <v>3011463.0960400002</v>
      </c>
      <c r="T50" s="11">
        <f t="shared" si="5"/>
        <v>9163740.4862800017</v>
      </c>
      <c r="U50" s="12"/>
      <c r="V50" s="12"/>
      <c r="W50" s="12"/>
      <c r="X50" s="13"/>
      <c r="Y50" s="13"/>
    </row>
    <row r="51" spans="1:25" s="14" customFormat="1" ht="54.75" customHeight="1">
      <c r="A51" s="7" t="s">
        <v>312</v>
      </c>
      <c r="B51" s="8" t="s">
        <v>313</v>
      </c>
      <c r="C51" s="8" t="s">
        <v>308</v>
      </c>
      <c r="D51" s="8" t="s">
        <v>315</v>
      </c>
      <c r="E51" s="8"/>
      <c r="F51" s="8" t="s">
        <v>316</v>
      </c>
      <c r="G51" s="9">
        <v>526.56200000000001</v>
      </c>
      <c r="H51" s="9">
        <v>344.37400000000002</v>
      </c>
      <c r="I51" s="9">
        <v>162.822</v>
      </c>
      <c r="J51" s="9">
        <v>521.18700000000001</v>
      </c>
      <c r="K51" s="9">
        <f t="shared" si="8"/>
        <v>1554.9450000000002</v>
      </c>
      <c r="L51" s="10">
        <v>7915.47</v>
      </c>
      <c r="M51" s="10">
        <v>7915.47</v>
      </c>
      <c r="N51" s="10">
        <v>1965.6000000000001</v>
      </c>
      <c r="O51" s="10">
        <v>1965.6000000000001</v>
      </c>
      <c r="P51" s="11">
        <f t="shared" si="1"/>
        <v>3132975.4469400002</v>
      </c>
      <c r="Q51" s="11">
        <f t="shared" si="2"/>
        <v>2048980.5313800001</v>
      </c>
      <c r="R51" s="11">
        <f t="shared" si="3"/>
        <v>968769.73314000003</v>
      </c>
      <c r="S51" s="11">
        <f t="shared" si="4"/>
        <v>3100994.8956900002</v>
      </c>
      <c r="T51" s="11">
        <f t="shared" si="5"/>
        <v>9251720.6071500015</v>
      </c>
      <c r="U51" s="12"/>
      <c r="V51" s="12"/>
      <c r="W51" s="12"/>
      <c r="X51" s="13"/>
      <c r="Y51" s="13"/>
    </row>
    <row r="52" spans="1:25" s="14" customFormat="1" ht="54.75" customHeight="1">
      <c r="A52" s="7" t="s">
        <v>42</v>
      </c>
      <c r="B52" s="8" t="s">
        <v>43</v>
      </c>
      <c r="C52" s="8" t="s">
        <v>308</v>
      </c>
      <c r="D52" s="8" t="s">
        <v>317</v>
      </c>
      <c r="E52" s="8"/>
      <c r="F52" s="8"/>
      <c r="G52" s="9">
        <v>3124.7599999999998</v>
      </c>
      <c r="H52" s="9">
        <v>1446.1100000000001</v>
      </c>
      <c r="I52" s="9">
        <v>798.49</v>
      </c>
      <c r="J52" s="9">
        <v>2934.93</v>
      </c>
      <c r="K52" s="9">
        <f t="shared" si="8"/>
        <v>8304.2899999999991</v>
      </c>
      <c r="L52" s="10">
        <v>6713.26</v>
      </c>
      <c r="M52" s="10">
        <v>7650.21</v>
      </c>
      <c r="N52" s="10">
        <v>1280</v>
      </c>
      <c r="O52" s="10">
        <v>1331.2</v>
      </c>
      <c r="P52" s="11">
        <f t="shared" si="1"/>
        <v>16977633.5176</v>
      </c>
      <c r="Q52" s="11">
        <f t="shared" si="2"/>
        <v>7857091.6186000006</v>
      </c>
      <c r="R52" s="11">
        <f t="shared" si="3"/>
        <v>5045666.2949000001</v>
      </c>
      <c r="S52" s="11">
        <f t="shared" si="4"/>
        <v>18545852.019299999</v>
      </c>
      <c r="T52" s="11">
        <f t="shared" si="5"/>
        <v>48426243.450399995</v>
      </c>
      <c r="U52" s="12"/>
      <c r="V52" s="12"/>
      <c r="W52" s="12"/>
      <c r="X52" s="13"/>
      <c r="Y52" s="13"/>
    </row>
    <row r="53" spans="1:25" s="14" customFormat="1" ht="54.75" customHeight="1">
      <c r="A53" s="7" t="s">
        <v>44</v>
      </c>
      <c r="B53" s="8" t="s">
        <v>45</v>
      </c>
      <c r="C53" s="8" t="s">
        <v>308</v>
      </c>
      <c r="D53" s="8" t="s">
        <v>311</v>
      </c>
      <c r="E53" s="8"/>
      <c r="F53" s="8"/>
      <c r="G53" s="9">
        <v>48.510000000000005</v>
      </c>
      <c r="H53" s="9">
        <v>23.18</v>
      </c>
      <c r="I53" s="9">
        <v>15.63</v>
      </c>
      <c r="J53" s="9">
        <v>48.510000000000005</v>
      </c>
      <c r="K53" s="9">
        <f t="shared" si="8"/>
        <v>135.82999999999998</v>
      </c>
      <c r="L53" s="10">
        <v>4362.42</v>
      </c>
      <c r="M53" s="10">
        <f>L53*1.09</f>
        <v>4755.0378000000001</v>
      </c>
      <c r="N53" s="10">
        <v>1720</v>
      </c>
      <c r="O53" s="10">
        <f>N53*1.04</f>
        <v>1788.8</v>
      </c>
      <c r="P53" s="11">
        <f t="shared" si="1"/>
        <v>128183.79420000002</v>
      </c>
      <c r="Q53" s="11">
        <f t="shared" si="2"/>
        <v>61251.295599999998</v>
      </c>
      <c r="R53" s="11">
        <f t="shared" si="3"/>
        <v>46362.296814000001</v>
      </c>
      <c r="S53" s="11">
        <f t="shared" si="4"/>
        <v>143892.19567800002</v>
      </c>
      <c r="T53" s="11">
        <f t="shared" si="5"/>
        <v>379689.58229200006</v>
      </c>
      <c r="U53" s="12"/>
      <c r="V53" s="12"/>
      <c r="W53" s="12"/>
      <c r="X53" s="13"/>
      <c r="Y53" s="13"/>
    </row>
    <row r="54" spans="1:25" s="14" customFormat="1" ht="14.25" customHeight="1">
      <c r="A54" s="7"/>
      <c r="B54" s="8"/>
      <c r="C54" s="8"/>
      <c r="D54" s="8"/>
      <c r="E54" s="8"/>
      <c r="F54" s="8"/>
      <c r="G54" s="9"/>
      <c r="H54" s="9"/>
      <c r="I54" s="9"/>
      <c r="J54" s="9"/>
      <c r="K54" s="9"/>
      <c r="L54" s="10"/>
      <c r="M54" s="10"/>
      <c r="N54" s="10"/>
      <c r="O54" s="10"/>
      <c r="P54" s="11"/>
      <c r="Q54" s="11"/>
      <c r="R54" s="11"/>
      <c r="S54" s="11"/>
      <c r="T54" s="11"/>
      <c r="U54" s="12"/>
      <c r="V54" s="12"/>
      <c r="W54" s="12"/>
      <c r="X54" s="13"/>
      <c r="Y54" s="13"/>
    </row>
    <row r="55" spans="1:25" s="14" customFormat="1" ht="54.75" customHeight="1">
      <c r="A55" s="7" t="s">
        <v>47</v>
      </c>
      <c r="B55" s="8" t="s">
        <v>48</v>
      </c>
      <c r="C55" s="8" t="s">
        <v>46</v>
      </c>
      <c r="D55" s="8" t="s">
        <v>4</v>
      </c>
      <c r="E55" s="8"/>
      <c r="F55" s="8"/>
      <c r="G55" s="9">
        <v>778208.88699999999</v>
      </c>
      <c r="H55" s="9">
        <f>327814.173+8735.076</f>
        <v>336549.24900000001</v>
      </c>
      <c r="I55" s="9">
        <v>151589.82699999999</v>
      </c>
      <c r="J55" s="9">
        <v>579980.32499999995</v>
      </c>
      <c r="K55" s="9">
        <f>G55+H55+I55+J55</f>
        <v>1846328.2879999999</v>
      </c>
      <c r="L55" s="10">
        <v>1692.38</v>
      </c>
      <c r="M55" s="10">
        <v>2466.097791704527</v>
      </c>
      <c r="N55" s="10">
        <v>1641.67</v>
      </c>
      <c r="O55" s="10">
        <v>1707.34</v>
      </c>
      <c r="P55" s="11">
        <f t="shared" si="1"/>
        <v>39462972.659770027</v>
      </c>
      <c r="Q55" s="11">
        <f t="shared" si="2"/>
        <v>17066412.416790012</v>
      </c>
      <c r="R55" s="11">
        <f t="shared" si="3"/>
        <v>115019962.3793913</v>
      </c>
      <c r="S55" s="11">
        <f t="shared" si="4"/>
        <v>440064590.62907392</v>
      </c>
      <c r="T55" s="11">
        <f t="shared" si="5"/>
        <v>611613938.08502531</v>
      </c>
      <c r="U55" s="12"/>
      <c r="V55" s="12"/>
      <c r="W55" s="12"/>
      <c r="X55" s="13"/>
      <c r="Y55" s="13"/>
    </row>
    <row r="56" spans="1:25" s="14" customFormat="1" ht="14.25" customHeight="1">
      <c r="A56" s="7"/>
      <c r="B56" s="8"/>
      <c r="C56" s="8"/>
      <c r="D56" s="8"/>
      <c r="E56" s="8"/>
      <c r="F56" s="8"/>
      <c r="G56" s="9"/>
      <c r="H56" s="9"/>
      <c r="I56" s="9"/>
      <c r="J56" s="9"/>
      <c r="K56" s="9"/>
      <c r="L56" s="10"/>
      <c r="M56" s="10"/>
      <c r="N56" s="10"/>
      <c r="O56" s="10"/>
      <c r="P56" s="11"/>
      <c r="Q56" s="11"/>
      <c r="R56" s="11"/>
      <c r="S56" s="11"/>
      <c r="T56" s="11"/>
      <c r="U56" s="12"/>
      <c r="V56" s="12"/>
      <c r="W56" s="12"/>
      <c r="X56" s="13"/>
      <c r="Y56" s="13"/>
    </row>
    <row r="57" spans="1:25" s="14" customFormat="1" ht="54" customHeight="1">
      <c r="A57" s="7" t="s">
        <v>50</v>
      </c>
      <c r="B57" s="8" t="s">
        <v>51</v>
      </c>
      <c r="C57" s="8" t="s">
        <v>49</v>
      </c>
      <c r="D57" s="8"/>
      <c r="E57" s="8"/>
      <c r="F57" s="8"/>
      <c r="G57" s="9">
        <v>3176.096</v>
      </c>
      <c r="H57" s="9">
        <v>1187.5540000000001</v>
      </c>
      <c r="I57" s="9">
        <v>525.02</v>
      </c>
      <c r="J57" s="9">
        <v>2057.7460000000001</v>
      </c>
      <c r="K57" s="9">
        <f>G57+H57+I57+J57</f>
        <v>6946.4160000000002</v>
      </c>
      <c r="L57" s="10">
        <v>2197.8200000000002</v>
      </c>
      <c r="M57" s="10">
        <v>2525.5694847070272</v>
      </c>
      <c r="N57" s="10">
        <v>1900</v>
      </c>
      <c r="O57" s="10">
        <v>1976</v>
      </c>
      <c r="P57" s="11">
        <f t="shared" si="1"/>
        <v>945904.91072000051</v>
      </c>
      <c r="Q57" s="11">
        <f t="shared" si="2"/>
        <v>353677.33228000021</v>
      </c>
      <c r="R57" s="11">
        <f t="shared" si="3"/>
        <v>288534.97086088342</v>
      </c>
      <c r="S57" s="11">
        <f t="shared" si="4"/>
        <v>1130874.4088779464</v>
      </c>
      <c r="T57" s="11">
        <f t="shared" si="5"/>
        <v>2718991.6227388307</v>
      </c>
      <c r="U57" s="12"/>
      <c r="V57" s="12"/>
      <c r="W57" s="12"/>
      <c r="X57" s="13"/>
      <c r="Y57" s="13"/>
    </row>
    <row r="58" spans="1:25" s="14" customFormat="1" ht="54" customHeight="1">
      <c r="A58" s="7" t="s">
        <v>52</v>
      </c>
      <c r="B58" s="8" t="s">
        <v>53</v>
      </c>
      <c r="C58" s="8" t="s">
        <v>49</v>
      </c>
      <c r="D58" s="8" t="s">
        <v>54</v>
      </c>
      <c r="E58" s="8"/>
      <c r="F58" s="8"/>
      <c r="G58" s="9">
        <v>87871.48000000001</v>
      </c>
      <c r="H58" s="9">
        <v>14835.5</v>
      </c>
      <c r="I58" s="9">
        <v>13742.86</v>
      </c>
      <c r="J58" s="9">
        <v>73468.59</v>
      </c>
      <c r="K58" s="9">
        <f>G58+H58+I58+J58</f>
        <v>189918.43</v>
      </c>
      <c r="L58" s="10">
        <v>2379.08</v>
      </c>
      <c r="M58" s="10">
        <v>2483.5598445837527</v>
      </c>
      <c r="N58" s="10">
        <v>1954.17</v>
      </c>
      <c r="O58" s="10">
        <v>2032.3368</v>
      </c>
      <c r="P58" s="11">
        <f t="shared" si="1"/>
        <v>37337470.566799991</v>
      </c>
      <c r="Q58" s="11">
        <f t="shared" si="2"/>
        <v>6303752.3049999978</v>
      </c>
      <c r="R58" s="11">
        <f t="shared" si="3"/>
        <v>6201095.1304882709</v>
      </c>
      <c r="S58" s="11">
        <f t="shared" si="4"/>
        <v>33150720.861075442</v>
      </c>
      <c r="T58" s="11">
        <f t="shared" si="5"/>
        <v>82993038.863363698</v>
      </c>
      <c r="U58" s="12"/>
      <c r="V58" s="12"/>
      <c r="W58" s="12"/>
      <c r="X58" s="13"/>
      <c r="Y58" s="13"/>
    </row>
    <row r="59" spans="1:25" s="14" customFormat="1" ht="54" customHeight="1">
      <c r="A59" s="7" t="s">
        <v>52</v>
      </c>
      <c r="B59" s="8" t="s">
        <v>53</v>
      </c>
      <c r="C59" s="8" t="s">
        <v>49</v>
      </c>
      <c r="D59" s="8" t="s">
        <v>55</v>
      </c>
      <c r="E59" s="8"/>
      <c r="F59" s="8"/>
      <c r="G59" s="9">
        <v>24724.650999999998</v>
      </c>
      <c r="H59" s="9">
        <v>9268.2350000000006</v>
      </c>
      <c r="I59" s="9">
        <v>5459.23</v>
      </c>
      <c r="J59" s="9">
        <v>28533.65</v>
      </c>
      <c r="K59" s="9">
        <f>G59+H59+I59+J59</f>
        <v>67985.766000000003</v>
      </c>
      <c r="L59" s="10">
        <v>2470.73</v>
      </c>
      <c r="M59" s="10">
        <v>2470.73</v>
      </c>
      <c r="N59" s="10">
        <v>1954.17</v>
      </c>
      <c r="O59" s="10">
        <v>2032.3368</v>
      </c>
      <c r="P59" s="11">
        <f t="shared" si="1"/>
        <v>12771765.720559997</v>
      </c>
      <c r="Q59" s="11">
        <f t="shared" si="2"/>
        <v>4787599.4715999998</v>
      </c>
      <c r="R59" s="11">
        <f t="shared" si="3"/>
        <v>2393289.3092359998</v>
      </c>
      <c r="S59" s="11">
        <f t="shared" si="4"/>
        <v>12508958.13118</v>
      </c>
      <c r="T59" s="11">
        <f t="shared" si="5"/>
        <v>32461612.632575996</v>
      </c>
      <c r="U59" s="12"/>
      <c r="V59" s="12"/>
      <c r="W59" s="12"/>
      <c r="X59" s="13"/>
      <c r="Y59" s="13"/>
    </row>
    <row r="60" spans="1:25" s="14" customFormat="1" ht="54" customHeight="1">
      <c r="A60" s="7" t="s">
        <v>265</v>
      </c>
      <c r="B60" s="8" t="s">
        <v>266</v>
      </c>
      <c r="C60" s="8" t="s">
        <v>49</v>
      </c>
      <c r="D60" s="8" t="s">
        <v>443</v>
      </c>
      <c r="E60" s="8"/>
      <c r="F60" s="8"/>
      <c r="G60" s="9">
        <v>199.8</v>
      </c>
      <c r="H60" s="9">
        <v>133.19999999999999</v>
      </c>
      <c r="I60" s="9">
        <v>44.4</v>
      </c>
      <c r="J60" s="9">
        <v>177.6</v>
      </c>
      <c r="K60" s="9">
        <f>G60+H60+I60+J60</f>
        <v>555</v>
      </c>
      <c r="L60" s="10">
        <v>2016.02</v>
      </c>
      <c r="M60" s="10">
        <v>2318.42</v>
      </c>
      <c r="N60" s="10">
        <v>2016.02</v>
      </c>
      <c r="O60" s="10">
        <v>2096.6608000000001</v>
      </c>
      <c r="P60" s="11">
        <f t="shared" si="1"/>
        <v>0</v>
      </c>
      <c r="Q60" s="11">
        <f t="shared" si="2"/>
        <v>0</v>
      </c>
      <c r="R60" s="11">
        <f t="shared" si="3"/>
        <v>9846.108479999999</v>
      </c>
      <c r="S60" s="11">
        <f t="shared" si="4"/>
        <v>39384.433919999996</v>
      </c>
      <c r="T60" s="11">
        <f t="shared" si="5"/>
        <v>49230.542399999991</v>
      </c>
      <c r="U60" s="12"/>
      <c r="V60" s="12"/>
      <c r="W60" s="12"/>
      <c r="X60" s="13"/>
      <c r="Y60" s="13"/>
    </row>
    <row r="61" spans="1:25" s="14" customFormat="1" ht="54" customHeight="1">
      <c r="A61" s="7" t="s">
        <v>265</v>
      </c>
      <c r="B61" s="8" t="s">
        <v>266</v>
      </c>
      <c r="C61" s="8" t="s">
        <v>49</v>
      </c>
      <c r="D61" s="8" t="s">
        <v>442</v>
      </c>
      <c r="E61" s="8"/>
      <c r="F61" s="8"/>
      <c r="G61" s="9">
        <v>1089.3599999999999</v>
      </c>
      <c r="H61" s="9">
        <v>726.24</v>
      </c>
      <c r="I61" s="9">
        <v>242.08000000000004</v>
      </c>
      <c r="J61" s="9">
        <v>968.32000000000016</v>
      </c>
      <c r="K61" s="9">
        <v>3026</v>
      </c>
      <c r="L61" s="10">
        <v>1950.44</v>
      </c>
      <c r="M61" s="10">
        <v>2389.2889999999998</v>
      </c>
      <c r="N61" s="10">
        <v>1950.44</v>
      </c>
      <c r="O61" s="10">
        <v>2028.4576000000002</v>
      </c>
      <c r="P61" s="11">
        <f t="shared" si="1"/>
        <v>0</v>
      </c>
      <c r="Q61" s="11">
        <f t="shared" si="2"/>
        <v>0</v>
      </c>
      <c r="R61" s="11">
        <f t="shared" si="3"/>
        <v>87350.065311999919</v>
      </c>
      <c r="S61" s="11">
        <f t="shared" si="4"/>
        <v>349400.26124799968</v>
      </c>
      <c r="T61" s="11">
        <f t="shared" si="5"/>
        <v>436750.32655999961</v>
      </c>
      <c r="U61" s="12"/>
      <c r="V61" s="12"/>
      <c r="W61" s="12"/>
      <c r="X61" s="13"/>
      <c r="Y61" s="13"/>
    </row>
    <row r="62" spans="1:25" s="14" customFormat="1" ht="14.25" customHeight="1">
      <c r="A62" s="7"/>
      <c r="B62" s="8"/>
      <c r="C62" s="8"/>
      <c r="D62" s="8"/>
      <c r="E62" s="8"/>
      <c r="F62" s="8"/>
      <c r="G62" s="9"/>
      <c r="H62" s="9"/>
      <c r="I62" s="9"/>
      <c r="J62" s="9"/>
      <c r="K62" s="9"/>
      <c r="L62" s="10"/>
      <c r="M62" s="10"/>
      <c r="N62" s="10"/>
      <c r="O62" s="10"/>
      <c r="P62" s="11"/>
      <c r="Q62" s="11"/>
      <c r="R62" s="11"/>
      <c r="S62" s="11"/>
      <c r="T62" s="11"/>
      <c r="U62" s="12"/>
      <c r="V62" s="12"/>
      <c r="W62" s="12"/>
      <c r="X62" s="13"/>
      <c r="Y62" s="13"/>
    </row>
    <row r="63" spans="1:25" s="14" customFormat="1" ht="50.25" customHeight="1">
      <c r="A63" s="7" t="s">
        <v>57</v>
      </c>
      <c r="B63" s="8" t="s">
        <v>58</v>
      </c>
      <c r="C63" s="8" t="s">
        <v>56</v>
      </c>
      <c r="D63" s="8" t="s">
        <v>4</v>
      </c>
      <c r="E63" s="8"/>
      <c r="F63" s="8"/>
      <c r="G63" s="9">
        <v>42705.760999999999</v>
      </c>
      <c r="H63" s="9">
        <v>27302.141</v>
      </c>
      <c r="I63" s="9">
        <v>17171.731999999996</v>
      </c>
      <c r="J63" s="9">
        <v>39963.089</v>
      </c>
      <c r="K63" s="9">
        <f>G63+H63+I63+J63</f>
        <v>127142.723</v>
      </c>
      <c r="L63" s="10">
        <v>2083.5700000000002</v>
      </c>
      <c r="M63" s="10">
        <v>2622.38</v>
      </c>
      <c r="N63" s="10">
        <v>1533.33</v>
      </c>
      <c r="O63" s="10">
        <v>1594.6632</v>
      </c>
      <c r="P63" s="11">
        <f t="shared" si="1"/>
        <v>23498417.932640009</v>
      </c>
      <c r="Q63" s="11">
        <f t="shared" si="2"/>
        <v>15022730.063840006</v>
      </c>
      <c r="R63" s="11">
        <f t="shared" si="3"/>
        <v>17647677.461497597</v>
      </c>
      <c r="S63" s="11">
        <f t="shared" si="4"/>
        <v>41070737.945195206</v>
      </c>
      <c r="T63" s="11">
        <f t="shared" si="5"/>
        <v>97239563.403172821</v>
      </c>
      <c r="U63" s="12"/>
      <c r="V63" s="12"/>
      <c r="W63" s="12"/>
      <c r="X63" s="13"/>
      <c r="Y63" s="13"/>
    </row>
    <row r="64" spans="1:25" s="14" customFormat="1" ht="14.25" customHeight="1">
      <c r="A64" s="7"/>
      <c r="B64" s="8"/>
      <c r="C64" s="8"/>
      <c r="D64" s="8"/>
      <c r="E64" s="8"/>
      <c r="F64" s="8"/>
      <c r="G64" s="9"/>
      <c r="H64" s="9"/>
      <c r="I64" s="9"/>
      <c r="J64" s="9"/>
      <c r="K64" s="9"/>
      <c r="L64" s="10"/>
      <c r="M64" s="10"/>
      <c r="N64" s="10"/>
      <c r="O64" s="10"/>
      <c r="P64" s="11"/>
      <c r="Q64" s="11"/>
      <c r="R64" s="11"/>
      <c r="S64" s="11"/>
      <c r="T64" s="11"/>
      <c r="U64" s="12"/>
      <c r="V64" s="12"/>
      <c r="W64" s="12"/>
      <c r="X64" s="13"/>
      <c r="Y64" s="13"/>
    </row>
    <row r="65" spans="1:25" s="14" customFormat="1" ht="53.25" customHeight="1">
      <c r="A65" s="7" t="s">
        <v>60</v>
      </c>
      <c r="B65" s="8" t="s">
        <v>61</v>
      </c>
      <c r="C65" s="8" t="s">
        <v>59</v>
      </c>
      <c r="D65" s="8"/>
      <c r="E65" s="8"/>
      <c r="F65" s="8"/>
      <c r="G65" s="9">
        <v>119.376</v>
      </c>
      <c r="H65" s="9">
        <v>79.581000000000003</v>
      </c>
      <c r="I65" s="9">
        <v>39.792000000000002</v>
      </c>
      <c r="J65" s="9">
        <v>119.374</v>
      </c>
      <c r="K65" s="9">
        <f>G65+H65+I65+J65</f>
        <v>358.12299999999999</v>
      </c>
      <c r="L65" s="10">
        <v>5901.7</v>
      </c>
      <c r="M65" s="10">
        <v>11693.38</v>
      </c>
      <c r="N65" s="10">
        <v>1272.96</v>
      </c>
      <c r="O65" s="10">
        <v>1323.8784000000001</v>
      </c>
      <c r="P65" s="11">
        <f t="shared" si="1"/>
        <v>552560.46623999998</v>
      </c>
      <c r="Q65" s="11">
        <f t="shared" si="2"/>
        <v>368359.75793999998</v>
      </c>
      <c r="R65" s="11">
        <f t="shared" si="3"/>
        <v>412623.20766720001</v>
      </c>
      <c r="S65" s="11">
        <f t="shared" si="4"/>
        <v>1237848.8839983998</v>
      </c>
      <c r="T65" s="11">
        <f t="shared" si="5"/>
        <v>2571392.3158455994</v>
      </c>
      <c r="U65" s="12"/>
      <c r="V65" s="12"/>
      <c r="W65" s="12"/>
      <c r="X65" s="13"/>
      <c r="Y65" s="13"/>
    </row>
    <row r="66" spans="1:25" s="14" customFormat="1" ht="53.25" customHeight="1">
      <c r="A66" s="7" t="s">
        <v>62</v>
      </c>
      <c r="B66" s="8" t="s">
        <v>63</v>
      </c>
      <c r="C66" s="8" t="s">
        <v>59</v>
      </c>
      <c r="D66" s="8" t="s">
        <v>64</v>
      </c>
      <c r="E66" s="8"/>
      <c r="F66" s="8"/>
      <c r="G66" s="9">
        <v>155.04300000000001</v>
      </c>
      <c r="H66" s="9">
        <v>103.36199999999999</v>
      </c>
      <c r="I66" s="9">
        <v>51.680999999999997</v>
      </c>
      <c r="J66" s="9">
        <v>155.04300000000001</v>
      </c>
      <c r="K66" s="9">
        <f>G66+H66+I66+J66</f>
        <v>465.12899999999996</v>
      </c>
      <c r="L66" s="10">
        <v>9799.9</v>
      </c>
      <c r="M66" s="10">
        <v>9799.9</v>
      </c>
      <c r="N66" s="10">
        <v>1060.83</v>
      </c>
      <c r="O66" s="10">
        <v>1103.2631999999999</v>
      </c>
      <c r="P66" s="11">
        <f t="shared" si="1"/>
        <v>1354931.63001</v>
      </c>
      <c r="Q66" s="11">
        <f t="shared" si="2"/>
        <v>903287.75333999994</v>
      </c>
      <c r="R66" s="11">
        <f t="shared" si="3"/>
        <v>449450.88646080001</v>
      </c>
      <c r="S66" s="11">
        <f t="shared" si="4"/>
        <v>1348352.6593824001</v>
      </c>
      <c r="T66" s="11">
        <f t="shared" si="5"/>
        <v>4056022.9291932001</v>
      </c>
      <c r="U66" s="12"/>
      <c r="V66" s="12"/>
      <c r="W66" s="12"/>
      <c r="X66" s="13"/>
      <c r="Y66" s="13"/>
    </row>
    <row r="67" spans="1:25" s="14" customFormat="1" ht="53.25" customHeight="1">
      <c r="A67" s="7" t="s">
        <v>62</v>
      </c>
      <c r="B67" s="8" t="s">
        <v>63</v>
      </c>
      <c r="C67" s="8" t="s">
        <v>59</v>
      </c>
      <c r="D67" s="8" t="s">
        <v>319</v>
      </c>
      <c r="E67" s="8"/>
      <c r="F67" s="8"/>
      <c r="G67" s="9">
        <v>169.14100000000002</v>
      </c>
      <c r="H67" s="9">
        <v>113.572</v>
      </c>
      <c r="I67" s="9">
        <v>54.86</v>
      </c>
      <c r="J67" s="9">
        <v>172.28300000000002</v>
      </c>
      <c r="K67" s="9">
        <f>G67+H67+I67+J67</f>
        <v>509.85600000000005</v>
      </c>
      <c r="L67" s="10">
        <v>7466.28</v>
      </c>
      <c r="M67" s="10">
        <v>11544.97</v>
      </c>
      <c r="N67" s="10">
        <v>1060.83</v>
      </c>
      <c r="O67" s="10">
        <v>1103.2631999999999</v>
      </c>
      <c r="P67" s="11">
        <f t="shared" si="1"/>
        <v>1083424.21845</v>
      </c>
      <c r="Q67" s="11">
        <f t="shared" si="2"/>
        <v>727479.76740000001</v>
      </c>
      <c r="R67" s="11">
        <f t="shared" si="3"/>
        <v>572832.03504799993</v>
      </c>
      <c r="S67" s="11">
        <f t="shared" si="4"/>
        <v>1798928.5726244003</v>
      </c>
      <c r="T67" s="11">
        <f t="shared" si="5"/>
        <v>4182664.5935224001</v>
      </c>
      <c r="U67" s="12"/>
      <c r="V67" s="12"/>
      <c r="W67" s="12"/>
      <c r="X67" s="13"/>
      <c r="Y67" s="13"/>
    </row>
    <row r="68" spans="1:25" s="14" customFormat="1" ht="53.25" customHeight="1">
      <c r="A68" s="7" t="s">
        <v>47</v>
      </c>
      <c r="B68" s="8" t="s">
        <v>48</v>
      </c>
      <c r="C68" s="8" t="s">
        <v>59</v>
      </c>
      <c r="D68" s="8"/>
      <c r="E68" s="8"/>
      <c r="F68" s="8"/>
      <c r="G68" s="9">
        <v>488446.61800000002</v>
      </c>
      <c r="H68" s="9">
        <f>248280.211+1261.518</f>
        <v>249541.72900000002</v>
      </c>
      <c r="I68" s="9">
        <v>100835.575</v>
      </c>
      <c r="J68" s="9">
        <v>383379.21100000001</v>
      </c>
      <c r="K68" s="9">
        <f>G68+H68+I68+J68</f>
        <v>1222203.1329999999</v>
      </c>
      <c r="L68" s="10">
        <v>1317.92</v>
      </c>
      <c r="M68" s="10">
        <v>1640.9334888139704</v>
      </c>
      <c r="N68" s="10">
        <v>1227.5</v>
      </c>
      <c r="O68" s="10">
        <v>1276.5999999999999</v>
      </c>
      <c r="P68" s="11">
        <f t="shared" si="1"/>
        <v>44165343.199560039</v>
      </c>
      <c r="Q68" s="11">
        <f t="shared" si="2"/>
        <v>22563563.136180021</v>
      </c>
      <c r="R68" s="11">
        <f t="shared" si="3"/>
        <v>36737776.836312778</v>
      </c>
      <c r="S68" s="11">
        <f t="shared" si="4"/>
        <v>139677885.48237732</v>
      </c>
      <c r="T68" s="11">
        <f t="shared" si="5"/>
        <v>243144568.65443015</v>
      </c>
      <c r="U68" s="12"/>
      <c r="V68" s="12"/>
      <c r="W68" s="12"/>
      <c r="X68" s="13"/>
      <c r="Y68" s="13"/>
    </row>
    <row r="69" spans="1:25" s="14" customFormat="1" ht="14.25" customHeight="1">
      <c r="A69" s="7"/>
      <c r="B69" s="8"/>
      <c r="C69" s="8"/>
      <c r="D69" s="8"/>
      <c r="E69" s="8"/>
      <c r="F69" s="8"/>
      <c r="G69" s="9"/>
      <c r="H69" s="9"/>
      <c r="I69" s="9"/>
      <c r="J69" s="9"/>
      <c r="K69" s="9"/>
      <c r="L69" s="10"/>
      <c r="M69" s="10"/>
      <c r="N69" s="10"/>
      <c r="O69" s="10"/>
      <c r="P69" s="11"/>
      <c r="Q69" s="11"/>
      <c r="R69" s="11"/>
      <c r="S69" s="11"/>
      <c r="T69" s="11"/>
      <c r="U69" s="12"/>
      <c r="V69" s="12"/>
      <c r="W69" s="12"/>
      <c r="X69" s="13"/>
      <c r="Y69" s="13"/>
    </row>
    <row r="70" spans="1:25" s="14" customFormat="1" ht="53.25" customHeight="1">
      <c r="A70" s="7">
        <v>2903011092</v>
      </c>
      <c r="B70" s="8" t="s">
        <v>413</v>
      </c>
      <c r="C70" s="8" t="s">
        <v>412</v>
      </c>
      <c r="D70" s="8"/>
      <c r="E70" s="8"/>
      <c r="F70" s="8"/>
      <c r="G70" s="9">
        <f>112591.21*0.6</f>
        <v>67554.725999999995</v>
      </c>
      <c r="H70" s="9">
        <f>112591.21*0.4</f>
        <v>45036.484000000004</v>
      </c>
      <c r="I70" s="9">
        <v>18668.52</v>
      </c>
      <c r="J70" s="9">
        <v>79586.86</v>
      </c>
      <c r="K70" s="9">
        <f>G70+H70+I70+J70</f>
        <v>210846.58999999997</v>
      </c>
      <c r="L70" s="10">
        <v>1812.96</v>
      </c>
      <c r="M70" s="10">
        <v>2116.48</v>
      </c>
      <c r="N70" s="10">
        <v>1406.36</v>
      </c>
      <c r="O70" s="10">
        <v>1462.61</v>
      </c>
      <c r="P70" s="11">
        <f t="shared" si="1"/>
        <v>27467751.591600008</v>
      </c>
      <c r="Q70" s="11">
        <f t="shared" si="2"/>
        <v>18311834.394400008</v>
      </c>
      <c r="R70" s="11">
        <f t="shared" si="3"/>
        <v>12206785.172400003</v>
      </c>
      <c r="S70" s="11">
        <f t="shared" si="4"/>
        <v>52039460.148200013</v>
      </c>
      <c r="T70" s="11">
        <f t="shared" si="5"/>
        <v>110025831.30660003</v>
      </c>
      <c r="U70" s="12"/>
      <c r="V70" s="12"/>
      <c r="W70" s="12"/>
      <c r="X70" s="13"/>
      <c r="Y70" s="13"/>
    </row>
    <row r="71" spans="1:25" s="14" customFormat="1" ht="11.25" customHeight="1">
      <c r="A71" s="7"/>
      <c r="B71" s="8"/>
      <c r="C71" s="8"/>
      <c r="D71" s="8"/>
      <c r="E71" s="8"/>
      <c r="F71" s="8"/>
      <c r="G71" s="9"/>
      <c r="H71" s="9"/>
      <c r="I71" s="9"/>
      <c r="J71" s="9"/>
      <c r="K71" s="9"/>
      <c r="L71" s="10"/>
      <c r="M71" s="10"/>
      <c r="N71" s="10"/>
      <c r="O71" s="10"/>
      <c r="P71" s="11"/>
      <c r="Q71" s="11"/>
      <c r="R71" s="11"/>
      <c r="S71" s="11"/>
      <c r="T71" s="11"/>
      <c r="U71" s="12"/>
      <c r="V71" s="12"/>
      <c r="W71" s="12"/>
      <c r="X71" s="13"/>
      <c r="Y71" s="13"/>
    </row>
    <row r="72" spans="1:25" s="14" customFormat="1" ht="66" customHeight="1">
      <c r="A72" s="7" t="s">
        <v>65</v>
      </c>
      <c r="B72" s="8" t="s">
        <v>321</v>
      </c>
      <c r="C72" s="8" t="s">
        <v>250</v>
      </c>
      <c r="D72" s="8" t="s">
        <v>66</v>
      </c>
      <c r="E72" s="8"/>
      <c r="F72" s="8"/>
      <c r="G72" s="9">
        <f>83.256-2.263</f>
        <v>80.992999999999995</v>
      </c>
      <c r="H72" s="9">
        <f>38.647</f>
        <v>38.646999999999998</v>
      </c>
      <c r="I72" s="9">
        <v>22.568999999999999</v>
      </c>
      <c r="J72" s="9">
        <v>67.706999999999994</v>
      </c>
      <c r="K72" s="9">
        <f t="shared" ref="K72:K80" si="9">G72+H72+I72+J72</f>
        <v>209.91599999999997</v>
      </c>
      <c r="L72" s="10">
        <v>5690.49</v>
      </c>
      <c r="M72" s="10">
        <v>6292.16</v>
      </c>
      <c r="N72" s="10">
        <v>1600</v>
      </c>
      <c r="O72" s="10">
        <v>1664</v>
      </c>
      <c r="P72" s="11">
        <f t="shared" si="1"/>
        <v>331301.05656999996</v>
      </c>
      <c r="Q72" s="11">
        <f t="shared" si="2"/>
        <v>158085.16702999998</v>
      </c>
      <c r="R72" s="11">
        <f t="shared" si="3"/>
        <v>104452.94304</v>
      </c>
      <c r="S72" s="11">
        <f t="shared" si="4"/>
        <v>313358.82911999995</v>
      </c>
      <c r="T72" s="11">
        <f t="shared" si="5"/>
        <v>907197.99575999985</v>
      </c>
      <c r="U72" s="12"/>
      <c r="V72" s="12"/>
      <c r="W72" s="12"/>
      <c r="X72" s="13"/>
      <c r="Y72" s="13"/>
    </row>
    <row r="73" spans="1:25" s="14" customFormat="1" ht="60" customHeight="1">
      <c r="A73" s="7" t="s">
        <v>251</v>
      </c>
      <c r="B73" s="8" t="s">
        <v>252</v>
      </c>
      <c r="C73" s="8" t="s">
        <v>250</v>
      </c>
      <c r="D73" s="8" t="s">
        <v>253</v>
      </c>
      <c r="E73" s="8"/>
      <c r="F73" s="8"/>
      <c r="G73" s="9">
        <v>5446.6059999999998</v>
      </c>
      <c r="H73" s="9">
        <v>2159.6170000000002</v>
      </c>
      <c r="I73" s="9">
        <v>776.30600000000004</v>
      </c>
      <c r="J73" s="9">
        <v>4436.4809999999998</v>
      </c>
      <c r="K73" s="9">
        <f t="shared" si="9"/>
        <v>12819.01</v>
      </c>
      <c r="L73" s="10">
        <v>5543.99</v>
      </c>
      <c r="M73" s="10">
        <v>5902.62</v>
      </c>
      <c r="N73" s="10">
        <v>1680</v>
      </c>
      <c r="O73" s="10">
        <v>1747.2</v>
      </c>
      <c r="P73" s="11">
        <f t="shared" si="1"/>
        <v>21045631.117939997</v>
      </c>
      <c r="Q73" s="11">
        <f t="shared" si="2"/>
        <v>8344738.4918300007</v>
      </c>
      <c r="R73" s="11">
        <f t="shared" si="3"/>
        <v>3225877.4785200004</v>
      </c>
      <c r="S73" s="11">
        <f t="shared" si="4"/>
        <v>18435441.877019998</v>
      </c>
      <c r="T73" s="11">
        <f t="shared" si="5"/>
        <v>51051688.965309992</v>
      </c>
      <c r="U73" s="12"/>
      <c r="V73" s="12"/>
      <c r="W73" s="12"/>
      <c r="X73" s="13"/>
      <c r="Y73" s="13"/>
    </row>
    <row r="74" spans="1:25" s="14" customFormat="1" ht="69" customHeight="1">
      <c r="A74" s="7" t="s">
        <v>254</v>
      </c>
      <c r="B74" s="8" t="s">
        <v>322</v>
      </c>
      <c r="C74" s="8" t="s">
        <v>250</v>
      </c>
      <c r="D74" s="8" t="s">
        <v>255</v>
      </c>
      <c r="E74" s="8"/>
      <c r="F74" s="8"/>
      <c r="G74" s="9">
        <v>249.64500000000001</v>
      </c>
      <c r="H74" s="9">
        <v>166.43</v>
      </c>
      <c r="I74" s="9">
        <v>83.215000000000003</v>
      </c>
      <c r="J74" s="9">
        <v>249.64500000000001</v>
      </c>
      <c r="K74" s="9">
        <f t="shared" si="9"/>
        <v>748.93500000000006</v>
      </c>
      <c r="L74" s="10">
        <v>6326.36</v>
      </c>
      <c r="M74" s="10">
        <v>6378.2</v>
      </c>
      <c r="N74" s="10">
        <v>1600</v>
      </c>
      <c r="O74" s="10">
        <v>1664</v>
      </c>
      <c r="P74" s="11">
        <f t="shared" si="1"/>
        <v>1179912.1421999999</v>
      </c>
      <c r="Q74" s="11">
        <f t="shared" si="2"/>
        <v>786608.09479999996</v>
      </c>
      <c r="R74" s="11">
        <f t="shared" si="3"/>
        <v>392292.15299999999</v>
      </c>
      <c r="S74" s="11">
        <f t="shared" si="4"/>
        <v>1176876.459</v>
      </c>
      <c r="T74" s="11">
        <f t="shared" si="5"/>
        <v>3535688.8489999995</v>
      </c>
      <c r="U74" s="12"/>
      <c r="V74" s="12"/>
      <c r="W74" s="12"/>
      <c r="X74" s="13"/>
      <c r="Y74" s="13"/>
    </row>
    <row r="75" spans="1:25" s="14" customFormat="1" ht="69" customHeight="1">
      <c r="A75" s="7" t="s">
        <v>254</v>
      </c>
      <c r="B75" s="8" t="s">
        <v>322</v>
      </c>
      <c r="C75" s="8" t="s">
        <v>250</v>
      </c>
      <c r="D75" s="8" t="s">
        <v>256</v>
      </c>
      <c r="E75" s="8"/>
      <c r="F75" s="8"/>
      <c r="G75" s="9">
        <v>210.74499999999998</v>
      </c>
      <c r="H75" s="9">
        <v>103.43</v>
      </c>
      <c r="I75" s="9">
        <v>41.648000000000003</v>
      </c>
      <c r="J75" s="9">
        <v>172.655</v>
      </c>
      <c r="K75" s="9">
        <f t="shared" si="9"/>
        <v>528.47799999999995</v>
      </c>
      <c r="L75" s="10">
        <v>4120.32</v>
      </c>
      <c r="M75" s="10">
        <v>10546.22</v>
      </c>
      <c r="N75" s="10">
        <v>1600</v>
      </c>
      <c r="O75" s="10">
        <v>1664</v>
      </c>
      <c r="P75" s="11">
        <f t="shared" si="1"/>
        <v>531144.83839999989</v>
      </c>
      <c r="Q75" s="11">
        <f t="shared" si="2"/>
        <v>260676.69759999998</v>
      </c>
      <c r="R75" s="11">
        <f t="shared" si="3"/>
        <v>369926.69855999999</v>
      </c>
      <c r="S75" s="11">
        <f t="shared" si="4"/>
        <v>1533559.6941</v>
      </c>
      <c r="T75" s="11">
        <f t="shared" si="5"/>
        <v>2695307.9286599997</v>
      </c>
      <c r="U75" s="12"/>
      <c r="V75" s="12"/>
      <c r="W75" s="12"/>
      <c r="X75" s="13"/>
      <c r="Y75" s="13"/>
    </row>
    <row r="76" spans="1:25" s="14" customFormat="1" ht="69" customHeight="1">
      <c r="A76" s="7" t="s">
        <v>254</v>
      </c>
      <c r="B76" s="8" t="s">
        <v>322</v>
      </c>
      <c r="C76" s="8" t="s">
        <v>250</v>
      </c>
      <c r="D76" s="8" t="s">
        <v>253</v>
      </c>
      <c r="E76" s="8"/>
      <c r="F76" s="8"/>
      <c r="G76" s="9">
        <v>161.63200000000001</v>
      </c>
      <c r="H76" s="9">
        <v>91.367999999999995</v>
      </c>
      <c r="I76" s="9">
        <v>43.561</v>
      </c>
      <c r="J76" s="9">
        <v>143.36099999999999</v>
      </c>
      <c r="K76" s="9">
        <f t="shared" si="9"/>
        <v>439.92199999999997</v>
      </c>
      <c r="L76" s="10">
        <v>5411.63</v>
      </c>
      <c r="M76" s="10">
        <v>5411.63</v>
      </c>
      <c r="N76" s="10">
        <v>1680</v>
      </c>
      <c r="O76" s="10">
        <v>1747.2</v>
      </c>
      <c r="P76" s="11">
        <f t="shared" ref="P76:P139" si="10">G76*(L76-N76)</f>
        <v>603150.82016</v>
      </c>
      <c r="Q76" s="11">
        <f t="shared" ref="Q76:Q139" si="11">(L76-N76)*H76</f>
        <v>340951.56984000001</v>
      </c>
      <c r="R76" s="11">
        <f t="shared" ref="R76:R139" si="12">(M76-O76)*I76</f>
        <v>159626.23523000002</v>
      </c>
      <c r="S76" s="11">
        <f t="shared" ref="S76:S139" si="13">(M76-O76)*J76</f>
        <v>525336.34923000005</v>
      </c>
      <c r="T76" s="11">
        <f t="shared" ref="T76:T139" si="14">SUM(P76:S76)</f>
        <v>1629064.9744600002</v>
      </c>
      <c r="U76" s="12"/>
      <c r="V76" s="12"/>
      <c r="W76" s="12"/>
      <c r="X76" s="13"/>
      <c r="Y76" s="13"/>
    </row>
    <row r="77" spans="1:25" s="14" customFormat="1" ht="69" customHeight="1">
      <c r="A77" s="7" t="s">
        <v>257</v>
      </c>
      <c r="B77" s="8" t="s">
        <v>323</v>
      </c>
      <c r="C77" s="8" t="s">
        <v>250</v>
      </c>
      <c r="D77" s="8" t="s">
        <v>324</v>
      </c>
      <c r="E77" s="8"/>
      <c r="F77" s="8"/>
      <c r="G77" s="9">
        <v>156.34200000000001</v>
      </c>
      <c r="H77" s="9">
        <v>104.22799999999999</v>
      </c>
      <c r="I77" s="9">
        <v>52.113999999999997</v>
      </c>
      <c r="J77" s="9">
        <v>156.34199999999998</v>
      </c>
      <c r="K77" s="9">
        <f t="shared" si="9"/>
        <v>469.02599999999995</v>
      </c>
      <c r="L77" s="10">
        <v>6478.16</v>
      </c>
      <c r="M77" s="10">
        <v>7999.56</v>
      </c>
      <c r="N77" s="10">
        <v>1680</v>
      </c>
      <c r="O77" s="10">
        <v>1747.2</v>
      </c>
      <c r="P77" s="11">
        <f t="shared" si="10"/>
        <v>750153.93072000006</v>
      </c>
      <c r="Q77" s="11">
        <f t="shared" si="11"/>
        <v>500102.62047999998</v>
      </c>
      <c r="R77" s="11">
        <f t="shared" si="12"/>
        <v>325835.48904000001</v>
      </c>
      <c r="S77" s="11">
        <f t="shared" si="13"/>
        <v>977506.46712000004</v>
      </c>
      <c r="T77" s="11">
        <f t="shared" si="14"/>
        <v>2553598.5073600002</v>
      </c>
      <c r="U77" s="12"/>
      <c r="V77" s="12"/>
      <c r="W77" s="12"/>
      <c r="X77" s="13"/>
      <c r="Y77" s="13"/>
    </row>
    <row r="78" spans="1:25" s="14" customFormat="1" ht="69" customHeight="1">
      <c r="A78" s="7" t="s">
        <v>258</v>
      </c>
      <c r="B78" s="8" t="s">
        <v>325</v>
      </c>
      <c r="C78" s="8" t="s">
        <v>250</v>
      </c>
      <c r="D78" s="8" t="s">
        <v>259</v>
      </c>
      <c r="E78" s="8"/>
      <c r="F78" s="8"/>
      <c r="G78" s="9">
        <v>146.316</v>
      </c>
      <c r="H78" s="9">
        <v>70.798000000000002</v>
      </c>
      <c r="I78" s="9">
        <v>41.085000000000001</v>
      </c>
      <c r="J78" s="9">
        <v>138.892</v>
      </c>
      <c r="K78" s="9">
        <f t="shared" si="9"/>
        <v>397.09100000000001</v>
      </c>
      <c r="L78" s="10">
        <v>5311.15</v>
      </c>
      <c r="M78" s="10">
        <v>6513.79</v>
      </c>
      <c r="N78" s="10">
        <v>1700</v>
      </c>
      <c r="O78" s="10">
        <v>1768</v>
      </c>
      <c r="P78" s="11">
        <f t="shared" si="10"/>
        <v>528369.02339999995</v>
      </c>
      <c r="Q78" s="11">
        <f t="shared" si="11"/>
        <v>255662.19769999999</v>
      </c>
      <c r="R78" s="11">
        <f t="shared" si="12"/>
        <v>194980.78215000001</v>
      </c>
      <c r="S78" s="11">
        <f t="shared" si="13"/>
        <v>659152.26468000002</v>
      </c>
      <c r="T78" s="11">
        <f t="shared" si="14"/>
        <v>1638164.2679300001</v>
      </c>
      <c r="U78" s="12"/>
      <c r="V78" s="12"/>
      <c r="W78" s="12"/>
      <c r="X78" s="13"/>
      <c r="Y78" s="13"/>
    </row>
    <row r="79" spans="1:25" s="14" customFormat="1" ht="69" customHeight="1">
      <c r="A79" s="7" t="s">
        <v>260</v>
      </c>
      <c r="B79" s="8" t="s">
        <v>326</v>
      </c>
      <c r="C79" s="8" t="s">
        <v>250</v>
      </c>
      <c r="D79" s="8" t="s">
        <v>327</v>
      </c>
      <c r="E79" s="8"/>
      <c r="F79" s="8"/>
      <c r="G79" s="9">
        <v>138.357</v>
      </c>
      <c r="H79" s="9">
        <v>68.497</v>
      </c>
      <c r="I79" s="9">
        <v>44.040999999999997</v>
      </c>
      <c r="J79" s="9">
        <v>141.56099999999998</v>
      </c>
      <c r="K79" s="9">
        <f t="shared" si="9"/>
        <v>392.45599999999996</v>
      </c>
      <c r="L79" s="10">
        <v>4440.6899999999996</v>
      </c>
      <c r="M79" s="10">
        <v>4817.47</v>
      </c>
      <c r="N79" s="10">
        <v>1700</v>
      </c>
      <c r="O79" s="10">
        <v>1768</v>
      </c>
      <c r="P79" s="11">
        <f t="shared" si="10"/>
        <v>379193.64632999996</v>
      </c>
      <c r="Q79" s="11">
        <f t="shared" si="11"/>
        <v>187729.04292999997</v>
      </c>
      <c r="R79" s="11">
        <f t="shared" si="12"/>
        <v>134301.70827</v>
      </c>
      <c r="S79" s="11">
        <f t="shared" si="13"/>
        <v>431686.02266999998</v>
      </c>
      <c r="T79" s="11">
        <f t="shared" si="14"/>
        <v>1132910.4202000001</v>
      </c>
      <c r="U79" s="12"/>
      <c r="V79" s="12"/>
      <c r="W79" s="12"/>
      <c r="X79" s="13"/>
      <c r="Y79" s="13"/>
    </row>
    <row r="80" spans="1:25" s="14" customFormat="1" ht="69" customHeight="1">
      <c r="A80" s="7" t="s">
        <v>67</v>
      </c>
      <c r="B80" s="8" t="s">
        <v>328</v>
      </c>
      <c r="C80" s="8" t="s">
        <v>250</v>
      </c>
      <c r="D80" s="8" t="s">
        <v>329</v>
      </c>
      <c r="E80" s="8"/>
      <c r="F80" s="8"/>
      <c r="G80" s="9">
        <v>190.94</v>
      </c>
      <c r="H80" s="9">
        <v>80.34</v>
      </c>
      <c r="I80" s="9">
        <v>49.36</v>
      </c>
      <c r="J80" s="9">
        <v>164.98999999999998</v>
      </c>
      <c r="K80" s="9">
        <f t="shared" si="9"/>
        <v>485.63</v>
      </c>
      <c r="L80" s="10">
        <v>5124.1099999999997</v>
      </c>
      <c r="M80" s="10">
        <v>5124.1099999999997</v>
      </c>
      <c r="N80" s="10">
        <v>1600</v>
      </c>
      <c r="O80" s="10">
        <v>1664</v>
      </c>
      <c r="P80" s="11">
        <f t="shared" si="10"/>
        <v>672893.56339999998</v>
      </c>
      <c r="Q80" s="11">
        <f t="shared" si="11"/>
        <v>283126.99739999999</v>
      </c>
      <c r="R80" s="11">
        <f t="shared" si="12"/>
        <v>170791.02959999998</v>
      </c>
      <c r="S80" s="11">
        <f t="shared" si="13"/>
        <v>570883.54889999994</v>
      </c>
      <c r="T80" s="11">
        <f t="shared" si="14"/>
        <v>1697695.1392999999</v>
      </c>
      <c r="U80" s="12"/>
      <c r="V80" s="12"/>
      <c r="W80" s="12"/>
      <c r="X80" s="13"/>
      <c r="Y80" s="13"/>
    </row>
    <row r="81" spans="1:25" s="14" customFormat="1" ht="14.25" customHeight="1">
      <c r="A81" s="7"/>
      <c r="B81" s="8"/>
      <c r="C81" s="8"/>
      <c r="D81" s="8"/>
      <c r="E81" s="8"/>
      <c r="F81" s="8"/>
      <c r="G81" s="9"/>
      <c r="H81" s="9"/>
      <c r="I81" s="9"/>
      <c r="J81" s="9"/>
      <c r="K81" s="9"/>
      <c r="L81" s="10"/>
      <c r="M81" s="10"/>
      <c r="N81" s="10"/>
      <c r="O81" s="10"/>
      <c r="P81" s="11"/>
      <c r="Q81" s="11"/>
      <c r="R81" s="11"/>
      <c r="S81" s="11"/>
      <c r="T81" s="11"/>
      <c r="U81" s="12"/>
      <c r="V81" s="12"/>
      <c r="W81" s="12"/>
      <c r="X81" s="13"/>
      <c r="Y81" s="13"/>
    </row>
    <row r="82" spans="1:25" s="14" customFormat="1" ht="54" customHeight="1">
      <c r="A82" s="7" t="s">
        <v>69</v>
      </c>
      <c r="B82" s="8" t="s">
        <v>70</v>
      </c>
      <c r="C82" s="8" t="s">
        <v>68</v>
      </c>
      <c r="D82" s="8" t="s">
        <v>330</v>
      </c>
      <c r="E82" s="8"/>
      <c r="F82" s="8"/>
      <c r="G82" s="9">
        <v>104.58</v>
      </c>
      <c r="H82" s="9">
        <v>53.42</v>
      </c>
      <c r="I82" s="9">
        <v>30.55</v>
      </c>
      <c r="J82" s="9">
        <v>105.69</v>
      </c>
      <c r="K82" s="9">
        <f t="shared" ref="K82:K89" si="15">G82+H82+I82+J82</f>
        <v>294.24</v>
      </c>
      <c r="L82" s="10">
        <v>6383.05</v>
      </c>
      <c r="M82" s="10">
        <v>7766.5132457668715</v>
      </c>
      <c r="N82" s="10">
        <v>1750</v>
      </c>
      <c r="O82" s="10">
        <v>1820</v>
      </c>
      <c r="P82" s="11">
        <f t="shared" si="10"/>
        <v>484524.36900000001</v>
      </c>
      <c r="Q82" s="11">
        <f t="shared" si="11"/>
        <v>247497.53100000002</v>
      </c>
      <c r="R82" s="11">
        <f t="shared" si="12"/>
        <v>181665.97965817794</v>
      </c>
      <c r="S82" s="11">
        <f t="shared" si="13"/>
        <v>628486.98494510062</v>
      </c>
      <c r="T82" s="11">
        <f t="shared" si="14"/>
        <v>1542174.8646032787</v>
      </c>
      <c r="U82" s="12"/>
      <c r="V82" s="12"/>
      <c r="W82" s="12"/>
      <c r="X82" s="13"/>
      <c r="Y82" s="13"/>
    </row>
    <row r="83" spans="1:25" s="14" customFormat="1" ht="54" customHeight="1">
      <c r="A83" s="7" t="s">
        <v>69</v>
      </c>
      <c r="B83" s="8" t="s">
        <v>70</v>
      </c>
      <c r="C83" s="8" t="s">
        <v>68</v>
      </c>
      <c r="D83" s="8" t="s">
        <v>71</v>
      </c>
      <c r="E83" s="8"/>
      <c r="F83" s="8"/>
      <c r="G83" s="9">
        <v>77.61</v>
      </c>
      <c r="H83" s="9">
        <v>39.89</v>
      </c>
      <c r="I83" s="9">
        <v>22.42</v>
      </c>
      <c r="J83" s="9">
        <v>77.61</v>
      </c>
      <c r="K83" s="9">
        <f t="shared" si="15"/>
        <v>217.53000000000003</v>
      </c>
      <c r="L83" s="10">
        <v>6091.74</v>
      </c>
      <c r="M83" s="10">
        <v>6091.74</v>
      </c>
      <c r="N83" s="10">
        <v>1870</v>
      </c>
      <c r="O83" s="10">
        <v>1944.8</v>
      </c>
      <c r="P83" s="11">
        <f t="shared" si="10"/>
        <v>327649.2414</v>
      </c>
      <c r="Q83" s="11">
        <f t="shared" si="11"/>
        <v>168405.20859999998</v>
      </c>
      <c r="R83" s="11">
        <f t="shared" si="12"/>
        <v>92974.394799999995</v>
      </c>
      <c r="S83" s="11">
        <f t="shared" si="13"/>
        <v>321844.01339999994</v>
      </c>
      <c r="T83" s="11">
        <f t="shared" si="14"/>
        <v>910872.8581999999</v>
      </c>
      <c r="U83" s="12"/>
      <c r="V83" s="12"/>
      <c r="W83" s="12"/>
      <c r="X83" s="13"/>
      <c r="Y83" s="13"/>
    </row>
    <row r="84" spans="1:25" s="14" customFormat="1" ht="54" customHeight="1">
      <c r="A84" s="7" t="s">
        <v>69</v>
      </c>
      <c r="B84" s="8" t="s">
        <v>70</v>
      </c>
      <c r="C84" s="8" t="s">
        <v>68</v>
      </c>
      <c r="D84" s="8" t="s">
        <v>72</v>
      </c>
      <c r="E84" s="8"/>
      <c r="F84" s="8"/>
      <c r="G84" s="9">
        <v>121.68</v>
      </c>
      <c r="H84" s="9">
        <v>63.02</v>
      </c>
      <c r="I84" s="9">
        <v>57.54</v>
      </c>
      <c r="J84" s="9">
        <v>95.419999999999987</v>
      </c>
      <c r="K84" s="9">
        <f t="shared" si="15"/>
        <v>337.65999999999997</v>
      </c>
      <c r="L84" s="10">
        <v>5627.84</v>
      </c>
      <c r="M84" s="10">
        <v>7098.46</v>
      </c>
      <c r="N84" s="10">
        <v>1750</v>
      </c>
      <c r="O84" s="10">
        <v>1820</v>
      </c>
      <c r="P84" s="11">
        <f t="shared" si="10"/>
        <v>471855.57120000006</v>
      </c>
      <c r="Q84" s="11">
        <f t="shared" si="11"/>
        <v>244381.47680000003</v>
      </c>
      <c r="R84" s="11">
        <f t="shared" si="12"/>
        <v>303722.58840000001</v>
      </c>
      <c r="S84" s="11">
        <f t="shared" si="13"/>
        <v>503670.65319999994</v>
      </c>
      <c r="T84" s="11">
        <f t="shared" si="14"/>
        <v>1523630.2896</v>
      </c>
      <c r="U84" s="12"/>
      <c r="V84" s="12"/>
      <c r="W84" s="12"/>
      <c r="X84" s="13"/>
      <c r="Y84" s="13"/>
    </row>
    <row r="85" spans="1:25" s="14" customFormat="1" ht="54" customHeight="1">
      <c r="A85" s="7" t="s">
        <v>73</v>
      </c>
      <c r="B85" s="8" t="s">
        <v>74</v>
      </c>
      <c r="C85" s="8" t="s">
        <v>68</v>
      </c>
      <c r="D85" s="8" t="s">
        <v>75</v>
      </c>
      <c r="E85" s="8"/>
      <c r="F85" s="8"/>
      <c r="G85" s="9">
        <v>3206.1209999999996</v>
      </c>
      <c r="H85" s="9">
        <v>2114.056</v>
      </c>
      <c r="I85" s="9">
        <v>1061.68</v>
      </c>
      <c r="J85" s="9">
        <v>3193.3100000000004</v>
      </c>
      <c r="K85" s="9">
        <f t="shared" si="15"/>
        <v>9575.1670000000013</v>
      </c>
      <c r="L85" s="10">
        <v>3102.14</v>
      </c>
      <c r="M85" s="10">
        <v>4552.7700000000004</v>
      </c>
      <c r="N85" s="10">
        <v>1750</v>
      </c>
      <c r="O85" s="10">
        <v>1820</v>
      </c>
      <c r="P85" s="11">
        <f t="shared" si="10"/>
        <v>4335124.4489399996</v>
      </c>
      <c r="Q85" s="11">
        <f t="shared" si="11"/>
        <v>2858499.6798399999</v>
      </c>
      <c r="R85" s="11">
        <f t="shared" si="12"/>
        <v>2901327.2536000009</v>
      </c>
      <c r="S85" s="11">
        <f t="shared" si="13"/>
        <v>8726581.7687000018</v>
      </c>
      <c r="T85" s="11">
        <f t="shared" si="14"/>
        <v>18821533.151080005</v>
      </c>
      <c r="U85" s="12"/>
      <c r="V85" s="12"/>
      <c r="W85" s="12"/>
      <c r="X85" s="13"/>
      <c r="Y85" s="13"/>
    </row>
    <row r="86" spans="1:25" s="14" customFormat="1" ht="54" customHeight="1">
      <c r="A86" s="7" t="s">
        <v>331</v>
      </c>
      <c r="B86" s="8" t="s">
        <v>332</v>
      </c>
      <c r="C86" s="8" t="s">
        <v>68</v>
      </c>
      <c r="D86" s="8" t="s">
        <v>76</v>
      </c>
      <c r="E86" s="8"/>
      <c r="F86" s="8" t="s">
        <v>333</v>
      </c>
      <c r="G86" s="9">
        <v>11043.521000000001</v>
      </c>
      <c r="H86" s="9">
        <v>4890.0689999999995</v>
      </c>
      <c r="I86" s="9">
        <v>1857.95</v>
      </c>
      <c r="J86" s="9">
        <v>9185.4699999999993</v>
      </c>
      <c r="K86" s="9">
        <f t="shared" si="15"/>
        <v>26977.010000000002</v>
      </c>
      <c r="L86" s="10">
        <v>6182.68</v>
      </c>
      <c r="M86" s="10">
        <v>6507.32</v>
      </c>
      <c r="N86" s="10">
        <v>1558.33</v>
      </c>
      <c r="O86" s="10">
        <v>1620.6632</v>
      </c>
      <c r="P86" s="11">
        <f t="shared" si="10"/>
        <v>51069106.336350009</v>
      </c>
      <c r="Q86" s="11">
        <f t="shared" si="11"/>
        <v>22613390.580150001</v>
      </c>
      <c r="R86" s="11">
        <f t="shared" si="12"/>
        <v>9079164.0015599988</v>
      </c>
      <c r="S86" s="11">
        <f t="shared" si="13"/>
        <v>44886239.436695993</v>
      </c>
      <c r="T86" s="11">
        <f t="shared" si="14"/>
        <v>127647900.354756</v>
      </c>
      <c r="U86" s="12"/>
      <c r="V86" s="12"/>
      <c r="W86" s="12"/>
      <c r="X86" s="13"/>
      <c r="Y86" s="13"/>
    </row>
    <row r="87" spans="1:25" s="14" customFormat="1" ht="54" customHeight="1">
      <c r="A87" s="7" t="s">
        <v>50</v>
      </c>
      <c r="B87" s="8" t="s">
        <v>77</v>
      </c>
      <c r="C87" s="8" t="s">
        <v>68</v>
      </c>
      <c r="D87" s="8" t="s">
        <v>76</v>
      </c>
      <c r="E87" s="8" t="s">
        <v>349</v>
      </c>
      <c r="F87" s="8"/>
      <c r="G87" s="9">
        <v>88.302999999999997</v>
      </c>
      <c r="H87" s="9">
        <v>38.707999999999998</v>
      </c>
      <c r="I87" s="9">
        <v>20.53</v>
      </c>
      <c r="J87" s="9">
        <v>81.888000000000005</v>
      </c>
      <c r="K87" s="9">
        <f t="shared" si="15"/>
        <v>229.429</v>
      </c>
      <c r="L87" s="10">
        <v>4792.53</v>
      </c>
      <c r="M87" s="10">
        <v>4795.0070681631951</v>
      </c>
      <c r="N87" s="10">
        <v>1700</v>
      </c>
      <c r="O87" s="10">
        <v>1768</v>
      </c>
      <c r="P87" s="11">
        <f t="shared" si="10"/>
        <v>273079.67658999999</v>
      </c>
      <c r="Q87" s="11">
        <f t="shared" si="11"/>
        <v>119705.65123999999</v>
      </c>
      <c r="R87" s="11">
        <f t="shared" si="12"/>
        <v>62144.455109390401</v>
      </c>
      <c r="S87" s="11">
        <f t="shared" si="13"/>
        <v>247875.55479774773</v>
      </c>
      <c r="T87" s="11">
        <f t="shared" si="14"/>
        <v>702805.33773713815</v>
      </c>
      <c r="U87" s="12"/>
      <c r="V87" s="12"/>
      <c r="W87" s="12"/>
      <c r="X87" s="13"/>
      <c r="Y87" s="13"/>
    </row>
    <row r="88" spans="1:25" s="14" customFormat="1" ht="54" customHeight="1">
      <c r="A88" s="7" t="s">
        <v>78</v>
      </c>
      <c r="B88" s="8" t="s">
        <v>79</v>
      </c>
      <c r="C88" s="8" t="s">
        <v>68</v>
      </c>
      <c r="D88" s="8" t="s">
        <v>76</v>
      </c>
      <c r="E88" s="8"/>
      <c r="F88" s="8"/>
      <c r="G88" s="9">
        <v>245.27500000000001</v>
      </c>
      <c r="H88" s="9">
        <v>114.57299999999999</v>
      </c>
      <c r="I88" s="9">
        <v>26.907</v>
      </c>
      <c r="J88" s="9">
        <v>209.892</v>
      </c>
      <c r="K88" s="9">
        <f t="shared" si="15"/>
        <v>596.64699999999993</v>
      </c>
      <c r="L88" s="10">
        <v>3569.18</v>
      </c>
      <c r="M88" s="10">
        <v>4657.97</v>
      </c>
      <c r="N88" s="10">
        <v>2040</v>
      </c>
      <c r="O88" s="10">
        <v>2121.6</v>
      </c>
      <c r="P88" s="11">
        <f t="shared" si="10"/>
        <v>375069.62449999998</v>
      </c>
      <c r="Q88" s="11">
        <f t="shared" si="11"/>
        <v>175202.74013999998</v>
      </c>
      <c r="R88" s="11">
        <f t="shared" si="12"/>
        <v>68246.107590000014</v>
      </c>
      <c r="S88" s="11">
        <f t="shared" si="13"/>
        <v>532363.77204000007</v>
      </c>
      <c r="T88" s="11">
        <f t="shared" si="14"/>
        <v>1150882.2442700001</v>
      </c>
      <c r="U88" s="12"/>
      <c r="V88" s="12"/>
      <c r="W88" s="12"/>
      <c r="X88" s="13"/>
      <c r="Y88" s="13"/>
    </row>
    <row r="89" spans="1:25" s="14" customFormat="1" ht="54" customHeight="1">
      <c r="A89" s="7" t="s">
        <v>80</v>
      </c>
      <c r="B89" s="8" t="s">
        <v>81</v>
      </c>
      <c r="C89" s="8" t="s">
        <v>68</v>
      </c>
      <c r="D89" s="8" t="s">
        <v>76</v>
      </c>
      <c r="E89" s="8"/>
      <c r="F89" s="8"/>
      <c r="G89" s="9">
        <f>775.38-0.233</f>
        <v>775.14700000000005</v>
      </c>
      <c r="H89" s="9">
        <v>444.61700000000002</v>
      </c>
      <c r="I89" s="9">
        <v>215.001</v>
      </c>
      <c r="J89" s="9">
        <v>686.98299999999995</v>
      </c>
      <c r="K89" s="9">
        <f t="shared" si="15"/>
        <v>2121.748</v>
      </c>
      <c r="L89" s="10">
        <v>5393.64</v>
      </c>
      <c r="M89" s="10">
        <v>6830.23</v>
      </c>
      <c r="N89" s="10">
        <v>1660</v>
      </c>
      <c r="O89" s="10">
        <v>1726.4</v>
      </c>
      <c r="P89" s="11">
        <f t="shared" si="10"/>
        <v>2894119.8450800003</v>
      </c>
      <c r="Q89" s="11">
        <f t="shared" si="11"/>
        <v>1660039.8158800001</v>
      </c>
      <c r="R89" s="11">
        <f t="shared" si="12"/>
        <v>1097328.5538300001</v>
      </c>
      <c r="S89" s="11">
        <f t="shared" si="13"/>
        <v>3506244.4448899995</v>
      </c>
      <c r="T89" s="11">
        <f t="shared" si="14"/>
        <v>9157732.6596799996</v>
      </c>
      <c r="U89" s="12"/>
      <c r="V89" s="12"/>
      <c r="W89" s="12"/>
      <c r="X89" s="13"/>
      <c r="Y89" s="13"/>
    </row>
    <row r="90" spans="1:25" s="14" customFormat="1" ht="14.25" customHeight="1">
      <c r="A90" s="7"/>
      <c r="B90" s="8"/>
      <c r="C90" s="8"/>
      <c r="D90" s="8"/>
      <c r="E90" s="8"/>
      <c r="F90" s="8"/>
      <c r="G90" s="9"/>
      <c r="H90" s="9"/>
      <c r="I90" s="9"/>
      <c r="J90" s="9"/>
      <c r="K90" s="9"/>
      <c r="L90" s="10"/>
      <c r="M90" s="10"/>
      <c r="N90" s="10"/>
      <c r="O90" s="10"/>
      <c r="P90" s="11"/>
      <c r="Q90" s="11"/>
      <c r="R90" s="11"/>
      <c r="S90" s="11"/>
      <c r="T90" s="11"/>
      <c r="U90" s="12"/>
      <c r="V90" s="12"/>
      <c r="W90" s="12"/>
      <c r="X90" s="13"/>
      <c r="Y90" s="13"/>
    </row>
    <row r="91" spans="1:25" s="14" customFormat="1" ht="50.25" customHeight="1">
      <c r="A91" s="7" t="s">
        <v>293</v>
      </c>
      <c r="B91" s="8" t="s">
        <v>294</v>
      </c>
      <c r="C91" s="8" t="s">
        <v>320</v>
      </c>
      <c r="D91" s="8"/>
      <c r="E91" s="8"/>
      <c r="F91" s="8"/>
      <c r="G91" s="9">
        <v>100772.27</v>
      </c>
      <c r="H91" s="9">
        <v>43188.118000000002</v>
      </c>
      <c r="I91" s="9">
        <v>17093.612000000001</v>
      </c>
      <c r="J91" s="9">
        <v>84931.667000000001</v>
      </c>
      <c r="K91" s="9">
        <f>G91+H91+I91+J91</f>
        <v>245985.66700000002</v>
      </c>
      <c r="L91" s="10">
        <v>1126.32</v>
      </c>
      <c r="M91" s="10">
        <v>1235.8</v>
      </c>
      <c r="N91" s="10">
        <v>980</v>
      </c>
      <c r="O91" s="10">
        <v>1019.2</v>
      </c>
      <c r="P91" s="11">
        <f t="shared" si="10"/>
        <v>14744998.546399994</v>
      </c>
      <c r="Q91" s="11">
        <f t="shared" si="11"/>
        <v>6319285.4257599972</v>
      </c>
      <c r="R91" s="11">
        <f t="shared" si="12"/>
        <v>3702476.3591999984</v>
      </c>
      <c r="S91" s="11">
        <f t="shared" si="13"/>
        <v>18396199.072199993</v>
      </c>
      <c r="T91" s="11">
        <f t="shared" si="14"/>
        <v>43162959.403559983</v>
      </c>
      <c r="U91" s="12"/>
      <c r="V91" s="12"/>
      <c r="W91" s="12"/>
      <c r="X91" s="13"/>
      <c r="Y91" s="13"/>
    </row>
    <row r="92" spans="1:25" s="14" customFormat="1" ht="14.25" customHeight="1">
      <c r="A92" s="7"/>
      <c r="B92" s="8"/>
      <c r="C92" s="8"/>
      <c r="D92" s="8"/>
      <c r="E92" s="8"/>
      <c r="F92" s="8"/>
      <c r="G92" s="9"/>
      <c r="H92" s="9"/>
      <c r="I92" s="9"/>
      <c r="J92" s="9"/>
      <c r="K92" s="9"/>
      <c r="L92" s="10"/>
      <c r="M92" s="10"/>
      <c r="N92" s="10"/>
      <c r="O92" s="10"/>
      <c r="P92" s="11"/>
      <c r="Q92" s="11"/>
      <c r="R92" s="11"/>
      <c r="S92" s="11"/>
      <c r="T92" s="11"/>
      <c r="U92" s="12"/>
      <c r="V92" s="12"/>
      <c r="W92" s="12"/>
      <c r="X92" s="13"/>
      <c r="Y92" s="13"/>
    </row>
    <row r="93" spans="1:25" s="14" customFormat="1" ht="78.75" customHeight="1">
      <c r="A93" s="7" t="s">
        <v>83</v>
      </c>
      <c r="B93" s="8" t="s">
        <v>84</v>
      </c>
      <c r="C93" s="8" t="s">
        <v>82</v>
      </c>
      <c r="D93" s="8" t="s">
        <v>336</v>
      </c>
      <c r="E93" s="8" t="s">
        <v>85</v>
      </c>
      <c r="F93" s="8"/>
      <c r="G93" s="9">
        <v>319.399</v>
      </c>
      <c r="H93" s="9">
        <v>97.736999999999995</v>
      </c>
      <c r="I93" s="9">
        <v>60.017000000000003</v>
      </c>
      <c r="J93" s="9">
        <v>275.565</v>
      </c>
      <c r="K93" s="9">
        <f t="shared" ref="K93:K103" si="16">G93+H93+I93+J93</f>
        <v>752.71799999999996</v>
      </c>
      <c r="L93" s="10">
        <v>7116.08</v>
      </c>
      <c r="M93" s="10">
        <v>7803.61</v>
      </c>
      <c r="N93" s="10">
        <v>1730</v>
      </c>
      <c r="O93" s="10">
        <v>1799.2</v>
      </c>
      <c r="P93" s="11">
        <f t="shared" si="10"/>
        <v>1720308.56592</v>
      </c>
      <c r="Q93" s="11">
        <f t="shared" si="11"/>
        <v>526419.30096000002</v>
      </c>
      <c r="R93" s="11">
        <f t="shared" si="12"/>
        <v>360366.67496999999</v>
      </c>
      <c r="S93" s="11">
        <f t="shared" si="13"/>
        <v>1654605.24165</v>
      </c>
      <c r="T93" s="11">
        <f t="shared" si="14"/>
        <v>4261699.7834999999</v>
      </c>
      <c r="U93" s="12"/>
      <c r="V93" s="12"/>
      <c r="W93" s="12"/>
      <c r="X93" s="13"/>
      <c r="Y93" s="13"/>
    </row>
    <row r="94" spans="1:25" s="14" customFormat="1" ht="53.25" customHeight="1">
      <c r="A94" s="7" t="s">
        <v>83</v>
      </c>
      <c r="B94" s="8" t="s">
        <v>84</v>
      </c>
      <c r="C94" s="8" t="s">
        <v>82</v>
      </c>
      <c r="D94" s="8" t="s">
        <v>336</v>
      </c>
      <c r="E94" s="8" t="s">
        <v>86</v>
      </c>
      <c r="F94" s="8"/>
      <c r="G94" s="9">
        <v>227.33</v>
      </c>
      <c r="H94" s="9">
        <v>53.892000000000003</v>
      </c>
      <c r="I94" s="9">
        <v>39.390999999999998</v>
      </c>
      <c r="J94" s="9">
        <v>193.21300000000002</v>
      </c>
      <c r="K94" s="9">
        <f t="shared" si="16"/>
        <v>513.82600000000002</v>
      </c>
      <c r="L94" s="10">
        <v>7006.16</v>
      </c>
      <c r="M94" s="10">
        <v>8245.9</v>
      </c>
      <c r="N94" s="10">
        <v>1730</v>
      </c>
      <c r="O94" s="10">
        <v>1799.2</v>
      </c>
      <c r="P94" s="11">
        <f t="shared" si="10"/>
        <v>1199429.4528000001</v>
      </c>
      <c r="Q94" s="11">
        <f t="shared" si="11"/>
        <v>284342.81472000002</v>
      </c>
      <c r="R94" s="11">
        <f t="shared" si="12"/>
        <v>253941.95969999998</v>
      </c>
      <c r="S94" s="11">
        <f t="shared" si="13"/>
        <v>1245586.2471</v>
      </c>
      <c r="T94" s="11">
        <f t="shared" si="14"/>
        <v>2983300.47432</v>
      </c>
      <c r="U94" s="12"/>
      <c r="V94" s="12"/>
      <c r="W94" s="12"/>
      <c r="X94" s="13"/>
      <c r="Y94" s="13"/>
    </row>
    <row r="95" spans="1:25" s="14" customFormat="1" ht="53.25" customHeight="1">
      <c r="A95" s="7" t="s">
        <v>106</v>
      </c>
      <c r="B95" s="8" t="s">
        <v>107</v>
      </c>
      <c r="C95" s="8" t="s">
        <v>82</v>
      </c>
      <c r="D95" s="8" t="s">
        <v>87</v>
      </c>
      <c r="E95" s="8" t="s">
        <v>338</v>
      </c>
      <c r="F95" s="8"/>
      <c r="G95" s="9">
        <v>4418.41</v>
      </c>
      <c r="H95" s="9">
        <v>1284.6099999999999</v>
      </c>
      <c r="I95" s="9">
        <v>1271.4739999999999</v>
      </c>
      <c r="J95" s="9">
        <v>3744.366</v>
      </c>
      <c r="K95" s="9">
        <f t="shared" si="16"/>
        <v>10718.86</v>
      </c>
      <c r="L95" s="10">
        <v>1225.53</v>
      </c>
      <c r="M95" s="10">
        <v>1492.5946489104117</v>
      </c>
      <c r="N95" s="10">
        <v>1091.67</v>
      </c>
      <c r="O95" s="10">
        <v>1135.3368</v>
      </c>
      <c r="P95" s="11">
        <f t="shared" si="10"/>
        <v>591448.36259999953</v>
      </c>
      <c r="Q95" s="11">
        <f t="shared" si="11"/>
        <v>171957.89459999985</v>
      </c>
      <c r="R95" s="11">
        <f t="shared" si="12"/>
        <v>454244.06618551671</v>
      </c>
      <c r="S95" s="11">
        <f t="shared" si="13"/>
        <v>1337704.1426932826</v>
      </c>
      <c r="T95" s="11">
        <f t="shared" si="14"/>
        <v>2555354.4660787988</v>
      </c>
      <c r="U95" s="12"/>
      <c r="V95" s="12"/>
      <c r="W95" s="12"/>
      <c r="X95" s="13"/>
      <c r="Y95" s="13"/>
    </row>
    <row r="96" spans="1:25" s="14" customFormat="1" ht="53.25" customHeight="1">
      <c r="A96" s="7" t="s">
        <v>106</v>
      </c>
      <c r="B96" s="8" t="s">
        <v>107</v>
      </c>
      <c r="C96" s="8" t="s">
        <v>82</v>
      </c>
      <c r="D96" s="8" t="s">
        <v>87</v>
      </c>
      <c r="E96" s="8" t="s">
        <v>339</v>
      </c>
      <c r="F96" s="8" t="s">
        <v>334</v>
      </c>
      <c r="G96" s="9">
        <v>574.96800000000007</v>
      </c>
      <c r="H96" s="9">
        <v>191.65600000000001</v>
      </c>
      <c r="I96" s="9">
        <v>191.16200000000001</v>
      </c>
      <c r="J96" s="9">
        <v>572.25800000000004</v>
      </c>
      <c r="K96" s="9">
        <f t="shared" si="16"/>
        <v>1530.0440000000001</v>
      </c>
      <c r="L96" s="10">
        <v>4175.3100000000004</v>
      </c>
      <c r="M96" s="10">
        <v>4849.5822341911771</v>
      </c>
      <c r="N96" s="10">
        <v>1666.67</v>
      </c>
      <c r="O96" s="10">
        <v>1733.3368</v>
      </c>
      <c r="P96" s="11">
        <f t="shared" si="10"/>
        <v>1442387.7235200005</v>
      </c>
      <c r="Q96" s="11">
        <f t="shared" si="11"/>
        <v>480795.90784000006</v>
      </c>
      <c r="R96" s="11">
        <f t="shared" si="12"/>
        <v>595707.70969085384</v>
      </c>
      <c r="S96" s="11">
        <f t="shared" si="13"/>
        <v>1783296.3796793746</v>
      </c>
      <c r="T96" s="11">
        <f t="shared" si="14"/>
        <v>4302187.7207302293</v>
      </c>
      <c r="U96" s="12"/>
      <c r="V96" s="12"/>
      <c r="W96" s="12"/>
      <c r="X96" s="13"/>
      <c r="Y96" s="13"/>
    </row>
    <row r="97" spans="1:25" s="14" customFormat="1" ht="53.25" customHeight="1">
      <c r="A97" s="7" t="s">
        <v>106</v>
      </c>
      <c r="B97" s="8" t="s">
        <v>107</v>
      </c>
      <c r="C97" s="8" t="s">
        <v>82</v>
      </c>
      <c r="D97" s="8" t="s">
        <v>87</v>
      </c>
      <c r="E97" s="8" t="s">
        <v>340</v>
      </c>
      <c r="F97" s="8" t="s">
        <v>334</v>
      </c>
      <c r="G97" s="9">
        <v>680.17599999999993</v>
      </c>
      <c r="H97" s="9">
        <v>228.071</v>
      </c>
      <c r="I97" s="9">
        <v>225.31</v>
      </c>
      <c r="J97" s="9">
        <v>684.21299999999997</v>
      </c>
      <c r="K97" s="9">
        <f t="shared" si="16"/>
        <v>1817.77</v>
      </c>
      <c r="L97" s="10">
        <v>4175.3100000000004</v>
      </c>
      <c r="M97" s="10">
        <v>4849.582234191178</v>
      </c>
      <c r="N97" s="10">
        <v>1550</v>
      </c>
      <c r="O97" s="10">
        <v>1612</v>
      </c>
      <c r="P97" s="11">
        <f t="shared" si="10"/>
        <v>1785672.8545600001</v>
      </c>
      <c r="Q97" s="11">
        <f t="shared" si="11"/>
        <v>598757.07701000012</v>
      </c>
      <c r="R97" s="11">
        <f t="shared" si="12"/>
        <v>729459.65318561438</v>
      </c>
      <c r="S97" s="11">
        <f t="shared" si="13"/>
        <v>2215195.8532026485</v>
      </c>
      <c r="T97" s="11">
        <f t="shared" si="14"/>
        <v>5329085.4379582629</v>
      </c>
      <c r="U97" s="12"/>
      <c r="V97" s="12"/>
      <c r="W97" s="12"/>
      <c r="X97" s="13"/>
      <c r="Y97" s="13"/>
    </row>
    <row r="98" spans="1:25" s="14" customFormat="1" ht="53.25" customHeight="1">
      <c r="A98" s="7" t="s">
        <v>106</v>
      </c>
      <c r="B98" s="8" t="s">
        <v>107</v>
      </c>
      <c r="C98" s="8" t="s">
        <v>82</v>
      </c>
      <c r="D98" s="8" t="s">
        <v>87</v>
      </c>
      <c r="E98" s="8" t="s">
        <v>341</v>
      </c>
      <c r="F98" s="8" t="s">
        <v>301</v>
      </c>
      <c r="G98" s="9">
        <v>182.745</v>
      </c>
      <c r="H98" s="9">
        <v>112.66499999999999</v>
      </c>
      <c r="I98" s="9">
        <v>56.246000000000002</v>
      </c>
      <c r="J98" s="9">
        <v>161.184</v>
      </c>
      <c r="K98" s="9">
        <f t="shared" si="16"/>
        <v>512.83999999999992</v>
      </c>
      <c r="L98" s="10">
        <v>11947.39</v>
      </c>
      <c r="M98" s="10">
        <v>13282.03</v>
      </c>
      <c r="N98" s="10">
        <v>1441.67</v>
      </c>
      <c r="O98" s="10">
        <v>1499.3368</v>
      </c>
      <c r="P98" s="11">
        <f t="shared" si="10"/>
        <v>1919867.8014</v>
      </c>
      <c r="Q98" s="11">
        <f t="shared" si="11"/>
        <v>1183626.9437999998</v>
      </c>
      <c r="R98" s="11">
        <f t="shared" si="12"/>
        <v>662729.3617272001</v>
      </c>
      <c r="S98" s="11">
        <f t="shared" si="13"/>
        <v>1899181.6207488002</v>
      </c>
      <c r="T98" s="11">
        <f t="shared" si="14"/>
        <v>5665405.7276760004</v>
      </c>
      <c r="U98" s="12"/>
      <c r="V98" s="12"/>
      <c r="W98" s="12"/>
      <c r="X98" s="13"/>
      <c r="Y98" s="13"/>
    </row>
    <row r="99" spans="1:25" s="14" customFormat="1" ht="53.25" customHeight="1">
      <c r="A99" s="7" t="s">
        <v>106</v>
      </c>
      <c r="B99" s="8" t="s">
        <v>107</v>
      </c>
      <c r="C99" s="8" t="s">
        <v>82</v>
      </c>
      <c r="D99" s="8" t="s">
        <v>337</v>
      </c>
      <c r="E99" s="8" t="s">
        <v>342</v>
      </c>
      <c r="F99" s="8" t="s">
        <v>335</v>
      </c>
      <c r="G99" s="9">
        <v>4600.701</v>
      </c>
      <c r="H99" s="9">
        <v>1709.5209999999997</v>
      </c>
      <c r="I99" s="9">
        <v>766.95899999999995</v>
      </c>
      <c r="J99" s="9">
        <v>3938.3300000000004</v>
      </c>
      <c r="K99" s="9">
        <f t="shared" si="16"/>
        <v>11015.511</v>
      </c>
      <c r="L99" s="10">
        <v>9430.9500000000007</v>
      </c>
      <c r="M99" s="10">
        <v>9430.9500000000007</v>
      </c>
      <c r="N99" s="10">
        <v>1666.67</v>
      </c>
      <c r="O99" s="10">
        <v>1733.3368</v>
      </c>
      <c r="P99" s="11">
        <f t="shared" si="10"/>
        <v>35721130.760280006</v>
      </c>
      <c r="Q99" s="11">
        <f t="shared" si="11"/>
        <v>13273199.709879998</v>
      </c>
      <c r="R99" s="11">
        <f t="shared" si="12"/>
        <v>5903753.7222587997</v>
      </c>
      <c r="S99" s="11">
        <f t="shared" si="13"/>
        <v>30315740.993956007</v>
      </c>
      <c r="T99" s="11">
        <f t="shared" si="14"/>
        <v>85213825.186374813</v>
      </c>
      <c r="U99" s="12"/>
      <c r="V99" s="12"/>
      <c r="W99" s="12"/>
      <c r="X99" s="13"/>
      <c r="Y99" s="13"/>
    </row>
    <row r="100" spans="1:25" s="14" customFormat="1" ht="60.75" customHeight="1">
      <c r="A100" s="7" t="s">
        <v>106</v>
      </c>
      <c r="B100" s="8" t="s">
        <v>107</v>
      </c>
      <c r="C100" s="8" t="s">
        <v>82</v>
      </c>
      <c r="D100" s="8" t="s">
        <v>337</v>
      </c>
      <c r="E100" s="8" t="s">
        <v>343</v>
      </c>
      <c r="F100" s="8" t="s">
        <v>335</v>
      </c>
      <c r="G100" s="9">
        <v>843.16099999999994</v>
      </c>
      <c r="H100" s="9">
        <v>422.404</v>
      </c>
      <c r="I100" s="9">
        <v>112.223</v>
      </c>
      <c r="J100" s="9">
        <v>844.95100000000002</v>
      </c>
      <c r="K100" s="9">
        <f t="shared" si="16"/>
        <v>2222.739</v>
      </c>
      <c r="L100" s="10">
        <v>9430.9500000000007</v>
      </c>
      <c r="M100" s="10">
        <v>9430.9500000000007</v>
      </c>
      <c r="N100" s="10">
        <v>2200</v>
      </c>
      <c r="O100" s="10">
        <v>2288</v>
      </c>
      <c r="P100" s="11">
        <f t="shared" si="10"/>
        <v>6096855.0329499999</v>
      </c>
      <c r="Q100" s="11">
        <f t="shared" si="11"/>
        <v>3054382.2038000003</v>
      </c>
      <c r="R100" s="11">
        <f t="shared" si="12"/>
        <v>801603.27785000007</v>
      </c>
      <c r="S100" s="11">
        <f t="shared" si="13"/>
        <v>6035442.7454500012</v>
      </c>
      <c r="T100" s="11">
        <f t="shared" si="14"/>
        <v>15988283.260050001</v>
      </c>
      <c r="U100" s="12"/>
      <c r="V100" s="12"/>
      <c r="W100" s="12"/>
      <c r="X100" s="13"/>
      <c r="Y100" s="13"/>
    </row>
    <row r="101" spans="1:25" s="14" customFormat="1" ht="60.75" customHeight="1">
      <c r="A101" s="7" t="s">
        <v>106</v>
      </c>
      <c r="B101" s="8" t="s">
        <v>107</v>
      </c>
      <c r="C101" s="8" t="s">
        <v>82</v>
      </c>
      <c r="D101" s="8" t="s">
        <v>337</v>
      </c>
      <c r="E101" s="8" t="s">
        <v>344</v>
      </c>
      <c r="F101" s="8" t="s">
        <v>335</v>
      </c>
      <c r="G101" s="9">
        <v>421.8</v>
      </c>
      <c r="H101" s="9">
        <v>140.75200000000001</v>
      </c>
      <c r="I101" s="9">
        <v>140.75299999999999</v>
      </c>
      <c r="J101" s="9">
        <v>577.19799999999998</v>
      </c>
      <c r="K101" s="9">
        <f t="shared" si="16"/>
        <v>1280.5030000000002</v>
      </c>
      <c r="L101" s="10">
        <v>9430.9500000000007</v>
      </c>
      <c r="M101" s="10">
        <v>9430.9500000000007</v>
      </c>
      <c r="N101" s="10">
        <v>1600</v>
      </c>
      <c r="O101" s="10">
        <v>1664</v>
      </c>
      <c r="P101" s="11">
        <f t="shared" si="10"/>
        <v>3303094.7100000004</v>
      </c>
      <c r="Q101" s="11">
        <f t="shared" si="11"/>
        <v>1102221.8744000001</v>
      </c>
      <c r="R101" s="11">
        <f t="shared" si="12"/>
        <v>1093221.5133499999</v>
      </c>
      <c r="S101" s="11">
        <f t="shared" si="13"/>
        <v>4483068.0060999999</v>
      </c>
      <c r="T101" s="11">
        <f t="shared" si="14"/>
        <v>9981606.1038499996</v>
      </c>
      <c r="U101" s="12"/>
      <c r="V101" s="12"/>
      <c r="W101" s="12"/>
      <c r="X101" s="13"/>
      <c r="Y101" s="13"/>
    </row>
    <row r="102" spans="1:25" s="14" customFormat="1" ht="54" customHeight="1">
      <c r="A102" s="7" t="s">
        <v>106</v>
      </c>
      <c r="B102" s="8" t="s">
        <v>107</v>
      </c>
      <c r="C102" s="8" t="s">
        <v>82</v>
      </c>
      <c r="D102" s="8" t="s">
        <v>90</v>
      </c>
      <c r="E102" s="8"/>
      <c r="F102" s="8" t="s">
        <v>334</v>
      </c>
      <c r="G102" s="9">
        <v>4563.4260000000004</v>
      </c>
      <c r="H102" s="9">
        <v>1647.8490000000002</v>
      </c>
      <c r="I102" s="9">
        <v>1624.0930000000001</v>
      </c>
      <c r="J102" s="9">
        <v>4703.5239999999994</v>
      </c>
      <c r="K102" s="9">
        <f t="shared" si="16"/>
        <v>12538.892</v>
      </c>
      <c r="L102" s="10">
        <v>4178.08</v>
      </c>
      <c r="M102" s="10">
        <v>4178.08</v>
      </c>
      <c r="N102" s="10">
        <v>1666.67</v>
      </c>
      <c r="O102" s="10">
        <v>1733.3368</v>
      </c>
      <c r="P102" s="11">
        <f t="shared" si="10"/>
        <v>11460633.69066</v>
      </c>
      <c r="Q102" s="11">
        <f t="shared" si="11"/>
        <v>4138424.4570900002</v>
      </c>
      <c r="R102" s="11">
        <f t="shared" si="12"/>
        <v>3970490.3179175998</v>
      </c>
      <c r="S102" s="11">
        <f t="shared" si="13"/>
        <v>11498908.315036798</v>
      </c>
      <c r="T102" s="11">
        <f t="shared" si="14"/>
        <v>31068456.780704394</v>
      </c>
      <c r="U102" s="12"/>
      <c r="V102" s="12"/>
      <c r="W102" s="12"/>
      <c r="X102" s="13"/>
      <c r="Y102" s="13"/>
    </row>
    <row r="103" spans="1:25" s="14" customFormat="1" ht="55.5" customHeight="1">
      <c r="A103" s="7" t="s">
        <v>265</v>
      </c>
      <c r="B103" s="8" t="s">
        <v>266</v>
      </c>
      <c r="C103" s="8" t="s">
        <v>82</v>
      </c>
      <c r="D103" s="8" t="s">
        <v>406</v>
      </c>
      <c r="E103" s="8" t="s">
        <v>407</v>
      </c>
      <c r="F103" s="8"/>
      <c r="G103" s="9">
        <v>168.92099999999999</v>
      </c>
      <c r="H103" s="9">
        <v>80.38</v>
      </c>
      <c r="I103" s="9">
        <v>24.87</v>
      </c>
      <c r="J103" s="9">
        <v>149.18</v>
      </c>
      <c r="K103" s="9">
        <f t="shared" si="16"/>
        <v>423.351</v>
      </c>
      <c r="L103" s="10">
        <v>2181.5</v>
      </c>
      <c r="M103" s="10">
        <v>2300</v>
      </c>
      <c r="N103" s="10">
        <v>2000</v>
      </c>
      <c r="O103" s="10">
        <v>2080</v>
      </c>
      <c r="P103" s="11">
        <f t="shared" si="10"/>
        <v>30659.161499999998</v>
      </c>
      <c r="Q103" s="11">
        <f t="shared" si="11"/>
        <v>14588.97</v>
      </c>
      <c r="R103" s="11">
        <f t="shared" si="12"/>
        <v>5471.4000000000005</v>
      </c>
      <c r="S103" s="11">
        <f t="shared" si="13"/>
        <v>32819.599999999999</v>
      </c>
      <c r="T103" s="11">
        <f t="shared" si="14"/>
        <v>83539.131499999989</v>
      </c>
      <c r="U103" s="12"/>
      <c r="V103" s="12"/>
      <c r="W103" s="12"/>
      <c r="X103" s="13"/>
      <c r="Y103" s="13"/>
    </row>
    <row r="104" spans="1:25" s="14" customFormat="1" ht="14.25" customHeight="1">
      <c r="A104" s="7"/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10"/>
      <c r="M104" s="10"/>
      <c r="N104" s="10"/>
      <c r="O104" s="10"/>
      <c r="P104" s="11"/>
      <c r="Q104" s="11"/>
      <c r="R104" s="11"/>
      <c r="S104" s="11"/>
      <c r="T104" s="11"/>
      <c r="U104" s="12"/>
      <c r="V104" s="12"/>
      <c r="W104" s="12"/>
      <c r="X104" s="13"/>
      <c r="Y104" s="13"/>
    </row>
    <row r="105" spans="1:25" s="14" customFormat="1" ht="48" customHeight="1">
      <c r="A105" s="7" t="s">
        <v>92</v>
      </c>
      <c r="B105" s="8" t="s">
        <v>93</v>
      </c>
      <c r="C105" s="8" t="s">
        <v>91</v>
      </c>
      <c r="D105" s="8" t="s">
        <v>94</v>
      </c>
      <c r="E105" s="8"/>
      <c r="F105" s="8"/>
      <c r="G105" s="9">
        <v>289.85000000000002</v>
      </c>
      <c r="H105" s="9">
        <v>128.13999999999999</v>
      </c>
      <c r="I105" s="9">
        <v>71.373999999999995</v>
      </c>
      <c r="J105" s="9">
        <v>260.88200000000001</v>
      </c>
      <c r="K105" s="9">
        <f>G105+H105+I105+J105</f>
        <v>750.24600000000009</v>
      </c>
      <c r="L105" s="10">
        <v>10757.49</v>
      </c>
      <c r="M105" s="10">
        <v>10757.49</v>
      </c>
      <c r="N105" s="10">
        <v>1880</v>
      </c>
      <c r="O105" s="10">
        <v>1955.2</v>
      </c>
      <c r="P105" s="11">
        <f t="shared" si="10"/>
        <v>2573140.4765000003</v>
      </c>
      <c r="Q105" s="11">
        <f t="shared" si="11"/>
        <v>1137561.5685999999</v>
      </c>
      <c r="R105" s="11">
        <f t="shared" si="12"/>
        <v>628254.64645999984</v>
      </c>
      <c r="S105" s="11">
        <f t="shared" si="13"/>
        <v>2296359.0197799997</v>
      </c>
      <c r="T105" s="11">
        <f t="shared" si="14"/>
        <v>6635315.7113399999</v>
      </c>
      <c r="U105" s="12"/>
      <c r="V105" s="12"/>
      <c r="W105" s="12"/>
      <c r="X105" s="13"/>
      <c r="Y105" s="13"/>
    </row>
    <row r="106" spans="1:25" s="14" customFormat="1" ht="48" customHeight="1">
      <c r="A106" s="7" t="s">
        <v>95</v>
      </c>
      <c r="B106" s="8" t="s">
        <v>96</v>
      </c>
      <c r="C106" s="8" t="s">
        <v>91</v>
      </c>
      <c r="D106" s="8" t="s">
        <v>97</v>
      </c>
      <c r="E106" s="8"/>
      <c r="F106" s="8"/>
      <c r="G106" s="9">
        <v>3740.51</v>
      </c>
      <c r="H106" s="9">
        <v>1282.3130000000001</v>
      </c>
      <c r="I106" s="9">
        <v>729.71100000000001</v>
      </c>
      <c r="J106" s="9">
        <v>3144.3429999999998</v>
      </c>
      <c r="K106" s="9">
        <f>G106+H106+I106+J106</f>
        <v>8896.8770000000004</v>
      </c>
      <c r="L106" s="10">
        <v>6604.99</v>
      </c>
      <c r="M106" s="10">
        <v>9325.6200000000008</v>
      </c>
      <c r="N106" s="10">
        <v>2160</v>
      </c>
      <c r="O106" s="10">
        <v>2246.4</v>
      </c>
      <c r="P106" s="11">
        <f t="shared" si="10"/>
        <v>16626529.5449</v>
      </c>
      <c r="Q106" s="11">
        <f t="shared" si="11"/>
        <v>5699868.4618699998</v>
      </c>
      <c r="R106" s="11">
        <f t="shared" si="12"/>
        <v>5165784.7054200005</v>
      </c>
      <c r="S106" s="11">
        <f t="shared" si="13"/>
        <v>22259495.852460004</v>
      </c>
      <c r="T106" s="11">
        <f t="shared" si="14"/>
        <v>49751678.564650007</v>
      </c>
      <c r="U106" s="12"/>
      <c r="V106" s="12"/>
      <c r="W106" s="12"/>
      <c r="X106" s="13"/>
      <c r="Y106" s="13"/>
    </row>
    <row r="107" spans="1:25" s="14" customFormat="1" ht="14.25" customHeight="1">
      <c r="A107" s="7"/>
      <c r="B107" s="8"/>
      <c r="C107" s="8"/>
      <c r="D107" s="8"/>
      <c r="E107" s="8"/>
      <c r="F107" s="8"/>
      <c r="G107" s="9"/>
      <c r="H107" s="9"/>
      <c r="I107" s="9"/>
      <c r="J107" s="9"/>
      <c r="K107" s="9"/>
      <c r="L107" s="10"/>
      <c r="M107" s="10"/>
      <c r="N107" s="10"/>
      <c r="O107" s="10"/>
      <c r="P107" s="11"/>
      <c r="Q107" s="11"/>
      <c r="R107" s="11"/>
      <c r="S107" s="11"/>
      <c r="T107" s="11"/>
      <c r="U107" s="12"/>
      <c r="V107" s="12"/>
      <c r="W107" s="12"/>
      <c r="X107" s="13"/>
      <c r="Y107" s="13"/>
    </row>
    <row r="108" spans="1:25" s="14" customFormat="1" ht="57" customHeight="1">
      <c r="A108" s="7" t="s">
        <v>99</v>
      </c>
      <c r="B108" s="8" t="s">
        <v>100</v>
      </c>
      <c r="C108" s="8" t="s">
        <v>98</v>
      </c>
      <c r="D108" s="8" t="s">
        <v>102</v>
      </c>
      <c r="E108" s="8"/>
      <c r="F108" s="8"/>
      <c r="G108" s="9">
        <v>1015.39</v>
      </c>
      <c r="H108" s="9">
        <v>426.58900000000006</v>
      </c>
      <c r="I108" s="9">
        <v>251.75399999999999</v>
      </c>
      <c r="J108" s="9">
        <v>924.44799999999998</v>
      </c>
      <c r="K108" s="9">
        <f t="shared" ref="K108:K113" si="17">G108+H108+I108+J108</f>
        <v>2618.181</v>
      </c>
      <c r="L108" s="10">
        <v>2434.27</v>
      </c>
      <c r="M108" s="10">
        <v>3559.04</v>
      </c>
      <c r="N108" s="10">
        <v>1470</v>
      </c>
      <c r="O108" s="10">
        <v>1528.8</v>
      </c>
      <c r="P108" s="11">
        <f t="shared" si="10"/>
        <v>979110.11529999995</v>
      </c>
      <c r="Q108" s="11">
        <f t="shared" si="11"/>
        <v>411346.97503000003</v>
      </c>
      <c r="R108" s="11">
        <f t="shared" si="12"/>
        <v>511121.04095999995</v>
      </c>
      <c r="S108" s="11">
        <f t="shared" si="13"/>
        <v>1876851.30752</v>
      </c>
      <c r="T108" s="11">
        <f t="shared" si="14"/>
        <v>3778429.4388100002</v>
      </c>
      <c r="U108" s="12"/>
      <c r="V108" s="12"/>
      <c r="W108" s="12"/>
      <c r="X108" s="13"/>
      <c r="Y108" s="13"/>
    </row>
    <row r="109" spans="1:25" s="14" customFormat="1" ht="51" customHeight="1">
      <c r="A109" s="7" t="s">
        <v>99</v>
      </c>
      <c r="B109" s="8" t="s">
        <v>100</v>
      </c>
      <c r="C109" s="8" t="s">
        <v>98</v>
      </c>
      <c r="D109" s="8" t="s">
        <v>101</v>
      </c>
      <c r="E109" s="8" t="s">
        <v>350</v>
      </c>
      <c r="F109" s="8"/>
      <c r="G109" s="9">
        <v>2900.3820000000001</v>
      </c>
      <c r="H109" s="9">
        <v>1119.6190000000001</v>
      </c>
      <c r="I109" s="9">
        <v>574.60400000000004</v>
      </c>
      <c r="J109" s="9">
        <v>2398.2600000000002</v>
      </c>
      <c r="K109" s="9">
        <f t="shared" si="17"/>
        <v>6992.8650000000007</v>
      </c>
      <c r="L109" s="10">
        <v>4779.04</v>
      </c>
      <c r="M109" s="10">
        <v>4779.04</v>
      </c>
      <c r="N109" s="10">
        <v>1580</v>
      </c>
      <c r="O109" s="10">
        <v>1643.2</v>
      </c>
      <c r="P109" s="11">
        <f t="shared" si="10"/>
        <v>9278438.0332800001</v>
      </c>
      <c r="Q109" s="11">
        <f t="shared" si="11"/>
        <v>3581705.9657600005</v>
      </c>
      <c r="R109" s="11">
        <f t="shared" si="12"/>
        <v>1801866.2073600001</v>
      </c>
      <c r="S109" s="11">
        <f t="shared" si="13"/>
        <v>7520559.6384000015</v>
      </c>
      <c r="T109" s="11">
        <f t="shared" si="14"/>
        <v>22182569.844800003</v>
      </c>
      <c r="U109" s="12"/>
      <c r="V109" s="12"/>
      <c r="W109" s="12"/>
      <c r="X109" s="13"/>
      <c r="Y109" s="13"/>
    </row>
    <row r="110" spans="1:25" s="14" customFormat="1" ht="51" customHeight="1">
      <c r="A110" s="7" t="s">
        <v>99</v>
      </c>
      <c r="B110" s="8" t="s">
        <v>100</v>
      </c>
      <c r="C110" s="8" t="s">
        <v>98</v>
      </c>
      <c r="D110" s="8" t="s">
        <v>103</v>
      </c>
      <c r="E110" s="8"/>
      <c r="F110" s="8"/>
      <c r="G110" s="9">
        <v>520.62899999999991</v>
      </c>
      <c r="H110" s="9">
        <v>190.792</v>
      </c>
      <c r="I110" s="9">
        <v>104.46299999999999</v>
      </c>
      <c r="J110" s="9">
        <v>429.00600000000003</v>
      </c>
      <c r="K110" s="9">
        <f t="shared" si="17"/>
        <v>1244.8899999999999</v>
      </c>
      <c r="L110" s="10">
        <v>4546.9399999999996</v>
      </c>
      <c r="M110" s="10">
        <v>6377.92</v>
      </c>
      <c r="N110" s="10">
        <v>1580</v>
      </c>
      <c r="O110" s="10">
        <v>1643.2</v>
      </c>
      <c r="P110" s="11">
        <f t="shared" si="10"/>
        <v>1544675.0052599995</v>
      </c>
      <c r="Q110" s="11">
        <f t="shared" si="11"/>
        <v>566068.4164799999</v>
      </c>
      <c r="R110" s="11">
        <f t="shared" si="12"/>
        <v>494603.05536</v>
      </c>
      <c r="S110" s="11">
        <f t="shared" si="13"/>
        <v>2031223.2883200003</v>
      </c>
      <c r="T110" s="11">
        <f t="shared" si="14"/>
        <v>4636569.7654199991</v>
      </c>
      <c r="U110" s="12"/>
      <c r="V110" s="12"/>
      <c r="W110" s="12"/>
      <c r="X110" s="13"/>
      <c r="Y110" s="13"/>
    </row>
    <row r="111" spans="1:25" s="14" customFormat="1" ht="51" customHeight="1">
      <c r="A111" s="7" t="s">
        <v>261</v>
      </c>
      <c r="B111" s="8" t="s">
        <v>262</v>
      </c>
      <c r="C111" s="8" t="s">
        <v>98</v>
      </c>
      <c r="D111" s="8" t="s">
        <v>102</v>
      </c>
      <c r="E111" s="8"/>
      <c r="F111" s="8"/>
      <c r="G111" s="9">
        <f>3898.402-1.365</f>
        <v>3897.0370000000003</v>
      </c>
      <c r="H111" s="9">
        <v>1675.7349999999999</v>
      </c>
      <c r="I111" s="9">
        <v>630.24599999999998</v>
      </c>
      <c r="J111" s="9">
        <v>3162.8020000000001</v>
      </c>
      <c r="K111" s="9">
        <f t="shared" si="17"/>
        <v>9365.82</v>
      </c>
      <c r="L111" s="10">
        <v>1345.28</v>
      </c>
      <c r="M111" s="10">
        <v>1345.28</v>
      </c>
      <c r="N111" s="10">
        <v>772.2</v>
      </c>
      <c r="O111" s="10">
        <v>803.09</v>
      </c>
      <c r="P111" s="11">
        <f t="shared" si="10"/>
        <v>2233313.9639599998</v>
      </c>
      <c r="Q111" s="11">
        <f t="shared" si="11"/>
        <v>960330.21379999979</v>
      </c>
      <c r="R111" s="11">
        <f t="shared" si="12"/>
        <v>341713.07873999997</v>
      </c>
      <c r="S111" s="11">
        <f t="shared" si="13"/>
        <v>1714839.6163799998</v>
      </c>
      <c r="T111" s="11">
        <f t="shared" si="14"/>
        <v>5250196.8728799988</v>
      </c>
      <c r="U111" s="12"/>
      <c r="V111" s="12"/>
      <c r="W111" s="12"/>
      <c r="X111" s="13"/>
      <c r="Y111" s="13"/>
    </row>
    <row r="112" spans="1:25" s="14" customFormat="1" ht="51" customHeight="1">
      <c r="A112" s="7" t="s">
        <v>104</v>
      </c>
      <c r="B112" s="8" t="s">
        <v>351</v>
      </c>
      <c r="C112" s="8" t="s">
        <v>98</v>
      </c>
      <c r="D112" s="8" t="s">
        <v>101</v>
      </c>
      <c r="E112" s="8"/>
      <c r="F112" s="8"/>
      <c r="G112" s="9">
        <v>44.133000000000003</v>
      </c>
      <c r="H112" s="9">
        <v>21.829000000000001</v>
      </c>
      <c r="I112" s="9">
        <v>7.3559999999999999</v>
      </c>
      <c r="J112" s="9">
        <v>44.133000000000003</v>
      </c>
      <c r="K112" s="9">
        <f t="shared" si="17"/>
        <v>117.45099999999999</v>
      </c>
      <c r="L112" s="10">
        <v>5954.91</v>
      </c>
      <c r="M112" s="10">
        <v>6834.76</v>
      </c>
      <c r="N112" s="10">
        <v>1580</v>
      </c>
      <c r="O112" s="10">
        <v>1643.2</v>
      </c>
      <c r="P112" s="11">
        <f t="shared" si="10"/>
        <v>193077.90303000002</v>
      </c>
      <c r="Q112" s="11">
        <f t="shared" si="11"/>
        <v>95499.910390000005</v>
      </c>
      <c r="R112" s="11">
        <f t="shared" si="12"/>
        <v>38189.115360000003</v>
      </c>
      <c r="S112" s="11">
        <f t="shared" si="13"/>
        <v>229119.11748000004</v>
      </c>
      <c r="T112" s="11">
        <f t="shared" si="14"/>
        <v>555886.04626000009</v>
      </c>
      <c r="U112" s="12"/>
      <c r="V112" s="12"/>
      <c r="W112" s="12"/>
      <c r="X112" s="13"/>
      <c r="Y112" s="13"/>
    </row>
    <row r="113" spans="1:25" s="14" customFormat="1" ht="51" customHeight="1">
      <c r="A113" s="7" t="s">
        <v>267</v>
      </c>
      <c r="B113" s="8" t="s">
        <v>268</v>
      </c>
      <c r="C113" s="8" t="s">
        <v>98</v>
      </c>
      <c r="D113" s="8" t="s">
        <v>101</v>
      </c>
      <c r="E113" s="8"/>
      <c r="F113" s="8"/>
      <c r="G113" s="9">
        <v>7.77978945884455</v>
      </c>
      <c r="H113" s="9">
        <v>5.0540000000000003</v>
      </c>
      <c r="I113" s="9">
        <v>7.963807600318896</v>
      </c>
      <c r="J113" s="9">
        <v>1.990951900079724</v>
      </c>
      <c r="K113" s="9">
        <f t="shared" si="17"/>
        <v>22.788548959243169</v>
      </c>
      <c r="L113" s="10">
        <v>1866.64</v>
      </c>
      <c r="M113" s="10">
        <v>2066.2501698337833</v>
      </c>
      <c r="N113" s="10">
        <v>1580</v>
      </c>
      <c r="O113" s="10">
        <v>1643.2</v>
      </c>
      <c r="P113" s="11">
        <f t="shared" si="10"/>
        <v>2229.9988504832027</v>
      </c>
      <c r="Q113" s="11">
        <f t="shared" si="11"/>
        <v>1448.6785600000005</v>
      </c>
      <c r="R113" s="11">
        <f t="shared" si="12"/>
        <v>3369.0901578384828</v>
      </c>
      <c r="S113" s="11">
        <f t="shared" si="13"/>
        <v>842.2725394596207</v>
      </c>
      <c r="T113" s="11">
        <f t="shared" si="14"/>
        <v>7890.0401077813067</v>
      </c>
      <c r="U113" s="12"/>
      <c r="V113" s="12"/>
      <c r="W113" s="12"/>
      <c r="X113" s="13"/>
      <c r="Y113" s="13"/>
    </row>
    <row r="114" spans="1:25" s="14" customFormat="1" ht="14.25" customHeight="1">
      <c r="A114" s="7"/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10"/>
      <c r="M114" s="10"/>
      <c r="N114" s="10"/>
      <c r="O114" s="10"/>
      <c r="P114" s="11"/>
      <c r="Q114" s="11"/>
      <c r="R114" s="11"/>
      <c r="S114" s="11"/>
      <c r="T114" s="11"/>
      <c r="U114" s="12"/>
      <c r="V114" s="12"/>
      <c r="W114" s="12"/>
      <c r="X114" s="13"/>
      <c r="Y114" s="13"/>
    </row>
    <row r="115" spans="1:25" s="14" customFormat="1" ht="51" customHeight="1">
      <c r="A115" s="7" t="s">
        <v>106</v>
      </c>
      <c r="B115" s="8" t="s">
        <v>107</v>
      </c>
      <c r="C115" s="8" t="s">
        <v>105</v>
      </c>
      <c r="D115" s="8" t="s">
        <v>108</v>
      </c>
      <c r="E115" s="8"/>
      <c r="F115" s="8"/>
      <c r="G115" s="9">
        <f>4972.651-2.684</f>
        <v>4969.9669999999996</v>
      </c>
      <c r="H115" s="9">
        <v>1788.4679999999998</v>
      </c>
      <c r="I115" s="9">
        <v>753.48400000000004</v>
      </c>
      <c r="J115" s="9">
        <v>3588.3960000000002</v>
      </c>
      <c r="K115" s="9">
        <f>G115+H115+I115+J115</f>
        <v>11100.315000000001</v>
      </c>
      <c r="L115" s="10">
        <v>8262.84</v>
      </c>
      <c r="M115" s="10">
        <v>10904.1</v>
      </c>
      <c r="N115" s="10">
        <v>1700</v>
      </c>
      <c r="O115" s="10">
        <v>1768</v>
      </c>
      <c r="P115" s="11">
        <f t="shared" si="10"/>
        <v>32617098.22628</v>
      </c>
      <c r="Q115" s="11">
        <f t="shared" si="11"/>
        <v>11737429.329119999</v>
      </c>
      <c r="R115" s="11">
        <f t="shared" si="12"/>
        <v>6883905.1724000005</v>
      </c>
      <c r="S115" s="11">
        <f t="shared" si="13"/>
        <v>32783944.695600003</v>
      </c>
      <c r="T115" s="11">
        <f t="shared" si="14"/>
        <v>84022377.4234</v>
      </c>
      <c r="U115" s="12"/>
      <c r="V115" s="12"/>
      <c r="W115" s="12"/>
      <c r="X115" s="13"/>
      <c r="Y115" s="13"/>
    </row>
    <row r="116" spans="1:25" s="14" customFormat="1" ht="51" customHeight="1">
      <c r="A116" s="7" t="s">
        <v>106</v>
      </c>
      <c r="B116" s="8" t="s">
        <v>107</v>
      </c>
      <c r="C116" s="8" t="s">
        <v>105</v>
      </c>
      <c r="D116" s="8" t="s">
        <v>109</v>
      </c>
      <c r="E116" s="8"/>
      <c r="F116" s="8"/>
      <c r="G116" s="9">
        <v>215.04300000000001</v>
      </c>
      <c r="H116" s="9">
        <v>143.36199999999999</v>
      </c>
      <c r="I116" s="9">
        <v>71.682000000000002</v>
      </c>
      <c r="J116" s="9">
        <v>215.04399999999998</v>
      </c>
      <c r="K116" s="9">
        <f>G116+H116+I116+J116</f>
        <v>645.13099999999997</v>
      </c>
      <c r="L116" s="10">
        <v>15044.79</v>
      </c>
      <c r="M116" s="10">
        <v>17475.21888082119</v>
      </c>
      <c r="N116" s="10">
        <v>1700</v>
      </c>
      <c r="O116" s="10">
        <v>1768</v>
      </c>
      <c r="P116" s="11">
        <f t="shared" si="10"/>
        <v>2869703.6759700002</v>
      </c>
      <c r="Q116" s="11">
        <f t="shared" si="11"/>
        <v>1913135.7839800001</v>
      </c>
      <c r="R116" s="11">
        <f t="shared" si="12"/>
        <v>1125924.8638150245</v>
      </c>
      <c r="S116" s="11">
        <f t="shared" si="13"/>
        <v>3377743.177007312</v>
      </c>
      <c r="T116" s="11">
        <f t="shared" si="14"/>
        <v>9286507.5007723365</v>
      </c>
      <c r="U116" s="12"/>
      <c r="V116" s="12"/>
      <c r="W116" s="12"/>
      <c r="X116" s="13"/>
      <c r="Y116" s="13"/>
    </row>
    <row r="117" spans="1:25" s="14" customFormat="1" ht="14.25" customHeight="1">
      <c r="A117" s="7"/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10"/>
      <c r="M117" s="10"/>
      <c r="N117" s="10"/>
      <c r="O117" s="10"/>
      <c r="P117" s="11"/>
      <c r="Q117" s="11"/>
      <c r="R117" s="11"/>
      <c r="S117" s="11"/>
      <c r="T117" s="11"/>
      <c r="U117" s="12"/>
      <c r="V117" s="12"/>
      <c r="W117" s="12"/>
      <c r="X117" s="13"/>
      <c r="Y117" s="13"/>
    </row>
    <row r="118" spans="1:25" s="14" customFormat="1" ht="93" customHeight="1">
      <c r="A118" s="7" t="s">
        <v>111</v>
      </c>
      <c r="B118" s="8" t="s">
        <v>112</v>
      </c>
      <c r="C118" s="8" t="s">
        <v>110</v>
      </c>
      <c r="D118" s="8" t="s">
        <v>352</v>
      </c>
      <c r="E118" s="8"/>
      <c r="F118" s="8"/>
      <c r="G118" s="9">
        <f>4585.178+1.48</f>
        <v>4586.6579999999994</v>
      </c>
      <c r="H118" s="9">
        <v>1946.337</v>
      </c>
      <c r="I118" s="9">
        <v>841.39599999999996</v>
      </c>
      <c r="J118" s="9">
        <f>3399.614*0+3373.855</f>
        <v>3373.855</v>
      </c>
      <c r="K118" s="9">
        <f>G118+H118+I118+J118</f>
        <v>10748.245999999999</v>
      </c>
      <c r="L118" s="10">
        <v>9984.43</v>
      </c>
      <c r="M118" s="10">
        <v>13803.82</v>
      </c>
      <c r="N118" s="10">
        <v>1460</v>
      </c>
      <c r="O118" s="10">
        <v>1518.4</v>
      </c>
      <c r="P118" s="11">
        <f t="shared" si="10"/>
        <v>39098645.05494</v>
      </c>
      <c r="Q118" s="11">
        <f t="shared" si="11"/>
        <v>16591413.512910001</v>
      </c>
      <c r="R118" s="11">
        <f t="shared" si="12"/>
        <v>10336903.24632</v>
      </c>
      <c r="S118" s="11">
        <f t="shared" si="13"/>
        <v>41449225.6941</v>
      </c>
      <c r="T118" s="11">
        <f t="shared" si="14"/>
        <v>107476187.50827</v>
      </c>
      <c r="U118" s="12"/>
      <c r="V118" s="12"/>
      <c r="W118" s="12"/>
      <c r="X118" s="13"/>
      <c r="Y118" s="13"/>
    </row>
    <row r="119" spans="1:25" s="14" customFormat="1" ht="14.25" customHeight="1">
      <c r="A119" s="7"/>
      <c r="B119" s="8"/>
      <c r="C119" s="8"/>
      <c r="D119" s="8"/>
      <c r="E119" s="8"/>
      <c r="F119" s="8"/>
      <c r="G119" s="9"/>
      <c r="H119" s="9"/>
      <c r="I119" s="9"/>
      <c r="J119" s="9"/>
      <c r="K119" s="9"/>
      <c r="L119" s="10"/>
      <c r="M119" s="10"/>
      <c r="N119" s="10"/>
      <c r="O119" s="10"/>
      <c r="P119" s="11"/>
      <c r="Q119" s="11"/>
      <c r="R119" s="11"/>
      <c r="S119" s="11"/>
      <c r="T119" s="11"/>
      <c r="U119" s="12"/>
      <c r="V119" s="12"/>
      <c r="W119" s="12"/>
      <c r="X119" s="13"/>
      <c r="Y119" s="13"/>
    </row>
    <row r="120" spans="1:25" s="14" customFormat="1" ht="53.25" customHeight="1">
      <c r="A120" s="7" t="s">
        <v>114</v>
      </c>
      <c r="B120" s="8" t="s">
        <v>115</v>
      </c>
      <c r="C120" s="8" t="s">
        <v>113</v>
      </c>
      <c r="D120" s="8" t="s">
        <v>116</v>
      </c>
      <c r="E120" s="8"/>
      <c r="F120" s="8"/>
      <c r="G120" s="9">
        <v>17.073</v>
      </c>
      <c r="H120" s="9">
        <v>8.5220000000000002</v>
      </c>
      <c r="I120" s="9">
        <v>4.1740000000000004</v>
      </c>
      <c r="J120" s="9">
        <v>17.073</v>
      </c>
      <c r="K120" s="9">
        <f t="shared" ref="K120:K125" si="18">G120+H120+I120+J120</f>
        <v>46.841999999999999</v>
      </c>
      <c r="L120" s="10">
        <v>7480.53</v>
      </c>
      <c r="M120" s="10">
        <v>9010.6384090909105</v>
      </c>
      <c r="N120" s="10">
        <v>1900</v>
      </c>
      <c r="O120" s="10">
        <v>1976</v>
      </c>
      <c r="P120" s="11">
        <f t="shared" si="10"/>
        <v>95276.388689999992</v>
      </c>
      <c r="Q120" s="11">
        <f t="shared" si="11"/>
        <v>47557.276659999996</v>
      </c>
      <c r="R120" s="11">
        <f t="shared" si="12"/>
        <v>29362.580719545462</v>
      </c>
      <c r="S120" s="11">
        <f t="shared" si="13"/>
        <v>120102.38155840912</v>
      </c>
      <c r="T120" s="11">
        <f t="shared" si="14"/>
        <v>292298.62762795459</v>
      </c>
      <c r="U120" s="12"/>
      <c r="V120" s="12"/>
      <c r="W120" s="12"/>
      <c r="X120" s="13"/>
      <c r="Y120" s="13"/>
    </row>
    <row r="121" spans="1:25" s="14" customFormat="1" ht="53.25" customHeight="1">
      <c r="A121" s="7" t="s">
        <v>117</v>
      </c>
      <c r="B121" s="8" t="s">
        <v>118</v>
      </c>
      <c r="C121" s="8" t="s">
        <v>113</v>
      </c>
      <c r="D121" s="8" t="s">
        <v>119</v>
      </c>
      <c r="E121" s="8"/>
      <c r="F121" s="8"/>
      <c r="G121" s="9">
        <v>544.23</v>
      </c>
      <c r="H121" s="9">
        <v>261.57100000000003</v>
      </c>
      <c r="I121" s="9">
        <v>138.124</v>
      </c>
      <c r="J121" s="9">
        <v>542.06100000000004</v>
      </c>
      <c r="K121" s="9">
        <f t="shared" si="18"/>
        <v>1485.9860000000001</v>
      </c>
      <c r="L121" s="10">
        <v>6167.03</v>
      </c>
      <c r="M121" s="10">
        <v>7444.7295856353621</v>
      </c>
      <c r="N121" s="10">
        <v>1900</v>
      </c>
      <c r="O121" s="10">
        <v>1976</v>
      </c>
      <c r="P121" s="11">
        <f t="shared" si="10"/>
        <v>2322245.7368999999</v>
      </c>
      <c r="Q121" s="11">
        <f t="shared" si="11"/>
        <v>1116131.3041300001</v>
      </c>
      <c r="R121" s="11">
        <f t="shared" si="12"/>
        <v>755362.80528629874</v>
      </c>
      <c r="S121" s="11">
        <f t="shared" si="13"/>
        <v>2964385.0279190904</v>
      </c>
      <c r="T121" s="11">
        <f t="shared" si="14"/>
        <v>7158124.8742353888</v>
      </c>
      <c r="U121" s="12"/>
      <c r="V121" s="12"/>
      <c r="W121" s="12"/>
      <c r="X121" s="13"/>
      <c r="Y121" s="13"/>
    </row>
    <row r="122" spans="1:25" s="14" customFormat="1" ht="53.25" customHeight="1">
      <c r="A122" s="7" t="s">
        <v>120</v>
      </c>
      <c r="B122" s="8" t="s">
        <v>121</v>
      </c>
      <c r="C122" s="8" t="s">
        <v>113</v>
      </c>
      <c r="D122" s="8" t="s">
        <v>119</v>
      </c>
      <c r="E122" s="8"/>
      <c r="F122" s="8"/>
      <c r="G122" s="9">
        <v>1101.3900000000001</v>
      </c>
      <c r="H122" s="9">
        <v>681.50299999999993</v>
      </c>
      <c r="I122" s="9">
        <v>334.245</v>
      </c>
      <c r="J122" s="9">
        <v>1064.123</v>
      </c>
      <c r="K122" s="9">
        <f t="shared" si="18"/>
        <v>3181.261</v>
      </c>
      <c r="L122" s="10">
        <v>10199.61</v>
      </c>
      <c r="M122" s="10">
        <v>12456.885565852757</v>
      </c>
      <c r="N122" s="10">
        <v>1583.33</v>
      </c>
      <c r="O122" s="10">
        <v>1646.6632</v>
      </c>
      <c r="P122" s="11">
        <f t="shared" si="10"/>
        <v>9489884.6292000022</v>
      </c>
      <c r="Q122" s="11">
        <f t="shared" si="11"/>
        <v>5872020.6688399995</v>
      </c>
      <c r="R122" s="11">
        <f t="shared" si="12"/>
        <v>3613262.7746744552</v>
      </c>
      <c r="S122" s="11">
        <f t="shared" si="13"/>
        <v>11503406.254618336</v>
      </c>
      <c r="T122" s="11">
        <f t="shared" si="14"/>
        <v>30478574.327332795</v>
      </c>
      <c r="U122" s="12"/>
      <c r="V122" s="12"/>
      <c r="W122" s="12"/>
      <c r="X122" s="13"/>
      <c r="Y122" s="13"/>
    </row>
    <row r="123" spans="1:25" s="14" customFormat="1" ht="53.25" customHeight="1">
      <c r="A123" s="7" t="s">
        <v>50</v>
      </c>
      <c r="B123" s="8" t="s">
        <v>77</v>
      </c>
      <c r="C123" s="8" t="s">
        <v>113</v>
      </c>
      <c r="D123" s="8" t="s">
        <v>116</v>
      </c>
      <c r="E123" s="8"/>
      <c r="F123" s="8"/>
      <c r="G123" s="9">
        <f>2789.864-1.122</f>
        <v>2788.7420000000002</v>
      </c>
      <c r="H123" s="9">
        <f>1413.032</f>
        <v>1413.0319999999999</v>
      </c>
      <c r="I123" s="9">
        <v>680.87300000000005</v>
      </c>
      <c r="J123" s="9">
        <v>2245.1480000000001</v>
      </c>
      <c r="K123" s="9">
        <f t="shared" si="18"/>
        <v>7127.795000000001</v>
      </c>
      <c r="L123" s="10">
        <v>3112.38</v>
      </c>
      <c r="M123" s="10">
        <v>3809.1814925373146</v>
      </c>
      <c r="N123" s="10">
        <v>1583.33</v>
      </c>
      <c r="O123" s="10">
        <v>1646.6632</v>
      </c>
      <c r="P123" s="11">
        <f t="shared" si="10"/>
        <v>4264125.9551000008</v>
      </c>
      <c r="Q123" s="11">
        <f t="shared" si="11"/>
        <v>2160596.5796000003</v>
      </c>
      <c r="R123" s="11">
        <f t="shared" si="12"/>
        <v>1472400.317394759</v>
      </c>
      <c r="S123" s="11">
        <f t="shared" si="13"/>
        <v>4855173.6194535671</v>
      </c>
      <c r="T123" s="11">
        <f t="shared" si="14"/>
        <v>12752296.471548326</v>
      </c>
      <c r="U123" s="12"/>
      <c r="V123" s="12"/>
      <c r="W123" s="12"/>
      <c r="X123" s="13"/>
      <c r="Y123" s="13"/>
    </row>
    <row r="124" spans="1:25" s="14" customFormat="1" ht="53.25" customHeight="1">
      <c r="A124" s="7" t="s">
        <v>122</v>
      </c>
      <c r="B124" s="8" t="s">
        <v>123</v>
      </c>
      <c r="C124" s="8" t="s">
        <v>113</v>
      </c>
      <c r="D124" s="8" t="s">
        <v>116</v>
      </c>
      <c r="E124" s="8"/>
      <c r="F124" s="8"/>
      <c r="G124" s="9">
        <f>27210.157+3.062</f>
        <v>27213.219000000001</v>
      </c>
      <c r="H124" s="9">
        <v>11997.442000000001</v>
      </c>
      <c r="I124" s="9">
        <v>4392.0190000000002</v>
      </c>
      <c r="J124" s="9">
        <v>20391.065000000002</v>
      </c>
      <c r="K124" s="9">
        <f t="shared" si="18"/>
        <v>63993.745000000003</v>
      </c>
      <c r="L124" s="10">
        <v>7321.97</v>
      </c>
      <c r="M124" s="10">
        <v>7747.21</v>
      </c>
      <c r="N124" s="10">
        <v>1583.33</v>
      </c>
      <c r="O124" s="10">
        <v>1646.6632</v>
      </c>
      <c r="P124" s="11">
        <f t="shared" si="10"/>
        <v>156166867.08216003</v>
      </c>
      <c r="Q124" s="11">
        <f t="shared" si="11"/>
        <v>68849000.558880016</v>
      </c>
      <c r="R124" s="11">
        <f t="shared" si="12"/>
        <v>26793717.455989201</v>
      </c>
      <c r="S124" s="11">
        <f t="shared" si="13"/>
        <v>124396646.33434202</v>
      </c>
      <c r="T124" s="11">
        <f t="shared" si="14"/>
        <v>376206231.43137127</v>
      </c>
      <c r="U124" s="12"/>
      <c r="V124" s="12"/>
      <c r="W124" s="12"/>
      <c r="X124" s="13"/>
      <c r="Y124" s="13"/>
    </row>
    <row r="125" spans="1:25" s="14" customFormat="1" ht="53.25" customHeight="1">
      <c r="A125" s="7" t="s">
        <v>124</v>
      </c>
      <c r="B125" s="8" t="s">
        <v>444</v>
      </c>
      <c r="C125" s="8" t="s">
        <v>113</v>
      </c>
      <c r="D125" s="8" t="s">
        <v>353</v>
      </c>
      <c r="E125" s="8" t="s">
        <v>354</v>
      </c>
      <c r="F125" s="8"/>
      <c r="G125" s="9">
        <v>451.65600000000001</v>
      </c>
      <c r="H125" s="9">
        <v>218.54199999999997</v>
      </c>
      <c r="I125" s="9">
        <v>115.422</v>
      </c>
      <c r="J125" s="9">
        <v>451.65600000000006</v>
      </c>
      <c r="K125" s="9">
        <f t="shared" si="18"/>
        <v>1237.2760000000001</v>
      </c>
      <c r="L125" s="10">
        <v>11688.56</v>
      </c>
      <c r="M125" s="10">
        <v>14026.271999999999</v>
      </c>
      <c r="N125" s="10">
        <v>1583.33</v>
      </c>
      <c r="O125" s="10">
        <v>1646.6632</v>
      </c>
      <c r="P125" s="11">
        <f t="shared" si="10"/>
        <v>4564087.76088</v>
      </c>
      <c r="Q125" s="11">
        <f t="shared" si="11"/>
        <v>2208417.1746599996</v>
      </c>
      <c r="R125" s="11">
        <f t="shared" si="12"/>
        <v>1428879.2069135997</v>
      </c>
      <c r="S125" s="11">
        <f t="shared" si="13"/>
        <v>5591324.5921727996</v>
      </c>
      <c r="T125" s="11">
        <f t="shared" si="14"/>
        <v>13792708.734626399</v>
      </c>
      <c r="U125" s="12"/>
      <c r="V125" s="12"/>
      <c r="W125" s="12"/>
      <c r="X125" s="13"/>
      <c r="Y125" s="13"/>
    </row>
    <row r="126" spans="1:25" s="14" customFormat="1" ht="14.25" customHeight="1">
      <c r="A126" s="7"/>
      <c r="B126" s="8"/>
      <c r="C126" s="8"/>
      <c r="D126" s="8"/>
      <c r="E126" s="8"/>
      <c r="F126" s="8"/>
      <c r="G126" s="9"/>
      <c r="H126" s="9"/>
      <c r="I126" s="9"/>
      <c r="J126" s="9"/>
      <c r="K126" s="9"/>
      <c r="L126" s="10"/>
      <c r="M126" s="10"/>
      <c r="N126" s="10"/>
      <c r="O126" s="10"/>
      <c r="P126" s="11"/>
      <c r="Q126" s="11"/>
      <c r="R126" s="11"/>
      <c r="S126" s="11"/>
      <c r="T126" s="11"/>
      <c r="U126" s="12"/>
      <c r="V126" s="12"/>
      <c r="W126" s="12"/>
      <c r="X126" s="13"/>
      <c r="Y126" s="13"/>
    </row>
    <row r="127" spans="1:25" s="14" customFormat="1" ht="53.25" customHeight="1">
      <c r="A127" s="7" t="s">
        <v>127</v>
      </c>
      <c r="B127" s="8" t="s">
        <v>128</v>
      </c>
      <c r="C127" s="8" t="s">
        <v>126</v>
      </c>
      <c r="D127" s="8"/>
      <c r="E127" s="8"/>
      <c r="F127" s="8"/>
      <c r="G127" s="9">
        <f>9614.228-3.644</f>
        <v>9610.5839999999989</v>
      </c>
      <c r="H127" s="9">
        <v>5461.3110000000006</v>
      </c>
      <c r="I127" s="9">
        <v>2455.277</v>
      </c>
      <c r="J127" s="9">
        <v>8629.6180000000004</v>
      </c>
      <c r="K127" s="9">
        <f t="shared" ref="K127:K132" si="19">G127+H127+I127+J127</f>
        <v>26156.79</v>
      </c>
      <c r="L127" s="10">
        <v>5520.92</v>
      </c>
      <c r="M127" s="10">
        <v>6991.62</v>
      </c>
      <c r="N127" s="10">
        <v>1400</v>
      </c>
      <c r="O127" s="10">
        <v>1456</v>
      </c>
      <c r="P127" s="11">
        <f t="shared" si="10"/>
        <v>39604447.817279994</v>
      </c>
      <c r="Q127" s="11">
        <f t="shared" si="11"/>
        <v>22505625.726120003</v>
      </c>
      <c r="R127" s="11">
        <f t="shared" si="12"/>
        <v>13591480.466739999</v>
      </c>
      <c r="S127" s="11">
        <f t="shared" si="13"/>
        <v>47770285.993160002</v>
      </c>
      <c r="T127" s="11">
        <f t="shared" si="14"/>
        <v>123471840.00330001</v>
      </c>
      <c r="U127" s="12"/>
      <c r="V127" s="12"/>
      <c r="W127" s="12"/>
      <c r="X127" s="13"/>
      <c r="Y127" s="13"/>
    </row>
    <row r="128" spans="1:25" s="14" customFormat="1" ht="53.25" customHeight="1">
      <c r="A128" s="7" t="s">
        <v>129</v>
      </c>
      <c r="B128" s="8" t="s">
        <v>130</v>
      </c>
      <c r="C128" s="8" t="s">
        <v>126</v>
      </c>
      <c r="D128" s="8" t="s">
        <v>131</v>
      </c>
      <c r="E128" s="8"/>
      <c r="F128" s="8"/>
      <c r="G128" s="9">
        <v>115.22999999999999</v>
      </c>
      <c r="H128" s="9">
        <v>76.819999999999993</v>
      </c>
      <c r="I128" s="9">
        <v>38.409999999999997</v>
      </c>
      <c r="J128" s="9">
        <v>115.22999999999999</v>
      </c>
      <c r="K128" s="9">
        <f t="shared" si="19"/>
        <v>345.68999999999994</v>
      </c>
      <c r="L128" s="10">
        <v>5388.1</v>
      </c>
      <c r="M128" s="10">
        <v>5642.09</v>
      </c>
      <c r="N128" s="10">
        <v>1400</v>
      </c>
      <c r="O128" s="10">
        <v>1456</v>
      </c>
      <c r="P128" s="11">
        <f t="shared" si="10"/>
        <v>459548.76299999998</v>
      </c>
      <c r="Q128" s="11">
        <f t="shared" si="11"/>
        <v>306365.842</v>
      </c>
      <c r="R128" s="11">
        <f t="shared" si="12"/>
        <v>160787.7169</v>
      </c>
      <c r="S128" s="11">
        <f t="shared" si="13"/>
        <v>482363.1507</v>
      </c>
      <c r="T128" s="11">
        <f t="shared" si="14"/>
        <v>1409065.4726</v>
      </c>
      <c r="U128" s="12"/>
      <c r="V128" s="12"/>
      <c r="W128" s="12"/>
      <c r="X128" s="13"/>
      <c r="Y128" s="13"/>
    </row>
    <row r="129" spans="1:25" s="14" customFormat="1" ht="53.25" customHeight="1">
      <c r="A129" s="7" t="s">
        <v>129</v>
      </c>
      <c r="B129" s="8" t="s">
        <v>130</v>
      </c>
      <c r="C129" s="8" t="s">
        <v>126</v>
      </c>
      <c r="D129" s="8" t="s">
        <v>132</v>
      </c>
      <c r="E129" s="8" t="s">
        <v>355</v>
      </c>
      <c r="F129" s="8"/>
      <c r="G129" s="9">
        <v>163.29</v>
      </c>
      <c r="H129" s="9">
        <v>108.86</v>
      </c>
      <c r="I129" s="9">
        <v>54.43</v>
      </c>
      <c r="J129" s="9">
        <v>163.29</v>
      </c>
      <c r="K129" s="9">
        <f t="shared" si="19"/>
        <v>489.87</v>
      </c>
      <c r="L129" s="10">
        <v>15261.04</v>
      </c>
      <c r="M129" s="10">
        <v>18105.87</v>
      </c>
      <c r="N129" s="10">
        <v>1400</v>
      </c>
      <c r="O129" s="10">
        <v>1456</v>
      </c>
      <c r="P129" s="11">
        <f t="shared" si="10"/>
        <v>2263369.2215999998</v>
      </c>
      <c r="Q129" s="11">
        <f t="shared" si="11"/>
        <v>1508912.8144</v>
      </c>
      <c r="R129" s="11">
        <f t="shared" si="12"/>
        <v>906252.42409999995</v>
      </c>
      <c r="S129" s="11">
        <f t="shared" si="13"/>
        <v>2718757.2722999998</v>
      </c>
      <c r="T129" s="11">
        <f t="shared" si="14"/>
        <v>7397291.7324000001</v>
      </c>
      <c r="U129" s="12"/>
      <c r="V129" s="12"/>
      <c r="W129" s="12"/>
      <c r="X129" s="13"/>
      <c r="Y129" s="13"/>
    </row>
    <row r="130" spans="1:25" s="14" customFormat="1" ht="53.25" customHeight="1">
      <c r="A130" s="7" t="s">
        <v>50</v>
      </c>
      <c r="B130" s="8" t="s">
        <v>77</v>
      </c>
      <c r="C130" s="8" t="s">
        <v>126</v>
      </c>
      <c r="D130" s="8" t="s">
        <v>132</v>
      </c>
      <c r="E130" s="8"/>
      <c r="F130" s="8"/>
      <c r="G130" s="9">
        <v>410.67500000000001</v>
      </c>
      <c r="H130" s="9">
        <v>271.88900000000001</v>
      </c>
      <c r="I130" s="9">
        <v>129.32000000000002</v>
      </c>
      <c r="J130" s="9">
        <v>389.81100000000004</v>
      </c>
      <c r="K130" s="9">
        <f t="shared" si="19"/>
        <v>1201.6950000000002</v>
      </c>
      <c r="L130" s="10">
        <v>3069.64</v>
      </c>
      <c r="M130" s="10">
        <v>3756.8728358208969</v>
      </c>
      <c r="N130" s="10">
        <v>1400</v>
      </c>
      <c r="O130" s="10">
        <v>1456</v>
      </c>
      <c r="P130" s="11">
        <f t="shared" si="10"/>
        <v>685679.40700000001</v>
      </c>
      <c r="Q130" s="11">
        <f t="shared" si="11"/>
        <v>453956.74995999999</v>
      </c>
      <c r="R130" s="11">
        <f t="shared" si="12"/>
        <v>297548.87512835843</v>
      </c>
      <c r="S130" s="11">
        <f t="shared" si="13"/>
        <v>896905.54100417974</v>
      </c>
      <c r="T130" s="11">
        <f t="shared" si="14"/>
        <v>2334090.5730925379</v>
      </c>
      <c r="U130" s="12"/>
      <c r="V130" s="12"/>
      <c r="W130" s="12"/>
      <c r="X130" s="13"/>
      <c r="Y130" s="13"/>
    </row>
    <row r="131" spans="1:25" s="14" customFormat="1" ht="53.25" customHeight="1">
      <c r="A131" s="7" t="s">
        <v>133</v>
      </c>
      <c r="B131" s="8" t="s">
        <v>134</v>
      </c>
      <c r="C131" s="8" t="s">
        <v>126</v>
      </c>
      <c r="D131" s="8" t="s">
        <v>135</v>
      </c>
      <c r="E131" s="8"/>
      <c r="F131" s="8"/>
      <c r="G131" s="9">
        <v>27759.233</v>
      </c>
      <c r="H131" s="9">
        <v>13062.922</v>
      </c>
      <c r="I131" s="9">
        <v>5852.8990000000003</v>
      </c>
      <c r="J131" s="9">
        <v>22849.116000000002</v>
      </c>
      <c r="K131" s="9">
        <f t="shared" si="19"/>
        <v>69524.17</v>
      </c>
      <c r="L131" s="10">
        <v>2001.72</v>
      </c>
      <c r="M131" s="10">
        <v>2372.384569793318</v>
      </c>
      <c r="N131" s="10">
        <v>1400</v>
      </c>
      <c r="O131" s="10">
        <v>1456</v>
      </c>
      <c r="P131" s="11">
        <f t="shared" si="10"/>
        <v>16703285.680760002</v>
      </c>
      <c r="Q131" s="11">
        <f t="shared" si="11"/>
        <v>7860221.4258400006</v>
      </c>
      <c r="R131" s="11">
        <f t="shared" si="12"/>
        <v>5363506.3321587415</v>
      </c>
      <c r="S131" s="11">
        <f t="shared" si="13"/>
        <v>20938577.33581762</v>
      </c>
      <c r="T131" s="11">
        <f t="shared" si="14"/>
        <v>50865590.774576366</v>
      </c>
      <c r="U131" s="12"/>
      <c r="V131" s="12"/>
      <c r="W131" s="12"/>
      <c r="X131" s="13"/>
      <c r="Y131" s="13"/>
    </row>
    <row r="132" spans="1:25" s="14" customFormat="1" ht="53.25" customHeight="1">
      <c r="A132" s="7" t="s">
        <v>136</v>
      </c>
      <c r="B132" s="8" t="s">
        <v>137</v>
      </c>
      <c r="C132" s="8" t="s">
        <v>126</v>
      </c>
      <c r="D132" s="8" t="s">
        <v>131</v>
      </c>
      <c r="E132" s="8"/>
      <c r="F132" s="8"/>
      <c r="G132" s="9">
        <v>78.938999999999993</v>
      </c>
      <c r="H132" s="9">
        <v>52.625999999999998</v>
      </c>
      <c r="I132" s="9">
        <v>26.312999999999999</v>
      </c>
      <c r="J132" s="9">
        <v>78.938999999999993</v>
      </c>
      <c r="K132" s="9">
        <f t="shared" si="19"/>
        <v>236.81699999999998</v>
      </c>
      <c r="L132" s="10">
        <v>3009.18</v>
      </c>
      <c r="M132" s="10">
        <v>3401.636165822787</v>
      </c>
      <c r="N132" s="10">
        <v>1680</v>
      </c>
      <c r="O132" s="10">
        <v>1747.2</v>
      </c>
      <c r="P132" s="11">
        <f t="shared" si="10"/>
        <v>104924.14001999998</v>
      </c>
      <c r="Q132" s="11">
        <f t="shared" si="11"/>
        <v>69949.42667999999</v>
      </c>
      <c r="R132" s="11">
        <f t="shared" si="12"/>
        <v>43533.178831294994</v>
      </c>
      <c r="S132" s="11">
        <f t="shared" si="13"/>
        <v>130599.53649388497</v>
      </c>
      <c r="T132" s="11">
        <f t="shared" si="14"/>
        <v>349006.28202517994</v>
      </c>
      <c r="U132" s="12"/>
      <c r="V132" s="12"/>
      <c r="W132" s="12"/>
      <c r="X132" s="13"/>
      <c r="Y132" s="13"/>
    </row>
    <row r="133" spans="1:25" s="14" customFormat="1" ht="14.25" customHeight="1">
      <c r="A133" s="7"/>
      <c r="B133" s="8"/>
      <c r="C133" s="8"/>
      <c r="D133" s="8"/>
      <c r="E133" s="8"/>
      <c r="F133" s="8"/>
      <c r="G133" s="9"/>
      <c r="H133" s="9"/>
      <c r="I133" s="9"/>
      <c r="J133" s="9"/>
      <c r="K133" s="9"/>
      <c r="L133" s="10"/>
      <c r="M133" s="10"/>
      <c r="N133" s="10"/>
      <c r="O133" s="10"/>
      <c r="P133" s="11"/>
      <c r="Q133" s="11"/>
      <c r="R133" s="11"/>
      <c r="S133" s="11"/>
      <c r="T133" s="11"/>
      <c r="U133" s="12"/>
      <c r="V133" s="12"/>
      <c r="W133" s="12"/>
      <c r="X133" s="13"/>
      <c r="Y133" s="13"/>
    </row>
    <row r="134" spans="1:25" s="14" customFormat="1" ht="54" customHeight="1">
      <c r="A134" s="7" t="s">
        <v>139</v>
      </c>
      <c r="B134" s="8" t="s">
        <v>140</v>
      </c>
      <c r="C134" s="8" t="s">
        <v>138</v>
      </c>
      <c r="D134" s="8" t="s">
        <v>141</v>
      </c>
      <c r="E134" s="8"/>
      <c r="F134" s="8"/>
      <c r="G134" s="9">
        <f>2044.913-15.128</f>
        <v>2029.7850000000001</v>
      </c>
      <c r="H134" s="9">
        <v>1058.3340000000001</v>
      </c>
      <c r="I134" s="9">
        <v>564.51400000000001</v>
      </c>
      <c r="J134" s="9">
        <v>1863.5590000000002</v>
      </c>
      <c r="K134" s="9">
        <f t="shared" ref="K134:K141" si="20">G134+H134+I134+J134</f>
        <v>5516.1920000000009</v>
      </c>
      <c r="L134" s="10">
        <v>6678.52</v>
      </c>
      <c r="M134" s="10">
        <v>6678.52</v>
      </c>
      <c r="N134" s="10">
        <v>1465</v>
      </c>
      <c r="O134" s="10">
        <v>1523.6000000000001</v>
      </c>
      <c r="P134" s="11">
        <f t="shared" si="10"/>
        <v>10582324.693200001</v>
      </c>
      <c r="Q134" s="11">
        <f t="shared" si="11"/>
        <v>5517645.4756800011</v>
      </c>
      <c r="R134" s="11">
        <f t="shared" si="12"/>
        <v>2910024.5088800001</v>
      </c>
      <c r="S134" s="11">
        <f t="shared" si="13"/>
        <v>9606497.5602800008</v>
      </c>
      <c r="T134" s="11">
        <f t="shared" si="14"/>
        <v>28616492.23804</v>
      </c>
      <c r="U134" s="12"/>
      <c r="V134" s="12"/>
      <c r="W134" s="12"/>
      <c r="X134" s="13"/>
      <c r="Y134" s="13"/>
    </row>
    <row r="135" spans="1:25" s="14" customFormat="1" ht="54" customHeight="1">
      <c r="A135" s="7" t="s">
        <v>139</v>
      </c>
      <c r="B135" s="8" t="s">
        <v>140</v>
      </c>
      <c r="C135" s="8" t="s">
        <v>138</v>
      </c>
      <c r="D135" s="8" t="s">
        <v>142</v>
      </c>
      <c r="E135" s="8"/>
      <c r="F135" s="8"/>
      <c r="G135" s="9">
        <f>2358.5-81.474</f>
        <v>2277.0259999999998</v>
      </c>
      <c r="H135" s="9">
        <v>1321.7809999999999</v>
      </c>
      <c r="I135" s="9">
        <v>674.5</v>
      </c>
      <c r="J135" s="9">
        <v>2143.1089999999999</v>
      </c>
      <c r="K135" s="9">
        <f t="shared" si="20"/>
        <v>6416.4159999999993</v>
      </c>
      <c r="L135" s="10">
        <v>5234.33</v>
      </c>
      <c r="M135" s="10">
        <v>6320.2345642178652</v>
      </c>
      <c r="N135" s="10">
        <v>1465</v>
      </c>
      <c r="O135" s="10">
        <v>1523.6000000000001</v>
      </c>
      <c r="P135" s="11">
        <f t="shared" si="10"/>
        <v>8582862.4125799984</v>
      </c>
      <c r="Q135" s="11">
        <f t="shared" si="11"/>
        <v>4982228.77673</v>
      </c>
      <c r="R135" s="11">
        <f t="shared" si="12"/>
        <v>3235330.0135649499</v>
      </c>
      <c r="S135" s="11">
        <f t="shared" si="13"/>
        <v>10279710.704286383</v>
      </c>
      <c r="T135" s="11">
        <f t="shared" si="14"/>
        <v>27080131.907161333</v>
      </c>
      <c r="U135" s="12"/>
      <c r="V135" s="12"/>
      <c r="W135" s="12"/>
      <c r="X135" s="13"/>
      <c r="Y135" s="13"/>
    </row>
    <row r="136" spans="1:25" s="14" customFormat="1" ht="54" customHeight="1">
      <c r="A136" s="7" t="s">
        <v>139</v>
      </c>
      <c r="B136" s="8" t="s">
        <v>140</v>
      </c>
      <c r="C136" s="8" t="s">
        <v>138</v>
      </c>
      <c r="D136" s="8" t="s">
        <v>143</v>
      </c>
      <c r="E136" s="8"/>
      <c r="F136" s="8"/>
      <c r="G136" s="9">
        <f>5260.296-58.291</f>
        <v>5202.0050000000001</v>
      </c>
      <c r="H136" s="9">
        <v>3512.3940000000002</v>
      </c>
      <c r="I136" s="9">
        <v>1749.759</v>
      </c>
      <c r="J136" s="9">
        <v>5146.9470000000001</v>
      </c>
      <c r="K136" s="9">
        <f t="shared" si="20"/>
        <v>15611.105000000001</v>
      </c>
      <c r="L136" s="10">
        <v>6462.07</v>
      </c>
      <c r="M136" s="10">
        <v>8378.92</v>
      </c>
      <c r="N136" s="10">
        <v>1465</v>
      </c>
      <c r="O136" s="10">
        <v>1523.6000000000001</v>
      </c>
      <c r="P136" s="11">
        <f t="shared" si="10"/>
        <v>25994783.125349998</v>
      </c>
      <c r="Q136" s="11">
        <f t="shared" si="11"/>
        <v>17551678.68558</v>
      </c>
      <c r="R136" s="11">
        <f t="shared" si="12"/>
        <v>11995157.86788</v>
      </c>
      <c r="S136" s="11">
        <f t="shared" si="13"/>
        <v>35283968.708039999</v>
      </c>
      <c r="T136" s="11">
        <f t="shared" si="14"/>
        <v>90825588.386849999</v>
      </c>
      <c r="U136" s="12"/>
      <c r="V136" s="12"/>
      <c r="W136" s="12"/>
      <c r="X136" s="13"/>
      <c r="Y136" s="13"/>
    </row>
    <row r="137" spans="1:25" s="14" customFormat="1" ht="54" customHeight="1">
      <c r="A137" s="7" t="s">
        <v>111</v>
      </c>
      <c r="B137" s="8" t="s">
        <v>112</v>
      </c>
      <c r="C137" s="8" t="s">
        <v>138</v>
      </c>
      <c r="D137" s="8" t="s">
        <v>356</v>
      </c>
      <c r="E137" s="8" t="s">
        <v>357</v>
      </c>
      <c r="F137" s="8" t="s">
        <v>424</v>
      </c>
      <c r="G137" s="9">
        <v>530.20399999999995</v>
      </c>
      <c r="H137" s="9">
        <v>285.40600000000001</v>
      </c>
      <c r="I137" s="9">
        <v>199.244</v>
      </c>
      <c r="J137" s="9">
        <v>597.73299999999995</v>
      </c>
      <c r="K137" s="9">
        <f t="shared" si="20"/>
        <v>1612.587</v>
      </c>
      <c r="L137" s="10">
        <v>10742.58</v>
      </c>
      <c r="M137" s="10">
        <v>12914.5</v>
      </c>
      <c r="N137" s="10">
        <v>1465</v>
      </c>
      <c r="O137" s="10">
        <v>1523.6000000000001</v>
      </c>
      <c r="P137" s="11">
        <f t="shared" si="10"/>
        <v>4919010.0263199992</v>
      </c>
      <c r="Q137" s="11">
        <f t="shared" si="11"/>
        <v>2647876.9974799999</v>
      </c>
      <c r="R137" s="11">
        <f t="shared" si="12"/>
        <v>2269568.4795999997</v>
      </c>
      <c r="S137" s="11">
        <f t="shared" si="13"/>
        <v>6808716.8296999987</v>
      </c>
      <c r="T137" s="11">
        <f t="shared" si="14"/>
        <v>16645172.333099997</v>
      </c>
      <c r="U137" s="12"/>
      <c r="V137" s="12"/>
      <c r="W137" s="12"/>
      <c r="X137" s="13"/>
      <c r="Y137" s="13"/>
    </row>
    <row r="138" spans="1:25" s="14" customFormat="1" ht="54" customHeight="1">
      <c r="A138" s="7" t="s">
        <v>111</v>
      </c>
      <c r="B138" s="8" t="s">
        <v>112</v>
      </c>
      <c r="C138" s="8" t="s">
        <v>138</v>
      </c>
      <c r="D138" s="8" t="s">
        <v>356</v>
      </c>
      <c r="E138" s="8" t="s">
        <v>358</v>
      </c>
      <c r="F138" s="8" t="s">
        <v>423</v>
      </c>
      <c r="G138" s="9">
        <v>31.746000000000002</v>
      </c>
      <c r="H138" s="9">
        <v>23.004000000000001</v>
      </c>
      <c r="I138" s="9">
        <v>11.502000000000001</v>
      </c>
      <c r="J138" s="9">
        <v>34.506</v>
      </c>
      <c r="K138" s="9">
        <f t="shared" si="20"/>
        <v>100.758</v>
      </c>
      <c r="L138" s="10">
        <v>9043</v>
      </c>
      <c r="M138" s="10">
        <v>13311.05</v>
      </c>
      <c r="N138" s="10">
        <v>1465</v>
      </c>
      <c r="O138" s="10">
        <v>1523.6000000000001</v>
      </c>
      <c r="P138" s="11">
        <f t="shared" si="10"/>
        <v>240571.18800000002</v>
      </c>
      <c r="Q138" s="11">
        <f t="shared" si="11"/>
        <v>174324.31200000001</v>
      </c>
      <c r="R138" s="11">
        <f t="shared" si="12"/>
        <v>135579.2499</v>
      </c>
      <c r="S138" s="11">
        <f t="shared" si="13"/>
        <v>406737.74969999999</v>
      </c>
      <c r="T138" s="11">
        <f t="shared" si="14"/>
        <v>957212.49959999998</v>
      </c>
      <c r="U138" s="12"/>
      <c r="V138" s="12"/>
      <c r="W138" s="12"/>
      <c r="X138" s="13"/>
      <c r="Y138" s="13"/>
    </row>
    <row r="139" spans="1:25" s="14" customFormat="1" ht="54" customHeight="1">
      <c r="A139" s="7" t="s">
        <v>147</v>
      </c>
      <c r="B139" s="8" t="s">
        <v>148</v>
      </c>
      <c r="C139" s="8" t="s">
        <v>138</v>
      </c>
      <c r="D139" s="8" t="s">
        <v>141</v>
      </c>
      <c r="E139" s="8"/>
      <c r="F139" s="8"/>
      <c r="G139" s="9">
        <v>1568.1210000000001</v>
      </c>
      <c r="H139" s="9">
        <v>832.71499999999992</v>
      </c>
      <c r="I139" s="9">
        <v>452.09500000000003</v>
      </c>
      <c r="J139" s="9">
        <v>1479.42</v>
      </c>
      <c r="K139" s="9">
        <f t="shared" si="20"/>
        <v>4332.3510000000006</v>
      </c>
      <c r="L139" s="10">
        <v>6299.53</v>
      </c>
      <c r="M139" s="10">
        <v>6299.53</v>
      </c>
      <c r="N139" s="10">
        <v>1758</v>
      </c>
      <c r="O139" s="10">
        <v>1828.3200000000002</v>
      </c>
      <c r="P139" s="11">
        <f t="shared" si="10"/>
        <v>7121668.56513</v>
      </c>
      <c r="Q139" s="11">
        <f t="shared" si="11"/>
        <v>3781800.1539499993</v>
      </c>
      <c r="R139" s="11">
        <f t="shared" si="12"/>
        <v>2021411.6849499997</v>
      </c>
      <c r="S139" s="11">
        <f t="shared" si="13"/>
        <v>6614797.4981999993</v>
      </c>
      <c r="T139" s="11">
        <f t="shared" si="14"/>
        <v>19539677.902229998</v>
      </c>
      <c r="U139" s="12"/>
      <c r="V139" s="12"/>
      <c r="W139" s="12"/>
      <c r="X139" s="13"/>
      <c r="Y139" s="13"/>
    </row>
    <row r="140" spans="1:25" s="14" customFormat="1" ht="54" customHeight="1">
      <c r="A140" s="7" t="s">
        <v>147</v>
      </c>
      <c r="B140" s="8" t="s">
        <v>148</v>
      </c>
      <c r="C140" s="8" t="s">
        <v>138</v>
      </c>
      <c r="D140" s="8" t="s">
        <v>149</v>
      </c>
      <c r="E140" s="8"/>
      <c r="F140" s="8"/>
      <c r="G140" s="9">
        <f>341.289-8.31</f>
        <v>332.97899999999998</v>
      </c>
      <c r="H140" s="9">
        <v>227.524</v>
      </c>
      <c r="I140" s="9">
        <v>110.017</v>
      </c>
      <c r="J140" s="9">
        <v>347.98599999999999</v>
      </c>
      <c r="K140" s="9">
        <f t="shared" si="20"/>
        <v>1018.506</v>
      </c>
      <c r="L140" s="10">
        <v>8048.17</v>
      </c>
      <c r="M140" s="10">
        <v>8877.9699999999993</v>
      </c>
      <c r="N140" s="10">
        <v>1758</v>
      </c>
      <c r="O140" s="10">
        <v>1828.3200000000002</v>
      </c>
      <c r="P140" s="11">
        <f t="shared" ref="P140:P203" si="21">G140*(L140-N140)</f>
        <v>2094494.5164299998</v>
      </c>
      <c r="Q140" s="11">
        <f t="shared" ref="Q140:Q203" si="22">(L140-N140)*H140</f>
        <v>1431164.6390800001</v>
      </c>
      <c r="R140" s="11">
        <f t="shared" ref="R140:R203" si="23">(M140-O140)*I140</f>
        <v>775581.34404999996</v>
      </c>
      <c r="S140" s="11">
        <f t="shared" ref="S140:S203" si="24">(M140-O140)*J140</f>
        <v>2453179.5048999996</v>
      </c>
      <c r="T140" s="11">
        <f t="shared" ref="T140:T203" si="25">SUM(P140:S140)</f>
        <v>6754420.0044599995</v>
      </c>
      <c r="U140" s="12"/>
      <c r="V140" s="12"/>
      <c r="W140" s="12"/>
      <c r="X140" s="13"/>
      <c r="Y140" s="13"/>
    </row>
    <row r="141" spans="1:25" s="14" customFormat="1" ht="54" customHeight="1">
      <c r="A141" s="7" t="s">
        <v>144</v>
      </c>
      <c r="B141" s="8" t="s">
        <v>145</v>
      </c>
      <c r="C141" s="8" t="s">
        <v>138</v>
      </c>
      <c r="D141" s="8" t="s">
        <v>146</v>
      </c>
      <c r="E141" s="8"/>
      <c r="F141" s="8"/>
      <c r="G141" s="9">
        <f>4156.5+11.83-223.59</f>
        <v>3944.74</v>
      </c>
      <c r="H141" s="9">
        <f>2689.81-149.06</f>
        <v>2540.75</v>
      </c>
      <c r="I141" s="9">
        <f>1365.08-53.35</f>
        <v>1311.73</v>
      </c>
      <c r="J141" s="9">
        <f>4056.4-160.05</f>
        <v>3896.35</v>
      </c>
      <c r="K141" s="9">
        <f t="shared" si="20"/>
        <v>11693.57</v>
      </c>
      <c r="L141" s="10">
        <v>6470.61</v>
      </c>
      <c r="M141" s="10">
        <v>6470.61</v>
      </c>
      <c r="N141" s="10">
        <v>1758</v>
      </c>
      <c r="O141" s="10">
        <v>1828.3200000000002</v>
      </c>
      <c r="P141" s="11">
        <f t="shared" si="21"/>
        <v>18590021.171399999</v>
      </c>
      <c r="Q141" s="11">
        <f t="shared" si="22"/>
        <v>11973563.8575</v>
      </c>
      <c r="R141" s="11">
        <f t="shared" si="23"/>
        <v>6089431.0616999986</v>
      </c>
      <c r="S141" s="11">
        <f t="shared" si="24"/>
        <v>18087986.641499996</v>
      </c>
      <c r="T141" s="11">
        <f t="shared" si="25"/>
        <v>54741002.732099995</v>
      </c>
      <c r="U141" s="12"/>
      <c r="V141" s="12"/>
      <c r="W141" s="12"/>
      <c r="X141" s="13"/>
      <c r="Y141" s="13"/>
    </row>
    <row r="142" spans="1:25" s="14" customFormat="1" ht="14.25" customHeight="1">
      <c r="A142" s="7"/>
      <c r="B142" s="8"/>
      <c r="C142" s="8"/>
      <c r="D142" s="8"/>
      <c r="E142" s="8"/>
      <c r="F142" s="8"/>
      <c r="G142" s="9"/>
      <c r="H142" s="9"/>
      <c r="I142" s="9"/>
      <c r="J142" s="9"/>
      <c r="K142" s="9"/>
      <c r="L142" s="10"/>
      <c r="M142" s="10"/>
      <c r="N142" s="10"/>
      <c r="O142" s="10"/>
      <c r="P142" s="11"/>
      <c r="Q142" s="11"/>
      <c r="R142" s="11"/>
      <c r="S142" s="11"/>
      <c r="T142" s="11"/>
      <c r="U142" s="12"/>
      <c r="V142" s="12"/>
      <c r="W142" s="12"/>
      <c r="X142" s="13"/>
      <c r="Y142" s="13"/>
    </row>
    <row r="143" spans="1:25" s="14" customFormat="1" ht="54" customHeight="1">
      <c r="A143" s="7" t="s">
        <v>35</v>
      </c>
      <c r="B143" s="8" t="s">
        <v>36</v>
      </c>
      <c r="C143" s="8" t="s">
        <v>359</v>
      </c>
      <c r="D143" s="8" t="s">
        <v>375</v>
      </c>
      <c r="E143" s="8"/>
      <c r="F143" s="8" t="s">
        <v>371</v>
      </c>
      <c r="G143" s="9">
        <v>11843.584000000001</v>
      </c>
      <c r="H143" s="9">
        <v>6526.32</v>
      </c>
      <c r="I143" s="9">
        <v>3362.8020000000001</v>
      </c>
      <c r="J143" s="9">
        <v>10054.812</v>
      </c>
      <c r="K143" s="9">
        <f t="shared" ref="K143:K155" si="26">G143+H143+I143+J143</f>
        <v>31787.518000000004</v>
      </c>
      <c r="L143" s="10">
        <v>4678.37</v>
      </c>
      <c r="M143" s="10">
        <v>4709.22</v>
      </c>
      <c r="N143" s="10">
        <v>2100</v>
      </c>
      <c r="O143" s="10">
        <v>2184</v>
      </c>
      <c r="P143" s="11">
        <f t="shared" si="21"/>
        <v>30537141.67808</v>
      </c>
      <c r="Q143" s="11">
        <f t="shared" si="22"/>
        <v>16827267.698399998</v>
      </c>
      <c r="R143" s="11">
        <f t="shared" si="23"/>
        <v>8491814.8664400019</v>
      </c>
      <c r="S143" s="11">
        <f t="shared" si="24"/>
        <v>25390612.358640004</v>
      </c>
      <c r="T143" s="11">
        <f t="shared" si="25"/>
        <v>81246836.601559997</v>
      </c>
      <c r="U143" s="12"/>
      <c r="V143" s="12"/>
      <c r="W143" s="12"/>
      <c r="X143" s="13"/>
      <c r="Y143" s="13"/>
    </row>
    <row r="144" spans="1:25" s="14" customFormat="1" ht="54" customHeight="1">
      <c r="A144" s="7" t="s">
        <v>152</v>
      </c>
      <c r="B144" s="8" t="s">
        <v>153</v>
      </c>
      <c r="C144" s="8" t="s">
        <v>359</v>
      </c>
      <c r="D144" s="8" t="s">
        <v>363</v>
      </c>
      <c r="E144" s="8"/>
      <c r="F144" s="8"/>
      <c r="G144" s="9">
        <f>2778.902-1.944</f>
        <v>2776.9580000000001</v>
      </c>
      <c r="H144" s="9">
        <v>1248.3309999999999</v>
      </c>
      <c r="I144" s="9">
        <v>832.08799999999997</v>
      </c>
      <c r="J144" s="9">
        <v>2544.0990000000002</v>
      </c>
      <c r="K144" s="9">
        <f t="shared" si="26"/>
        <v>7401.4759999999997</v>
      </c>
      <c r="L144" s="10">
        <v>4413.41</v>
      </c>
      <c r="M144" s="10">
        <v>7165.68</v>
      </c>
      <c r="N144" s="10">
        <v>2520</v>
      </c>
      <c r="O144" s="10">
        <f>N144*1.04</f>
        <v>2620.8000000000002</v>
      </c>
      <c r="P144" s="11">
        <f t="shared" si="21"/>
        <v>5257920.0467799995</v>
      </c>
      <c r="Q144" s="11">
        <f t="shared" si="22"/>
        <v>2363602.3987099999</v>
      </c>
      <c r="R144" s="11">
        <f t="shared" si="23"/>
        <v>3781740.1094399998</v>
      </c>
      <c r="S144" s="11">
        <f t="shared" si="24"/>
        <v>11562624.663120002</v>
      </c>
      <c r="T144" s="11">
        <f t="shared" si="25"/>
        <v>22965887.218049999</v>
      </c>
      <c r="U144" s="12"/>
      <c r="V144" s="12"/>
      <c r="W144" s="12"/>
      <c r="X144" s="13"/>
      <c r="Y144" s="13"/>
    </row>
    <row r="145" spans="1:25" s="14" customFormat="1" ht="54" customHeight="1">
      <c r="A145" s="7" t="s">
        <v>47</v>
      </c>
      <c r="B145" s="8" t="s">
        <v>48</v>
      </c>
      <c r="C145" s="8" t="s">
        <v>359</v>
      </c>
      <c r="D145" s="8" t="s">
        <v>365</v>
      </c>
      <c r="E145" s="8" t="s">
        <v>366</v>
      </c>
      <c r="F145" s="8"/>
      <c r="G145" s="9">
        <v>16319.521000000001</v>
      </c>
      <c r="H145" s="9">
        <v>4907.2950000000001</v>
      </c>
      <c r="I145" s="9">
        <v>811.46100000000001</v>
      </c>
      <c r="J145" s="9">
        <v>10462.117</v>
      </c>
      <c r="K145" s="9">
        <f t="shared" si="26"/>
        <v>32500.394</v>
      </c>
      <c r="L145" s="10">
        <v>6805.43</v>
      </c>
      <c r="M145" s="10">
        <v>7551.6775999999973</v>
      </c>
      <c r="N145" s="10">
        <v>2100</v>
      </c>
      <c r="O145" s="10">
        <v>2184</v>
      </c>
      <c r="P145" s="11">
        <f t="shared" si="21"/>
        <v>76790363.699030012</v>
      </c>
      <c r="Q145" s="11">
        <f t="shared" si="22"/>
        <v>23090933.111850001</v>
      </c>
      <c r="R145" s="11">
        <f t="shared" si="23"/>
        <v>4355661.0329735978</v>
      </c>
      <c r="S145" s="11">
        <f t="shared" si="24"/>
        <v>56157271.069479175</v>
      </c>
      <c r="T145" s="11">
        <f t="shared" si="25"/>
        <v>160394228.91333279</v>
      </c>
      <c r="U145" s="12"/>
      <c r="V145" s="12"/>
      <c r="W145" s="12"/>
      <c r="X145" s="13"/>
      <c r="Y145" s="13"/>
    </row>
    <row r="146" spans="1:25" s="14" customFormat="1" ht="54" customHeight="1">
      <c r="A146" s="7" t="s">
        <v>47</v>
      </c>
      <c r="B146" s="8" t="s">
        <v>48</v>
      </c>
      <c r="C146" s="8" t="s">
        <v>359</v>
      </c>
      <c r="D146" s="8" t="s">
        <v>365</v>
      </c>
      <c r="E146" s="8" t="s">
        <v>367</v>
      </c>
      <c r="F146" s="8"/>
      <c r="G146" s="9">
        <v>60.460999999999999</v>
      </c>
      <c r="H146" s="9">
        <v>21.114000000000001</v>
      </c>
      <c r="I146" s="9">
        <v>15.263999999999999</v>
      </c>
      <c r="J146" s="9">
        <v>33.305</v>
      </c>
      <c r="K146" s="9">
        <f t="shared" si="26"/>
        <v>130.14400000000001</v>
      </c>
      <c r="L146" s="10">
        <v>6805.43</v>
      </c>
      <c r="M146" s="10">
        <v>7551.6776</v>
      </c>
      <c r="N146" s="10">
        <v>1690</v>
      </c>
      <c r="O146" s="10">
        <v>1757.6000000000001</v>
      </c>
      <c r="P146" s="11">
        <f t="shared" si="21"/>
        <v>309284.01322999998</v>
      </c>
      <c r="Q146" s="11">
        <f t="shared" si="22"/>
        <v>108007.18902000001</v>
      </c>
      <c r="R146" s="11">
        <f t="shared" si="23"/>
        <v>88440.800486399996</v>
      </c>
      <c r="S146" s="11">
        <f t="shared" si="24"/>
        <v>192971.754468</v>
      </c>
      <c r="T146" s="11">
        <f t="shared" si="25"/>
        <v>698703.75720440003</v>
      </c>
      <c r="U146" s="12"/>
      <c r="V146" s="12"/>
      <c r="W146" s="12"/>
      <c r="X146" s="13"/>
      <c r="Y146" s="13"/>
    </row>
    <row r="147" spans="1:25" s="14" customFormat="1" ht="103.5" customHeight="1">
      <c r="A147" s="7" t="s">
        <v>154</v>
      </c>
      <c r="B147" s="8" t="s">
        <v>155</v>
      </c>
      <c r="C147" s="8" t="s">
        <v>359</v>
      </c>
      <c r="D147" s="8" t="s">
        <v>368</v>
      </c>
      <c r="E147" s="8" t="s">
        <v>369</v>
      </c>
      <c r="F147" s="8"/>
      <c r="G147" s="9">
        <f>11394.006+260.897+2.487</f>
        <v>11657.39</v>
      </c>
      <c r="H147" s="9">
        <f>5182.818+61.247+0.631</f>
        <v>5244.6960000000008</v>
      </c>
      <c r="I147" s="9">
        <f>2374.133+29.586+0.236</f>
        <v>2403.9549999999995</v>
      </c>
      <c r="J147" s="9">
        <f>10000.683+170.273+1.711</f>
        <v>10172.666999999999</v>
      </c>
      <c r="K147" s="9">
        <f t="shared" si="26"/>
        <v>29478.707999999999</v>
      </c>
      <c r="L147" s="10">
        <v>3301.95</v>
      </c>
      <c r="M147" s="10">
        <v>4077.86</v>
      </c>
      <c r="N147" s="10">
        <v>2520</v>
      </c>
      <c r="O147" s="10">
        <f>N147*1.04</f>
        <v>2620.8000000000002</v>
      </c>
      <c r="P147" s="11">
        <f t="shared" si="21"/>
        <v>9115496.1104999967</v>
      </c>
      <c r="Q147" s="11">
        <f t="shared" si="22"/>
        <v>4101090.0371999997</v>
      </c>
      <c r="R147" s="11">
        <f t="shared" si="23"/>
        <v>3502706.6722999993</v>
      </c>
      <c r="S147" s="11">
        <f t="shared" si="24"/>
        <v>14822186.179019999</v>
      </c>
      <c r="T147" s="11">
        <f t="shared" si="25"/>
        <v>31541478.999019995</v>
      </c>
      <c r="U147" s="12"/>
      <c r="V147" s="12"/>
      <c r="W147" s="12"/>
      <c r="X147" s="13"/>
      <c r="Y147" s="13"/>
    </row>
    <row r="148" spans="1:25" s="14" customFormat="1" ht="51" customHeight="1">
      <c r="A148" s="7" t="s">
        <v>154</v>
      </c>
      <c r="B148" s="8" t="s">
        <v>155</v>
      </c>
      <c r="C148" s="8" t="s">
        <v>359</v>
      </c>
      <c r="D148" s="8" t="s">
        <v>368</v>
      </c>
      <c r="E148" s="8" t="s">
        <v>370</v>
      </c>
      <c r="F148" s="8"/>
      <c r="G148" s="9">
        <v>139.26599999999999</v>
      </c>
      <c r="H148" s="9">
        <v>92.843999999999994</v>
      </c>
      <c r="I148" s="9">
        <v>46.421999999999997</v>
      </c>
      <c r="J148" s="9">
        <v>139.26599999999999</v>
      </c>
      <c r="K148" s="9">
        <f t="shared" si="26"/>
        <v>417.798</v>
      </c>
      <c r="L148" s="10">
        <v>8630.82</v>
      </c>
      <c r="M148" s="10">
        <v>9189.65</v>
      </c>
      <c r="N148" s="10">
        <v>2520</v>
      </c>
      <c r="O148" s="10">
        <v>2620.8000000000002</v>
      </c>
      <c r="P148" s="11">
        <f t="shared" si="21"/>
        <v>851029.45811999985</v>
      </c>
      <c r="Q148" s="11">
        <f t="shared" si="22"/>
        <v>567352.97207999998</v>
      </c>
      <c r="R148" s="11">
        <f t="shared" si="23"/>
        <v>304939.15469999996</v>
      </c>
      <c r="S148" s="11">
        <f t="shared" si="24"/>
        <v>914817.46409999987</v>
      </c>
      <c r="T148" s="11">
        <f t="shared" si="25"/>
        <v>2638139.0489999996</v>
      </c>
      <c r="U148" s="12"/>
      <c r="V148" s="12"/>
      <c r="W148" s="12"/>
      <c r="X148" s="13"/>
      <c r="Y148" s="13"/>
    </row>
    <row r="149" spans="1:25" s="14" customFormat="1" ht="51" customHeight="1">
      <c r="A149" s="7" t="s">
        <v>35</v>
      </c>
      <c r="B149" s="8" t="s">
        <v>36</v>
      </c>
      <c r="C149" s="8" t="s">
        <v>359</v>
      </c>
      <c r="D149" s="8" t="s">
        <v>373</v>
      </c>
      <c r="E149" s="8"/>
      <c r="F149" s="8" t="s">
        <v>372</v>
      </c>
      <c r="G149" s="9">
        <v>680.86200000000008</v>
      </c>
      <c r="H149" s="9">
        <v>428.38</v>
      </c>
      <c r="I149" s="9">
        <v>117.23</v>
      </c>
      <c r="J149" s="9">
        <v>674.1</v>
      </c>
      <c r="K149" s="9">
        <f t="shared" si="26"/>
        <v>1900.5720000000001</v>
      </c>
      <c r="L149" s="10">
        <v>8449.56</v>
      </c>
      <c r="M149" s="10">
        <v>9460.19</v>
      </c>
      <c r="N149" s="10">
        <v>2100</v>
      </c>
      <c r="O149" s="10">
        <v>2184</v>
      </c>
      <c r="P149" s="11">
        <f t="shared" si="21"/>
        <v>4323174.12072</v>
      </c>
      <c r="Q149" s="11">
        <f t="shared" si="22"/>
        <v>2720024.5127999997</v>
      </c>
      <c r="R149" s="11">
        <f t="shared" si="23"/>
        <v>852987.75370000012</v>
      </c>
      <c r="S149" s="11">
        <f t="shared" si="24"/>
        <v>4904879.6790000005</v>
      </c>
      <c r="T149" s="11">
        <f t="shared" si="25"/>
        <v>12801066.06622</v>
      </c>
      <c r="U149" s="12"/>
      <c r="V149" s="12"/>
      <c r="W149" s="12"/>
      <c r="X149" s="13"/>
      <c r="Y149" s="13"/>
    </row>
    <row r="150" spans="1:25" s="14" customFormat="1" ht="51" customHeight="1">
      <c r="A150" s="7" t="s">
        <v>35</v>
      </c>
      <c r="B150" s="8" t="s">
        <v>36</v>
      </c>
      <c r="C150" s="8" t="s">
        <v>359</v>
      </c>
      <c r="D150" s="8" t="s">
        <v>374</v>
      </c>
      <c r="E150" s="8"/>
      <c r="F150" s="8" t="s">
        <v>372</v>
      </c>
      <c r="G150" s="9">
        <v>85.055999999999997</v>
      </c>
      <c r="H150" s="9">
        <v>53.804000000000002</v>
      </c>
      <c r="I150" s="9">
        <v>15.06</v>
      </c>
      <c r="J150" s="9">
        <v>86.59</v>
      </c>
      <c r="K150" s="9">
        <f t="shared" si="26"/>
        <v>240.51000000000002</v>
      </c>
      <c r="L150" s="10">
        <v>7463.46</v>
      </c>
      <c r="M150" s="10">
        <v>8280.68</v>
      </c>
      <c r="N150" s="10">
        <v>2100</v>
      </c>
      <c r="O150" s="10">
        <v>2184</v>
      </c>
      <c r="P150" s="11">
        <f t="shared" si="21"/>
        <v>456194.45376</v>
      </c>
      <c r="Q150" s="11">
        <f t="shared" si="22"/>
        <v>288575.60184000002</v>
      </c>
      <c r="R150" s="11">
        <f t="shared" si="23"/>
        <v>91816.000800000009</v>
      </c>
      <c r="S150" s="11">
        <f t="shared" si="24"/>
        <v>527911.52120000008</v>
      </c>
      <c r="T150" s="11">
        <f t="shared" si="25"/>
        <v>1364497.5776000002</v>
      </c>
      <c r="U150" s="12"/>
      <c r="V150" s="12"/>
      <c r="W150" s="12"/>
      <c r="X150" s="13"/>
      <c r="Y150" s="13"/>
    </row>
    <row r="151" spans="1:25" s="14" customFormat="1" ht="51" customHeight="1">
      <c r="A151" s="7" t="s">
        <v>154</v>
      </c>
      <c r="B151" s="8" t="s">
        <v>155</v>
      </c>
      <c r="C151" s="8" t="s">
        <v>359</v>
      </c>
      <c r="D151" s="8" t="s">
        <v>229</v>
      </c>
      <c r="E151" s="8"/>
      <c r="F151" s="8"/>
      <c r="G151" s="9">
        <v>94.668999999999997</v>
      </c>
      <c r="H151" s="9">
        <v>63.765999999999998</v>
      </c>
      <c r="I151" s="9">
        <v>16.02</v>
      </c>
      <c r="J151" s="9">
        <v>98.43</v>
      </c>
      <c r="K151" s="9">
        <f t="shared" si="26"/>
        <v>272.88499999999999</v>
      </c>
      <c r="L151" s="10">
        <v>3301.9453103970613</v>
      </c>
      <c r="M151" s="10">
        <v>4077.8593520047261</v>
      </c>
      <c r="N151" s="10">
        <v>2520</v>
      </c>
      <c r="O151" s="10">
        <v>2620.8000000000002</v>
      </c>
      <c r="P151" s="11">
        <f t="shared" si="21"/>
        <v>74025.980589979401</v>
      </c>
      <c r="Q151" s="11">
        <f t="shared" si="22"/>
        <v>49861.524662779011</v>
      </c>
      <c r="R151" s="11">
        <f t="shared" si="23"/>
        <v>23342.09081911571</v>
      </c>
      <c r="S151" s="11">
        <f t="shared" si="24"/>
        <v>143418.35201782518</v>
      </c>
      <c r="T151" s="11">
        <f t="shared" si="25"/>
        <v>290647.94808969932</v>
      </c>
      <c r="U151" s="12"/>
      <c r="V151" s="12"/>
      <c r="W151" s="12"/>
      <c r="X151" s="13"/>
      <c r="Y151" s="13"/>
    </row>
    <row r="152" spans="1:25" s="14" customFormat="1" ht="57" customHeight="1">
      <c r="A152" s="7" t="s">
        <v>50</v>
      </c>
      <c r="B152" s="8" t="s">
        <v>77</v>
      </c>
      <c r="C152" s="8" t="s">
        <v>359</v>
      </c>
      <c r="D152" s="8" t="s">
        <v>363</v>
      </c>
      <c r="E152" s="8" t="s">
        <v>364</v>
      </c>
      <c r="F152" s="8"/>
      <c r="G152" s="9">
        <f>957.341-0.397</f>
        <v>956.94399999999996</v>
      </c>
      <c r="H152" s="9">
        <f>354.371</f>
        <v>354.37099999999998</v>
      </c>
      <c r="I152" s="9">
        <v>225.078</v>
      </c>
      <c r="J152" s="9">
        <v>763.15499999999997</v>
      </c>
      <c r="K152" s="9">
        <f t="shared" si="26"/>
        <v>2299.5479999999998</v>
      </c>
      <c r="L152" s="10">
        <v>2785.6</v>
      </c>
      <c r="M152" s="10">
        <v>3385.37033492823</v>
      </c>
      <c r="N152" s="10">
        <v>2100</v>
      </c>
      <c r="O152" s="10">
        <v>2184</v>
      </c>
      <c r="P152" s="11">
        <f t="shared" si="21"/>
        <v>656080.80639999988</v>
      </c>
      <c r="Q152" s="11">
        <f t="shared" si="22"/>
        <v>242956.75759999995</v>
      </c>
      <c r="R152" s="11">
        <f t="shared" si="23"/>
        <v>270402.03224497614</v>
      </c>
      <c r="S152" s="11">
        <f t="shared" si="24"/>
        <v>916831.77795215335</v>
      </c>
      <c r="T152" s="11">
        <f t="shared" si="25"/>
        <v>2086271.3741971292</v>
      </c>
      <c r="U152" s="12"/>
      <c r="V152" s="12"/>
      <c r="W152" s="12"/>
      <c r="X152" s="13"/>
      <c r="Y152" s="13"/>
    </row>
    <row r="153" spans="1:25" s="14" customFormat="1" ht="101.25" customHeight="1">
      <c r="A153" s="7" t="s">
        <v>124</v>
      </c>
      <c r="B153" s="8" t="s">
        <v>125</v>
      </c>
      <c r="C153" s="8" t="s">
        <v>359</v>
      </c>
      <c r="D153" s="8" t="s">
        <v>360</v>
      </c>
      <c r="E153" s="8"/>
      <c r="F153" s="8"/>
      <c r="G153" s="9">
        <v>1079.4390000000001</v>
      </c>
      <c r="H153" s="9">
        <v>473.589</v>
      </c>
      <c r="I153" s="9">
        <v>303.3</v>
      </c>
      <c r="J153" s="9">
        <v>1057.0709999999999</v>
      </c>
      <c r="K153" s="9">
        <f t="shared" si="26"/>
        <v>2913.3989999999999</v>
      </c>
      <c r="L153" s="10">
        <v>4707.7</v>
      </c>
      <c r="M153" s="10">
        <v>5972.6</v>
      </c>
      <c r="N153" s="10">
        <v>2520</v>
      </c>
      <c r="O153" s="10">
        <v>2620.8000000000002</v>
      </c>
      <c r="P153" s="11">
        <f t="shared" si="21"/>
        <v>2361488.7003000001</v>
      </c>
      <c r="Q153" s="11">
        <f t="shared" si="22"/>
        <v>1036070.6552999999</v>
      </c>
      <c r="R153" s="11">
        <f t="shared" si="23"/>
        <v>1016600.9400000001</v>
      </c>
      <c r="S153" s="11">
        <f t="shared" si="24"/>
        <v>3543090.5778000001</v>
      </c>
      <c r="T153" s="11">
        <f t="shared" si="25"/>
        <v>7957250.8733999999</v>
      </c>
      <c r="U153" s="12"/>
      <c r="V153" s="12"/>
      <c r="W153" s="12"/>
      <c r="X153" s="13"/>
      <c r="Y153" s="13"/>
    </row>
    <row r="154" spans="1:25" s="14" customFormat="1" ht="101.25" customHeight="1">
      <c r="A154" s="7" t="s">
        <v>124</v>
      </c>
      <c r="B154" s="8" t="s">
        <v>125</v>
      </c>
      <c r="C154" s="8" t="s">
        <v>359</v>
      </c>
      <c r="D154" s="8" t="s">
        <v>361</v>
      </c>
      <c r="E154" s="8"/>
      <c r="F154" s="8"/>
      <c r="G154" s="9">
        <v>737.91899999999998</v>
      </c>
      <c r="H154" s="9">
        <v>349.12400000000002</v>
      </c>
      <c r="I154" s="9">
        <v>229.57499999999999</v>
      </c>
      <c r="J154" s="9">
        <v>737.91800000000001</v>
      </c>
      <c r="K154" s="9">
        <f t="shared" si="26"/>
        <v>2054.5360000000001</v>
      </c>
      <c r="L154" s="10">
        <v>4908.55</v>
      </c>
      <c r="M154" s="10">
        <v>11701</v>
      </c>
      <c r="N154" s="10">
        <v>2520</v>
      </c>
      <c r="O154" s="10">
        <v>2620.8000000000002</v>
      </c>
      <c r="P154" s="11">
        <f t="shared" si="21"/>
        <v>1762556.4274500001</v>
      </c>
      <c r="Q154" s="11">
        <f t="shared" si="22"/>
        <v>833900.13020000013</v>
      </c>
      <c r="R154" s="11">
        <f t="shared" si="23"/>
        <v>2084586.915</v>
      </c>
      <c r="S154" s="11">
        <f t="shared" si="24"/>
        <v>6700443.0236000009</v>
      </c>
      <c r="T154" s="11">
        <f t="shared" si="25"/>
        <v>11381486.496250002</v>
      </c>
      <c r="U154" s="12"/>
      <c r="V154" s="12"/>
      <c r="W154" s="12"/>
      <c r="X154" s="13"/>
      <c r="Y154" s="13"/>
    </row>
    <row r="155" spans="1:25" s="14" customFormat="1" ht="57" customHeight="1">
      <c r="A155" s="7" t="s">
        <v>124</v>
      </c>
      <c r="B155" s="8" t="s">
        <v>125</v>
      </c>
      <c r="C155" s="8" t="s">
        <v>359</v>
      </c>
      <c r="D155" s="8" t="s">
        <v>362</v>
      </c>
      <c r="E155" s="8"/>
      <c r="F155" s="8"/>
      <c r="G155" s="9">
        <v>8.7780000000000005</v>
      </c>
      <c r="H155" s="9">
        <v>4.1530000000000005</v>
      </c>
      <c r="I155" s="9">
        <v>2.7309999999999999</v>
      </c>
      <c r="J155" s="9">
        <v>8.7780000000000005</v>
      </c>
      <c r="K155" s="9">
        <f t="shared" si="26"/>
        <v>24.44</v>
      </c>
      <c r="L155" s="10">
        <v>7441.78</v>
      </c>
      <c r="M155" s="10">
        <v>8633.5</v>
      </c>
      <c r="N155" s="10">
        <v>2520</v>
      </c>
      <c r="O155" s="10">
        <v>2620.8000000000002</v>
      </c>
      <c r="P155" s="11">
        <f t="shared" si="21"/>
        <v>43203.384839999999</v>
      </c>
      <c r="Q155" s="11">
        <f t="shared" si="22"/>
        <v>20440.152340000001</v>
      </c>
      <c r="R155" s="11">
        <f t="shared" si="23"/>
        <v>16420.683699999998</v>
      </c>
      <c r="S155" s="11">
        <f t="shared" si="24"/>
        <v>52779.480600000003</v>
      </c>
      <c r="T155" s="11">
        <f t="shared" si="25"/>
        <v>132843.70147999999</v>
      </c>
      <c r="U155" s="12"/>
      <c r="V155" s="12"/>
      <c r="W155" s="12"/>
      <c r="X155" s="13"/>
      <c r="Y155" s="13"/>
    </row>
    <row r="156" spans="1:25" s="14" customFormat="1" ht="14.25" customHeight="1">
      <c r="A156" s="7"/>
      <c r="B156" s="8"/>
      <c r="C156" s="8"/>
      <c r="D156" s="8"/>
      <c r="E156" s="8"/>
      <c r="F156" s="8"/>
      <c r="G156" s="9"/>
      <c r="H156" s="9"/>
      <c r="I156" s="9"/>
      <c r="J156" s="9"/>
      <c r="K156" s="9"/>
      <c r="L156" s="10"/>
      <c r="M156" s="10"/>
      <c r="N156" s="10"/>
      <c r="O156" s="10"/>
      <c r="P156" s="11"/>
      <c r="Q156" s="11"/>
      <c r="R156" s="11"/>
      <c r="S156" s="11"/>
      <c r="T156" s="11"/>
      <c r="U156" s="12"/>
      <c r="V156" s="12"/>
      <c r="W156" s="12"/>
      <c r="X156" s="13"/>
      <c r="Y156" s="13"/>
    </row>
    <row r="157" spans="1:25" s="14" customFormat="1" ht="53.25" customHeight="1">
      <c r="A157" s="7" t="s">
        <v>263</v>
      </c>
      <c r="B157" s="8" t="s">
        <v>376</v>
      </c>
      <c r="C157" s="8" t="s">
        <v>156</v>
      </c>
      <c r="D157" s="8" t="s">
        <v>264</v>
      </c>
      <c r="E157" s="8"/>
      <c r="F157" s="8"/>
      <c r="G157" s="9">
        <v>52.177000000000007</v>
      </c>
      <c r="H157" s="9">
        <v>20</v>
      </c>
      <c r="I157" s="9">
        <v>4.7190000000000003</v>
      </c>
      <c r="J157" s="9">
        <v>40.251999999999995</v>
      </c>
      <c r="K157" s="9">
        <f t="shared" ref="K157:K174" si="27">G157+H157+I157+J157</f>
        <v>117.148</v>
      </c>
      <c r="L157" s="10">
        <v>4743.08</v>
      </c>
      <c r="M157" s="10">
        <v>5890.5993548387123</v>
      </c>
      <c r="N157" s="10">
        <v>1870</v>
      </c>
      <c r="O157" s="10">
        <v>1944.8</v>
      </c>
      <c r="P157" s="11">
        <f t="shared" si="21"/>
        <v>149908.69516</v>
      </c>
      <c r="Q157" s="11">
        <f t="shared" si="22"/>
        <v>57461.599999999999</v>
      </c>
      <c r="R157" s="11">
        <f t="shared" si="23"/>
        <v>18620.227155483884</v>
      </c>
      <c r="S157" s="11">
        <f t="shared" si="24"/>
        <v>158826.31563096782</v>
      </c>
      <c r="T157" s="11">
        <f t="shared" si="25"/>
        <v>384816.83794645173</v>
      </c>
      <c r="U157" s="12"/>
      <c r="V157" s="12"/>
      <c r="W157" s="12"/>
      <c r="X157" s="13"/>
      <c r="Y157" s="13"/>
    </row>
    <row r="158" spans="1:25" s="14" customFormat="1" ht="53.25" customHeight="1">
      <c r="A158" s="7" t="s">
        <v>157</v>
      </c>
      <c r="B158" s="8" t="s">
        <v>158</v>
      </c>
      <c r="C158" s="8" t="s">
        <v>156</v>
      </c>
      <c r="D158" s="8" t="s">
        <v>159</v>
      </c>
      <c r="E158" s="8"/>
      <c r="F158" s="8"/>
      <c r="G158" s="9">
        <v>778.12400000000002</v>
      </c>
      <c r="H158" s="9">
        <v>768.52</v>
      </c>
      <c r="I158" s="9">
        <v>195.49700000000001</v>
      </c>
      <c r="J158" s="9">
        <v>713.76700000000005</v>
      </c>
      <c r="K158" s="9">
        <f t="shared" si="27"/>
        <v>2455.9080000000004</v>
      </c>
      <c r="L158" s="10">
        <v>4717.4399999999996</v>
      </c>
      <c r="M158" s="10">
        <v>7804.31</v>
      </c>
      <c r="N158" s="10">
        <v>2244</v>
      </c>
      <c r="O158" s="10">
        <v>2333.7600000000002</v>
      </c>
      <c r="P158" s="11">
        <f t="shared" si="21"/>
        <v>1924643.0265599997</v>
      </c>
      <c r="Q158" s="11">
        <f t="shared" si="22"/>
        <v>1900888.1087999996</v>
      </c>
      <c r="R158" s="11">
        <f t="shared" si="23"/>
        <v>1069476.11335</v>
      </c>
      <c r="S158" s="11">
        <f t="shared" si="24"/>
        <v>3904698.0618500006</v>
      </c>
      <c r="T158" s="11">
        <f t="shared" si="25"/>
        <v>8799705.3105599992</v>
      </c>
      <c r="U158" s="12"/>
      <c r="V158" s="12"/>
      <c r="W158" s="12"/>
      <c r="X158" s="13"/>
      <c r="Y158" s="13"/>
    </row>
    <row r="159" spans="1:25" s="14" customFormat="1" ht="53.25" customHeight="1">
      <c r="A159" s="7" t="s">
        <v>160</v>
      </c>
      <c r="B159" s="8" t="s">
        <v>161</v>
      </c>
      <c r="C159" s="8" t="s">
        <v>156</v>
      </c>
      <c r="D159" s="8" t="s">
        <v>377</v>
      </c>
      <c r="E159" s="8" t="s">
        <v>378</v>
      </c>
      <c r="F159" s="8"/>
      <c r="G159" s="9">
        <v>880.45100000000002</v>
      </c>
      <c r="H159" s="9">
        <v>584</v>
      </c>
      <c r="I159" s="9">
        <v>293</v>
      </c>
      <c r="J159" s="9">
        <v>877</v>
      </c>
      <c r="K159" s="9">
        <f t="shared" si="27"/>
        <v>2634.451</v>
      </c>
      <c r="L159" s="10">
        <v>7087.43</v>
      </c>
      <c r="M159" s="10">
        <v>7087.43</v>
      </c>
      <c r="N159" s="10">
        <v>1870</v>
      </c>
      <c r="O159" s="10">
        <v>1944.8</v>
      </c>
      <c r="P159" s="11">
        <f t="shared" si="21"/>
        <v>4593691.4609300001</v>
      </c>
      <c r="Q159" s="11">
        <f t="shared" si="22"/>
        <v>3046979.12</v>
      </c>
      <c r="R159" s="11">
        <f t="shared" si="23"/>
        <v>1506790.59</v>
      </c>
      <c r="S159" s="11">
        <f t="shared" si="24"/>
        <v>4510086.51</v>
      </c>
      <c r="T159" s="11">
        <f t="shared" si="25"/>
        <v>13657547.68093</v>
      </c>
      <c r="U159" s="12"/>
      <c r="V159" s="12"/>
      <c r="W159" s="12"/>
      <c r="X159" s="13"/>
      <c r="Y159" s="13"/>
    </row>
    <row r="160" spans="1:25" s="14" customFormat="1" ht="53.25" customHeight="1">
      <c r="A160" s="7" t="s">
        <v>160</v>
      </c>
      <c r="B160" s="8" t="s">
        <v>161</v>
      </c>
      <c r="C160" s="8" t="s">
        <v>156</v>
      </c>
      <c r="D160" s="8" t="s">
        <v>377</v>
      </c>
      <c r="E160" s="8" t="s">
        <v>379</v>
      </c>
      <c r="F160" s="8"/>
      <c r="G160" s="9">
        <v>1198.8810000000001</v>
      </c>
      <c r="H160" s="9">
        <v>799.25400000000002</v>
      </c>
      <c r="I160" s="9">
        <v>399.62700000000001</v>
      </c>
      <c r="J160" s="9">
        <v>1198.8810000000001</v>
      </c>
      <c r="K160" s="9">
        <f t="shared" si="27"/>
        <v>3596.643</v>
      </c>
      <c r="L160" s="10">
        <v>6950.91</v>
      </c>
      <c r="M160" s="10">
        <v>6950.91</v>
      </c>
      <c r="N160" s="10">
        <v>1870</v>
      </c>
      <c r="O160" s="10">
        <v>1944.8</v>
      </c>
      <c r="P160" s="11">
        <f t="shared" si="21"/>
        <v>6091406.4617100004</v>
      </c>
      <c r="Q160" s="11">
        <f t="shared" si="22"/>
        <v>4060937.64114</v>
      </c>
      <c r="R160" s="11">
        <f t="shared" si="23"/>
        <v>2000576.7209699999</v>
      </c>
      <c r="S160" s="11">
        <f t="shared" si="24"/>
        <v>6001730.1629100004</v>
      </c>
      <c r="T160" s="11">
        <f t="shared" si="25"/>
        <v>18154650.986730002</v>
      </c>
      <c r="U160" s="12"/>
      <c r="V160" s="12"/>
      <c r="W160" s="12"/>
      <c r="X160" s="13"/>
      <c r="Y160" s="13"/>
    </row>
    <row r="161" spans="1:25" s="14" customFormat="1" ht="53.25" customHeight="1">
      <c r="A161" s="7" t="s">
        <v>160</v>
      </c>
      <c r="B161" s="8" t="s">
        <v>161</v>
      </c>
      <c r="C161" s="8" t="s">
        <v>156</v>
      </c>
      <c r="D161" s="8" t="s">
        <v>377</v>
      </c>
      <c r="E161" s="8" t="s">
        <v>380</v>
      </c>
      <c r="F161" s="8"/>
      <c r="G161" s="9">
        <v>374.33100000000002</v>
      </c>
      <c r="H161" s="9">
        <v>249.554</v>
      </c>
      <c r="I161" s="9">
        <v>124.777</v>
      </c>
      <c r="J161" s="9">
        <v>374.33100000000002</v>
      </c>
      <c r="K161" s="9">
        <f t="shared" si="27"/>
        <v>1122.9929999999999</v>
      </c>
      <c r="L161" s="10">
        <v>5706.19</v>
      </c>
      <c r="M161" s="10">
        <v>5706.19</v>
      </c>
      <c r="N161" s="10">
        <v>1480</v>
      </c>
      <c r="O161" s="10">
        <v>1539.2</v>
      </c>
      <c r="P161" s="11">
        <f t="shared" si="21"/>
        <v>1581993.9288899999</v>
      </c>
      <c r="Q161" s="11">
        <f t="shared" si="22"/>
        <v>1054662.6192599998</v>
      </c>
      <c r="R161" s="11">
        <f t="shared" si="23"/>
        <v>519944.51123</v>
      </c>
      <c r="S161" s="11">
        <f t="shared" si="24"/>
        <v>1559833.53369</v>
      </c>
      <c r="T161" s="11">
        <f t="shared" si="25"/>
        <v>4716434.5930699995</v>
      </c>
      <c r="U161" s="12"/>
      <c r="V161" s="12"/>
      <c r="W161" s="12"/>
      <c r="X161" s="13"/>
      <c r="Y161" s="13"/>
    </row>
    <row r="162" spans="1:25" s="14" customFormat="1" ht="53.25" customHeight="1">
      <c r="A162" s="7" t="s">
        <v>162</v>
      </c>
      <c r="B162" s="8" t="s">
        <v>381</v>
      </c>
      <c r="C162" s="8" t="s">
        <v>156</v>
      </c>
      <c r="D162" s="8" t="s">
        <v>163</v>
      </c>
      <c r="E162" s="8"/>
      <c r="F162" s="8"/>
      <c r="G162" s="9">
        <v>408.92700000000002</v>
      </c>
      <c r="H162" s="9">
        <v>272.61200000000002</v>
      </c>
      <c r="I162" s="9">
        <v>136.30600000000001</v>
      </c>
      <c r="J162" s="9">
        <v>408.91800000000001</v>
      </c>
      <c r="K162" s="9">
        <f t="shared" si="27"/>
        <v>1226.7629999999999</v>
      </c>
      <c r="L162" s="10">
        <v>6613.69</v>
      </c>
      <c r="M162" s="10">
        <v>7949.3228500000014</v>
      </c>
      <c r="N162" s="10">
        <v>2244</v>
      </c>
      <c r="O162" s="10">
        <v>2333.7600000000002</v>
      </c>
      <c r="P162" s="11">
        <f t="shared" si="21"/>
        <v>1786884.22263</v>
      </c>
      <c r="Q162" s="11">
        <f t="shared" si="22"/>
        <v>1191229.93028</v>
      </c>
      <c r="R162" s="11">
        <f t="shared" si="23"/>
        <v>765434.90983210027</v>
      </c>
      <c r="S162" s="11">
        <f t="shared" si="24"/>
        <v>2296304.7294963007</v>
      </c>
      <c r="T162" s="11">
        <f t="shared" si="25"/>
        <v>6039853.7922384012</v>
      </c>
      <c r="U162" s="12"/>
      <c r="V162" s="12"/>
      <c r="W162" s="12"/>
      <c r="X162" s="13"/>
      <c r="Y162" s="13"/>
    </row>
    <row r="163" spans="1:25" s="14" customFormat="1" ht="53.25" customHeight="1">
      <c r="A163" s="7" t="s">
        <v>162</v>
      </c>
      <c r="B163" s="8" t="s">
        <v>381</v>
      </c>
      <c r="C163" s="8" t="s">
        <v>156</v>
      </c>
      <c r="D163" s="8" t="s">
        <v>164</v>
      </c>
      <c r="E163" s="8"/>
      <c r="F163" s="8"/>
      <c r="G163" s="9">
        <v>252.417</v>
      </c>
      <c r="H163" s="9">
        <v>75.363</v>
      </c>
      <c r="I163" s="9">
        <v>32.423000000000002</v>
      </c>
      <c r="J163" s="9">
        <v>160.06199999999998</v>
      </c>
      <c r="K163" s="9">
        <f t="shared" si="27"/>
        <v>520.26499999999999</v>
      </c>
      <c r="L163" s="10">
        <v>9153.5300000000007</v>
      </c>
      <c r="M163" s="10">
        <v>9782.2203499999978</v>
      </c>
      <c r="N163" s="10">
        <v>2244</v>
      </c>
      <c r="O163" s="10">
        <v>2333.7600000000002</v>
      </c>
      <c r="P163" s="11">
        <f t="shared" si="21"/>
        <v>1744082.8340100001</v>
      </c>
      <c r="Q163" s="11">
        <f t="shared" si="22"/>
        <v>520722.90939000004</v>
      </c>
      <c r="R163" s="11">
        <f t="shared" si="23"/>
        <v>241501.42992804994</v>
      </c>
      <c r="S163" s="11">
        <f t="shared" si="24"/>
        <v>1192215.4605416995</v>
      </c>
      <c r="T163" s="11">
        <f t="shared" si="25"/>
        <v>3698522.6338697495</v>
      </c>
      <c r="U163" s="12"/>
      <c r="V163" s="12"/>
      <c r="W163" s="12"/>
      <c r="X163" s="13"/>
      <c r="Y163" s="13"/>
    </row>
    <row r="164" spans="1:25" s="14" customFormat="1" ht="53.25" customHeight="1">
      <c r="A164" s="7" t="s">
        <v>150</v>
      </c>
      <c r="B164" s="8" t="s">
        <v>151</v>
      </c>
      <c r="C164" s="8" t="s">
        <v>156</v>
      </c>
      <c r="D164" s="8" t="s">
        <v>163</v>
      </c>
      <c r="E164" s="8"/>
      <c r="F164" s="8"/>
      <c r="G164" s="9">
        <f>7690.601-10.985</f>
        <v>7679.616</v>
      </c>
      <c r="H164" s="9">
        <v>3285.1750000000002</v>
      </c>
      <c r="I164" s="9">
        <v>1794.125</v>
      </c>
      <c r="J164" s="9">
        <v>5831.8869999999997</v>
      </c>
      <c r="K164" s="9">
        <f t="shared" si="27"/>
        <v>18590.803</v>
      </c>
      <c r="L164" s="10">
        <v>2219.16</v>
      </c>
      <c r="M164" s="10">
        <v>2332.3821000000003</v>
      </c>
      <c r="N164" s="10">
        <v>1870</v>
      </c>
      <c r="O164" s="10">
        <v>1944.8</v>
      </c>
      <c r="P164" s="11">
        <f t="shared" si="21"/>
        <v>2681414.7225599987</v>
      </c>
      <c r="Q164" s="11">
        <f t="shared" si="22"/>
        <v>1147051.7029999995</v>
      </c>
      <c r="R164" s="11">
        <f t="shared" si="23"/>
        <v>695370.73516250052</v>
      </c>
      <c r="S164" s="11">
        <f t="shared" si="24"/>
        <v>2260335.0104227015</v>
      </c>
      <c r="T164" s="11">
        <f t="shared" si="25"/>
        <v>6784172.1711452007</v>
      </c>
      <c r="U164" s="12"/>
      <c r="V164" s="12"/>
      <c r="W164" s="12"/>
      <c r="X164" s="13"/>
      <c r="Y164" s="13"/>
    </row>
    <row r="165" spans="1:25" s="14" customFormat="1" ht="53.25" customHeight="1">
      <c r="A165" s="7" t="s">
        <v>150</v>
      </c>
      <c r="B165" s="8" t="s">
        <v>151</v>
      </c>
      <c r="C165" s="8" t="s">
        <v>156</v>
      </c>
      <c r="D165" s="8" t="s">
        <v>165</v>
      </c>
      <c r="E165" s="8"/>
      <c r="F165" s="8"/>
      <c r="G165" s="9">
        <f>4385.748-20.074</f>
        <v>4365.674</v>
      </c>
      <c r="H165" s="9">
        <v>1604.848</v>
      </c>
      <c r="I165" s="9">
        <v>733.42499999999995</v>
      </c>
      <c r="J165" s="9">
        <v>2949.7310000000002</v>
      </c>
      <c r="K165" s="9">
        <f t="shared" si="27"/>
        <v>9653.6779999999999</v>
      </c>
      <c r="L165" s="10">
        <v>2913.24</v>
      </c>
      <c r="M165" s="10">
        <v>4364.1400000000003</v>
      </c>
      <c r="N165" s="10">
        <v>2244</v>
      </c>
      <c r="O165" s="10">
        <v>2333.7600000000002</v>
      </c>
      <c r="P165" s="11">
        <f t="shared" si="21"/>
        <v>2921683.6677599992</v>
      </c>
      <c r="Q165" s="11">
        <f t="shared" si="22"/>
        <v>1074028.4755199996</v>
      </c>
      <c r="R165" s="11">
        <f t="shared" si="23"/>
        <v>1489131.4515</v>
      </c>
      <c r="S165" s="11">
        <f t="shared" si="24"/>
        <v>5989074.8277800009</v>
      </c>
      <c r="T165" s="11">
        <f t="shared" si="25"/>
        <v>11473918.422559999</v>
      </c>
      <c r="U165" s="12"/>
      <c r="V165" s="12"/>
      <c r="W165" s="12"/>
      <c r="X165" s="13"/>
      <c r="Y165" s="13"/>
    </row>
    <row r="166" spans="1:25" s="14" customFormat="1" ht="53.25" customHeight="1">
      <c r="A166" s="7" t="s">
        <v>47</v>
      </c>
      <c r="B166" s="8" t="s">
        <v>48</v>
      </c>
      <c r="C166" s="8" t="s">
        <v>156</v>
      </c>
      <c r="D166" s="8"/>
      <c r="E166" s="8"/>
      <c r="F166" s="8"/>
      <c r="G166" s="9">
        <v>4452.1480000000001</v>
      </c>
      <c r="H166" s="9">
        <f>2272.415+9.239</f>
        <v>2281.654</v>
      </c>
      <c r="I166" s="9">
        <v>1122.807</v>
      </c>
      <c r="J166" s="9">
        <v>3874.9610000000002</v>
      </c>
      <c r="K166" s="9">
        <f t="shared" si="27"/>
        <v>11731.57</v>
      </c>
      <c r="L166" s="10">
        <v>1692.38</v>
      </c>
      <c r="M166" s="10">
        <v>2466.097791704527</v>
      </c>
      <c r="N166" s="10">
        <v>1600</v>
      </c>
      <c r="O166" s="10">
        <v>1664</v>
      </c>
      <c r="P166" s="11">
        <f t="shared" si="21"/>
        <v>411289.43224000052</v>
      </c>
      <c r="Q166" s="11">
        <f t="shared" si="22"/>
        <v>210779.19652000026</v>
      </c>
      <c r="R166" s="11">
        <f t="shared" si="23"/>
        <v>900601.01521038485</v>
      </c>
      <c r="S166" s="11">
        <f t="shared" si="24"/>
        <v>3108097.6610411662</v>
      </c>
      <c r="T166" s="11">
        <f t="shared" si="25"/>
        <v>4630767.3050115518</v>
      </c>
      <c r="U166" s="12"/>
      <c r="V166" s="12"/>
      <c r="W166" s="12"/>
      <c r="X166" s="13"/>
      <c r="Y166" s="13"/>
    </row>
    <row r="167" spans="1:25" s="14" customFormat="1" ht="53.25" customHeight="1">
      <c r="A167" s="7" t="s">
        <v>166</v>
      </c>
      <c r="B167" s="8" t="s">
        <v>167</v>
      </c>
      <c r="C167" s="8" t="s">
        <v>156</v>
      </c>
      <c r="D167" s="8" t="s">
        <v>159</v>
      </c>
      <c r="E167" s="8"/>
      <c r="F167" s="8"/>
      <c r="G167" s="9">
        <v>9325.8330000000005</v>
      </c>
      <c r="H167" s="9">
        <v>4877.3460000000005</v>
      </c>
      <c r="I167" s="9">
        <v>2261.9639999999999</v>
      </c>
      <c r="J167" s="9">
        <v>7859.246000000001</v>
      </c>
      <c r="K167" s="9">
        <f t="shared" si="27"/>
        <v>24324.389000000003</v>
      </c>
      <c r="L167" s="10">
        <v>5227.3599999999997</v>
      </c>
      <c r="M167" s="10">
        <v>5965.48</v>
      </c>
      <c r="N167" s="10">
        <v>1870</v>
      </c>
      <c r="O167" s="10">
        <v>1944.8</v>
      </c>
      <c r="P167" s="11">
        <f t="shared" si="21"/>
        <v>31310178.680879999</v>
      </c>
      <c r="Q167" s="11">
        <f t="shared" si="22"/>
        <v>16375006.366559999</v>
      </c>
      <c r="R167" s="11">
        <f t="shared" si="23"/>
        <v>9094633.4155199975</v>
      </c>
      <c r="S167" s="11">
        <f t="shared" si="24"/>
        <v>31599513.207279999</v>
      </c>
      <c r="T167" s="11">
        <f t="shared" si="25"/>
        <v>88379331.67024</v>
      </c>
      <c r="U167" s="12"/>
      <c r="V167" s="12"/>
      <c r="W167" s="12"/>
      <c r="X167" s="13"/>
      <c r="Y167" s="13"/>
    </row>
    <row r="168" spans="1:25" s="14" customFormat="1" ht="53.25" customHeight="1">
      <c r="A168" s="7" t="s">
        <v>166</v>
      </c>
      <c r="B168" s="8" t="s">
        <v>167</v>
      </c>
      <c r="C168" s="8" t="s">
        <v>156</v>
      </c>
      <c r="D168" s="8" t="s">
        <v>168</v>
      </c>
      <c r="E168" s="8"/>
      <c r="F168" s="8"/>
      <c r="G168" s="9">
        <v>4335.0420000000004</v>
      </c>
      <c r="H168" s="9">
        <v>2035.2510000000002</v>
      </c>
      <c r="I168" s="9">
        <v>850.17000000000007</v>
      </c>
      <c r="J168" s="9">
        <v>3715.0209999999997</v>
      </c>
      <c r="K168" s="9">
        <f t="shared" si="27"/>
        <v>10935.484</v>
      </c>
      <c r="L168" s="10">
        <v>6121.21</v>
      </c>
      <c r="M168" s="10">
        <v>6862.96</v>
      </c>
      <c r="N168" s="10">
        <v>1870</v>
      </c>
      <c r="O168" s="10">
        <v>1944.8</v>
      </c>
      <c r="P168" s="11">
        <f t="shared" si="21"/>
        <v>18429173.900820002</v>
      </c>
      <c r="Q168" s="11">
        <f t="shared" si="22"/>
        <v>8652279.4037100002</v>
      </c>
      <c r="R168" s="11">
        <f t="shared" si="23"/>
        <v>4181272.0872000004</v>
      </c>
      <c r="S168" s="11">
        <f t="shared" si="24"/>
        <v>18271067.681359999</v>
      </c>
      <c r="T168" s="11">
        <f t="shared" si="25"/>
        <v>49533793.073090002</v>
      </c>
      <c r="U168" s="12"/>
      <c r="V168" s="12"/>
      <c r="W168" s="12"/>
      <c r="X168" s="13"/>
      <c r="Y168" s="13"/>
    </row>
    <row r="169" spans="1:25" s="14" customFormat="1" ht="53.25" customHeight="1">
      <c r="A169" s="7" t="s">
        <v>169</v>
      </c>
      <c r="B169" s="8" t="s">
        <v>383</v>
      </c>
      <c r="C169" s="8" t="s">
        <v>156</v>
      </c>
      <c r="D169" s="8" t="s">
        <v>170</v>
      </c>
      <c r="E169" s="8"/>
      <c r="F169" s="8" t="s">
        <v>382</v>
      </c>
      <c r="G169" s="9">
        <f>2045.013+4.232</f>
        <v>2049.2449999999999</v>
      </c>
      <c r="H169" s="9">
        <v>706.21500000000003</v>
      </c>
      <c r="I169" s="9">
        <v>533.28099999999995</v>
      </c>
      <c r="J169" s="9">
        <v>1499.8530000000001</v>
      </c>
      <c r="K169" s="9">
        <f t="shared" si="27"/>
        <v>4788.5940000000001</v>
      </c>
      <c r="L169" s="10">
        <v>9267.1876350160073</v>
      </c>
      <c r="M169" s="10">
        <f>L169</f>
        <v>9267.1876350160073</v>
      </c>
      <c r="N169" s="10">
        <v>2336</v>
      </c>
      <c r="O169" s="10">
        <f>N169*1.04</f>
        <v>2429.44</v>
      </c>
      <c r="P169" s="11">
        <f t="shared" si="21"/>
        <v>14203701.605118377</v>
      </c>
      <c r="Q169" s="11">
        <f t="shared" si="22"/>
        <v>4894908.6756628295</v>
      </c>
      <c r="R169" s="11">
        <f t="shared" si="23"/>
        <v>3646440.8965489706</v>
      </c>
      <c r="S169" s="11">
        <f t="shared" si="24"/>
        <v>10255616.303621663</v>
      </c>
      <c r="T169" s="11">
        <f t="shared" si="25"/>
        <v>33000667.480951838</v>
      </c>
      <c r="U169" s="12"/>
      <c r="V169" s="12"/>
      <c r="W169" s="12"/>
      <c r="X169" s="13"/>
      <c r="Y169" s="13"/>
    </row>
    <row r="170" spans="1:25" s="14" customFormat="1" ht="100.5" customHeight="1">
      <c r="A170" s="7" t="s">
        <v>169</v>
      </c>
      <c r="B170" s="8" t="s">
        <v>383</v>
      </c>
      <c r="C170" s="8" t="s">
        <v>156</v>
      </c>
      <c r="D170" s="8" t="s">
        <v>264</v>
      </c>
      <c r="E170" s="8" t="s">
        <v>384</v>
      </c>
      <c r="F170" s="8" t="s">
        <v>382</v>
      </c>
      <c r="G170" s="9">
        <v>2547.0940000000001</v>
      </c>
      <c r="H170" s="9">
        <v>510.25200000000001</v>
      </c>
      <c r="I170" s="9">
        <f>101.364+453.84</f>
        <v>555.20399999999995</v>
      </c>
      <c r="J170" s="9">
        <v>2356.3879999999999</v>
      </c>
      <c r="K170" s="9">
        <f t="shared" si="27"/>
        <v>5968.9380000000001</v>
      </c>
      <c r="L170" s="10">
        <v>17017.825015343191</v>
      </c>
      <c r="M170" s="10">
        <f>L170</f>
        <v>17017.825015343191</v>
      </c>
      <c r="N170" s="10">
        <v>2246</v>
      </c>
      <c r="O170" s="10">
        <f>N170*1.04</f>
        <v>2335.84</v>
      </c>
      <c r="P170" s="11">
        <f t="shared" si="21"/>
        <v>37625226.865630552</v>
      </c>
      <c r="Q170" s="11">
        <f t="shared" si="22"/>
        <v>7537353.2577288942</v>
      </c>
      <c r="R170" s="11">
        <f t="shared" si="23"/>
        <v>8151496.8084586002</v>
      </c>
      <c r="S170" s="11">
        <f t="shared" si="24"/>
        <v>34596453.30633451</v>
      </c>
      <c r="T170" s="11">
        <f t="shared" si="25"/>
        <v>87910530.238152564</v>
      </c>
      <c r="U170" s="12"/>
      <c r="V170" s="12"/>
      <c r="W170" s="12"/>
      <c r="X170" s="13"/>
      <c r="Y170" s="13"/>
    </row>
    <row r="171" spans="1:25" s="14" customFormat="1" ht="54" customHeight="1">
      <c r="A171" s="7" t="s">
        <v>169</v>
      </c>
      <c r="B171" s="8" t="s">
        <v>383</v>
      </c>
      <c r="C171" s="8" t="s">
        <v>156</v>
      </c>
      <c r="D171" s="8" t="s">
        <v>164</v>
      </c>
      <c r="E171" s="8" t="s">
        <v>385</v>
      </c>
      <c r="F171" s="8" t="s">
        <v>382</v>
      </c>
      <c r="G171" s="9">
        <f>1489.507+29.58</f>
        <v>1519.087</v>
      </c>
      <c r="H171" s="9">
        <v>651.87300000000005</v>
      </c>
      <c r="I171" s="9">
        <v>391.64800000000002</v>
      </c>
      <c r="J171" s="9">
        <v>1811.3620000000001</v>
      </c>
      <c r="K171" s="9">
        <f t="shared" si="27"/>
        <v>4373.97</v>
      </c>
      <c r="L171" s="10">
        <v>11009.56</v>
      </c>
      <c r="M171" s="10">
        <v>11009.56</v>
      </c>
      <c r="N171" s="10">
        <v>2246</v>
      </c>
      <c r="O171" s="10">
        <f>N171*1.04</f>
        <v>2335.84</v>
      </c>
      <c r="P171" s="11">
        <f t="shared" si="21"/>
        <v>13312610.06972</v>
      </c>
      <c r="Q171" s="11">
        <f t="shared" si="22"/>
        <v>5712728.1478800001</v>
      </c>
      <c r="R171" s="11">
        <f t="shared" si="23"/>
        <v>3397045.0905599999</v>
      </c>
      <c r="S171" s="11">
        <f t="shared" si="24"/>
        <v>15711246.806639999</v>
      </c>
      <c r="T171" s="11">
        <f t="shared" si="25"/>
        <v>38133630.114799999</v>
      </c>
      <c r="U171" s="12"/>
      <c r="V171" s="12"/>
      <c r="W171" s="12"/>
      <c r="X171" s="13"/>
      <c r="Y171" s="13"/>
    </row>
    <row r="172" spans="1:25" s="14" customFormat="1" ht="54" customHeight="1">
      <c r="A172" s="7" t="s">
        <v>169</v>
      </c>
      <c r="B172" s="8" t="s">
        <v>383</v>
      </c>
      <c r="C172" s="8" t="s">
        <v>156</v>
      </c>
      <c r="D172" s="8" t="s">
        <v>164</v>
      </c>
      <c r="E172" s="8" t="s">
        <v>386</v>
      </c>
      <c r="F172" s="8" t="s">
        <v>382</v>
      </c>
      <c r="G172" s="9">
        <f>58.063-1.801</f>
        <v>56.262</v>
      </c>
      <c r="H172" s="9">
        <v>11.77</v>
      </c>
      <c r="I172" s="9">
        <v>9.359</v>
      </c>
      <c r="J172" s="9">
        <v>49.28</v>
      </c>
      <c r="K172" s="9">
        <f t="shared" si="27"/>
        <v>126.67099999999999</v>
      </c>
      <c r="L172" s="10">
        <v>11009.56</v>
      </c>
      <c r="M172" s="10">
        <v>11009.56</v>
      </c>
      <c r="N172" s="10">
        <v>2226</v>
      </c>
      <c r="O172" s="10">
        <f>N172*1.04</f>
        <v>2315.04</v>
      </c>
      <c r="P172" s="11">
        <f t="shared" si="21"/>
        <v>494180.65271999995</v>
      </c>
      <c r="Q172" s="11">
        <f t="shared" si="22"/>
        <v>103382.50119999998</v>
      </c>
      <c r="R172" s="11">
        <f t="shared" si="23"/>
        <v>81372.01268</v>
      </c>
      <c r="S172" s="11">
        <f t="shared" si="24"/>
        <v>428465.94560000004</v>
      </c>
      <c r="T172" s="11">
        <f t="shared" si="25"/>
        <v>1107401.1122000001</v>
      </c>
      <c r="U172" s="12"/>
      <c r="V172" s="12"/>
      <c r="W172" s="12"/>
      <c r="X172" s="13"/>
      <c r="Y172" s="13"/>
    </row>
    <row r="173" spans="1:25" s="14" customFormat="1" ht="54" customHeight="1">
      <c r="A173" s="7" t="s">
        <v>88</v>
      </c>
      <c r="B173" s="8" t="s">
        <v>89</v>
      </c>
      <c r="C173" s="8" t="s">
        <v>156</v>
      </c>
      <c r="D173" s="8" t="s">
        <v>171</v>
      </c>
      <c r="E173" s="8"/>
      <c r="F173" s="8"/>
      <c r="G173" s="9">
        <v>1021.0429999999999</v>
      </c>
      <c r="H173" s="9">
        <v>672.51899999999989</v>
      </c>
      <c r="I173" s="9">
        <v>326.697</v>
      </c>
      <c r="J173" s="9">
        <v>983.95600000000002</v>
      </c>
      <c r="K173" s="9">
        <f t="shared" si="27"/>
        <v>3004.2150000000001</v>
      </c>
      <c r="L173" s="10">
        <v>13207.2</v>
      </c>
      <c r="M173" s="10">
        <v>13207.2</v>
      </c>
      <c r="N173" s="10">
        <v>1370</v>
      </c>
      <c r="O173" s="10">
        <v>1424.8</v>
      </c>
      <c r="P173" s="11">
        <f t="shared" si="21"/>
        <v>12086290.1996</v>
      </c>
      <c r="Q173" s="11">
        <f t="shared" si="22"/>
        <v>7960741.9067999991</v>
      </c>
      <c r="R173" s="11">
        <f t="shared" si="23"/>
        <v>3849274.7328000003</v>
      </c>
      <c r="S173" s="11">
        <f t="shared" si="24"/>
        <v>11593363.174400002</v>
      </c>
      <c r="T173" s="11">
        <f t="shared" si="25"/>
        <v>35489670.013599999</v>
      </c>
      <c r="U173" s="12"/>
      <c r="V173" s="12"/>
      <c r="W173" s="12"/>
      <c r="X173" s="13"/>
      <c r="Y173" s="13"/>
    </row>
    <row r="174" spans="1:25" s="14" customFormat="1" ht="54" customHeight="1">
      <c r="A174" s="7" t="s">
        <v>35</v>
      </c>
      <c r="B174" s="8" t="s">
        <v>36</v>
      </c>
      <c r="C174" s="8" t="s">
        <v>156</v>
      </c>
      <c r="D174" s="8" t="s">
        <v>264</v>
      </c>
      <c r="E174" s="8"/>
      <c r="F174" s="8"/>
      <c r="G174" s="9">
        <v>2011.364</v>
      </c>
      <c r="H174" s="9">
        <v>1232.05</v>
      </c>
      <c r="I174" s="9">
        <v>450.68800000000005</v>
      </c>
      <c r="J174" s="9">
        <v>1754.02</v>
      </c>
      <c r="K174" s="9">
        <f t="shared" si="27"/>
        <v>5448.1219999999994</v>
      </c>
      <c r="L174" s="10">
        <v>5667.83</v>
      </c>
      <c r="M174" s="10">
        <v>6946.15</v>
      </c>
      <c r="N174" s="10">
        <v>1870</v>
      </c>
      <c r="O174" s="10">
        <v>1944.8</v>
      </c>
      <c r="P174" s="11">
        <f t="shared" si="21"/>
        <v>7638818.54012</v>
      </c>
      <c r="Q174" s="11">
        <f t="shared" si="22"/>
        <v>4679116.4514999995</v>
      </c>
      <c r="R174" s="11">
        <f t="shared" si="23"/>
        <v>2254048.4287999999</v>
      </c>
      <c r="S174" s="11">
        <f t="shared" si="24"/>
        <v>8772467.9269999992</v>
      </c>
      <c r="T174" s="11">
        <f t="shared" si="25"/>
        <v>23344451.34742</v>
      </c>
      <c r="U174" s="12"/>
      <c r="V174" s="12"/>
      <c r="W174" s="12"/>
      <c r="X174" s="13"/>
      <c r="Y174" s="13"/>
    </row>
    <row r="175" spans="1:25" s="14" customFormat="1" ht="14.25" customHeight="1">
      <c r="A175" s="7"/>
      <c r="B175" s="8"/>
      <c r="C175" s="8"/>
      <c r="D175" s="8"/>
      <c r="E175" s="8"/>
      <c r="F175" s="8"/>
      <c r="G175" s="9"/>
      <c r="H175" s="9"/>
      <c r="I175" s="9"/>
      <c r="J175" s="9"/>
      <c r="K175" s="9"/>
      <c r="L175" s="10"/>
      <c r="M175" s="10"/>
      <c r="N175" s="10"/>
      <c r="O175" s="10"/>
      <c r="P175" s="11"/>
      <c r="Q175" s="11"/>
      <c r="R175" s="11"/>
      <c r="S175" s="11"/>
      <c r="T175" s="11"/>
      <c r="U175" s="12"/>
      <c r="V175" s="12"/>
      <c r="W175" s="12"/>
      <c r="X175" s="13"/>
      <c r="Y175" s="13"/>
    </row>
    <row r="176" spans="1:25" s="14" customFormat="1" ht="53.25" customHeight="1">
      <c r="A176" s="7" t="s">
        <v>173</v>
      </c>
      <c r="B176" s="8" t="s">
        <v>174</v>
      </c>
      <c r="C176" s="8" t="s">
        <v>172</v>
      </c>
      <c r="D176" s="8" t="s">
        <v>175</v>
      </c>
      <c r="E176" s="8"/>
      <c r="F176" s="8"/>
      <c r="G176" s="9">
        <v>635.28</v>
      </c>
      <c r="H176" s="9">
        <v>300.56299999999999</v>
      </c>
      <c r="I176" s="9">
        <v>141.17400000000001</v>
      </c>
      <c r="J176" s="9">
        <v>635.28</v>
      </c>
      <c r="K176" s="9">
        <f t="shared" ref="K176:K188" si="28">G176+H176+I176+J176</f>
        <v>1712.297</v>
      </c>
      <c r="L176" s="10">
        <v>5484.99</v>
      </c>
      <c r="M176" s="10">
        <v>6426.39</v>
      </c>
      <c r="N176" s="10">
        <v>1770</v>
      </c>
      <c r="O176" s="10">
        <v>1840.8</v>
      </c>
      <c r="P176" s="11">
        <f t="shared" si="21"/>
        <v>2360058.8471999997</v>
      </c>
      <c r="Q176" s="11">
        <f t="shared" si="22"/>
        <v>1116588.5393699999</v>
      </c>
      <c r="R176" s="11">
        <f t="shared" si="23"/>
        <v>647366.08266000007</v>
      </c>
      <c r="S176" s="11">
        <f t="shared" si="24"/>
        <v>2913133.6151999999</v>
      </c>
      <c r="T176" s="11">
        <f t="shared" si="25"/>
        <v>7037147.0844299998</v>
      </c>
      <c r="U176" s="12"/>
      <c r="V176" s="12"/>
      <c r="W176" s="12"/>
      <c r="X176" s="13"/>
      <c r="Y176" s="13"/>
    </row>
    <row r="177" spans="1:25" s="14" customFormat="1" ht="53.25" customHeight="1">
      <c r="A177" s="7" t="s">
        <v>176</v>
      </c>
      <c r="B177" s="8" t="s">
        <v>177</v>
      </c>
      <c r="C177" s="8" t="s">
        <v>172</v>
      </c>
      <c r="D177" s="8" t="s">
        <v>178</v>
      </c>
      <c r="E177" s="8"/>
      <c r="F177" s="8"/>
      <c r="G177" s="9">
        <v>2002.4429999999998</v>
      </c>
      <c r="H177" s="9">
        <v>686.34100000000001</v>
      </c>
      <c r="I177" s="9">
        <v>499.74599999999998</v>
      </c>
      <c r="J177" s="9">
        <v>1838.7089999999998</v>
      </c>
      <c r="K177" s="9">
        <f t="shared" si="28"/>
        <v>5027.2389999999996</v>
      </c>
      <c r="L177" s="10">
        <v>3808.74</v>
      </c>
      <c r="M177" s="10">
        <v>5445.14</v>
      </c>
      <c r="N177" s="10">
        <v>1590</v>
      </c>
      <c r="O177" s="10">
        <v>1653.6000000000001</v>
      </c>
      <c r="P177" s="11">
        <f t="shared" si="21"/>
        <v>4442900.3818199988</v>
      </c>
      <c r="Q177" s="11">
        <f t="shared" si="22"/>
        <v>1522812.2303399998</v>
      </c>
      <c r="R177" s="11">
        <f t="shared" si="23"/>
        <v>1894806.94884</v>
      </c>
      <c r="S177" s="11">
        <f t="shared" si="24"/>
        <v>6971538.721859999</v>
      </c>
      <c r="T177" s="11">
        <f t="shared" si="25"/>
        <v>14832058.282859998</v>
      </c>
      <c r="U177" s="12"/>
      <c r="V177" s="12"/>
      <c r="W177" s="12"/>
      <c r="X177" s="13"/>
      <c r="Y177" s="13"/>
    </row>
    <row r="178" spans="1:25" s="14" customFormat="1" ht="53.25" customHeight="1">
      <c r="A178" s="7" t="s">
        <v>42</v>
      </c>
      <c r="B178" s="8" t="s">
        <v>43</v>
      </c>
      <c r="C178" s="8" t="s">
        <v>172</v>
      </c>
      <c r="D178" s="8" t="s">
        <v>179</v>
      </c>
      <c r="E178" s="8"/>
      <c r="F178" s="8"/>
      <c r="G178" s="9">
        <v>17910.12</v>
      </c>
      <c r="H178" s="9">
        <v>8234.61</v>
      </c>
      <c r="I178" s="9">
        <v>3928.0199999999995</v>
      </c>
      <c r="J178" s="9">
        <v>15620.82</v>
      </c>
      <c r="K178" s="9">
        <f t="shared" si="28"/>
        <v>45693.57</v>
      </c>
      <c r="L178" s="10">
        <v>4509.93</v>
      </c>
      <c r="M178" s="10">
        <v>6417.57</v>
      </c>
      <c r="N178" s="10">
        <v>1968</v>
      </c>
      <c r="O178" s="10">
        <v>2046.72</v>
      </c>
      <c r="P178" s="11">
        <f t="shared" si="21"/>
        <v>45526271.331600003</v>
      </c>
      <c r="Q178" s="11">
        <f t="shared" si="22"/>
        <v>20931802.197300006</v>
      </c>
      <c r="R178" s="11">
        <f t="shared" si="23"/>
        <v>17168786.216999996</v>
      </c>
      <c r="S178" s="11">
        <f t="shared" si="24"/>
        <v>68276261.096999988</v>
      </c>
      <c r="T178" s="11">
        <f t="shared" si="25"/>
        <v>151903120.84289998</v>
      </c>
      <c r="U178" s="12"/>
      <c r="V178" s="12"/>
      <c r="W178" s="12"/>
      <c r="X178" s="13"/>
      <c r="Y178" s="13"/>
    </row>
    <row r="179" spans="1:25" s="14" customFormat="1" ht="53.25" customHeight="1">
      <c r="A179" s="7" t="s">
        <v>42</v>
      </c>
      <c r="B179" s="8" t="s">
        <v>43</v>
      </c>
      <c r="C179" s="8" t="s">
        <v>172</v>
      </c>
      <c r="D179" s="8" t="s">
        <v>180</v>
      </c>
      <c r="E179" s="8"/>
      <c r="F179" s="8"/>
      <c r="G179" s="9">
        <v>6.27</v>
      </c>
      <c r="H179" s="9">
        <v>2.78</v>
      </c>
      <c r="I179" s="9">
        <v>1.55</v>
      </c>
      <c r="J179" s="9">
        <v>9.61</v>
      </c>
      <c r="K179" s="9">
        <f t="shared" si="28"/>
        <v>20.21</v>
      </c>
      <c r="L179" s="10">
        <v>6471.35</v>
      </c>
      <c r="M179" s="10">
        <v>6471.35</v>
      </c>
      <c r="N179" s="10">
        <v>1536.79</v>
      </c>
      <c r="O179" s="10">
        <v>1675.1011000000001</v>
      </c>
      <c r="P179" s="11">
        <f t="shared" si="21"/>
        <v>30939.691200000001</v>
      </c>
      <c r="Q179" s="11">
        <f t="shared" si="22"/>
        <v>13718.076800000001</v>
      </c>
      <c r="R179" s="11">
        <f t="shared" si="23"/>
        <v>7434.1857950000012</v>
      </c>
      <c r="S179" s="11">
        <f t="shared" si="24"/>
        <v>46091.951929000003</v>
      </c>
      <c r="T179" s="11">
        <f t="shared" si="25"/>
        <v>98183.905724000011</v>
      </c>
      <c r="U179" s="12"/>
      <c r="V179" s="12"/>
      <c r="W179" s="12"/>
      <c r="X179" s="13"/>
      <c r="Y179" s="13"/>
    </row>
    <row r="180" spans="1:25" s="14" customFormat="1" ht="53.25" customHeight="1">
      <c r="A180" s="7" t="s">
        <v>181</v>
      </c>
      <c r="B180" s="8" t="s">
        <v>182</v>
      </c>
      <c r="C180" s="8" t="s">
        <v>172</v>
      </c>
      <c r="D180" s="8" t="s">
        <v>183</v>
      </c>
      <c r="E180" s="8"/>
      <c r="F180" s="8"/>
      <c r="G180" s="9">
        <v>300.06799999999998</v>
      </c>
      <c r="H180" s="9">
        <v>109.30600000000001</v>
      </c>
      <c r="I180" s="9">
        <v>42.152999999999999</v>
      </c>
      <c r="J180" s="9">
        <v>265.41200000000003</v>
      </c>
      <c r="K180" s="9">
        <f t="shared" si="28"/>
        <v>716.93900000000008</v>
      </c>
      <c r="L180" s="10">
        <v>3421.28</v>
      </c>
      <c r="M180" s="10">
        <v>3421.28</v>
      </c>
      <c r="N180" s="10">
        <v>1860</v>
      </c>
      <c r="O180" s="10">
        <f>N180*1.04</f>
        <v>1934.4</v>
      </c>
      <c r="P180" s="11">
        <f t="shared" si="21"/>
        <v>468490.16704000003</v>
      </c>
      <c r="Q180" s="11">
        <f t="shared" si="22"/>
        <v>170657.27168000003</v>
      </c>
      <c r="R180" s="11">
        <f t="shared" si="23"/>
        <v>62676.452640000003</v>
      </c>
      <c r="S180" s="11">
        <f t="shared" si="24"/>
        <v>394635.79456000007</v>
      </c>
      <c r="T180" s="11">
        <f t="shared" si="25"/>
        <v>1096459.6859200001</v>
      </c>
      <c r="U180" s="12"/>
      <c r="V180" s="12"/>
      <c r="W180" s="12"/>
      <c r="X180" s="13"/>
      <c r="Y180" s="13"/>
    </row>
    <row r="181" spans="1:25" s="14" customFormat="1" ht="53.25" customHeight="1">
      <c r="A181" s="7" t="s">
        <v>184</v>
      </c>
      <c r="B181" s="8" t="s">
        <v>387</v>
      </c>
      <c r="C181" s="8" t="s">
        <v>172</v>
      </c>
      <c r="D181" s="8" t="s">
        <v>185</v>
      </c>
      <c r="E181" s="8"/>
      <c r="F181" s="8"/>
      <c r="G181" s="9">
        <f>2318.944+10.934</f>
        <v>2329.8780000000002</v>
      </c>
      <c r="H181" s="9">
        <v>1158.5940000000001</v>
      </c>
      <c r="I181" s="9">
        <v>396.02300000000002</v>
      </c>
      <c r="J181" s="9">
        <v>2329.5549999999998</v>
      </c>
      <c r="K181" s="9">
        <f t="shared" si="28"/>
        <v>6214.05</v>
      </c>
      <c r="L181" s="10">
        <v>3961.02</v>
      </c>
      <c r="M181" s="10">
        <v>4727.4799999999996</v>
      </c>
      <c r="N181" s="10">
        <v>1968</v>
      </c>
      <c r="O181" s="10">
        <v>2046.72</v>
      </c>
      <c r="P181" s="11">
        <f t="shared" si="21"/>
        <v>4643493.45156</v>
      </c>
      <c r="Q181" s="11">
        <f t="shared" si="22"/>
        <v>2309101.01388</v>
      </c>
      <c r="R181" s="11">
        <f t="shared" si="23"/>
        <v>1061642.6174799998</v>
      </c>
      <c r="S181" s="11">
        <f t="shared" si="24"/>
        <v>6244977.8617999982</v>
      </c>
      <c r="T181" s="11">
        <f t="shared" si="25"/>
        <v>14259214.944719996</v>
      </c>
      <c r="U181" s="12"/>
      <c r="V181" s="12"/>
      <c r="W181" s="12"/>
      <c r="X181" s="13"/>
      <c r="Y181" s="13"/>
    </row>
    <row r="182" spans="1:25" s="14" customFormat="1" ht="53.25" customHeight="1">
      <c r="A182" s="7" t="s">
        <v>388</v>
      </c>
      <c r="B182" s="8" t="s">
        <v>389</v>
      </c>
      <c r="C182" s="8" t="s">
        <v>172</v>
      </c>
      <c r="D182" s="8" t="s">
        <v>390</v>
      </c>
      <c r="E182" s="8"/>
      <c r="F182" s="8" t="s">
        <v>408</v>
      </c>
      <c r="G182" s="9">
        <v>16.134</v>
      </c>
      <c r="H182" s="9">
        <v>7.6360000000000001</v>
      </c>
      <c r="I182" s="9">
        <v>2.8679999999999999</v>
      </c>
      <c r="J182" s="9">
        <v>16.134</v>
      </c>
      <c r="K182" s="9">
        <f t="shared" si="28"/>
        <v>42.771999999999998</v>
      </c>
      <c r="L182" s="10">
        <v>3464.67</v>
      </c>
      <c r="M182" s="10">
        <v>6581.72</v>
      </c>
      <c r="N182" s="10">
        <v>1590</v>
      </c>
      <c r="O182" s="10">
        <v>1653.6000000000001</v>
      </c>
      <c r="P182" s="11">
        <f t="shared" si="21"/>
        <v>30245.925780000001</v>
      </c>
      <c r="Q182" s="11">
        <f t="shared" si="22"/>
        <v>14314.98012</v>
      </c>
      <c r="R182" s="11">
        <f t="shared" si="23"/>
        <v>14133.84816</v>
      </c>
      <c r="S182" s="11">
        <f t="shared" si="24"/>
        <v>79510.288079999998</v>
      </c>
      <c r="T182" s="11">
        <f t="shared" si="25"/>
        <v>138205.04214000001</v>
      </c>
      <c r="U182" s="12"/>
      <c r="V182" s="12"/>
      <c r="W182" s="12"/>
      <c r="X182" s="13"/>
      <c r="Y182" s="13"/>
    </row>
    <row r="183" spans="1:25" s="14" customFormat="1" ht="53.25" customHeight="1">
      <c r="A183" s="7" t="s">
        <v>388</v>
      </c>
      <c r="B183" s="8" t="s">
        <v>389</v>
      </c>
      <c r="C183" s="8" t="s">
        <v>172</v>
      </c>
      <c r="D183" s="8" t="s">
        <v>186</v>
      </c>
      <c r="E183" s="8"/>
      <c r="F183" s="8" t="s">
        <v>409</v>
      </c>
      <c r="G183" s="9">
        <v>62.654000000000003</v>
      </c>
      <c r="H183" s="9">
        <v>28.460999999999999</v>
      </c>
      <c r="I183" s="9">
        <v>9.07</v>
      </c>
      <c r="J183" s="9">
        <v>57.792999999999999</v>
      </c>
      <c r="K183" s="9">
        <f t="shared" si="28"/>
        <v>157.97800000000001</v>
      </c>
      <c r="L183" s="10">
        <v>8026.28</v>
      </c>
      <c r="M183" s="10">
        <v>10683.99</v>
      </c>
      <c r="N183" s="10">
        <v>1860</v>
      </c>
      <c r="O183" s="10">
        <v>1934.4</v>
      </c>
      <c r="P183" s="11">
        <f t="shared" si="21"/>
        <v>386342.10712</v>
      </c>
      <c r="Q183" s="11">
        <f t="shared" si="22"/>
        <v>175498.49507999999</v>
      </c>
      <c r="R183" s="11">
        <f t="shared" si="23"/>
        <v>79358.781300000002</v>
      </c>
      <c r="S183" s="11">
        <f t="shared" si="24"/>
        <v>505665.05486999999</v>
      </c>
      <c r="T183" s="11">
        <f t="shared" si="25"/>
        <v>1146864.4383700001</v>
      </c>
      <c r="U183" s="12"/>
      <c r="V183" s="12"/>
      <c r="W183" s="12"/>
      <c r="X183" s="13"/>
      <c r="Y183" s="13"/>
    </row>
    <row r="184" spans="1:25" s="14" customFormat="1" ht="53.25" customHeight="1">
      <c r="A184" s="7" t="s">
        <v>388</v>
      </c>
      <c r="B184" s="8" t="s">
        <v>389</v>
      </c>
      <c r="C184" s="8" t="s">
        <v>172</v>
      </c>
      <c r="D184" s="8" t="s">
        <v>187</v>
      </c>
      <c r="E184" s="8"/>
      <c r="F184" s="8" t="s">
        <v>409</v>
      </c>
      <c r="G184" s="9">
        <v>17.234000000000002</v>
      </c>
      <c r="H184" s="9">
        <v>8.1539999999999999</v>
      </c>
      <c r="I184" s="9">
        <v>2.93</v>
      </c>
      <c r="J184" s="9">
        <v>17.147000000000002</v>
      </c>
      <c r="K184" s="9">
        <f t="shared" si="28"/>
        <v>45.465000000000003</v>
      </c>
      <c r="L184" s="10">
        <v>6578.87</v>
      </c>
      <c r="M184" s="10">
        <v>8009.95</v>
      </c>
      <c r="N184" s="10">
        <v>1972</v>
      </c>
      <c r="O184" s="10">
        <v>2050.88</v>
      </c>
      <c r="P184" s="11">
        <f t="shared" si="21"/>
        <v>79394.797580000013</v>
      </c>
      <c r="Q184" s="11">
        <f t="shared" si="22"/>
        <v>37564.417979999998</v>
      </c>
      <c r="R184" s="11">
        <f t="shared" si="23"/>
        <v>17460.075100000002</v>
      </c>
      <c r="S184" s="11">
        <f t="shared" si="24"/>
        <v>102180.17329000001</v>
      </c>
      <c r="T184" s="11">
        <f t="shared" si="25"/>
        <v>236599.46395</v>
      </c>
      <c r="U184" s="12"/>
      <c r="V184" s="12"/>
      <c r="W184" s="12"/>
      <c r="X184" s="13"/>
      <c r="Y184" s="13"/>
    </row>
    <row r="185" spans="1:25" s="14" customFormat="1" ht="53.25" customHeight="1">
      <c r="A185" s="7" t="s">
        <v>388</v>
      </c>
      <c r="B185" s="8" t="s">
        <v>389</v>
      </c>
      <c r="C185" s="8" t="s">
        <v>172</v>
      </c>
      <c r="D185" s="8" t="s">
        <v>188</v>
      </c>
      <c r="E185" s="8"/>
      <c r="F185" s="8" t="s">
        <v>409</v>
      </c>
      <c r="G185" s="9">
        <v>7.7809999999999988</v>
      </c>
      <c r="H185" s="9">
        <v>3.6819999999999999</v>
      </c>
      <c r="I185" s="9">
        <v>1.383</v>
      </c>
      <c r="J185" s="9">
        <v>7.7410000000000005</v>
      </c>
      <c r="K185" s="9">
        <f t="shared" si="28"/>
        <v>20.587</v>
      </c>
      <c r="L185" s="10">
        <v>5422.15</v>
      </c>
      <c r="M185" s="10">
        <v>8074.2</v>
      </c>
      <c r="N185" s="10">
        <v>2100.08</v>
      </c>
      <c r="O185" s="10">
        <v>2184.0832</v>
      </c>
      <c r="P185" s="11">
        <f t="shared" si="21"/>
        <v>25849.026669999992</v>
      </c>
      <c r="Q185" s="11">
        <f t="shared" si="22"/>
        <v>12231.861739999998</v>
      </c>
      <c r="R185" s="11">
        <f t="shared" si="23"/>
        <v>8146.0315344000001</v>
      </c>
      <c r="S185" s="11">
        <f t="shared" si="24"/>
        <v>45595.394148799998</v>
      </c>
      <c r="T185" s="11">
        <f t="shared" si="25"/>
        <v>91822.314093199995</v>
      </c>
      <c r="U185" s="12"/>
      <c r="V185" s="12"/>
      <c r="W185" s="12"/>
      <c r="X185" s="13"/>
      <c r="Y185" s="13"/>
    </row>
    <row r="186" spans="1:25" s="14" customFormat="1" ht="53.25" customHeight="1">
      <c r="A186" s="7" t="s">
        <v>388</v>
      </c>
      <c r="B186" s="8" t="s">
        <v>389</v>
      </c>
      <c r="C186" s="8" t="s">
        <v>172</v>
      </c>
      <c r="D186" s="8" t="s">
        <v>189</v>
      </c>
      <c r="E186" s="8"/>
      <c r="F186" s="8" t="s">
        <v>409</v>
      </c>
      <c r="G186" s="9">
        <v>7.6080000000000005</v>
      </c>
      <c r="H186" s="9">
        <v>3.6</v>
      </c>
      <c r="I186" s="9">
        <v>1.353</v>
      </c>
      <c r="J186" s="9">
        <v>7.57</v>
      </c>
      <c r="K186" s="9">
        <f t="shared" si="28"/>
        <v>20.131</v>
      </c>
      <c r="L186" s="10">
        <v>7203.07</v>
      </c>
      <c r="M186" s="10">
        <v>9087.69</v>
      </c>
      <c r="N186" s="10">
        <v>1508</v>
      </c>
      <c r="O186" s="10">
        <v>1568.3200000000002</v>
      </c>
      <c r="P186" s="11">
        <f t="shared" si="21"/>
        <v>43328.092559999997</v>
      </c>
      <c r="Q186" s="11">
        <f t="shared" si="22"/>
        <v>20502.252</v>
      </c>
      <c r="R186" s="11">
        <f t="shared" si="23"/>
        <v>10173.707610000001</v>
      </c>
      <c r="S186" s="11">
        <f t="shared" si="24"/>
        <v>56921.630900000011</v>
      </c>
      <c r="T186" s="11">
        <f t="shared" si="25"/>
        <v>130925.68307</v>
      </c>
      <c r="U186" s="12"/>
      <c r="V186" s="12"/>
      <c r="W186" s="12"/>
      <c r="X186" s="13"/>
      <c r="Y186" s="13"/>
    </row>
    <row r="187" spans="1:25" s="14" customFormat="1" ht="53.25" customHeight="1">
      <c r="A187" s="7" t="s">
        <v>388</v>
      </c>
      <c r="B187" s="8" t="s">
        <v>389</v>
      </c>
      <c r="C187" s="8" t="s">
        <v>172</v>
      </c>
      <c r="D187" s="8" t="s">
        <v>190</v>
      </c>
      <c r="E187" s="8"/>
      <c r="F187" s="8" t="s">
        <v>410</v>
      </c>
      <c r="G187" s="9">
        <v>58.768999999999998</v>
      </c>
      <c r="H187" s="9">
        <v>15.960999999999999</v>
      </c>
      <c r="I187" s="9">
        <v>1.75</v>
      </c>
      <c r="J187" s="9">
        <v>36.412999999999997</v>
      </c>
      <c r="K187" s="9">
        <f t="shared" si="28"/>
        <v>112.89299999999999</v>
      </c>
      <c r="L187" s="10">
        <v>6549.03</v>
      </c>
      <c r="M187" s="10">
        <v>7775.61</v>
      </c>
      <c r="N187" s="10">
        <v>2080</v>
      </c>
      <c r="O187" s="10">
        <v>2163.2000000000003</v>
      </c>
      <c r="P187" s="11">
        <f t="shared" si="21"/>
        <v>262640.42406999995</v>
      </c>
      <c r="Q187" s="11">
        <f t="shared" si="22"/>
        <v>71330.187829999995</v>
      </c>
      <c r="R187" s="11">
        <f t="shared" si="23"/>
        <v>9821.7174999999988</v>
      </c>
      <c r="S187" s="11">
        <f t="shared" si="24"/>
        <v>204364.68532999998</v>
      </c>
      <c r="T187" s="11">
        <f t="shared" si="25"/>
        <v>548157.01472999994</v>
      </c>
      <c r="U187" s="12"/>
      <c r="V187" s="12"/>
      <c r="W187" s="12"/>
      <c r="X187" s="13"/>
      <c r="Y187" s="13"/>
    </row>
    <row r="188" spans="1:25" s="14" customFormat="1" ht="53.25" customHeight="1">
      <c r="A188" s="7" t="s">
        <v>388</v>
      </c>
      <c r="B188" s="8" t="s">
        <v>389</v>
      </c>
      <c r="C188" s="8" t="s">
        <v>172</v>
      </c>
      <c r="D188" s="8" t="s">
        <v>391</v>
      </c>
      <c r="E188" s="8"/>
      <c r="F188" s="8" t="s">
        <v>410</v>
      </c>
      <c r="G188" s="9">
        <v>129.92099999999999</v>
      </c>
      <c r="H188" s="9">
        <v>65.382000000000005</v>
      </c>
      <c r="I188" s="9">
        <v>22.14</v>
      </c>
      <c r="J188" s="9">
        <v>129.43100000000001</v>
      </c>
      <c r="K188" s="9">
        <f t="shared" si="28"/>
        <v>346.87400000000002</v>
      </c>
      <c r="L188" s="10">
        <v>6980.07</v>
      </c>
      <c r="M188" s="10">
        <v>6980.07</v>
      </c>
      <c r="N188" s="10">
        <v>2080</v>
      </c>
      <c r="O188" s="10">
        <v>2163.2000000000003</v>
      </c>
      <c r="P188" s="11">
        <f t="shared" si="21"/>
        <v>636621.99446999992</v>
      </c>
      <c r="Q188" s="11">
        <f t="shared" si="22"/>
        <v>320376.37673999998</v>
      </c>
      <c r="R188" s="11">
        <f t="shared" si="23"/>
        <v>106645.50179999998</v>
      </c>
      <c r="S188" s="11">
        <f t="shared" si="24"/>
        <v>623452.30096999998</v>
      </c>
      <c r="T188" s="11">
        <f t="shared" si="25"/>
        <v>1687096.17398</v>
      </c>
      <c r="U188" s="12"/>
      <c r="V188" s="12"/>
      <c r="W188" s="12"/>
      <c r="X188" s="13"/>
      <c r="Y188" s="13"/>
    </row>
    <row r="189" spans="1:25" s="14" customFormat="1" ht="14.25" customHeight="1">
      <c r="A189" s="7"/>
      <c r="B189" s="8"/>
      <c r="C189" s="8"/>
      <c r="D189" s="8"/>
      <c r="E189" s="8"/>
      <c r="F189" s="8"/>
      <c r="G189" s="9"/>
      <c r="H189" s="9"/>
      <c r="I189" s="9"/>
      <c r="J189" s="9"/>
      <c r="K189" s="9"/>
      <c r="L189" s="10"/>
      <c r="M189" s="10"/>
      <c r="N189" s="10"/>
      <c r="O189" s="10"/>
      <c r="P189" s="11"/>
      <c r="Q189" s="11"/>
      <c r="R189" s="11"/>
      <c r="S189" s="11"/>
      <c r="T189" s="11"/>
      <c r="U189" s="12"/>
      <c r="V189" s="12"/>
      <c r="W189" s="12"/>
      <c r="X189" s="13"/>
      <c r="Y189" s="13"/>
    </row>
    <row r="190" spans="1:25" s="14" customFormat="1" ht="54" customHeight="1">
      <c r="A190" s="7" t="s">
        <v>192</v>
      </c>
      <c r="B190" s="8" t="s">
        <v>193</v>
      </c>
      <c r="C190" s="8" t="s">
        <v>191</v>
      </c>
      <c r="D190" s="8" t="s">
        <v>194</v>
      </c>
      <c r="E190" s="8"/>
      <c r="F190" s="8"/>
      <c r="G190" s="9">
        <v>7067.5209999999988</v>
      </c>
      <c r="H190" s="9">
        <v>3165.748</v>
      </c>
      <c r="I190" s="9">
        <v>1568.826</v>
      </c>
      <c r="J190" s="9">
        <v>6237.5110000000004</v>
      </c>
      <c r="K190" s="9">
        <f t="shared" ref="K190:K206" si="29">G190+H190+I190+J190</f>
        <v>18039.606</v>
      </c>
      <c r="L190" s="10">
        <v>6082.12</v>
      </c>
      <c r="M190" s="10">
        <v>6862.3877666666667</v>
      </c>
      <c r="N190" s="10">
        <v>1333.33</v>
      </c>
      <c r="O190" s="10">
        <v>1386.6632</v>
      </c>
      <c r="P190" s="11">
        <f t="shared" si="21"/>
        <v>33562173.049589992</v>
      </c>
      <c r="Q190" s="11">
        <f t="shared" si="22"/>
        <v>15033472.44492</v>
      </c>
      <c r="R190" s="11">
        <f t="shared" si="23"/>
        <v>8590459.069025401</v>
      </c>
      <c r="S190" s="11">
        <f t="shared" si="24"/>
        <v>34154892.217553571</v>
      </c>
      <c r="T190" s="11">
        <f t="shared" si="25"/>
        <v>91340996.781088963</v>
      </c>
      <c r="U190" s="12"/>
      <c r="V190" s="12"/>
      <c r="W190" s="12"/>
      <c r="X190" s="13"/>
      <c r="Y190" s="13"/>
    </row>
    <row r="191" spans="1:25" s="14" customFormat="1" ht="54" customHeight="1">
      <c r="A191" s="7" t="s">
        <v>195</v>
      </c>
      <c r="B191" s="8" t="s">
        <v>196</v>
      </c>
      <c r="C191" s="8" t="s">
        <v>191</v>
      </c>
      <c r="D191" s="8" t="s">
        <v>197</v>
      </c>
      <c r="E191" s="8"/>
      <c r="F191" s="8"/>
      <c r="G191" s="9">
        <v>2865.087</v>
      </c>
      <c r="H191" s="9">
        <v>1910.058</v>
      </c>
      <c r="I191" s="9">
        <v>958.75900000000001</v>
      </c>
      <c r="J191" s="9">
        <v>2876.277</v>
      </c>
      <c r="K191" s="9">
        <f t="shared" si="29"/>
        <v>8610.1810000000005</v>
      </c>
      <c r="L191" s="10">
        <v>5392.49</v>
      </c>
      <c r="M191" s="10">
        <v>5696.21</v>
      </c>
      <c r="N191" s="10">
        <v>1560</v>
      </c>
      <c r="O191" s="10">
        <v>1622.4</v>
      </c>
      <c r="P191" s="11">
        <f t="shared" si="21"/>
        <v>10980417.276629999</v>
      </c>
      <c r="Q191" s="11">
        <f t="shared" si="22"/>
        <v>7320278.1844199998</v>
      </c>
      <c r="R191" s="11">
        <f t="shared" si="23"/>
        <v>3905802.0017900001</v>
      </c>
      <c r="S191" s="11">
        <f t="shared" si="24"/>
        <v>11717406.00537</v>
      </c>
      <c r="T191" s="11">
        <f t="shared" si="25"/>
        <v>33923903.468209997</v>
      </c>
      <c r="U191" s="12"/>
      <c r="V191" s="12"/>
      <c r="W191" s="12"/>
      <c r="X191" s="13"/>
      <c r="Y191" s="13"/>
    </row>
    <row r="192" spans="1:25" s="14" customFormat="1" ht="54" customHeight="1">
      <c r="A192" s="7" t="s">
        <v>198</v>
      </c>
      <c r="B192" s="8" t="s">
        <v>199</v>
      </c>
      <c r="C192" s="8" t="s">
        <v>191</v>
      </c>
      <c r="D192" s="8" t="s">
        <v>393</v>
      </c>
      <c r="E192" s="8" t="s">
        <v>397</v>
      </c>
      <c r="F192" s="8"/>
      <c r="G192" s="9">
        <v>5468.0129999999999</v>
      </c>
      <c r="H192" s="9">
        <v>1909.8030000000001</v>
      </c>
      <c r="I192" s="9">
        <v>825.13499999999999</v>
      </c>
      <c r="J192" s="9">
        <v>4098.183</v>
      </c>
      <c r="K192" s="9">
        <f t="shared" si="29"/>
        <v>12301.133999999998</v>
      </c>
      <c r="L192" s="10">
        <v>5740.49</v>
      </c>
      <c r="M192" s="10">
        <v>5740.49</v>
      </c>
      <c r="N192" s="10">
        <v>1600</v>
      </c>
      <c r="O192" s="10">
        <v>1664</v>
      </c>
      <c r="P192" s="11">
        <f t="shared" si="21"/>
        <v>22640253.146369997</v>
      </c>
      <c r="Q192" s="11">
        <f t="shared" si="22"/>
        <v>7907520.2234699996</v>
      </c>
      <c r="R192" s="11">
        <f t="shared" si="23"/>
        <v>3363654.5761499996</v>
      </c>
      <c r="S192" s="11">
        <f t="shared" si="24"/>
        <v>16706202.01767</v>
      </c>
      <c r="T192" s="11">
        <f t="shared" si="25"/>
        <v>50617629.963659994</v>
      </c>
      <c r="U192" s="12"/>
      <c r="V192" s="12"/>
      <c r="W192" s="12"/>
      <c r="X192" s="13"/>
      <c r="Y192" s="13"/>
    </row>
    <row r="193" spans="1:25" s="14" customFormat="1" ht="54" customHeight="1">
      <c r="A193" s="7" t="s">
        <v>200</v>
      </c>
      <c r="B193" s="8" t="s">
        <v>201</v>
      </c>
      <c r="C193" s="8" t="s">
        <v>191</v>
      </c>
      <c r="D193" s="8" t="s">
        <v>393</v>
      </c>
      <c r="E193" s="8" t="s">
        <v>394</v>
      </c>
      <c r="F193" s="8"/>
      <c r="G193" s="9">
        <v>1044.798</v>
      </c>
      <c r="H193" s="9">
        <v>476.565</v>
      </c>
      <c r="I193" s="9">
        <v>200.28700000000001</v>
      </c>
      <c r="J193" s="9">
        <v>882.4369999999999</v>
      </c>
      <c r="K193" s="9">
        <f t="shared" si="29"/>
        <v>2604.087</v>
      </c>
      <c r="L193" s="10">
        <v>6686.221830734652</v>
      </c>
      <c r="M193" s="10">
        <f>L193</f>
        <v>6686.221830734652</v>
      </c>
      <c r="N193" s="10">
        <v>1600</v>
      </c>
      <c r="O193" s="10">
        <f>N193*1.04</f>
        <v>1664</v>
      </c>
      <c r="P193" s="11">
        <f t="shared" si="21"/>
        <v>5314074.3963079033</v>
      </c>
      <c r="Q193" s="11">
        <f t="shared" si="22"/>
        <v>2423915.3067640592</v>
      </c>
      <c r="R193" s="11">
        <f t="shared" si="23"/>
        <v>1005885.7438123513</v>
      </c>
      <c r="S193" s="11">
        <f t="shared" si="24"/>
        <v>4431794.365647994</v>
      </c>
      <c r="T193" s="11">
        <f t="shared" si="25"/>
        <v>13175669.812532308</v>
      </c>
      <c r="U193" s="12"/>
      <c r="V193" s="12"/>
      <c r="W193" s="12"/>
      <c r="X193" s="13"/>
      <c r="Y193" s="13"/>
    </row>
    <row r="194" spans="1:25" s="14" customFormat="1" ht="54" customHeight="1">
      <c r="A194" s="7" t="s">
        <v>200</v>
      </c>
      <c r="B194" s="8" t="s">
        <v>201</v>
      </c>
      <c r="C194" s="8" t="s">
        <v>191</v>
      </c>
      <c r="D194" s="8" t="s">
        <v>393</v>
      </c>
      <c r="E194" s="8" t="s">
        <v>395</v>
      </c>
      <c r="F194" s="8"/>
      <c r="G194" s="9">
        <v>565.03300000000002</v>
      </c>
      <c r="H194" s="9">
        <v>156.09300000000002</v>
      </c>
      <c r="I194" s="9">
        <v>47.276000000000003</v>
      </c>
      <c r="J194" s="9">
        <v>408.60500000000002</v>
      </c>
      <c r="K194" s="9">
        <f t="shared" si="29"/>
        <v>1177.0070000000001</v>
      </c>
      <c r="L194" s="10">
        <v>6513.0818460288574</v>
      </c>
      <c r="M194" s="10">
        <f>L194</f>
        <v>6513.0818460288574</v>
      </c>
      <c r="N194" s="10">
        <v>1664</v>
      </c>
      <c r="O194" s="10">
        <f>N194*1.04</f>
        <v>1730.56</v>
      </c>
      <c r="P194" s="11">
        <f t="shared" si="21"/>
        <v>2739891.2627072237</v>
      </c>
      <c r="Q194" s="11">
        <f t="shared" si="22"/>
        <v>756907.73259218247</v>
      </c>
      <c r="R194" s="11">
        <f t="shared" si="23"/>
        <v>226098.50279286029</v>
      </c>
      <c r="S194" s="11">
        <f t="shared" si="24"/>
        <v>1954162.3388966215</v>
      </c>
      <c r="T194" s="11">
        <f t="shared" si="25"/>
        <v>5677059.8369888887</v>
      </c>
      <c r="U194" s="12"/>
      <c r="V194" s="12"/>
      <c r="W194" s="12"/>
      <c r="X194" s="13"/>
      <c r="Y194" s="13"/>
    </row>
    <row r="195" spans="1:25" s="14" customFormat="1" ht="54" customHeight="1">
      <c r="A195" s="7" t="s">
        <v>200</v>
      </c>
      <c r="B195" s="8" t="s">
        <v>201</v>
      </c>
      <c r="C195" s="8" t="s">
        <v>191</v>
      </c>
      <c r="D195" s="8" t="s">
        <v>393</v>
      </c>
      <c r="E195" s="8" t="s">
        <v>396</v>
      </c>
      <c r="F195" s="8"/>
      <c r="G195" s="9">
        <v>425.67500000000001</v>
      </c>
      <c r="H195" s="9">
        <v>283.78399999999999</v>
      </c>
      <c r="I195" s="9">
        <v>138.83099999999999</v>
      </c>
      <c r="J195" s="9">
        <v>428.73700000000002</v>
      </c>
      <c r="K195" s="9">
        <f t="shared" si="29"/>
        <v>1277.027</v>
      </c>
      <c r="L195" s="10">
        <v>6513.0818460288574</v>
      </c>
      <c r="M195" s="10">
        <f>L195</f>
        <v>6513.0818460288574</v>
      </c>
      <c r="N195" s="10">
        <v>1622</v>
      </c>
      <c r="O195" s="10">
        <f>N195*1.04</f>
        <v>1686.88</v>
      </c>
      <c r="P195" s="11">
        <f t="shared" si="21"/>
        <v>2082011.2648083339</v>
      </c>
      <c r="Q195" s="11">
        <f t="shared" si="22"/>
        <v>1388010.7705934532</v>
      </c>
      <c r="R195" s="11">
        <f t="shared" si="23"/>
        <v>670026.42848603218</v>
      </c>
      <c r="S195" s="11">
        <f t="shared" si="24"/>
        <v>2069171.3008608744</v>
      </c>
      <c r="T195" s="11">
        <f t="shared" si="25"/>
        <v>6209219.7647486934</v>
      </c>
      <c r="U195" s="12"/>
      <c r="V195" s="12"/>
      <c r="W195" s="12"/>
      <c r="X195" s="13"/>
      <c r="Y195" s="13"/>
    </row>
    <row r="196" spans="1:25" s="14" customFormat="1" ht="54" customHeight="1">
      <c r="A196" s="7" t="s">
        <v>200</v>
      </c>
      <c r="B196" s="8" t="s">
        <v>201</v>
      </c>
      <c r="C196" s="8" t="s">
        <v>191</v>
      </c>
      <c r="D196" s="8" t="s">
        <v>202</v>
      </c>
      <c r="E196" s="8"/>
      <c r="F196" s="8"/>
      <c r="G196" s="9">
        <v>3210.451</v>
      </c>
      <c r="H196" s="9">
        <v>1403.749</v>
      </c>
      <c r="I196" s="9">
        <v>667.36199999999997</v>
      </c>
      <c r="J196" s="9">
        <v>2615.598</v>
      </c>
      <c r="K196" s="9">
        <f t="shared" si="29"/>
        <v>7897.16</v>
      </c>
      <c r="L196" s="10">
        <v>6790.55</v>
      </c>
      <c r="M196" s="10">
        <v>10618.19779998483</v>
      </c>
      <c r="N196" s="10">
        <v>1549</v>
      </c>
      <c r="O196" s="10">
        <f>N196*1.04</f>
        <v>1610.96</v>
      </c>
      <c r="P196" s="11">
        <f t="shared" si="21"/>
        <v>16827739.43905</v>
      </c>
      <c r="Q196" s="11">
        <f t="shared" si="22"/>
        <v>7357820.5709500005</v>
      </c>
      <c r="R196" s="11">
        <f t="shared" si="23"/>
        <v>6011088.2326734746</v>
      </c>
      <c r="S196" s="11">
        <f t="shared" si="24"/>
        <v>23559313.175164718</v>
      </c>
      <c r="T196" s="11">
        <f t="shared" si="25"/>
        <v>53755961.417838193</v>
      </c>
      <c r="U196" s="12"/>
      <c r="V196" s="12"/>
      <c r="W196" s="12"/>
      <c r="X196" s="13"/>
      <c r="Y196" s="13"/>
    </row>
    <row r="197" spans="1:25" s="14" customFormat="1" ht="54" customHeight="1">
      <c r="A197" s="7" t="s">
        <v>209</v>
      </c>
      <c r="B197" s="8" t="s">
        <v>210</v>
      </c>
      <c r="C197" s="8" t="s">
        <v>191</v>
      </c>
      <c r="D197" s="8" t="s">
        <v>211</v>
      </c>
      <c r="E197" s="8"/>
      <c r="F197" s="8"/>
      <c r="G197" s="9">
        <v>2157.5249999999996</v>
      </c>
      <c r="H197" s="9">
        <v>1438.35</v>
      </c>
      <c r="I197" s="9">
        <v>719.17499999999995</v>
      </c>
      <c r="J197" s="9">
        <v>2157.5249999999996</v>
      </c>
      <c r="K197" s="9">
        <f t="shared" si="29"/>
        <v>6472.5749999999989</v>
      </c>
      <c r="L197" s="10">
        <v>5413.05</v>
      </c>
      <c r="M197" s="10">
        <v>5413.05</v>
      </c>
      <c r="N197" s="10">
        <v>1560</v>
      </c>
      <c r="O197" s="10">
        <v>1622.4</v>
      </c>
      <c r="P197" s="11">
        <f t="shared" si="21"/>
        <v>8313051.701249999</v>
      </c>
      <c r="Q197" s="11">
        <f t="shared" si="22"/>
        <v>5542034.4675000003</v>
      </c>
      <c r="R197" s="11">
        <f t="shared" si="23"/>
        <v>2726140.7137500001</v>
      </c>
      <c r="S197" s="11">
        <f t="shared" si="24"/>
        <v>8178422.1412499985</v>
      </c>
      <c r="T197" s="11">
        <f t="shared" si="25"/>
        <v>24759649.02375</v>
      </c>
      <c r="U197" s="12"/>
      <c r="V197" s="12"/>
      <c r="W197" s="12"/>
      <c r="X197" s="13"/>
      <c r="Y197" s="13"/>
    </row>
    <row r="198" spans="1:25" s="14" customFormat="1" ht="54" customHeight="1">
      <c r="A198" s="7" t="s">
        <v>212</v>
      </c>
      <c r="B198" s="8" t="s">
        <v>213</v>
      </c>
      <c r="C198" s="8" t="s">
        <v>191</v>
      </c>
      <c r="D198" s="8" t="s">
        <v>214</v>
      </c>
      <c r="E198" s="8" t="s">
        <v>392</v>
      </c>
      <c r="F198" s="8"/>
      <c r="G198" s="9">
        <v>199.77600000000001</v>
      </c>
      <c r="H198" s="9">
        <v>133.184</v>
      </c>
      <c r="I198" s="9">
        <v>66.591999999999999</v>
      </c>
      <c r="J198" s="9">
        <v>199.77600000000001</v>
      </c>
      <c r="K198" s="9">
        <f t="shared" si="29"/>
        <v>599.32799999999997</v>
      </c>
      <c r="L198" s="10">
        <v>6234.53</v>
      </c>
      <c r="M198" s="10">
        <v>6696.3993677811068</v>
      </c>
      <c r="N198" s="10">
        <v>1600</v>
      </c>
      <c r="O198" s="10">
        <v>1664</v>
      </c>
      <c r="P198" s="11">
        <f t="shared" si="21"/>
        <v>925867.86528000003</v>
      </c>
      <c r="Q198" s="11">
        <f t="shared" si="22"/>
        <v>617245.2435199999</v>
      </c>
      <c r="R198" s="11">
        <f t="shared" si="23"/>
        <v>335117.53869927948</v>
      </c>
      <c r="S198" s="11">
        <f t="shared" si="24"/>
        <v>1005352.6160978384</v>
      </c>
      <c r="T198" s="11">
        <f t="shared" si="25"/>
        <v>2883583.2635971177</v>
      </c>
      <c r="U198" s="12"/>
      <c r="V198" s="12"/>
      <c r="W198" s="12"/>
      <c r="X198" s="13"/>
      <c r="Y198" s="13"/>
    </row>
    <row r="199" spans="1:25" s="14" customFormat="1" ht="54" customHeight="1">
      <c r="A199" s="7" t="s">
        <v>212</v>
      </c>
      <c r="B199" s="8" t="s">
        <v>213</v>
      </c>
      <c r="C199" s="8" t="s">
        <v>191</v>
      </c>
      <c r="D199" s="8" t="s">
        <v>214</v>
      </c>
      <c r="E199" s="8" t="s">
        <v>411</v>
      </c>
      <c r="F199" s="8"/>
      <c r="G199" s="9">
        <v>67.700999999999993</v>
      </c>
      <c r="H199" s="9">
        <v>45.134</v>
      </c>
      <c r="I199" s="9">
        <v>22.567</v>
      </c>
      <c r="J199" s="9">
        <v>67.700999999999993</v>
      </c>
      <c r="K199" s="9">
        <f t="shared" si="29"/>
        <v>203.10299999999998</v>
      </c>
      <c r="L199" s="10">
        <v>6234.53</v>
      </c>
      <c r="M199" s="10">
        <v>6696.3993677811068</v>
      </c>
      <c r="N199" s="10">
        <v>1560</v>
      </c>
      <c r="O199" s="10">
        <v>1622.4</v>
      </c>
      <c r="P199" s="11">
        <f t="shared" si="21"/>
        <v>316470.35552999994</v>
      </c>
      <c r="Q199" s="11">
        <f t="shared" si="22"/>
        <v>210980.23702</v>
      </c>
      <c r="R199" s="11">
        <f t="shared" si="23"/>
        <v>114504.94373271624</v>
      </c>
      <c r="S199" s="11">
        <f t="shared" si="24"/>
        <v>343514.83119814872</v>
      </c>
      <c r="T199" s="11">
        <f t="shared" si="25"/>
        <v>985470.36748086498</v>
      </c>
      <c r="U199" s="12"/>
      <c r="V199" s="12"/>
      <c r="W199" s="12"/>
      <c r="X199" s="13"/>
      <c r="Y199" s="13"/>
    </row>
    <row r="200" spans="1:25" s="14" customFormat="1" ht="54" customHeight="1">
      <c r="A200" s="7" t="s">
        <v>203</v>
      </c>
      <c r="B200" s="8" t="s">
        <v>204</v>
      </c>
      <c r="C200" s="8" t="s">
        <v>191</v>
      </c>
      <c r="D200" s="8" t="s">
        <v>205</v>
      </c>
      <c r="E200" s="8"/>
      <c r="F200" s="8"/>
      <c r="G200" s="9">
        <v>3411.652</v>
      </c>
      <c r="H200" s="9">
        <v>1544.1610000000001</v>
      </c>
      <c r="I200" s="9">
        <v>669.35299999999995</v>
      </c>
      <c r="J200" s="9">
        <v>2820.1669999999999</v>
      </c>
      <c r="K200" s="9">
        <f t="shared" si="29"/>
        <v>8445.3330000000005</v>
      </c>
      <c r="L200" s="10">
        <v>6272.85</v>
      </c>
      <c r="M200" s="10">
        <v>6272.85</v>
      </c>
      <c r="N200" s="10">
        <v>1600</v>
      </c>
      <c r="O200" s="10">
        <v>1664</v>
      </c>
      <c r="P200" s="11">
        <f t="shared" si="21"/>
        <v>15942138.048200002</v>
      </c>
      <c r="Q200" s="11">
        <f t="shared" si="22"/>
        <v>7215632.7288500005</v>
      </c>
      <c r="R200" s="11">
        <f t="shared" si="23"/>
        <v>3084947.5740499999</v>
      </c>
      <c r="S200" s="11">
        <f t="shared" si="24"/>
        <v>12997726.67795</v>
      </c>
      <c r="T200" s="11">
        <f t="shared" si="25"/>
        <v>39240445.029050007</v>
      </c>
      <c r="U200" s="12"/>
      <c r="V200" s="12"/>
      <c r="W200" s="12"/>
      <c r="X200" s="13"/>
      <c r="Y200" s="13"/>
    </row>
    <row r="201" spans="1:25" s="14" customFormat="1" ht="54" customHeight="1">
      <c r="A201" s="7" t="s">
        <v>215</v>
      </c>
      <c r="B201" s="8" t="s">
        <v>216</v>
      </c>
      <c r="C201" s="8" t="s">
        <v>191</v>
      </c>
      <c r="D201" s="8" t="s">
        <v>393</v>
      </c>
      <c r="E201" s="8" t="s">
        <v>398</v>
      </c>
      <c r="F201" s="8"/>
      <c r="G201" s="9">
        <v>3580.3339999999998</v>
      </c>
      <c r="H201" s="9">
        <v>1231.3229999999999</v>
      </c>
      <c r="I201" s="9">
        <v>579.01199999999994</v>
      </c>
      <c r="J201" s="9">
        <v>2543.3029999999999</v>
      </c>
      <c r="K201" s="9">
        <f t="shared" si="29"/>
        <v>7933.9719999999988</v>
      </c>
      <c r="L201" s="10">
        <v>6141.73</v>
      </c>
      <c r="M201" s="10">
        <v>6141.73</v>
      </c>
      <c r="N201" s="10">
        <v>1600</v>
      </c>
      <c r="O201" s="10">
        <v>1664</v>
      </c>
      <c r="P201" s="11">
        <f t="shared" si="21"/>
        <v>16260910.337819997</v>
      </c>
      <c r="Q201" s="11">
        <f t="shared" si="22"/>
        <v>5592336.608789999</v>
      </c>
      <c r="R201" s="11">
        <f t="shared" si="23"/>
        <v>2592659.4027599995</v>
      </c>
      <c r="S201" s="11">
        <f t="shared" si="24"/>
        <v>11388224.142189998</v>
      </c>
      <c r="T201" s="11">
        <f t="shared" si="25"/>
        <v>35834130.491559997</v>
      </c>
      <c r="U201" s="12"/>
      <c r="V201" s="12"/>
      <c r="W201" s="12"/>
      <c r="X201" s="13"/>
      <c r="Y201" s="13"/>
    </row>
    <row r="202" spans="1:25" s="14" customFormat="1" ht="54" customHeight="1">
      <c r="A202" s="7" t="s">
        <v>217</v>
      </c>
      <c r="B202" s="8" t="s">
        <v>218</v>
      </c>
      <c r="C202" s="8" t="s">
        <v>191</v>
      </c>
      <c r="D202" s="8" t="s">
        <v>37</v>
      </c>
      <c r="E202" s="8" t="s">
        <v>399</v>
      </c>
      <c r="F202" s="8"/>
      <c r="G202" s="9">
        <v>827.15000000000009</v>
      </c>
      <c r="H202" s="9">
        <v>411.65899999999999</v>
      </c>
      <c r="I202" s="9">
        <v>188.98099999999999</v>
      </c>
      <c r="J202" s="9">
        <v>701.601</v>
      </c>
      <c r="K202" s="9">
        <f t="shared" si="29"/>
        <v>2129.3910000000001</v>
      </c>
      <c r="L202" s="10">
        <v>6491.96</v>
      </c>
      <c r="M202" s="10">
        <v>6491.96</v>
      </c>
      <c r="N202" s="10">
        <v>1600</v>
      </c>
      <c r="O202" s="10">
        <v>1664</v>
      </c>
      <c r="P202" s="11">
        <f t="shared" si="21"/>
        <v>4046384.7140000006</v>
      </c>
      <c r="Q202" s="11">
        <f t="shared" si="22"/>
        <v>2013819.36164</v>
      </c>
      <c r="R202" s="11">
        <f t="shared" si="23"/>
        <v>912392.70875999995</v>
      </c>
      <c r="S202" s="11">
        <f t="shared" si="24"/>
        <v>3387301.5639599999</v>
      </c>
      <c r="T202" s="11">
        <f t="shared" si="25"/>
        <v>10359898.34836</v>
      </c>
      <c r="U202" s="12"/>
      <c r="V202" s="12"/>
      <c r="W202" s="12"/>
      <c r="X202" s="13"/>
      <c r="Y202" s="13"/>
    </row>
    <row r="203" spans="1:25" s="14" customFormat="1" ht="54" customHeight="1">
      <c r="A203" s="7" t="s">
        <v>219</v>
      </c>
      <c r="B203" s="8" t="s">
        <v>220</v>
      </c>
      <c r="C203" s="8" t="s">
        <v>191</v>
      </c>
      <c r="D203" s="8" t="s">
        <v>37</v>
      </c>
      <c r="E203" s="8"/>
      <c r="F203" s="8"/>
      <c r="G203" s="9">
        <v>556.45100000000002</v>
      </c>
      <c r="H203" s="9">
        <v>195.88799999999998</v>
      </c>
      <c r="I203" s="9">
        <v>79.793000000000006</v>
      </c>
      <c r="J203" s="9">
        <v>398.18600000000004</v>
      </c>
      <c r="K203" s="9">
        <f t="shared" si="29"/>
        <v>1230.318</v>
      </c>
      <c r="L203" s="10">
        <v>6268.95</v>
      </c>
      <c r="M203" s="10">
        <v>6459.84</v>
      </c>
      <c r="N203" s="10">
        <v>1600</v>
      </c>
      <c r="O203" s="10">
        <v>1664</v>
      </c>
      <c r="P203" s="11">
        <f t="shared" si="21"/>
        <v>2598041.8964499999</v>
      </c>
      <c r="Q203" s="11">
        <f t="shared" si="22"/>
        <v>914591.27759999991</v>
      </c>
      <c r="R203" s="11">
        <f t="shared" si="23"/>
        <v>382674.46112000005</v>
      </c>
      <c r="S203" s="11">
        <f t="shared" si="24"/>
        <v>1909636.3462400003</v>
      </c>
      <c r="T203" s="11">
        <f t="shared" si="25"/>
        <v>5804943.9814100005</v>
      </c>
      <c r="U203" s="12"/>
      <c r="V203" s="12"/>
      <c r="W203" s="12"/>
      <c r="X203" s="13"/>
      <c r="Y203" s="13"/>
    </row>
    <row r="204" spans="1:25" s="14" customFormat="1" ht="54" customHeight="1">
      <c r="A204" s="7" t="s">
        <v>206</v>
      </c>
      <c r="B204" s="8" t="s">
        <v>207</v>
      </c>
      <c r="C204" s="8" t="s">
        <v>191</v>
      </c>
      <c r="D204" s="8" t="s">
        <v>208</v>
      </c>
      <c r="E204" s="8"/>
      <c r="F204" s="8"/>
      <c r="G204" s="9">
        <v>698.96799999999996</v>
      </c>
      <c r="H204" s="9">
        <v>467.101</v>
      </c>
      <c r="I204" s="9">
        <v>233.55</v>
      </c>
      <c r="J204" s="9">
        <v>700.65000000000009</v>
      </c>
      <c r="K204" s="9">
        <f t="shared" si="29"/>
        <v>2100.2690000000002</v>
      </c>
      <c r="L204" s="10">
        <v>7425.63</v>
      </c>
      <c r="M204" s="10">
        <v>7425.63</v>
      </c>
      <c r="N204" s="10">
        <v>1560</v>
      </c>
      <c r="O204" s="10">
        <v>1622.4</v>
      </c>
      <c r="P204" s="11">
        <f t="shared" ref="P204:P214" si="30">G204*(L204-N204)</f>
        <v>4099887.6698399996</v>
      </c>
      <c r="Q204" s="11">
        <f t="shared" ref="Q204:Q214" si="31">(L204-N204)*H204</f>
        <v>2739841.6386299999</v>
      </c>
      <c r="R204" s="11">
        <f t="shared" ref="R204:R214" si="32">(M204-O204)*I204</f>
        <v>1355344.3665</v>
      </c>
      <c r="S204" s="11">
        <f t="shared" ref="S204:S214" si="33">(M204-O204)*J204</f>
        <v>4066033.0995</v>
      </c>
      <c r="T204" s="11">
        <f t="shared" ref="T204:T214" si="34">SUM(P204:S204)</f>
        <v>12261106.77447</v>
      </c>
      <c r="U204" s="12"/>
      <c r="V204" s="12"/>
      <c r="W204" s="12"/>
      <c r="X204" s="13"/>
      <c r="Y204" s="13"/>
    </row>
    <row r="205" spans="1:25" s="14" customFormat="1" ht="54" customHeight="1">
      <c r="A205" s="7" t="s">
        <v>221</v>
      </c>
      <c r="B205" s="8" t="s">
        <v>222</v>
      </c>
      <c r="C205" s="8" t="s">
        <v>191</v>
      </c>
      <c r="D205" s="8" t="s">
        <v>214</v>
      </c>
      <c r="E205" s="8"/>
      <c r="F205" s="8"/>
      <c r="G205" s="9">
        <v>3675.777</v>
      </c>
      <c r="H205" s="9">
        <v>1444.57</v>
      </c>
      <c r="I205" s="9">
        <v>594.95600000000002</v>
      </c>
      <c r="J205" s="9">
        <v>2734.6409999999996</v>
      </c>
      <c r="K205" s="9">
        <f t="shared" si="29"/>
        <v>8449.9439999999995</v>
      </c>
      <c r="L205" s="10">
        <v>8135.7</v>
      </c>
      <c r="M205" s="10">
        <v>8135.7</v>
      </c>
      <c r="N205" s="10">
        <v>1600</v>
      </c>
      <c r="O205" s="10">
        <v>1664</v>
      </c>
      <c r="P205" s="11">
        <f t="shared" si="30"/>
        <v>24023775.738899998</v>
      </c>
      <c r="Q205" s="11">
        <f t="shared" si="31"/>
        <v>9441276.1490000002</v>
      </c>
      <c r="R205" s="11">
        <f t="shared" si="32"/>
        <v>3850376.7451999998</v>
      </c>
      <c r="S205" s="11">
        <f t="shared" si="33"/>
        <v>17697776.159699999</v>
      </c>
      <c r="T205" s="11">
        <f t="shared" si="34"/>
        <v>55013204.792799994</v>
      </c>
      <c r="U205" s="12"/>
      <c r="V205" s="12"/>
      <c r="W205" s="12"/>
      <c r="X205" s="13"/>
      <c r="Y205" s="13"/>
    </row>
    <row r="206" spans="1:25" s="14" customFormat="1" ht="54" customHeight="1">
      <c r="A206" s="7" t="s">
        <v>221</v>
      </c>
      <c r="B206" s="8" t="s">
        <v>222</v>
      </c>
      <c r="C206" s="8" t="s">
        <v>191</v>
      </c>
      <c r="D206" s="8" t="s">
        <v>223</v>
      </c>
      <c r="E206" s="8"/>
      <c r="F206" s="8"/>
      <c r="G206" s="9">
        <v>1448.8980000000001</v>
      </c>
      <c r="H206" s="9">
        <v>673.702</v>
      </c>
      <c r="I206" s="9">
        <v>269.29000000000002</v>
      </c>
      <c r="J206" s="9">
        <v>1131.9470000000001</v>
      </c>
      <c r="K206" s="9">
        <f t="shared" si="29"/>
        <v>3523.8370000000004</v>
      </c>
      <c r="L206" s="10">
        <v>8778</v>
      </c>
      <c r="M206" s="10">
        <v>8778</v>
      </c>
      <c r="N206" s="10">
        <v>1600</v>
      </c>
      <c r="O206" s="10">
        <v>1664</v>
      </c>
      <c r="P206" s="11">
        <f t="shared" si="30"/>
        <v>10400189.844000001</v>
      </c>
      <c r="Q206" s="11">
        <f t="shared" si="31"/>
        <v>4835832.9560000002</v>
      </c>
      <c r="R206" s="11">
        <f t="shared" si="32"/>
        <v>1915729.06</v>
      </c>
      <c r="S206" s="11">
        <f t="shared" si="33"/>
        <v>8052670.9580000006</v>
      </c>
      <c r="T206" s="11">
        <f t="shared" si="34"/>
        <v>25204422.818</v>
      </c>
      <c r="U206" s="12"/>
      <c r="V206" s="12"/>
      <c r="W206" s="12"/>
      <c r="X206" s="13"/>
      <c r="Y206" s="13"/>
    </row>
    <row r="207" spans="1:25" s="14" customFormat="1" ht="14.25" customHeight="1">
      <c r="A207" s="7"/>
      <c r="B207" s="8"/>
      <c r="C207" s="8"/>
      <c r="D207" s="8"/>
      <c r="E207" s="8"/>
      <c r="F207" s="8"/>
      <c r="G207" s="9"/>
      <c r="H207" s="9"/>
      <c r="I207" s="9"/>
      <c r="J207" s="9"/>
      <c r="K207" s="9"/>
      <c r="L207" s="10"/>
      <c r="M207" s="10"/>
      <c r="N207" s="10"/>
      <c r="O207" s="10"/>
      <c r="P207" s="11"/>
      <c r="Q207" s="11"/>
      <c r="R207" s="11"/>
      <c r="S207" s="11"/>
      <c r="T207" s="11"/>
      <c r="U207" s="12"/>
      <c r="V207" s="12"/>
      <c r="W207" s="12"/>
      <c r="X207" s="13"/>
      <c r="Y207" s="13"/>
    </row>
    <row r="208" spans="1:25" s="14" customFormat="1" ht="54" customHeight="1">
      <c r="A208" s="7" t="s">
        <v>40</v>
      </c>
      <c r="B208" s="8" t="s">
        <v>41</v>
      </c>
      <c r="C208" s="8" t="s">
        <v>224</v>
      </c>
      <c r="D208" s="8" t="s">
        <v>225</v>
      </c>
      <c r="E208" s="8"/>
      <c r="F208" s="8"/>
      <c r="G208" s="9">
        <v>147.16300000000001</v>
      </c>
      <c r="H208" s="9">
        <v>70.412999999999997</v>
      </c>
      <c r="I208" s="9">
        <v>34.661999999999999</v>
      </c>
      <c r="J208" s="9">
        <v>165.66300000000001</v>
      </c>
      <c r="K208" s="9">
        <f t="shared" ref="K208:K213" si="35">G208+H208+I208+J208</f>
        <v>417.90100000000007</v>
      </c>
      <c r="L208" s="10">
        <v>6009.179857346784</v>
      </c>
      <c r="M208" s="10">
        <v>12580.342323503664</v>
      </c>
      <c r="N208" s="10">
        <v>1825</v>
      </c>
      <c r="O208" s="10">
        <f>N208*1.04</f>
        <v>1898</v>
      </c>
      <c r="P208" s="11">
        <f t="shared" si="30"/>
        <v>615756.46034672484</v>
      </c>
      <c r="Q208" s="11">
        <f t="shared" si="31"/>
        <v>294620.65629535908</v>
      </c>
      <c r="R208" s="11">
        <f t="shared" si="32"/>
        <v>370271.34961728402</v>
      </c>
      <c r="S208" s="11">
        <f t="shared" si="33"/>
        <v>1769668.8763385876</v>
      </c>
      <c r="T208" s="11">
        <f t="shared" si="34"/>
        <v>3050317.3425979558</v>
      </c>
      <c r="U208" s="12"/>
      <c r="V208" s="12"/>
      <c r="W208" s="12"/>
      <c r="X208" s="13"/>
      <c r="Y208" s="13"/>
    </row>
    <row r="209" spans="1:25" s="14" customFormat="1" ht="54" customHeight="1">
      <c r="A209" s="7" t="s">
        <v>40</v>
      </c>
      <c r="B209" s="8" t="s">
        <v>41</v>
      </c>
      <c r="C209" s="8" t="s">
        <v>224</v>
      </c>
      <c r="D209" s="8" t="s">
        <v>401</v>
      </c>
      <c r="E209" s="8" t="s">
        <v>402</v>
      </c>
      <c r="F209" s="8"/>
      <c r="G209" s="9">
        <v>67.391999999999996</v>
      </c>
      <c r="H209" s="9">
        <v>36.231999999999999</v>
      </c>
      <c r="I209" s="9">
        <v>22.465</v>
      </c>
      <c r="J209" s="9">
        <v>67.394999999999996</v>
      </c>
      <c r="K209" s="9">
        <f t="shared" si="35"/>
        <v>193.48399999999998</v>
      </c>
      <c r="L209" s="10">
        <v>6506.0664395644526</v>
      </c>
      <c r="M209" s="10">
        <f>L209</f>
        <v>6506.0664395644526</v>
      </c>
      <c r="N209" s="10">
        <v>1898</v>
      </c>
      <c r="O209" s="10">
        <f>N209*1.04</f>
        <v>1973.92</v>
      </c>
      <c r="P209" s="11">
        <f t="shared" si="30"/>
        <v>310546.81349512754</v>
      </c>
      <c r="Q209" s="11">
        <f t="shared" si="31"/>
        <v>166959.46323829924</v>
      </c>
      <c r="R209" s="11">
        <f t="shared" si="32"/>
        <v>101814.66976481542</v>
      </c>
      <c r="S209" s="11">
        <f t="shared" si="33"/>
        <v>305444.00929444627</v>
      </c>
      <c r="T209" s="11">
        <f t="shared" si="34"/>
        <v>884764.95579268853</v>
      </c>
      <c r="U209" s="12"/>
      <c r="V209" s="12"/>
      <c r="W209" s="12"/>
      <c r="X209" s="13"/>
      <c r="Y209" s="13"/>
    </row>
    <row r="210" spans="1:25" s="14" customFormat="1" ht="54" customHeight="1">
      <c r="A210" s="7" t="s">
        <v>40</v>
      </c>
      <c r="B210" s="8" t="s">
        <v>41</v>
      </c>
      <c r="C210" s="8" t="s">
        <v>224</v>
      </c>
      <c r="D210" s="8" t="s">
        <v>401</v>
      </c>
      <c r="E210" s="8" t="s">
        <v>403</v>
      </c>
      <c r="F210" s="8"/>
      <c r="G210" s="9">
        <v>121.74300000000001</v>
      </c>
      <c r="H210" s="9">
        <v>61.526000000000003</v>
      </c>
      <c r="I210" s="9">
        <v>21.643999999999998</v>
      </c>
      <c r="J210" s="9">
        <v>121.74600000000001</v>
      </c>
      <c r="K210" s="9">
        <f t="shared" si="35"/>
        <v>326.65899999999999</v>
      </c>
      <c r="L210" s="10">
        <v>10241.016907852776</v>
      </c>
      <c r="M210" s="10">
        <f>L210</f>
        <v>10241.016907852776</v>
      </c>
      <c r="N210" s="10">
        <v>1898</v>
      </c>
      <c r="O210" s="10">
        <f>N210*1.04</f>
        <v>1973.92</v>
      </c>
      <c r="P210" s="11">
        <f t="shared" si="30"/>
        <v>1015703.9074127206</v>
      </c>
      <c r="Q210" s="11">
        <f t="shared" si="31"/>
        <v>513312.45827254991</v>
      </c>
      <c r="R210" s="11">
        <f t="shared" si="32"/>
        <v>178933.04547356546</v>
      </c>
      <c r="S210" s="11">
        <f t="shared" si="33"/>
        <v>1006485.9801434441</v>
      </c>
      <c r="T210" s="11">
        <f t="shared" si="34"/>
        <v>2714435.3913022801</v>
      </c>
      <c r="U210" s="12"/>
      <c r="V210" s="12"/>
      <c r="W210" s="12"/>
      <c r="X210" s="13"/>
      <c r="Y210" s="13"/>
    </row>
    <row r="211" spans="1:25" s="14" customFormat="1" ht="73.5" customHeight="1">
      <c r="A211" s="7" t="s">
        <v>35</v>
      </c>
      <c r="B211" s="8" t="s">
        <v>36</v>
      </c>
      <c r="C211" s="8" t="s">
        <v>224</v>
      </c>
      <c r="D211" s="8" t="s">
        <v>404</v>
      </c>
      <c r="E211" s="8"/>
      <c r="F211" s="8"/>
      <c r="G211" s="9">
        <f>2303.656+4.78</f>
        <v>2308.4360000000001</v>
      </c>
      <c r="H211" s="9">
        <v>1104.1010000000001</v>
      </c>
      <c r="I211" s="9">
        <v>535.39</v>
      </c>
      <c r="J211" s="9">
        <v>2355.7350000000001</v>
      </c>
      <c r="K211" s="9">
        <f t="shared" si="35"/>
        <v>6303.6620000000003</v>
      </c>
      <c r="L211" s="10">
        <v>6367.77</v>
      </c>
      <c r="M211" s="10">
        <v>7373.76</v>
      </c>
      <c r="N211" s="10">
        <v>1725</v>
      </c>
      <c r="O211" s="10">
        <v>1794</v>
      </c>
      <c r="P211" s="11">
        <f t="shared" si="30"/>
        <v>10717537.407720001</v>
      </c>
      <c r="Q211" s="11">
        <f t="shared" si="31"/>
        <v>5126086.9997700006</v>
      </c>
      <c r="R211" s="11">
        <f t="shared" si="32"/>
        <v>2987347.7064</v>
      </c>
      <c r="S211" s="11">
        <f t="shared" si="33"/>
        <v>13144435.923600001</v>
      </c>
      <c r="T211" s="11">
        <f t="shared" si="34"/>
        <v>31975408.037490003</v>
      </c>
      <c r="U211" s="12"/>
      <c r="V211" s="12"/>
      <c r="W211" s="12"/>
      <c r="X211" s="13"/>
      <c r="Y211" s="13"/>
    </row>
    <row r="212" spans="1:25" s="14" customFormat="1" ht="54" customHeight="1">
      <c r="A212" s="7" t="s">
        <v>35</v>
      </c>
      <c r="B212" s="8" t="s">
        <v>36</v>
      </c>
      <c r="C212" s="8" t="s">
        <v>224</v>
      </c>
      <c r="D212" s="8" t="s">
        <v>226</v>
      </c>
      <c r="E212" s="8"/>
      <c r="F212" s="8"/>
      <c r="G212" s="9">
        <v>549.43200000000002</v>
      </c>
      <c r="H212" s="9">
        <v>258.48199999999997</v>
      </c>
      <c r="I212" s="9">
        <v>141.23400000000001</v>
      </c>
      <c r="J212" s="9">
        <v>552.63</v>
      </c>
      <c r="K212" s="9">
        <f t="shared" si="35"/>
        <v>1501.778</v>
      </c>
      <c r="L212" s="10">
        <v>6367.77</v>
      </c>
      <c r="M212" s="10">
        <v>7373.76</v>
      </c>
      <c r="N212" s="10">
        <v>1725</v>
      </c>
      <c r="O212" s="10">
        <v>1794</v>
      </c>
      <c r="P212" s="11">
        <f t="shared" si="30"/>
        <v>2550886.4066400002</v>
      </c>
      <c r="Q212" s="11">
        <f t="shared" si="31"/>
        <v>1200072.47514</v>
      </c>
      <c r="R212" s="11">
        <f t="shared" si="32"/>
        <v>788051.82384000008</v>
      </c>
      <c r="S212" s="11">
        <f t="shared" si="33"/>
        <v>3083542.7688000002</v>
      </c>
      <c r="T212" s="11">
        <f t="shared" si="34"/>
        <v>7622553.4744199999</v>
      </c>
      <c r="U212" s="12"/>
      <c r="V212" s="12"/>
      <c r="W212" s="12"/>
      <c r="X212" s="13"/>
      <c r="Y212" s="13"/>
    </row>
    <row r="213" spans="1:25" s="14" customFormat="1" ht="54" customHeight="1">
      <c r="A213" s="7" t="s">
        <v>35</v>
      </c>
      <c r="B213" s="8" t="s">
        <v>36</v>
      </c>
      <c r="C213" s="8" t="s">
        <v>224</v>
      </c>
      <c r="D213" s="8" t="s">
        <v>227</v>
      </c>
      <c r="E213" s="8"/>
      <c r="F213" s="8"/>
      <c r="G213" s="9">
        <v>79.956999999999994</v>
      </c>
      <c r="H213" s="9">
        <v>35.704000000000001</v>
      </c>
      <c r="I213" s="9">
        <v>22.04</v>
      </c>
      <c r="J213" s="9">
        <v>77.388000000000005</v>
      </c>
      <c r="K213" s="9">
        <f t="shared" si="35"/>
        <v>215.089</v>
      </c>
      <c r="L213" s="10">
        <v>6419.55</v>
      </c>
      <c r="M213" s="10">
        <v>7359.92</v>
      </c>
      <c r="N213" s="10">
        <v>1191.67</v>
      </c>
      <c r="O213" s="10">
        <v>1239.3399999999999</v>
      </c>
      <c r="P213" s="11">
        <f t="shared" si="30"/>
        <v>418005.60115999996</v>
      </c>
      <c r="Q213" s="11">
        <f t="shared" si="31"/>
        <v>186656.22752000001</v>
      </c>
      <c r="R213" s="11">
        <f t="shared" si="32"/>
        <v>134897.58319999999</v>
      </c>
      <c r="S213" s="11">
        <f t="shared" si="33"/>
        <v>473659.44504000002</v>
      </c>
      <c r="T213" s="11">
        <f t="shared" si="34"/>
        <v>1213218.8569200002</v>
      </c>
      <c r="U213" s="12"/>
      <c r="V213" s="12"/>
      <c r="W213" s="12"/>
      <c r="X213" s="13"/>
      <c r="Y213" s="13"/>
    </row>
    <row r="214" spans="1:25" s="14" customFormat="1" ht="82.5" customHeight="1">
      <c r="A214" s="7" t="s">
        <v>35</v>
      </c>
      <c r="B214" s="8" t="s">
        <v>36</v>
      </c>
      <c r="C214" s="8" t="s">
        <v>224</v>
      </c>
      <c r="D214" s="8" t="s">
        <v>405</v>
      </c>
      <c r="E214" s="8"/>
      <c r="F214" s="8" t="s">
        <v>400</v>
      </c>
      <c r="G214" s="9">
        <v>1800.394</v>
      </c>
      <c r="H214" s="9">
        <v>835.803</v>
      </c>
      <c r="I214" s="9">
        <v>441.19099999999997</v>
      </c>
      <c r="J214" s="9">
        <v>1823.212</v>
      </c>
      <c r="K214" s="9">
        <f>G214+H214+I214+J214</f>
        <v>4900.6000000000004</v>
      </c>
      <c r="L214" s="10">
        <v>7049.98</v>
      </c>
      <c r="M214" s="10">
        <v>7049.98</v>
      </c>
      <c r="N214" s="10">
        <v>1725</v>
      </c>
      <c r="O214" s="10">
        <v>1794</v>
      </c>
      <c r="P214" s="11">
        <f t="shared" si="30"/>
        <v>9587062.0421199985</v>
      </c>
      <c r="Q214" s="11">
        <f t="shared" si="31"/>
        <v>4450634.2589399992</v>
      </c>
      <c r="R214" s="11">
        <f t="shared" si="32"/>
        <v>2318891.0721799997</v>
      </c>
      <c r="S214" s="11">
        <f t="shared" si="33"/>
        <v>9582765.8077599984</v>
      </c>
      <c r="T214" s="11">
        <f t="shared" si="34"/>
        <v>25939353.180999994</v>
      </c>
      <c r="U214" s="12"/>
      <c r="V214" s="12"/>
      <c r="W214" s="12"/>
      <c r="X214" s="13"/>
      <c r="Y214" s="13"/>
    </row>
    <row r="215" spans="1:25" s="14" customFormat="1" ht="49.5" customHeight="1">
      <c r="A215" s="67" t="s">
        <v>447</v>
      </c>
      <c r="B215" s="68"/>
      <c r="C215" s="68"/>
      <c r="D215" s="68"/>
      <c r="E215" s="68"/>
      <c r="F215" s="16"/>
      <c r="G215" s="9">
        <f>SUM(G11:G214)</f>
        <v>1969269.6887894596</v>
      </c>
      <c r="H215" s="9">
        <f>SUM(H11:H214)</f>
        <v>898170.73199999961</v>
      </c>
      <c r="I215" s="9">
        <f>SUM(I11:I214)</f>
        <v>404394.58480760024</v>
      </c>
      <c r="J215" s="9">
        <f>SUM(J11:J214)</f>
        <v>1584896.6629518992</v>
      </c>
      <c r="K215" s="9">
        <f>SUM(K11:K214)</f>
        <v>4856731.668548963</v>
      </c>
      <c r="L215" s="10"/>
      <c r="M215" s="10"/>
      <c r="N215" s="10"/>
      <c r="O215" s="10"/>
      <c r="P215" s="11">
        <f>SUM(P11:P214)</f>
        <v>1530801780.0828867</v>
      </c>
      <c r="Q215" s="11">
        <f>SUM(Q11:Q214)</f>
        <v>694284019.44411445</v>
      </c>
      <c r="R215" s="11">
        <f>SUM(R11:R214)</f>
        <v>528055499.33046007</v>
      </c>
      <c r="S215" s="11">
        <f>SUM(S11:S214)</f>
        <v>2090224564.6684415</v>
      </c>
      <c r="T215" s="11">
        <f>SUM(T11:T214)</f>
        <v>4843365863.5259027</v>
      </c>
      <c r="U215" s="12"/>
      <c r="V215" s="12"/>
      <c r="W215" s="12"/>
      <c r="X215" s="13"/>
      <c r="Y215" s="13"/>
    </row>
    <row r="216" spans="1:25" s="14" customFormat="1" ht="19.5" customHeight="1">
      <c r="A216" s="69"/>
      <c r="B216" s="70"/>
      <c r="C216" s="70"/>
      <c r="D216" s="70"/>
      <c r="E216" s="70"/>
      <c r="F216" s="16"/>
      <c r="G216" s="9"/>
      <c r="H216" s="9"/>
      <c r="I216" s="9"/>
      <c r="J216" s="9"/>
      <c r="K216" s="9"/>
      <c r="L216" s="71"/>
      <c r="M216" s="71"/>
      <c r="N216" s="71"/>
      <c r="O216" s="71"/>
      <c r="P216" s="72"/>
      <c r="Q216" s="72"/>
      <c r="R216" s="72"/>
      <c r="S216" s="72"/>
      <c r="T216" s="72"/>
      <c r="U216" s="73"/>
      <c r="V216" s="73"/>
      <c r="W216" s="74"/>
      <c r="X216" s="13"/>
      <c r="Y216" s="13"/>
    </row>
    <row r="217" spans="1:25" s="14" customFormat="1" ht="49.5" customHeight="1">
      <c r="A217" s="67" t="s">
        <v>435</v>
      </c>
      <c r="B217" s="68"/>
      <c r="C217" s="68"/>
      <c r="D217" s="68"/>
      <c r="E217" s="68"/>
      <c r="F217" s="16"/>
      <c r="G217" s="75"/>
      <c r="H217" s="75"/>
      <c r="I217" s="75"/>
      <c r="J217" s="75"/>
      <c r="K217" s="9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5"/>
      <c r="X217" s="13"/>
      <c r="Y217" s="13"/>
    </row>
    <row r="218" spans="1:25" s="14" customFormat="1" ht="54" customHeight="1">
      <c r="A218" s="7" t="s">
        <v>144</v>
      </c>
      <c r="B218" s="15" t="s">
        <v>145</v>
      </c>
      <c r="C218" s="8" t="s">
        <v>138</v>
      </c>
      <c r="D218" s="16"/>
      <c r="E218" s="17"/>
      <c r="F218" s="16" t="s">
        <v>436</v>
      </c>
      <c r="G218" s="9">
        <f>372.65*0.6</f>
        <v>223.58999999999997</v>
      </c>
      <c r="H218" s="9">
        <f>372.65-G218</f>
        <v>149.06</v>
      </c>
      <c r="I218" s="9">
        <f>213.4*0.25</f>
        <v>53.35</v>
      </c>
      <c r="J218" s="9">
        <f>213.4*0.75</f>
        <v>160.05000000000001</v>
      </c>
      <c r="K218" s="9">
        <f>SUM(G218:J218)</f>
        <v>586.04999999999995</v>
      </c>
      <c r="L218" s="10">
        <v>6470.61</v>
      </c>
      <c r="M218" s="10">
        <v>6470.61</v>
      </c>
      <c r="N218" s="10">
        <v>1758</v>
      </c>
      <c r="O218" s="10">
        <v>1828.3200000000002</v>
      </c>
      <c r="P218" s="11">
        <f>G218*(L218-N218)</f>
        <v>1053692.4698999999</v>
      </c>
      <c r="Q218" s="11">
        <f>(L218-N218)*H218</f>
        <v>702461.64659999998</v>
      </c>
      <c r="R218" s="11">
        <f>(M218-O218)*I218</f>
        <v>247666.17149999997</v>
      </c>
      <c r="S218" s="11">
        <f>(M218-O218)*J218</f>
        <v>742998.51449999993</v>
      </c>
      <c r="T218" s="11">
        <f>SUM(P218:S218)</f>
        <v>2746818.8024999998</v>
      </c>
      <c r="U218" s="12"/>
      <c r="V218" s="12"/>
      <c r="W218" s="12"/>
      <c r="X218" s="13"/>
      <c r="Y218" s="13"/>
    </row>
    <row r="219" spans="1:25" s="14" customFormat="1" ht="54" customHeight="1">
      <c r="A219" s="7" t="s">
        <v>144</v>
      </c>
      <c r="B219" s="15" t="s">
        <v>145</v>
      </c>
      <c r="C219" s="8" t="s">
        <v>138</v>
      </c>
      <c r="D219" s="16"/>
      <c r="E219" s="17"/>
      <c r="F219" s="16" t="s">
        <v>437</v>
      </c>
      <c r="G219" s="9">
        <f>4149.85/5*3</f>
        <v>2489.91</v>
      </c>
      <c r="H219" s="9">
        <f>4149.85-G219</f>
        <v>1659.9400000000005</v>
      </c>
      <c r="I219" s="9">
        <v>0</v>
      </c>
      <c r="J219" s="9">
        <v>2131.2600000000002</v>
      </c>
      <c r="K219" s="9">
        <f t="shared" ref="K219:K225" si="36">SUM(G219:J219)</f>
        <v>6281.1100000000006</v>
      </c>
      <c r="L219" s="10">
        <v>169.2</v>
      </c>
      <c r="M219" s="10">
        <v>178.12850000000003</v>
      </c>
      <c r="N219" s="10">
        <v>62</v>
      </c>
      <c r="O219" s="10">
        <v>64.48</v>
      </c>
      <c r="P219" s="11">
        <f t="shared" ref="P219:P225" si="37">G219*(L219-N219)</f>
        <v>266918.35199999996</v>
      </c>
      <c r="Q219" s="11">
        <f t="shared" ref="Q219:Q225" si="38">(L219-N219)*H219</f>
        <v>177945.56800000003</v>
      </c>
      <c r="R219" s="11">
        <f t="shared" ref="R219:R225" si="39">(M219-O219)*I219</f>
        <v>0</v>
      </c>
      <c r="S219" s="11">
        <f t="shared" ref="S219:S225" si="40">(M219-O219)*J219</f>
        <v>242214.50211000009</v>
      </c>
      <c r="T219" s="11">
        <f t="shared" ref="T219:T225" si="41">SUM(P219:S219)</f>
        <v>687078.42211000004</v>
      </c>
      <c r="U219" s="12"/>
      <c r="V219" s="12"/>
      <c r="W219" s="12"/>
      <c r="X219" s="13"/>
      <c r="Y219" s="13"/>
    </row>
    <row r="220" spans="1:25" s="14" customFormat="1" ht="54" customHeight="1">
      <c r="A220" s="7">
        <v>2920015308</v>
      </c>
      <c r="B220" s="15" t="s">
        <v>155</v>
      </c>
      <c r="C220" s="8" t="s">
        <v>359</v>
      </c>
      <c r="D220" s="16"/>
      <c r="E220" s="17"/>
      <c r="F220" s="16" t="s">
        <v>436</v>
      </c>
      <c r="G220" s="9">
        <f>650.471+137.449</f>
        <v>787.92000000000007</v>
      </c>
      <c r="H220" s="9">
        <f>610.635+79.349</f>
        <v>689.98400000000004</v>
      </c>
      <c r="I220" s="9">
        <f>599.097+44.396</f>
        <v>643.49299999999994</v>
      </c>
      <c r="J220" s="9">
        <f>612.029+142.911</f>
        <v>754.94</v>
      </c>
      <c r="K220" s="9">
        <f t="shared" si="36"/>
        <v>2876.337</v>
      </c>
      <c r="L220" s="10">
        <v>3301.9453103970613</v>
      </c>
      <c r="M220" s="10">
        <v>4077.8593520047261</v>
      </c>
      <c r="N220" s="10">
        <v>2520</v>
      </c>
      <c r="O220" s="10">
        <v>2620.8000000000002</v>
      </c>
      <c r="P220" s="11">
        <f t="shared" si="37"/>
        <v>616110.34896805265</v>
      </c>
      <c r="Q220" s="11">
        <f t="shared" si="38"/>
        <v>539529.75304900599</v>
      </c>
      <c r="R220" s="11">
        <f t="shared" si="39"/>
        <v>937607.49359957699</v>
      </c>
      <c r="S220" s="11">
        <f t="shared" si="40"/>
        <v>1099992.387202448</v>
      </c>
      <c r="T220" s="11">
        <f t="shared" si="41"/>
        <v>3193239.9828190831</v>
      </c>
      <c r="U220" s="12"/>
      <c r="V220" s="12"/>
      <c r="W220" s="12"/>
      <c r="X220" s="13"/>
      <c r="Y220" s="13"/>
    </row>
    <row r="221" spans="1:25" s="14" customFormat="1" ht="54" customHeight="1">
      <c r="A221" s="7">
        <v>2920015308</v>
      </c>
      <c r="B221" s="15" t="s">
        <v>155</v>
      </c>
      <c r="C221" s="8" t="s">
        <v>359</v>
      </c>
      <c r="D221" s="16"/>
      <c r="E221" s="17"/>
      <c r="F221" s="16" t="s">
        <v>437</v>
      </c>
      <c r="G221" s="9">
        <f>29912.082/2</f>
        <v>14956.040999999999</v>
      </c>
      <c r="H221" s="9">
        <f>20912.082/2</f>
        <v>10456.040999999999</v>
      </c>
      <c r="I221" s="9">
        <f>20250.926/2</f>
        <v>10125.463</v>
      </c>
      <c r="J221" s="9">
        <f>20250.926/2</f>
        <v>10125.463</v>
      </c>
      <c r="K221" s="9">
        <f t="shared" si="36"/>
        <v>45663.008000000002</v>
      </c>
      <c r="L221" s="10">
        <f>72.65</f>
        <v>72.650000000000006</v>
      </c>
      <c r="M221" s="10">
        <v>85.729181230000023</v>
      </c>
      <c r="N221" s="10">
        <v>49.745601000000008</v>
      </c>
      <c r="O221" s="10">
        <f>49.75*104%</f>
        <v>51.74</v>
      </c>
      <c r="P221" s="11">
        <f t="shared" si="37"/>
        <v>342559.13052435894</v>
      </c>
      <c r="Q221" s="11">
        <f t="shared" si="38"/>
        <v>239489.33502435897</v>
      </c>
      <c r="R221" s="11">
        <f t="shared" si="39"/>
        <v>344156.19694465969</v>
      </c>
      <c r="S221" s="11">
        <f t="shared" si="40"/>
        <v>344156.19694465969</v>
      </c>
      <c r="T221" s="11">
        <f t="shared" si="41"/>
        <v>1270360.8594380373</v>
      </c>
      <c r="U221" s="12"/>
      <c r="V221" s="12"/>
      <c r="W221" s="12"/>
      <c r="X221" s="13"/>
      <c r="Y221" s="13"/>
    </row>
    <row r="222" spans="1:25" s="14" customFormat="1" ht="54" customHeight="1">
      <c r="A222" s="7" t="s">
        <v>122</v>
      </c>
      <c r="B222" s="15" t="s">
        <v>123</v>
      </c>
      <c r="C222" s="8" t="s">
        <v>113</v>
      </c>
      <c r="D222" s="16" t="s">
        <v>116</v>
      </c>
      <c r="E222" s="17"/>
      <c r="F222" s="16" t="s">
        <v>436</v>
      </c>
      <c r="G222" s="9">
        <v>2129.4575999999997</v>
      </c>
      <c r="H222" s="9">
        <v>532.36439999999993</v>
      </c>
      <c r="I222" s="9">
        <v>709.81920000000002</v>
      </c>
      <c r="J222" s="9">
        <v>1064.7287999999999</v>
      </c>
      <c r="K222" s="9">
        <f t="shared" si="36"/>
        <v>4436.369999999999</v>
      </c>
      <c r="L222" s="10">
        <v>7321.97</v>
      </c>
      <c r="M222" s="10">
        <v>7747.21</v>
      </c>
      <c r="N222" s="10">
        <v>1583.33</v>
      </c>
      <c r="O222" s="10">
        <v>1646.6632</v>
      </c>
      <c r="P222" s="11">
        <f t="shared" si="37"/>
        <v>12220190.561663998</v>
      </c>
      <c r="Q222" s="11">
        <f t="shared" si="38"/>
        <v>3055047.6404159996</v>
      </c>
      <c r="R222" s="11">
        <f t="shared" si="39"/>
        <v>4330285.2491385601</v>
      </c>
      <c r="S222" s="11">
        <f t="shared" si="40"/>
        <v>6495427.8737078393</v>
      </c>
      <c r="T222" s="11">
        <f t="shared" si="41"/>
        <v>26100951.324926399</v>
      </c>
      <c r="U222" s="12"/>
      <c r="V222" s="12"/>
      <c r="W222" s="12"/>
      <c r="X222" s="13"/>
      <c r="Y222" s="13"/>
    </row>
    <row r="223" spans="1:25" s="14" customFormat="1" ht="54" customHeight="1">
      <c r="A223" s="7" t="s">
        <v>122</v>
      </c>
      <c r="B223" s="15" t="s">
        <v>123</v>
      </c>
      <c r="C223" s="8" t="s">
        <v>113</v>
      </c>
      <c r="D223" s="16" t="s">
        <v>116</v>
      </c>
      <c r="E223" s="17"/>
      <c r="F223" s="16" t="s">
        <v>437</v>
      </c>
      <c r="G223" s="9">
        <f>25538.6*0.6*0.6</f>
        <v>9193.8959999999988</v>
      </c>
      <c r="H223" s="9">
        <f>25538.6*0.6*0.4</f>
        <v>6129.2639999999992</v>
      </c>
      <c r="I223" s="9">
        <f>25538.6*0.4*0.2</f>
        <v>2043.0880000000002</v>
      </c>
      <c r="J223" s="9">
        <f>25538.6*0.4*0.8</f>
        <v>8172.3520000000008</v>
      </c>
      <c r="K223" s="9">
        <f t="shared" si="36"/>
        <v>25538.6</v>
      </c>
      <c r="L223" s="10">
        <v>84.55</v>
      </c>
      <c r="M223" s="10">
        <v>98.436191000000008</v>
      </c>
      <c r="N223" s="10">
        <v>47.7</v>
      </c>
      <c r="O223" s="10">
        <v>49.608000000000004</v>
      </c>
      <c r="P223" s="11">
        <f t="shared" si="37"/>
        <v>338795.06759999989</v>
      </c>
      <c r="Q223" s="11">
        <f t="shared" si="38"/>
        <v>225863.37839999993</v>
      </c>
      <c r="R223" s="11">
        <f t="shared" si="39"/>
        <v>99760.291093808017</v>
      </c>
      <c r="S223" s="11">
        <f t="shared" si="40"/>
        <v>399041.16437523207</v>
      </c>
      <c r="T223" s="11">
        <f t="shared" si="41"/>
        <v>1063459.9014690397</v>
      </c>
      <c r="U223" s="12"/>
      <c r="V223" s="12"/>
      <c r="W223" s="12"/>
      <c r="X223" s="13"/>
      <c r="Y223" s="13"/>
    </row>
    <row r="224" spans="1:25" s="14" customFormat="1" ht="54" customHeight="1">
      <c r="A224" s="7" t="s">
        <v>35</v>
      </c>
      <c r="B224" s="15" t="s">
        <v>36</v>
      </c>
      <c r="C224" s="8" t="s">
        <v>359</v>
      </c>
      <c r="D224" s="16" t="s">
        <v>375</v>
      </c>
      <c r="E224" s="18"/>
      <c r="F224" s="16" t="s">
        <v>436</v>
      </c>
      <c r="G224" s="9">
        <v>1909.6092000000001</v>
      </c>
      <c r="H224" s="9">
        <v>1273.0728000000001</v>
      </c>
      <c r="I224" s="9">
        <v>424.35760000000005</v>
      </c>
      <c r="J224" s="9">
        <v>1697.4304000000002</v>
      </c>
      <c r="K224" s="9">
        <f t="shared" si="36"/>
        <v>5304.47</v>
      </c>
      <c r="L224" s="10">
        <v>4678.37</v>
      </c>
      <c r="M224" s="10">
        <v>4709.22</v>
      </c>
      <c r="N224" s="10">
        <v>2100</v>
      </c>
      <c r="O224" s="10">
        <v>2184</v>
      </c>
      <c r="P224" s="11">
        <f t="shared" si="37"/>
        <v>4923679.0730039999</v>
      </c>
      <c r="Q224" s="11">
        <f t="shared" si="38"/>
        <v>3282452.7153360001</v>
      </c>
      <c r="R224" s="11">
        <f t="shared" si="39"/>
        <v>1071596.2986720002</v>
      </c>
      <c r="S224" s="11">
        <f t="shared" si="40"/>
        <v>4286385.1946880007</v>
      </c>
      <c r="T224" s="11">
        <f t="shared" si="41"/>
        <v>13564113.2817</v>
      </c>
      <c r="U224" s="12"/>
      <c r="V224" s="12"/>
      <c r="W224" s="19"/>
      <c r="X224" s="13"/>
      <c r="Y224" s="13"/>
    </row>
    <row r="225" spans="1:16139" s="14" customFormat="1" ht="54" customHeight="1">
      <c r="A225" s="7" t="s">
        <v>35</v>
      </c>
      <c r="B225" s="15" t="s">
        <v>36</v>
      </c>
      <c r="C225" s="8" t="s">
        <v>359</v>
      </c>
      <c r="D225" s="16" t="s">
        <v>375</v>
      </c>
      <c r="E225" s="16"/>
      <c r="F225" s="20" t="s">
        <v>437</v>
      </c>
      <c r="G225" s="9">
        <v>38102.077499999999</v>
      </c>
      <c r="H225" s="9">
        <v>38102.077499999999</v>
      </c>
      <c r="I225" s="9">
        <v>38102.077499999999</v>
      </c>
      <c r="J225" s="9">
        <v>38102.077499999999</v>
      </c>
      <c r="K225" s="9">
        <f t="shared" si="36"/>
        <v>152408.31</v>
      </c>
      <c r="L225" s="10">
        <v>18.04</v>
      </c>
      <c r="M225" s="10">
        <v>21.283447328600005</v>
      </c>
      <c r="N225" s="10">
        <v>18.04</v>
      </c>
      <c r="O225" s="11">
        <v>18.760000000000002</v>
      </c>
      <c r="P225" s="11">
        <f t="shared" si="37"/>
        <v>0</v>
      </c>
      <c r="Q225" s="11">
        <f t="shared" si="38"/>
        <v>0</v>
      </c>
      <c r="R225" s="11">
        <f t="shared" si="39"/>
        <v>96148.585681485289</v>
      </c>
      <c r="S225" s="11">
        <f t="shared" si="40"/>
        <v>96148.585681485289</v>
      </c>
      <c r="T225" s="11">
        <f t="shared" si="41"/>
        <v>192297.17136297058</v>
      </c>
      <c r="U225" s="12"/>
      <c r="V225" s="12"/>
      <c r="W225" s="13"/>
      <c r="X225" s="13"/>
    </row>
    <row r="226" spans="1:16139" s="14" customFormat="1" ht="48.75" customHeight="1">
      <c r="A226" s="67" t="s">
        <v>446</v>
      </c>
      <c r="B226" s="68"/>
      <c r="C226" s="68"/>
      <c r="D226" s="68"/>
      <c r="E226" s="68"/>
      <c r="F226" s="16"/>
      <c r="G226" s="9"/>
      <c r="H226" s="9"/>
      <c r="I226" s="9"/>
      <c r="J226" s="9"/>
      <c r="K226" s="9"/>
      <c r="L226" s="10"/>
      <c r="M226" s="10"/>
      <c r="N226" s="10"/>
      <c r="O226" s="10"/>
      <c r="P226" s="11">
        <f>SUM(P218:P225)</f>
        <v>19761945.003660411</v>
      </c>
      <c r="Q226" s="11">
        <f t="shared" ref="Q226:T226" si="42">SUM(Q218:Q225)</f>
        <v>8222790.0368253645</v>
      </c>
      <c r="R226" s="11">
        <f t="shared" si="42"/>
        <v>7127220.2866300894</v>
      </c>
      <c r="S226" s="11">
        <f t="shared" si="42"/>
        <v>13706364.419209665</v>
      </c>
      <c r="T226" s="11">
        <f t="shared" si="42"/>
        <v>48818319.74632553</v>
      </c>
      <c r="U226" s="12"/>
      <c r="V226" s="12"/>
      <c r="W226" s="12"/>
      <c r="X226" s="13"/>
      <c r="Y226" s="13"/>
    </row>
    <row r="227" spans="1:16139" s="83" customFormat="1" ht="48.75" customHeight="1">
      <c r="A227" s="76" t="s">
        <v>448</v>
      </c>
      <c r="B227" s="77"/>
      <c r="C227" s="77"/>
      <c r="D227" s="77"/>
      <c r="E227" s="78"/>
      <c r="F227" s="79"/>
      <c r="G227" s="80"/>
      <c r="H227" s="80"/>
      <c r="I227" s="80"/>
      <c r="J227" s="80"/>
      <c r="K227" s="80"/>
      <c r="L227" s="80"/>
      <c r="M227" s="80"/>
      <c r="N227" s="80"/>
      <c r="O227" s="80"/>
      <c r="P227" s="81">
        <f>P215+P226</f>
        <v>1550563725.0865471</v>
      </c>
      <c r="Q227" s="81">
        <f>Q215+Q226</f>
        <v>702506809.48093987</v>
      </c>
      <c r="R227" s="81">
        <f>R215+R226</f>
        <v>535182719.61709017</v>
      </c>
      <c r="S227" s="81">
        <f>S215+S226</f>
        <v>2103930929.0876513</v>
      </c>
      <c r="T227" s="81">
        <f>T215+T226</f>
        <v>4892184183.2722282</v>
      </c>
      <c r="U227" s="82">
        <f>U228+U229</f>
        <v>466295354.49891597</v>
      </c>
      <c r="V227" s="82">
        <f>V228+V229</f>
        <v>757386292.85957801</v>
      </c>
      <c r="W227" s="81">
        <f>T227+U227-V227</f>
        <v>4601093244.9115658</v>
      </c>
      <c r="X227" s="55"/>
      <c r="Y227" s="55"/>
    </row>
    <row r="228" spans="1:16139" s="85" customFormat="1" ht="33.75" customHeight="1">
      <c r="A228" s="32" t="s">
        <v>450</v>
      </c>
      <c r="B228" s="33"/>
      <c r="C228" s="33"/>
      <c r="D228" s="34"/>
      <c r="E228" s="5"/>
      <c r="F228" s="2"/>
      <c r="G228" s="3">
        <f>G215+G218+G220+G222+G224</f>
        <v>1974320.2655894598</v>
      </c>
      <c r="H228" s="3">
        <f t="shared" ref="H228:K228" si="43">H215+H218+H220+H222+H224</f>
        <v>900815.21319999965</v>
      </c>
      <c r="I228" s="3">
        <f t="shared" si="43"/>
        <v>406225.60460760025</v>
      </c>
      <c r="J228" s="3">
        <f t="shared" si="43"/>
        <v>1588573.8121518991</v>
      </c>
      <c r="K228" s="3">
        <f t="shared" si="43"/>
        <v>4869934.895548963</v>
      </c>
      <c r="L228" s="3"/>
      <c r="M228" s="3"/>
      <c r="N228" s="3"/>
      <c r="O228" s="3"/>
      <c r="P228" s="6">
        <f>P218+P220+P215+P222+P224</f>
        <v>1549615452.536423</v>
      </c>
      <c r="Q228" s="6">
        <f t="shared" ref="Q228:T228" si="44">Q218+Q220+Q215+Q222+Q224</f>
        <v>701863511.19951546</v>
      </c>
      <c r="R228" s="6">
        <f t="shared" si="44"/>
        <v>534642654.54337019</v>
      </c>
      <c r="S228" s="6">
        <f t="shared" si="44"/>
        <v>2102849368.6385398</v>
      </c>
      <c r="T228" s="6">
        <f t="shared" si="44"/>
        <v>4888970986.9178486</v>
      </c>
      <c r="U228" s="4">
        <v>466295354.49891597</v>
      </c>
      <c r="V228" s="4">
        <f>S228*0.36</f>
        <v>757025772.70987427</v>
      </c>
      <c r="W228" s="6">
        <f t="shared" ref="W228:W229" si="45">T228+U228-V228</f>
        <v>4598240568.7068901</v>
      </c>
      <c r="X228" s="84"/>
      <c r="Y228" s="84"/>
    </row>
    <row r="229" spans="1:16139" s="85" customFormat="1" ht="33.75" customHeight="1">
      <c r="A229" s="32" t="s">
        <v>437</v>
      </c>
      <c r="B229" s="33"/>
      <c r="C229" s="33"/>
      <c r="D229" s="34"/>
      <c r="E229" s="5"/>
      <c r="F229" s="2"/>
      <c r="G229" s="3">
        <f>G219+G221+G223+G225</f>
        <v>64741.924500000001</v>
      </c>
      <c r="H229" s="3">
        <f t="shared" ref="H229:K229" si="46">H219+H221+H223+H225</f>
        <v>56347.322499999995</v>
      </c>
      <c r="I229" s="3">
        <f t="shared" si="46"/>
        <v>50270.628499999999</v>
      </c>
      <c r="J229" s="3">
        <f t="shared" si="46"/>
        <v>58531.152499999997</v>
      </c>
      <c r="K229" s="3">
        <f t="shared" si="46"/>
        <v>229891.02799999999</v>
      </c>
      <c r="L229" s="3"/>
      <c r="M229" s="3"/>
      <c r="N229" s="3"/>
      <c r="O229" s="3"/>
      <c r="P229" s="6">
        <f>P219+P221+P223+P225</f>
        <v>948272.55012435885</v>
      </c>
      <c r="Q229" s="6">
        <f t="shared" ref="Q229:T229" si="47">Q219+Q221+Q223+Q225</f>
        <v>643298.28142435895</v>
      </c>
      <c r="R229" s="6">
        <f t="shared" si="47"/>
        <v>540065.07371995295</v>
      </c>
      <c r="S229" s="6">
        <f t="shared" si="47"/>
        <v>1081560.4491113771</v>
      </c>
      <c r="T229" s="6">
        <f t="shared" si="47"/>
        <v>3213196.3543800474</v>
      </c>
      <c r="U229" s="4">
        <v>0</v>
      </c>
      <c r="V229" s="4">
        <f>S229/3</f>
        <v>360520.14970379235</v>
      </c>
      <c r="W229" s="6">
        <f t="shared" si="45"/>
        <v>2852676.2046762551</v>
      </c>
      <c r="X229" s="84"/>
      <c r="Y229" s="84"/>
    </row>
    <row r="230" spans="1:16139" s="89" customFormat="1" ht="20.25" customHeight="1">
      <c r="A230" s="86"/>
      <c r="B230" s="87"/>
      <c r="C230" s="87"/>
      <c r="D230" s="87"/>
      <c r="E230" s="88"/>
      <c r="F230" s="16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11"/>
      <c r="V230" s="11"/>
      <c r="W230" s="10"/>
      <c r="X230" s="13"/>
      <c r="Y230" s="13"/>
    </row>
    <row r="231" spans="1:16139" s="89" customFormat="1" ht="68.25" customHeight="1">
      <c r="A231" s="90" t="s">
        <v>291</v>
      </c>
      <c r="B231" s="91"/>
      <c r="C231" s="91"/>
      <c r="D231" s="91"/>
      <c r="E231" s="92"/>
      <c r="F231" s="93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13"/>
      <c r="Y231" s="13"/>
    </row>
    <row r="232" spans="1:16139" s="26" customFormat="1" ht="53.25" customHeight="1">
      <c r="A232" s="21">
        <v>2914001089</v>
      </c>
      <c r="B232" s="8" t="s">
        <v>270</v>
      </c>
      <c r="C232" s="8" t="s">
        <v>91</v>
      </c>
      <c r="D232" s="8" t="s">
        <v>271</v>
      </c>
      <c r="E232" s="8"/>
      <c r="F232" s="8"/>
      <c r="G232" s="22">
        <v>77.650000000000006</v>
      </c>
      <c r="H232" s="22">
        <v>20.990000000000002</v>
      </c>
      <c r="I232" s="22">
        <v>9.0500000000000007</v>
      </c>
      <c r="J232" s="22">
        <v>48.45</v>
      </c>
      <c r="K232" s="9">
        <f t="shared" ref="K232:K245" si="48">G232+H232+I232+J232</f>
        <v>156.14000000000001</v>
      </c>
      <c r="L232" s="23">
        <v>12749.34</v>
      </c>
      <c r="M232" s="10">
        <v>12749.34</v>
      </c>
      <c r="N232" s="23">
        <v>1880</v>
      </c>
      <c r="O232" s="10">
        <v>1955.2</v>
      </c>
      <c r="P232" s="11">
        <f>G232*(L232-N232)</f>
        <v>844004.25100000005</v>
      </c>
      <c r="Q232" s="11">
        <f>(L232-N232)*H232</f>
        <v>228147.44660000002</v>
      </c>
      <c r="R232" s="11">
        <f>(M232-O232)*I232</f>
        <v>97686.967000000004</v>
      </c>
      <c r="S232" s="11">
        <f>(M232-O232)*J232</f>
        <v>522976.08299999998</v>
      </c>
      <c r="T232" s="11">
        <f>SUM(P232:S232)</f>
        <v>1692814.7475999999</v>
      </c>
      <c r="U232" s="27"/>
      <c r="V232" s="25"/>
      <c r="W232" s="25"/>
      <c r="X232" s="13"/>
      <c r="Y232" s="13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</row>
    <row r="233" spans="1:16139" s="26" customFormat="1" ht="53.25" customHeight="1">
      <c r="A233" s="21">
        <v>2919003788</v>
      </c>
      <c r="B233" s="8" t="s">
        <v>272</v>
      </c>
      <c r="C233" s="8" t="s">
        <v>138</v>
      </c>
      <c r="D233" s="8" t="s">
        <v>273</v>
      </c>
      <c r="E233" s="8"/>
      <c r="F233" s="8"/>
      <c r="G233" s="95">
        <v>15.561</v>
      </c>
      <c r="H233" s="95">
        <v>8.0310000000000006</v>
      </c>
      <c r="I233" s="96">
        <v>5.1870000000000003</v>
      </c>
      <c r="J233" s="96">
        <v>15.561</v>
      </c>
      <c r="K233" s="9">
        <f t="shared" si="48"/>
        <v>44.34</v>
      </c>
      <c r="L233" s="23">
        <v>2315.17</v>
      </c>
      <c r="M233" s="10">
        <v>5684.58</v>
      </c>
      <c r="N233" s="23">
        <v>1758</v>
      </c>
      <c r="O233" s="10">
        <v>1828.3200000000002</v>
      </c>
      <c r="P233" s="11">
        <f t="shared" ref="P233:P245" si="49">G233*(L233-N233)</f>
        <v>8670.122370000001</v>
      </c>
      <c r="Q233" s="11">
        <f t="shared" ref="Q233:Q245" si="50">(L233-N233)*H233</f>
        <v>4474.632270000001</v>
      </c>
      <c r="R233" s="11">
        <f t="shared" ref="R233:R245" si="51">(M233-O233)*I233</f>
        <v>20002.420620000001</v>
      </c>
      <c r="S233" s="11">
        <f t="shared" ref="S233:S245" si="52">(M233-O233)*J233</f>
        <v>60007.261859999999</v>
      </c>
      <c r="T233" s="11">
        <f t="shared" ref="T233:T245" si="53">SUM(P233:S233)</f>
        <v>93154.437120000002</v>
      </c>
      <c r="U233" s="24"/>
      <c r="V233" s="25"/>
      <c r="W233" s="25"/>
      <c r="X233" s="13"/>
      <c r="Y233" s="13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  <c r="AMK233" s="29"/>
      <c r="AML233" s="29"/>
      <c r="AMM233" s="29"/>
      <c r="AMN233" s="29"/>
      <c r="AMO233" s="29"/>
      <c r="AMP233" s="29"/>
      <c r="AMQ233" s="29"/>
      <c r="AMR233" s="29"/>
      <c r="AMS233" s="29"/>
      <c r="AMT233" s="29"/>
      <c r="AMU233" s="29"/>
      <c r="AMV233" s="29"/>
      <c r="AMW233" s="29"/>
      <c r="AMX233" s="29"/>
      <c r="AMY233" s="29"/>
      <c r="AMZ233" s="29"/>
      <c r="ANA233" s="29"/>
      <c r="ANB233" s="29"/>
      <c r="ANC233" s="29"/>
      <c r="AND233" s="29"/>
      <c r="ANE233" s="29"/>
      <c r="ANF233" s="29"/>
      <c r="ANG233" s="29"/>
      <c r="ANH233" s="29"/>
      <c r="ANI233" s="29"/>
      <c r="ANJ233" s="29"/>
      <c r="ANK233" s="29"/>
      <c r="ANL233" s="29"/>
      <c r="ANM233" s="29"/>
      <c r="ANN233" s="29"/>
      <c r="ANO233" s="29"/>
      <c r="ANP233" s="29"/>
      <c r="ANQ233" s="29"/>
      <c r="ANR233" s="29"/>
      <c r="ANS233" s="29"/>
      <c r="ANT233" s="29"/>
      <c r="ANU233" s="29"/>
      <c r="ANV233" s="29"/>
      <c r="ANW233" s="29"/>
      <c r="ANX233" s="29"/>
      <c r="ANY233" s="29"/>
      <c r="ANZ233" s="29"/>
      <c r="AOA233" s="29"/>
      <c r="AOB233" s="29"/>
      <c r="AOC233" s="29"/>
      <c r="AOD233" s="29"/>
      <c r="AOE233" s="29"/>
      <c r="AOF233" s="29"/>
      <c r="AOG233" s="29"/>
      <c r="AOH233" s="29"/>
      <c r="AOI233" s="29"/>
      <c r="AOJ233" s="29"/>
      <c r="AOK233" s="29"/>
      <c r="AOL233" s="29"/>
      <c r="AOM233" s="29"/>
      <c r="AON233" s="29"/>
      <c r="AOO233" s="29"/>
      <c r="AOP233" s="29"/>
      <c r="AOQ233" s="29"/>
      <c r="AOR233" s="29"/>
      <c r="AOS233" s="29"/>
      <c r="AOT233" s="29"/>
      <c r="AOU233" s="29"/>
      <c r="AOV233" s="29"/>
      <c r="AOW233" s="29"/>
      <c r="AOX233" s="29"/>
      <c r="AOY233" s="29"/>
      <c r="AOZ233" s="29"/>
      <c r="APA233" s="29"/>
      <c r="APB233" s="29"/>
      <c r="APC233" s="29"/>
      <c r="APD233" s="29"/>
      <c r="APE233" s="29"/>
      <c r="APF233" s="29"/>
      <c r="APG233" s="29"/>
      <c r="APH233" s="29"/>
      <c r="API233" s="29"/>
      <c r="APJ233" s="29"/>
      <c r="APK233" s="29"/>
      <c r="APL233" s="29"/>
      <c r="APM233" s="29"/>
      <c r="APN233" s="29"/>
      <c r="APO233" s="29"/>
      <c r="APP233" s="29"/>
      <c r="APQ233" s="29"/>
      <c r="APR233" s="29"/>
      <c r="APS233" s="29"/>
      <c r="APT233" s="29"/>
      <c r="APU233" s="29"/>
      <c r="APV233" s="29"/>
      <c r="APW233" s="29"/>
      <c r="APX233" s="29"/>
      <c r="APY233" s="29"/>
      <c r="APZ233" s="29"/>
      <c r="AQA233" s="29"/>
      <c r="AQB233" s="29"/>
      <c r="AQC233" s="29"/>
      <c r="AQD233" s="29"/>
      <c r="AQE233" s="29"/>
      <c r="AQF233" s="29"/>
      <c r="AQG233" s="29"/>
      <c r="AQH233" s="29"/>
      <c r="AQI233" s="29"/>
      <c r="AQJ233" s="29"/>
      <c r="AQK233" s="29"/>
      <c r="AQL233" s="29"/>
      <c r="AQM233" s="29"/>
      <c r="AQN233" s="29"/>
      <c r="AQO233" s="29"/>
      <c r="AQP233" s="29"/>
      <c r="AQQ233" s="29"/>
      <c r="AQR233" s="29"/>
      <c r="AQS233" s="29"/>
      <c r="AQT233" s="29"/>
      <c r="AQU233" s="29"/>
      <c r="AQV233" s="29"/>
      <c r="AQW233" s="29"/>
      <c r="AQX233" s="29"/>
      <c r="AQY233" s="29"/>
      <c r="AQZ233" s="29"/>
      <c r="ARA233" s="29"/>
      <c r="ARB233" s="29"/>
      <c r="ARC233" s="29"/>
      <c r="ARD233" s="29"/>
      <c r="ARE233" s="29"/>
      <c r="ARF233" s="29"/>
      <c r="ARG233" s="29"/>
      <c r="ARH233" s="29"/>
      <c r="ARI233" s="29"/>
      <c r="ARJ233" s="29"/>
      <c r="ARK233" s="29"/>
      <c r="ARL233" s="29"/>
      <c r="ARM233" s="29"/>
      <c r="ARN233" s="29"/>
      <c r="ARO233" s="29"/>
      <c r="ARP233" s="29"/>
      <c r="ARQ233" s="29"/>
      <c r="ARR233" s="29"/>
      <c r="ARS233" s="29"/>
      <c r="ART233" s="29"/>
      <c r="ARU233" s="29"/>
      <c r="ARV233" s="29"/>
      <c r="ARW233" s="29"/>
      <c r="ARX233" s="29"/>
      <c r="ARY233" s="29"/>
      <c r="ARZ233" s="29"/>
      <c r="ASA233" s="29"/>
      <c r="ASB233" s="29"/>
      <c r="ASC233" s="29"/>
      <c r="ASD233" s="29"/>
      <c r="ASE233" s="29"/>
      <c r="ASF233" s="29"/>
      <c r="ASG233" s="29"/>
      <c r="ASH233" s="29"/>
      <c r="ASI233" s="29"/>
      <c r="ASJ233" s="29"/>
      <c r="ASK233" s="29"/>
      <c r="ASL233" s="29"/>
      <c r="ASM233" s="29"/>
      <c r="ASN233" s="29"/>
      <c r="ASO233" s="29"/>
      <c r="ASP233" s="29"/>
      <c r="ASQ233" s="29"/>
      <c r="ASR233" s="29"/>
      <c r="ASS233" s="29"/>
      <c r="AST233" s="29"/>
      <c r="ASU233" s="29"/>
      <c r="ASV233" s="29"/>
      <c r="ASW233" s="29"/>
      <c r="ASX233" s="29"/>
      <c r="ASY233" s="29"/>
      <c r="ASZ233" s="29"/>
      <c r="ATA233" s="29"/>
      <c r="ATB233" s="29"/>
      <c r="ATC233" s="29"/>
      <c r="ATD233" s="29"/>
      <c r="ATE233" s="29"/>
      <c r="ATF233" s="29"/>
      <c r="ATG233" s="29"/>
      <c r="ATH233" s="29"/>
      <c r="ATI233" s="29"/>
      <c r="ATJ233" s="29"/>
      <c r="ATK233" s="29"/>
      <c r="ATL233" s="29"/>
      <c r="ATM233" s="29"/>
      <c r="ATN233" s="29"/>
      <c r="ATO233" s="29"/>
      <c r="ATP233" s="29"/>
      <c r="ATQ233" s="29"/>
      <c r="ATR233" s="29"/>
      <c r="ATS233" s="29"/>
      <c r="ATT233" s="29"/>
      <c r="ATU233" s="29"/>
      <c r="ATV233" s="29"/>
      <c r="ATW233" s="29"/>
      <c r="ATX233" s="29"/>
      <c r="ATY233" s="29"/>
      <c r="ATZ233" s="29"/>
      <c r="AUA233" s="29"/>
      <c r="AUB233" s="29"/>
      <c r="AUC233" s="29"/>
      <c r="AUD233" s="29"/>
      <c r="AUE233" s="29"/>
      <c r="AUF233" s="29"/>
      <c r="AUG233" s="29"/>
      <c r="AUH233" s="29"/>
      <c r="AUI233" s="29"/>
      <c r="AUJ233" s="29"/>
      <c r="AUK233" s="29"/>
      <c r="AUL233" s="29"/>
      <c r="AUM233" s="29"/>
      <c r="AUN233" s="29"/>
      <c r="AUO233" s="29"/>
      <c r="AUP233" s="29"/>
      <c r="AUQ233" s="29"/>
      <c r="AUR233" s="29"/>
      <c r="AUS233" s="29"/>
      <c r="AUT233" s="29"/>
      <c r="AUU233" s="29"/>
      <c r="AUV233" s="29"/>
      <c r="AUW233" s="29"/>
      <c r="AUX233" s="29"/>
      <c r="AUY233" s="29"/>
      <c r="AUZ233" s="29"/>
      <c r="AVA233" s="29"/>
      <c r="AVB233" s="29"/>
      <c r="AVC233" s="29"/>
      <c r="AVD233" s="29"/>
      <c r="AVE233" s="29"/>
      <c r="AVF233" s="29"/>
      <c r="AVG233" s="29"/>
      <c r="AVH233" s="29"/>
      <c r="AVI233" s="29"/>
      <c r="AVJ233" s="29"/>
      <c r="AVK233" s="29"/>
      <c r="AVL233" s="29"/>
      <c r="AVM233" s="29"/>
      <c r="AVN233" s="29"/>
      <c r="AVO233" s="29"/>
      <c r="AVP233" s="29"/>
      <c r="AVQ233" s="29"/>
      <c r="AVR233" s="29"/>
      <c r="AVS233" s="29"/>
      <c r="AVT233" s="29"/>
      <c r="AVU233" s="29"/>
      <c r="AVV233" s="29"/>
      <c r="AVW233" s="29"/>
      <c r="AVX233" s="29"/>
      <c r="AVY233" s="29"/>
      <c r="AVZ233" s="29"/>
      <c r="AWA233" s="29"/>
      <c r="AWB233" s="29"/>
      <c r="AWC233" s="29"/>
      <c r="AWD233" s="29"/>
      <c r="AWE233" s="29"/>
      <c r="AWF233" s="29"/>
      <c r="AWG233" s="29"/>
      <c r="AWH233" s="29"/>
      <c r="AWI233" s="29"/>
      <c r="AWJ233" s="29"/>
      <c r="AWK233" s="29"/>
      <c r="AWL233" s="29"/>
      <c r="AWM233" s="29"/>
      <c r="AWN233" s="29"/>
      <c r="AWO233" s="29"/>
      <c r="AWP233" s="29"/>
      <c r="AWQ233" s="29"/>
      <c r="AWR233" s="29"/>
      <c r="AWS233" s="29"/>
      <c r="AWT233" s="29"/>
      <c r="AWU233" s="29"/>
      <c r="AWV233" s="29"/>
      <c r="AWW233" s="29"/>
      <c r="AWX233" s="29"/>
      <c r="AWY233" s="29"/>
      <c r="AWZ233" s="29"/>
      <c r="AXA233" s="29"/>
      <c r="AXB233" s="29"/>
      <c r="AXC233" s="29"/>
      <c r="AXD233" s="29"/>
      <c r="AXE233" s="29"/>
      <c r="AXF233" s="29"/>
      <c r="AXG233" s="29"/>
      <c r="AXH233" s="29"/>
      <c r="AXI233" s="29"/>
      <c r="AXJ233" s="29"/>
      <c r="AXK233" s="29"/>
      <c r="AXL233" s="29"/>
      <c r="AXM233" s="29"/>
      <c r="AXN233" s="29"/>
      <c r="AXO233" s="29"/>
      <c r="AXP233" s="29"/>
      <c r="AXQ233" s="29"/>
      <c r="AXR233" s="29"/>
      <c r="AXS233" s="29"/>
      <c r="AXT233" s="29"/>
      <c r="AXU233" s="29"/>
      <c r="AXV233" s="29"/>
      <c r="AXW233" s="29"/>
      <c r="AXX233" s="29"/>
      <c r="AXY233" s="29"/>
      <c r="AXZ233" s="29"/>
      <c r="AYA233" s="29"/>
      <c r="AYB233" s="29"/>
      <c r="AYC233" s="29"/>
      <c r="AYD233" s="29"/>
      <c r="AYE233" s="29"/>
      <c r="AYF233" s="29"/>
      <c r="AYG233" s="29"/>
      <c r="AYH233" s="29"/>
      <c r="AYI233" s="29"/>
      <c r="AYJ233" s="29"/>
      <c r="AYK233" s="29"/>
      <c r="AYL233" s="29"/>
      <c r="AYM233" s="29"/>
      <c r="AYN233" s="29"/>
      <c r="AYO233" s="29"/>
      <c r="AYP233" s="29"/>
      <c r="AYQ233" s="29"/>
      <c r="AYR233" s="29"/>
      <c r="AYS233" s="29"/>
      <c r="AYT233" s="29"/>
      <c r="AYU233" s="29"/>
      <c r="AYV233" s="29"/>
      <c r="AYW233" s="29"/>
      <c r="AYX233" s="29"/>
      <c r="AYY233" s="29"/>
      <c r="AYZ233" s="29"/>
      <c r="AZA233" s="29"/>
      <c r="AZB233" s="29"/>
      <c r="AZC233" s="29"/>
      <c r="AZD233" s="29"/>
      <c r="AZE233" s="29"/>
      <c r="AZF233" s="29"/>
      <c r="AZG233" s="29"/>
      <c r="AZH233" s="29"/>
      <c r="AZI233" s="29"/>
      <c r="AZJ233" s="29"/>
      <c r="AZK233" s="29"/>
      <c r="AZL233" s="29"/>
      <c r="AZM233" s="29"/>
      <c r="AZN233" s="29"/>
      <c r="AZO233" s="29"/>
      <c r="AZP233" s="29"/>
      <c r="AZQ233" s="29"/>
      <c r="AZR233" s="29"/>
      <c r="AZS233" s="29"/>
      <c r="AZT233" s="29"/>
      <c r="AZU233" s="29"/>
      <c r="AZV233" s="29"/>
      <c r="AZW233" s="29"/>
      <c r="AZX233" s="29"/>
      <c r="AZY233" s="29"/>
      <c r="AZZ233" s="29"/>
      <c r="BAA233" s="29"/>
      <c r="BAB233" s="29"/>
      <c r="BAC233" s="29"/>
      <c r="BAD233" s="29"/>
      <c r="BAE233" s="29"/>
      <c r="BAF233" s="29"/>
      <c r="BAG233" s="29"/>
      <c r="BAH233" s="29"/>
      <c r="BAI233" s="29"/>
      <c r="BAJ233" s="29"/>
      <c r="BAK233" s="29"/>
      <c r="BAL233" s="29"/>
      <c r="BAM233" s="29"/>
      <c r="BAN233" s="29"/>
      <c r="BAO233" s="29"/>
      <c r="BAP233" s="29"/>
      <c r="BAQ233" s="29"/>
      <c r="BAR233" s="29"/>
      <c r="BAS233" s="29"/>
      <c r="BAT233" s="29"/>
      <c r="BAU233" s="29"/>
      <c r="BAV233" s="29"/>
      <c r="BAW233" s="29"/>
      <c r="BAX233" s="29"/>
      <c r="BAY233" s="29"/>
      <c r="BAZ233" s="29"/>
      <c r="BBA233" s="29"/>
      <c r="BBB233" s="29"/>
      <c r="BBC233" s="29"/>
      <c r="BBD233" s="29"/>
      <c r="BBE233" s="29"/>
      <c r="BBF233" s="29"/>
      <c r="BBG233" s="29"/>
      <c r="BBH233" s="29"/>
      <c r="BBI233" s="29"/>
      <c r="BBJ233" s="29"/>
      <c r="BBK233" s="29"/>
      <c r="BBL233" s="29"/>
      <c r="BBM233" s="29"/>
      <c r="BBN233" s="29"/>
      <c r="BBO233" s="29"/>
      <c r="BBP233" s="29"/>
      <c r="BBQ233" s="29"/>
      <c r="BBR233" s="29"/>
      <c r="BBS233" s="29"/>
      <c r="BBT233" s="29"/>
      <c r="BBU233" s="29"/>
      <c r="BBV233" s="29"/>
      <c r="BBW233" s="29"/>
      <c r="BBX233" s="29"/>
      <c r="BBY233" s="29"/>
      <c r="BBZ233" s="29"/>
      <c r="BCA233" s="29"/>
      <c r="BCB233" s="29"/>
      <c r="BCC233" s="29"/>
      <c r="BCD233" s="29"/>
      <c r="BCE233" s="29"/>
      <c r="BCF233" s="29"/>
      <c r="BCG233" s="29"/>
      <c r="BCH233" s="29"/>
      <c r="BCI233" s="29"/>
      <c r="BCJ233" s="29"/>
      <c r="BCK233" s="29"/>
      <c r="BCL233" s="29"/>
      <c r="BCM233" s="29"/>
      <c r="BCN233" s="29"/>
      <c r="BCO233" s="29"/>
      <c r="BCP233" s="29"/>
      <c r="BCQ233" s="29"/>
      <c r="BCR233" s="29"/>
      <c r="BCS233" s="29"/>
      <c r="BCT233" s="29"/>
      <c r="BCU233" s="29"/>
      <c r="BCV233" s="29"/>
      <c r="BCW233" s="29"/>
      <c r="BCX233" s="29"/>
      <c r="BCY233" s="29"/>
      <c r="BCZ233" s="29"/>
      <c r="BDA233" s="29"/>
      <c r="BDB233" s="29"/>
      <c r="BDC233" s="29"/>
      <c r="BDD233" s="29"/>
      <c r="BDE233" s="29"/>
      <c r="BDF233" s="29"/>
      <c r="BDG233" s="29"/>
      <c r="BDH233" s="29"/>
      <c r="BDI233" s="29"/>
      <c r="BDJ233" s="29"/>
      <c r="BDK233" s="29"/>
      <c r="BDL233" s="29"/>
      <c r="BDM233" s="29"/>
      <c r="BDN233" s="29"/>
      <c r="BDO233" s="29"/>
      <c r="BDP233" s="29"/>
      <c r="BDQ233" s="29"/>
      <c r="BDR233" s="29"/>
      <c r="BDS233" s="29"/>
      <c r="BDT233" s="29"/>
      <c r="BDU233" s="29"/>
      <c r="BDV233" s="29"/>
      <c r="BDW233" s="29"/>
      <c r="BDX233" s="29"/>
      <c r="BDY233" s="29"/>
      <c r="BDZ233" s="29"/>
      <c r="BEA233" s="29"/>
      <c r="BEB233" s="29"/>
      <c r="BEC233" s="29"/>
      <c r="BED233" s="29"/>
      <c r="BEE233" s="29"/>
      <c r="BEF233" s="29"/>
      <c r="BEG233" s="29"/>
      <c r="BEH233" s="29"/>
      <c r="BEI233" s="29"/>
      <c r="BEJ233" s="29"/>
      <c r="BEK233" s="29"/>
      <c r="BEL233" s="29"/>
      <c r="BEM233" s="29"/>
      <c r="BEN233" s="29"/>
      <c r="BEO233" s="29"/>
      <c r="BEP233" s="29"/>
      <c r="BEQ233" s="29"/>
      <c r="BER233" s="29"/>
      <c r="BES233" s="29"/>
      <c r="BET233" s="29"/>
      <c r="BEU233" s="29"/>
      <c r="BEV233" s="29"/>
      <c r="BEW233" s="29"/>
      <c r="BEX233" s="29"/>
      <c r="BEY233" s="29"/>
      <c r="BEZ233" s="29"/>
      <c r="BFA233" s="29"/>
      <c r="BFB233" s="29"/>
      <c r="BFC233" s="29"/>
      <c r="BFD233" s="29"/>
      <c r="BFE233" s="29"/>
      <c r="BFF233" s="29"/>
      <c r="BFG233" s="29"/>
      <c r="BFH233" s="29"/>
      <c r="BFI233" s="29"/>
      <c r="BFJ233" s="29"/>
      <c r="BFK233" s="29"/>
      <c r="BFL233" s="29"/>
      <c r="BFM233" s="29"/>
      <c r="BFN233" s="29"/>
      <c r="BFO233" s="29"/>
      <c r="BFP233" s="29"/>
      <c r="BFQ233" s="29"/>
      <c r="BFR233" s="29"/>
      <c r="BFS233" s="29"/>
      <c r="BFT233" s="29"/>
      <c r="BFU233" s="29"/>
      <c r="BFV233" s="29"/>
      <c r="BFW233" s="29"/>
      <c r="BFX233" s="29"/>
      <c r="BFY233" s="29"/>
      <c r="BFZ233" s="29"/>
      <c r="BGA233" s="29"/>
      <c r="BGB233" s="29"/>
      <c r="BGC233" s="29"/>
      <c r="BGD233" s="29"/>
      <c r="BGE233" s="29"/>
      <c r="BGF233" s="29"/>
      <c r="BGG233" s="29"/>
      <c r="BGH233" s="29"/>
      <c r="BGI233" s="29"/>
      <c r="BGJ233" s="29"/>
      <c r="BGK233" s="29"/>
      <c r="BGL233" s="29"/>
      <c r="BGM233" s="29"/>
      <c r="BGN233" s="29"/>
      <c r="BGO233" s="29"/>
      <c r="BGP233" s="29"/>
      <c r="BGQ233" s="29"/>
      <c r="BGR233" s="29"/>
      <c r="BGS233" s="29"/>
      <c r="BGT233" s="29"/>
      <c r="BGU233" s="29"/>
      <c r="BGV233" s="29"/>
      <c r="BGW233" s="29"/>
      <c r="BGX233" s="29"/>
      <c r="BGY233" s="29"/>
      <c r="BGZ233" s="29"/>
      <c r="BHA233" s="29"/>
      <c r="BHB233" s="29"/>
      <c r="BHC233" s="29"/>
      <c r="BHD233" s="29"/>
      <c r="BHE233" s="29"/>
      <c r="BHF233" s="29"/>
      <c r="BHG233" s="29"/>
      <c r="BHH233" s="29"/>
      <c r="BHI233" s="29"/>
      <c r="BHJ233" s="29"/>
      <c r="BHK233" s="29"/>
      <c r="BHL233" s="29"/>
      <c r="BHM233" s="29"/>
      <c r="BHN233" s="29"/>
      <c r="BHO233" s="29"/>
      <c r="BHP233" s="29"/>
      <c r="BHQ233" s="29"/>
      <c r="BHR233" s="29"/>
      <c r="BHS233" s="29"/>
      <c r="BHT233" s="29"/>
      <c r="BHU233" s="29"/>
      <c r="BHV233" s="29"/>
      <c r="BHW233" s="29"/>
      <c r="BHX233" s="29"/>
      <c r="BHY233" s="29"/>
      <c r="BHZ233" s="29"/>
      <c r="BIA233" s="29"/>
      <c r="BIB233" s="29"/>
      <c r="BIC233" s="29"/>
      <c r="BID233" s="29"/>
      <c r="BIE233" s="29"/>
      <c r="BIF233" s="29"/>
      <c r="BIG233" s="29"/>
      <c r="BIH233" s="29"/>
      <c r="BII233" s="29"/>
      <c r="BIJ233" s="29"/>
      <c r="BIK233" s="29"/>
      <c r="BIL233" s="29"/>
      <c r="BIM233" s="29"/>
      <c r="BIN233" s="29"/>
      <c r="BIO233" s="29"/>
      <c r="BIP233" s="29"/>
      <c r="BIQ233" s="29"/>
      <c r="BIR233" s="29"/>
      <c r="BIS233" s="29"/>
      <c r="BIT233" s="29"/>
      <c r="BIU233" s="29"/>
      <c r="BIV233" s="29"/>
      <c r="BIW233" s="29"/>
      <c r="BIX233" s="29"/>
      <c r="BIY233" s="29"/>
      <c r="BIZ233" s="29"/>
      <c r="BJA233" s="29"/>
      <c r="BJB233" s="29"/>
      <c r="BJC233" s="29"/>
      <c r="BJD233" s="29"/>
      <c r="BJE233" s="29"/>
      <c r="BJF233" s="29"/>
      <c r="BJG233" s="29"/>
      <c r="BJH233" s="29"/>
      <c r="BJI233" s="29"/>
      <c r="BJJ233" s="29"/>
      <c r="BJK233" s="29"/>
      <c r="BJL233" s="29"/>
      <c r="BJM233" s="29"/>
      <c r="BJN233" s="29"/>
      <c r="BJO233" s="29"/>
      <c r="BJP233" s="29"/>
      <c r="BJQ233" s="29"/>
      <c r="BJR233" s="29"/>
      <c r="BJS233" s="29"/>
      <c r="BJT233" s="29"/>
      <c r="BJU233" s="29"/>
      <c r="BJV233" s="29"/>
      <c r="BJW233" s="29"/>
      <c r="BJX233" s="29"/>
      <c r="BJY233" s="29"/>
      <c r="BJZ233" s="29"/>
      <c r="BKA233" s="29"/>
      <c r="BKB233" s="29"/>
      <c r="BKC233" s="29"/>
      <c r="BKD233" s="29"/>
      <c r="BKE233" s="29"/>
      <c r="BKF233" s="29"/>
      <c r="BKG233" s="29"/>
      <c r="BKH233" s="29"/>
      <c r="BKI233" s="29"/>
      <c r="BKJ233" s="29"/>
      <c r="BKK233" s="29"/>
      <c r="BKL233" s="29"/>
      <c r="BKM233" s="29"/>
      <c r="BKN233" s="29"/>
      <c r="BKO233" s="29"/>
      <c r="BKP233" s="29"/>
      <c r="BKQ233" s="29"/>
      <c r="BKR233" s="29"/>
      <c r="BKS233" s="29"/>
      <c r="BKT233" s="29"/>
      <c r="BKU233" s="29"/>
      <c r="BKV233" s="29"/>
      <c r="BKW233" s="29"/>
      <c r="BKX233" s="29"/>
      <c r="BKY233" s="29"/>
      <c r="BKZ233" s="29"/>
      <c r="BLA233" s="29"/>
      <c r="BLB233" s="29"/>
      <c r="BLC233" s="29"/>
      <c r="BLD233" s="29"/>
      <c r="BLE233" s="29"/>
      <c r="BLF233" s="29"/>
      <c r="BLG233" s="29"/>
      <c r="BLH233" s="29"/>
      <c r="BLI233" s="29"/>
      <c r="BLJ233" s="29"/>
      <c r="BLK233" s="29"/>
      <c r="BLL233" s="29"/>
      <c r="BLM233" s="29"/>
      <c r="BLN233" s="29"/>
      <c r="BLO233" s="29"/>
      <c r="BLP233" s="29"/>
      <c r="BLQ233" s="29"/>
      <c r="BLR233" s="29"/>
      <c r="BLS233" s="29"/>
      <c r="BLT233" s="29"/>
      <c r="BLU233" s="29"/>
      <c r="BLV233" s="29"/>
      <c r="BLW233" s="29"/>
      <c r="BLX233" s="29"/>
      <c r="BLY233" s="29"/>
      <c r="BLZ233" s="29"/>
      <c r="BMA233" s="29"/>
      <c r="BMB233" s="29"/>
      <c r="BMC233" s="29"/>
      <c r="BMD233" s="29"/>
      <c r="BME233" s="29"/>
      <c r="BMF233" s="29"/>
      <c r="BMG233" s="29"/>
      <c r="BMH233" s="29"/>
      <c r="BMI233" s="29"/>
      <c r="BMJ233" s="29"/>
      <c r="BMK233" s="29"/>
      <c r="BML233" s="29"/>
      <c r="BMM233" s="29"/>
      <c r="BMN233" s="29"/>
      <c r="BMO233" s="29"/>
      <c r="BMP233" s="29"/>
      <c r="BMQ233" s="29"/>
      <c r="BMR233" s="29"/>
      <c r="BMS233" s="29"/>
      <c r="BMT233" s="29"/>
      <c r="BMU233" s="29"/>
      <c r="BMV233" s="29"/>
      <c r="BMW233" s="29"/>
      <c r="BMX233" s="29"/>
      <c r="BMY233" s="29"/>
      <c r="BMZ233" s="29"/>
      <c r="BNA233" s="29"/>
      <c r="BNB233" s="29"/>
      <c r="BNC233" s="29"/>
      <c r="BND233" s="29"/>
      <c r="BNE233" s="29"/>
      <c r="BNF233" s="29"/>
      <c r="BNG233" s="29"/>
      <c r="BNH233" s="29"/>
      <c r="BNI233" s="29"/>
      <c r="BNJ233" s="29"/>
      <c r="BNK233" s="29"/>
      <c r="BNL233" s="29"/>
      <c r="BNM233" s="29"/>
      <c r="BNN233" s="29"/>
      <c r="BNO233" s="29"/>
      <c r="BNP233" s="29"/>
      <c r="BNQ233" s="29"/>
      <c r="BNR233" s="29"/>
      <c r="BNS233" s="29"/>
      <c r="BNT233" s="29"/>
      <c r="BNU233" s="29"/>
      <c r="BNV233" s="29"/>
      <c r="BNW233" s="29"/>
      <c r="BNX233" s="29"/>
      <c r="BNY233" s="29"/>
      <c r="BNZ233" s="29"/>
      <c r="BOA233" s="29"/>
      <c r="BOB233" s="29"/>
      <c r="BOC233" s="29"/>
      <c r="BOD233" s="29"/>
      <c r="BOE233" s="29"/>
      <c r="BOF233" s="29"/>
      <c r="BOG233" s="29"/>
      <c r="BOH233" s="29"/>
      <c r="BOI233" s="29"/>
      <c r="BOJ233" s="29"/>
      <c r="BOK233" s="29"/>
      <c r="BOL233" s="29"/>
      <c r="BOM233" s="29"/>
      <c r="BON233" s="29"/>
      <c r="BOO233" s="29"/>
      <c r="BOP233" s="29"/>
      <c r="BOQ233" s="29"/>
      <c r="BOR233" s="29"/>
      <c r="BOS233" s="29"/>
      <c r="BOT233" s="29"/>
      <c r="BOU233" s="29"/>
      <c r="BOV233" s="29"/>
      <c r="BOW233" s="29"/>
      <c r="BOX233" s="29"/>
      <c r="BOY233" s="29"/>
      <c r="BOZ233" s="29"/>
      <c r="BPA233" s="29"/>
      <c r="BPB233" s="29"/>
      <c r="BPC233" s="29"/>
      <c r="BPD233" s="29"/>
      <c r="BPE233" s="29"/>
      <c r="BPF233" s="29"/>
      <c r="BPG233" s="29"/>
      <c r="BPH233" s="29"/>
      <c r="BPI233" s="29"/>
      <c r="BPJ233" s="29"/>
      <c r="BPK233" s="29"/>
      <c r="BPL233" s="29"/>
      <c r="BPM233" s="29"/>
      <c r="BPN233" s="29"/>
      <c r="BPO233" s="29"/>
      <c r="BPP233" s="29"/>
      <c r="BPQ233" s="29"/>
      <c r="BPR233" s="29"/>
      <c r="BPS233" s="29"/>
      <c r="BPT233" s="29"/>
      <c r="BPU233" s="29"/>
      <c r="BPV233" s="29"/>
      <c r="BPW233" s="29"/>
      <c r="BPX233" s="29"/>
      <c r="BPY233" s="29"/>
      <c r="BPZ233" s="29"/>
      <c r="BQA233" s="29"/>
      <c r="BQB233" s="29"/>
      <c r="BQC233" s="29"/>
      <c r="BQD233" s="29"/>
      <c r="BQE233" s="29"/>
      <c r="BQF233" s="29"/>
      <c r="BQG233" s="29"/>
      <c r="BQH233" s="29"/>
      <c r="BQI233" s="29"/>
      <c r="BQJ233" s="29"/>
      <c r="BQK233" s="29"/>
      <c r="BQL233" s="29"/>
      <c r="BQM233" s="29"/>
      <c r="BQN233" s="29"/>
      <c r="BQO233" s="29"/>
      <c r="BQP233" s="29"/>
      <c r="BQQ233" s="29"/>
      <c r="BQR233" s="29"/>
      <c r="BQS233" s="29"/>
      <c r="BQT233" s="29"/>
      <c r="BQU233" s="29"/>
      <c r="BQV233" s="29"/>
      <c r="BQW233" s="29"/>
      <c r="BQX233" s="29"/>
      <c r="BQY233" s="29"/>
      <c r="BQZ233" s="29"/>
      <c r="BRA233" s="29"/>
      <c r="BRB233" s="29"/>
      <c r="BRC233" s="29"/>
      <c r="BRD233" s="29"/>
      <c r="BRE233" s="29"/>
      <c r="BRF233" s="29"/>
      <c r="BRG233" s="29"/>
      <c r="BRH233" s="29"/>
      <c r="BRI233" s="29"/>
      <c r="BRJ233" s="29"/>
      <c r="BRK233" s="29"/>
      <c r="BRL233" s="29"/>
      <c r="BRM233" s="29"/>
      <c r="BRN233" s="29"/>
      <c r="BRO233" s="29"/>
      <c r="BRP233" s="29"/>
      <c r="BRQ233" s="29"/>
      <c r="BRR233" s="29"/>
      <c r="BRS233" s="29"/>
      <c r="BRT233" s="29"/>
      <c r="BRU233" s="29"/>
      <c r="BRV233" s="29"/>
      <c r="BRW233" s="29"/>
      <c r="BRX233" s="29"/>
      <c r="BRY233" s="29"/>
      <c r="BRZ233" s="29"/>
      <c r="BSA233" s="29"/>
      <c r="BSB233" s="29"/>
      <c r="BSC233" s="29"/>
      <c r="BSD233" s="29"/>
      <c r="BSE233" s="29"/>
      <c r="BSF233" s="29"/>
      <c r="BSG233" s="29"/>
      <c r="BSH233" s="29"/>
      <c r="BSI233" s="29"/>
      <c r="BSJ233" s="29"/>
      <c r="BSK233" s="29"/>
      <c r="BSL233" s="29"/>
      <c r="BSM233" s="29"/>
      <c r="BSN233" s="29"/>
      <c r="BSO233" s="29"/>
      <c r="BSP233" s="29"/>
      <c r="BSQ233" s="29"/>
      <c r="BSR233" s="29"/>
      <c r="BSS233" s="29"/>
      <c r="BST233" s="29"/>
      <c r="BSU233" s="29"/>
      <c r="BSV233" s="29"/>
      <c r="BSW233" s="29"/>
      <c r="BSX233" s="29"/>
      <c r="BSY233" s="29"/>
      <c r="BSZ233" s="29"/>
      <c r="BTA233" s="29"/>
      <c r="BTB233" s="29"/>
      <c r="BTC233" s="29"/>
      <c r="BTD233" s="29"/>
      <c r="BTE233" s="29"/>
      <c r="BTF233" s="29"/>
      <c r="BTG233" s="29"/>
      <c r="BTH233" s="29"/>
      <c r="BTI233" s="29"/>
      <c r="BTJ233" s="29"/>
      <c r="BTK233" s="29"/>
      <c r="BTL233" s="29"/>
      <c r="BTM233" s="29"/>
      <c r="BTN233" s="29"/>
      <c r="BTO233" s="29"/>
      <c r="BTP233" s="29"/>
      <c r="BTQ233" s="29"/>
      <c r="BTR233" s="29"/>
      <c r="BTS233" s="29"/>
      <c r="BTT233" s="29"/>
      <c r="BTU233" s="29"/>
      <c r="BTV233" s="29"/>
      <c r="BTW233" s="29"/>
      <c r="BTX233" s="29"/>
      <c r="BTY233" s="29"/>
      <c r="BTZ233" s="29"/>
      <c r="BUA233" s="29"/>
      <c r="BUB233" s="29"/>
      <c r="BUC233" s="29"/>
      <c r="BUD233" s="29"/>
      <c r="BUE233" s="29"/>
      <c r="BUF233" s="29"/>
      <c r="BUG233" s="29"/>
      <c r="BUH233" s="29"/>
      <c r="BUI233" s="29"/>
      <c r="BUJ233" s="29"/>
      <c r="BUK233" s="29"/>
      <c r="BUL233" s="29"/>
      <c r="BUM233" s="29"/>
      <c r="BUN233" s="29"/>
      <c r="BUO233" s="29"/>
      <c r="BUP233" s="29"/>
      <c r="BUQ233" s="29"/>
      <c r="BUR233" s="29"/>
      <c r="BUS233" s="29"/>
      <c r="BUT233" s="29"/>
      <c r="BUU233" s="29"/>
      <c r="BUV233" s="29"/>
      <c r="BUW233" s="29"/>
      <c r="BUX233" s="29"/>
      <c r="BUY233" s="29"/>
      <c r="BUZ233" s="29"/>
      <c r="BVA233" s="29"/>
      <c r="BVB233" s="29"/>
      <c r="BVC233" s="29"/>
      <c r="BVD233" s="29"/>
      <c r="BVE233" s="29"/>
      <c r="BVF233" s="29"/>
      <c r="BVG233" s="29"/>
      <c r="BVH233" s="29"/>
      <c r="BVI233" s="29"/>
      <c r="BVJ233" s="29"/>
      <c r="BVK233" s="29"/>
      <c r="BVL233" s="29"/>
      <c r="BVM233" s="29"/>
      <c r="BVN233" s="29"/>
      <c r="BVO233" s="29"/>
      <c r="BVP233" s="29"/>
      <c r="BVQ233" s="29"/>
      <c r="BVR233" s="29"/>
      <c r="BVS233" s="29"/>
      <c r="BVT233" s="29"/>
      <c r="BVU233" s="29"/>
      <c r="BVV233" s="29"/>
      <c r="BVW233" s="29"/>
      <c r="BVX233" s="29"/>
      <c r="BVY233" s="29"/>
      <c r="BVZ233" s="29"/>
      <c r="BWA233" s="29"/>
      <c r="BWB233" s="29"/>
      <c r="BWC233" s="29"/>
      <c r="BWD233" s="29"/>
      <c r="BWE233" s="29"/>
      <c r="BWF233" s="29"/>
      <c r="BWG233" s="29"/>
      <c r="BWH233" s="29"/>
      <c r="BWI233" s="29"/>
      <c r="BWJ233" s="29"/>
      <c r="BWK233" s="29"/>
      <c r="BWL233" s="29"/>
      <c r="BWM233" s="29"/>
      <c r="BWN233" s="29"/>
      <c r="BWO233" s="29"/>
      <c r="BWP233" s="29"/>
      <c r="BWQ233" s="29"/>
      <c r="BWR233" s="29"/>
      <c r="BWS233" s="29"/>
      <c r="BWT233" s="29"/>
      <c r="BWU233" s="29"/>
      <c r="BWV233" s="29"/>
      <c r="BWW233" s="29"/>
      <c r="BWX233" s="29"/>
      <c r="BWY233" s="29"/>
      <c r="BWZ233" s="29"/>
      <c r="BXA233" s="29"/>
      <c r="BXB233" s="29"/>
      <c r="BXC233" s="29"/>
      <c r="BXD233" s="29"/>
      <c r="BXE233" s="29"/>
      <c r="BXF233" s="29"/>
      <c r="BXG233" s="29"/>
      <c r="BXH233" s="29"/>
      <c r="BXI233" s="29"/>
      <c r="BXJ233" s="29"/>
      <c r="BXK233" s="29"/>
      <c r="BXL233" s="29"/>
      <c r="BXM233" s="29"/>
      <c r="BXN233" s="29"/>
      <c r="BXO233" s="29"/>
      <c r="BXP233" s="29"/>
      <c r="BXQ233" s="29"/>
      <c r="BXR233" s="29"/>
      <c r="BXS233" s="29"/>
      <c r="BXT233" s="29"/>
      <c r="BXU233" s="29"/>
      <c r="BXV233" s="29"/>
      <c r="BXW233" s="29"/>
      <c r="BXX233" s="29"/>
      <c r="BXY233" s="29"/>
      <c r="BXZ233" s="29"/>
      <c r="BYA233" s="29"/>
      <c r="BYB233" s="29"/>
      <c r="BYC233" s="29"/>
      <c r="BYD233" s="29"/>
      <c r="BYE233" s="29"/>
      <c r="BYF233" s="29"/>
      <c r="BYG233" s="29"/>
      <c r="BYH233" s="29"/>
      <c r="BYI233" s="29"/>
      <c r="BYJ233" s="29"/>
      <c r="BYK233" s="29"/>
      <c r="BYL233" s="29"/>
      <c r="BYM233" s="29"/>
      <c r="BYN233" s="29"/>
      <c r="BYO233" s="29"/>
      <c r="BYP233" s="29"/>
      <c r="BYQ233" s="29"/>
      <c r="BYR233" s="29"/>
      <c r="BYS233" s="29"/>
      <c r="BYT233" s="29"/>
      <c r="BYU233" s="29"/>
      <c r="BYV233" s="29"/>
      <c r="BYW233" s="29"/>
      <c r="BYX233" s="29"/>
      <c r="BYY233" s="29"/>
      <c r="BYZ233" s="29"/>
      <c r="BZA233" s="29"/>
      <c r="BZB233" s="29"/>
      <c r="BZC233" s="29"/>
      <c r="BZD233" s="29"/>
      <c r="BZE233" s="29"/>
      <c r="BZF233" s="29"/>
      <c r="BZG233" s="29"/>
      <c r="BZH233" s="29"/>
      <c r="BZI233" s="29"/>
      <c r="BZJ233" s="29"/>
      <c r="BZK233" s="29"/>
      <c r="BZL233" s="29"/>
      <c r="BZM233" s="29"/>
      <c r="BZN233" s="29"/>
      <c r="BZO233" s="29"/>
      <c r="BZP233" s="29"/>
      <c r="BZQ233" s="29"/>
      <c r="BZR233" s="29"/>
      <c r="BZS233" s="29"/>
      <c r="BZT233" s="29"/>
      <c r="BZU233" s="29"/>
      <c r="BZV233" s="29"/>
      <c r="BZW233" s="29"/>
      <c r="BZX233" s="29"/>
      <c r="BZY233" s="29"/>
      <c r="BZZ233" s="29"/>
      <c r="CAA233" s="29"/>
      <c r="CAB233" s="29"/>
      <c r="CAC233" s="29"/>
      <c r="CAD233" s="29"/>
      <c r="CAE233" s="29"/>
      <c r="CAF233" s="29"/>
      <c r="CAG233" s="29"/>
      <c r="CAH233" s="29"/>
      <c r="CAI233" s="29"/>
      <c r="CAJ233" s="29"/>
      <c r="CAK233" s="29"/>
      <c r="CAL233" s="29"/>
      <c r="CAM233" s="29"/>
      <c r="CAN233" s="29"/>
      <c r="CAO233" s="29"/>
      <c r="CAP233" s="29"/>
      <c r="CAQ233" s="29"/>
      <c r="CAR233" s="29"/>
      <c r="CAS233" s="29"/>
      <c r="CAT233" s="29"/>
      <c r="CAU233" s="29"/>
      <c r="CAV233" s="29"/>
      <c r="CAW233" s="29"/>
      <c r="CAX233" s="29"/>
      <c r="CAY233" s="29"/>
      <c r="CAZ233" s="29"/>
      <c r="CBA233" s="29"/>
      <c r="CBB233" s="29"/>
      <c r="CBC233" s="29"/>
      <c r="CBD233" s="29"/>
      <c r="CBE233" s="29"/>
      <c r="CBF233" s="29"/>
      <c r="CBG233" s="29"/>
      <c r="CBH233" s="29"/>
      <c r="CBI233" s="29"/>
      <c r="CBJ233" s="29"/>
      <c r="CBK233" s="29"/>
      <c r="CBL233" s="29"/>
      <c r="CBM233" s="29"/>
      <c r="CBN233" s="29"/>
      <c r="CBO233" s="29"/>
      <c r="CBP233" s="29"/>
      <c r="CBQ233" s="29"/>
      <c r="CBR233" s="29"/>
      <c r="CBS233" s="29"/>
      <c r="CBT233" s="29"/>
      <c r="CBU233" s="29"/>
      <c r="CBV233" s="29"/>
      <c r="CBW233" s="29"/>
      <c r="CBX233" s="29"/>
      <c r="CBY233" s="29"/>
      <c r="CBZ233" s="29"/>
      <c r="CCA233" s="29"/>
      <c r="CCB233" s="29"/>
      <c r="CCC233" s="29"/>
      <c r="CCD233" s="29"/>
      <c r="CCE233" s="29"/>
      <c r="CCF233" s="29"/>
      <c r="CCG233" s="29"/>
      <c r="CCH233" s="29"/>
      <c r="CCI233" s="29"/>
      <c r="CCJ233" s="29"/>
      <c r="CCK233" s="29"/>
      <c r="CCL233" s="29"/>
      <c r="CCM233" s="29"/>
      <c r="CCN233" s="29"/>
      <c r="CCO233" s="29"/>
      <c r="CCP233" s="29"/>
      <c r="CCQ233" s="29"/>
      <c r="CCR233" s="29"/>
      <c r="CCS233" s="29"/>
      <c r="CCT233" s="29"/>
      <c r="CCU233" s="29"/>
      <c r="CCV233" s="29"/>
      <c r="CCW233" s="29"/>
      <c r="CCX233" s="29"/>
      <c r="CCY233" s="29"/>
      <c r="CCZ233" s="29"/>
      <c r="CDA233" s="29"/>
      <c r="CDB233" s="29"/>
      <c r="CDC233" s="29"/>
      <c r="CDD233" s="29"/>
      <c r="CDE233" s="29"/>
      <c r="CDF233" s="29"/>
      <c r="CDG233" s="29"/>
      <c r="CDH233" s="29"/>
      <c r="CDI233" s="29"/>
      <c r="CDJ233" s="29"/>
      <c r="CDK233" s="29"/>
      <c r="CDL233" s="29"/>
      <c r="CDM233" s="29"/>
      <c r="CDN233" s="29"/>
      <c r="CDO233" s="29"/>
      <c r="CDP233" s="29"/>
      <c r="CDQ233" s="29"/>
      <c r="CDR233" s="29"/>
      <c r="CDS233" s="29"/>
      <c r="CDT233" s="29"/>
      <c r="CDU233" s="29"/>
      <c r="CDV233" s="29"/>
      <c r="CDW233" s="29"/>
      <c r="CDX233" s="29"/>
      <c r="CDY233" s="29"/>
      <c r="CDZ233" s="29"/>
      <c r="CEA233" s="29"/>
      <c r="CEB233" s="29"/>
      <c r="CEC233" s="29"/>
      <c r="CED233" s="29"/>
      <c r="CEE233" s="29"/>
      <c r="CEF233" s="29"/>
      <c r="CEG233" s="29"/>
      <c r="CEH233" s="29"/>
      <c r="CEI233" s="29"/>
      <c r="CEJ233" s="29"/>
      <c r="CEK233" s="29"/>
      <c r="CEL233" s="29"/>
      <c r="CEM233" s="29"/>
      <c r="CEN233" s="29"/>
      <c r="CEO233" s="29"/>
      <c r="CEP233" s="29"/>
      <c r="CEQ233" s="29"/>
      <c r="CER233" s="29"/>
      <c r="CES233" s="29"/>
      <c r="CET233" s="29"/>
      <c r="CEU233" s="29"/>
      <c r="CEV233" s="29"/>
      <c r="CEW233" s="29"/>
      <c r="CEX233" s="29"/>
      <c r="CEY233" s="29"/>
      <c r="CEZ233" s="29"/>
      <c r="CFA233" s="29"/>
      <c r="CFB233" s="29"/>
      <c r="CFC233" s="29"/>
      <c r="CFD233" s="29"/>
      <c r="CFE233" s="29"/>
      <c r="CFF233" s="29"/>
      <c r="CFG233" s="29"/>
      <c r="CFH233" s="29"/>
      <c r="CFI233" s="29"/>
      <c r="CFJ233" s="29"/>
      <c r="CFK233" s="29"/>
      <c r="CFL233" s="29"/>
      <c r="CFM233" s="29"/>
      <c r="CFN233" s="29"/>
      <c r="CFO233" s="29"/>
      <c r="CFP233" s="29"/>
      <c r="CFQ233" s="29"/>
      <c r="CFR233" s="29"/>
      <c r="CFS233" s="29"/>
      <c r="CFT233" s="29"/>
      <c r="CFU233" s="29"/>
      <c r="CFV233" s="29"/>
      <c r="CFW233" s="29"/>
      <c r="CFX233" s="29"/>
      <c r="CFY233" s="29"/>
      <c r="CFZ233" s="29"/>
      <c r="CGA233" s="29"/>
      <c r="CGB233" s="29"/>
      <c r="CGC233" s="29"/>
      <c r="CGD233" s="29"/>
      <c r="CGE233" s="29"/>
      <c r="CGF233" s="29"/>
      <c r="CGG233" s="29"/>
      <c r="CGH233" s="29"/>
      <c r="CGI233" s="29"/>
      <c r="CGJ233" s="29"/>
      <c r="CGK233" s="29"/>
      <c r="CGL233" s="29"/>
      <c r="CGM233" s="29"/>
      <c r="CGN233" s="29"/>
      <c r="CGO233" s="29"/>
      <c r="CGP233" s="29"/>
      <c r="CGQ233" s="29"/>
      <c r="CGR233" s="29"/>
      <c r="CGS233" s="29"/>
      <c r="CGT233" s="29"/>
      <c r="CGU233" s="29"/>
      <c r="CGV233" s="29"/>
      <c r="CGW233" s="29"/>
      <c r="CGX233" s="29"/>
      <c r="CGY233" s="29"/>
      <c r="CGZ233" s="29"/>
      <c r="CHA233" s="29"/>
      <c r="CHB233" s="29"/>
      <c r="CHC233" s="29"/>
      <c r="CHD233" s="29"/>
      <c r="CHE233" s="29"/>
      <c r="CHF233" s="29"/>
      <c r="CHG233" s="29"/>
      <c r="CHH233" s="29"/>
      <c r="CHI233" s="29"/>
      <c r="CHJ233" s="29"/>
      <c r="CHK233" s="29"/>
      <c r="CHL233" s="29"/>
      <c r="CHM233" s="29"/>
      <c r="CHN233" s="29"/>
      <c r="CHO233" s="29"/>
      <c r="CHP233" s="29"/>
      <c r="CHQ233" s="29"/>
      <c r="CHR233" s="29"/>
      <c r="CHS233" s="29"/>
      <c r="CHT233" s="29"/>
      <c r="CHU233" s="29"/>
      <c r="CHV233" s="29"/>
      <c r="CHW233" s="29"/>
      <c r="CHX233" s="29"/>
      <c r="CHY233" s="29"/>
      <c r="CHZ233" s="29"/>
      <c r="CIA233" s="29"/>
      <c r="CIB233" s="29"/>
      <c r="CIC233" s="29"/>
      <c r="CID233" s="29"/>
      <c r="CIE233" s="29"/>
      <c r="CIF233" s="29"/>
      <c r="CIG233" s="29"/>
      <c r="CIH233" s="29"/>
      <c r="CII233" s="29"/>
      <c r="CIJ233" s="29"/>
      <c r="CIK233" s="29"/>
      <c r="CIL233" s="29"/>
      <c r="CIM233" s="29"/>
      <c r="CIN233" s="29"/>
      <c r="CIO233" s="29"/>
      <c r="CIP233" s="29"/>
      <c r="CIQ233" s="29"/>
      <c r="CIR233" s="29"/>
      <c r="CIS233" s="29"/>
      <c r="CIT233" s="29"/>
      <c r="CIU233" s="29"/>
      <c r="CIV233" s="29"/>
      <c r="CIW233" s="29"/>
      <c r="CIX233" s="29"/>
      <c r="CIY233" s="29"/>
      <c r="CIZ233" s="29"/>
      <c r="CJA233" s="29"/>
      <c r="CJB233" s="29"/>
      <c r="CJC233" s="29"/>
      <c r="CJD233" s="29"/>
      <c r="CJE233" s="29"/>
      <c r="CJF233" s="29"/>
      <c r="CJG233" s="29"/>
      <c r="CJH233" s="29"/>
      <c r="CJI233" s="29"/>
      <c r="CJJ233" s="29"/>
      <c r="CJK233" s="29"/>
      <c r="CJL233" s="29"/>
      <c r="CJM233" s="29"/>
      <c r="CJN233" s="29"/>
      <c r="CJO233" s="29"/>
      <c r="CJP233" s="29"/>
      <c r="CJQ233" s="29"/>
      <c r="CJR233" s="29"/>
      <c r="CJS233" s="29"/>
      <c r="CJT233" s="29"/>
      <c r="CJU233" s="29"/>
      <c r="CJV233" s="29"/>
      <c r="CJW233" s="29"/>
      <c r="CJX233" s="29"/>
      <c r="CJY233" s="29"/>
      <c r="CJZ233" s="29"/>
      <c r="CKA233" s="29"/>
      <c r="CKB233" s="29"/>
      <c r="CKC233" s="29"/>
      <c r="CKD233" s="29"/>
      <c r="CKE233" s="29"/>
      <c r="CKF233" s="29"/>
      <c r="CKG233" s="29"/>
      <c r="CKH233" s="29"/>
      <c r="CKI233" s="29"/>
      <c r="CKJ233" s="29"/>
      <c r="CKK233" s="29"/>
      <c r="CKL233" s="29"/>
      <c r="CKM233" s="29"/>
      <c r="CKN233" s="29"/>
      <c r="CKO233" s="29"/>
      <c r="CKP233" s="29"/>
      <c r="CKQ233" s="29"/>
      <c r="CKR233" s="29"/>
      <c r="CKS233" s="29"/>
      <c r="CKT233" s="29"/>
      <c r="CKU233" s="29"/>
      <c r="CKV233" s="29"/>
      <c r="CKW233" s="29"/>
      <c r="CKX233" s="29"/>
      <c r="CKY233" s="29"/>
      <c r="CKZ233" s="29"/>
      <c r="CLA233" s="29"/>
      <c r="CLB233" s="29"/>
      <c r="CLC233" s="29"/>
      <c r="CLD233" s="29"/>
      <c r="CLE233" s="29"/>
      <c r="CLF233" s="29"/>
      <c r="CLG233" s="29"/>
      <c r="CLH233" s="29"/>
      <c r="CLI233" s="29"/>
      <c r="CLJ233" s="29"/>
      <c r="CLK233" s="29"/>
      <c r="CLL233" s="29"/>
      <c r="CLM233" s="29"/>
      <c r="CLN233" s="29"/>
      <c r="CLO233" s="29"/>
      <c r="CLP233" s="29"/>
      <c r="CLQ233" s="29"/>
      <c r="CLR233" s="29"/>
      <c r="CLS233" s="29"/>
      <c r="CLT233" s="29"/>
      <c r="CLU233" s="29"/>
      <c r="CLV233" s="29"/>
      <c r="CLW233" s="29"/>
      <c r="CLX233" s="29"/>
      <c r="CLY233" s="29"/>
      <c r="CLZ233" s="29"/>
      <c r="CMA233" s="29"/>
      <c r="CMB233" s="29"/>
      <c r="CMC233" s="29"/>
      <c r="CMD233" s="29"/>
      <c r="CME233" s="29"/>
      <c r="CMF233" s="29"/>
      <c r="CMG233" s="29"/>
      <c r="CMH233" s="29"/>
      <c r="CMI233" s="29"/>
      <c r="CMJ233" s="29"/>
      <c r="CMK233" s="29"/>
      <c r="CML233" s="29"/>
      <c r="CMM233" s="29"/>
      <c r="CMN233" s="29"/>
      <c r="CMO233" s="29"/>
      <c r="CMP233" s="29"/>
      <c r="CMQ233" s="29"/>
      <c r="CMR233" s="29"/>
      <c r="CMS233" s="29"/>
      <c r="CMT233" s="29"/>
      <c r="CMU233" s="29"/>
      <c r="CMV233" s="29"/>
      <c r="CMW233" s="29"/>
      <c r="CMX233" s="29"/>
      <c r="CMY233" s="29"/>
      <c r="CMZ233" s="29"/>
      <c r="CNA233" s="29"/>
      <c r="CNB233" s="29"/>
      <c r="CNC233" s="29"/>
      <c r="CND233" s="29"/>
      <c r="CNE233" s="29"/>
      <c r="CNF233" s="29"/>
      <c r="CNG233" s="29"/>
      <c r="CNH233" s="29"/>
      <c r="CNI233" s="29"/>
      <c r="CNJ233" s="29"/>
      <c r="CNK233" s="29"/>
      <c r="CNL233" s="29"/>
      <c r="CNM233" s="29"/>
      <c r="CNN233" s="29"/>
      <c r="CNO233" s="29"/>
      <c r="CNP233" s="29"/>
      <c r="CNQ233" s="29"/>
      <c r="CNR233" s="29"/>
      <c r="CNS233" s="29"/>
      <c r="CNT233" s="29"/>
      <c r="CNU233" s="29"/>
      <c r="CNV233" s="29"/>
      <c r="CNW233" s="29"/>
      <c r="CNX233" s="29"/>
      <c r="CNY233" s="29"/>
      <c r="CNZ233" s="29"/>
      <c r="COA233" s="29"/>
      <c r="COB233" s="29"/>
      <c r="COC233" s="29"/>
      <c r="COD233" s="29"/>
      <c r="COE233" s="29"/>
      <c r="COF233" s="29"/>
      <c r="COG233" s="29"/>
      <c r="COH233" s="29"/>
      <c r="COI233" s="29"/>
      <c r="COJ233" s="29"/>
      <c r="COK233" s="29"/>
      <c r="COL233" s="29"/>
      <c r="COM233" s="29"/>
      <c r="CON233" s="29"/>
      <c r="COO233" s="29"/>
      <c r="COP233" s="29"/>
      <c r="COQ233" s="29"/>
      <c r="COR233" s="29"/>
      <c r="COS233" s="29"/>
      <c r="COT233" s="29"/>
      <c r="COU233" s="29"/>
      <c r="COV233" s="29"/>
      <c r="COW233" s="29"/>
      <c r="COX233" s="29"/>
      <c r="COY233" s="29"/>
      <c r="COZ233" s="29"/>
      <c r="CPA233" s="29"/>
      <c r="CPB233" s="29"/>
      <c r="CPC233" s="29"/>
      <c r="CPD233" s="29"/>
      <c r="CPE233" s="29"/>
      <c r="CPF233" s="29"/>
      <c r="CPG233" s="29"/>
      <c r="CPH233" s="29"/>
      <c r="CPI233" s="29"/>
      <c r="CPJ233" s="29"/>
      <c r="CPK233" s="29"/>
      <c r="CPL233" s="29"/>
      <c r="CPM233" s="29"/>
      <c r="CPN233" s="29"/>
      <c r="CPO233" s="29"/>
      <c r="CPP233" s="29"/>
      <c r="CPQ233" s="29"/>
      <c r="CPR233" s="29"/>
      <c r="CPS233" s="29"/>
      <c r="CPT233" s="29"/>
      <c r="CPU233" s="29"/>
      <c r="CPV233" s="29"/>
      <c r="CPW233" s="29"/>
      <c r="CPX233" s="29"/>
      <c r="CPY233" s="29"/>
      <c r="CPZ233" s="29"/>
      <c r="CQA233" s="29"/>
      <c r="CQB233" s="29"/>
      <c r="CQC233" s="29"/>
      <c r="CQD233" s="29"/>
      <c r="CQE233" s="29"/>
      <c r="CQF233" s="29"/>
      <c r="CQG233" s="29"/>
      <c r="CQH233" s="29"/>
      <c r="CQI233" s="29"/>
      <c r="CQJ233" s="29"/>
      <c r="CQK233" s="29"/>
      <c r="CQL233" s="29"/>
      <c r="CQM233" s="29"/>
      <c r="CQN233" s="29"/>
      <c r="CQO233" s="29"/>
      <c r="CQP233" s="29"/>
      <c r="CQQ233" s="29"/>
      <c r="CQR233" s="29"/>
      <c r="CQS233" s="29"/>
      <c r="CQT233" s="29"/>
      <c r="CQU233" s="29"/>
      <c r="CQV233" s="29"/>
      <c r="CQW233" s="29"/>
      <c r="CQX233" s="29"/>
      <c r="CQY233" s="29"/>
      <c r="CQZ233" s="29"/>
      <c r="CRA233" s="29"/>
      <c r="CRB233" s="29"/>
      <c r="CRC233" s="29"/>
      <c r="CRD233" s="29"/>
      <c r="CRE233" s="29"/>
      <c r="CRF233" s="29"/>
      <c r="CRG233" s="29"/>
      <c r="CRH233" s="29"/>
      <c r="CRI233" s="29"/>
      <c r="CRJ233" s="29"/>
      <c r="CRK233" s="29"/>
      <c r="CRL233" s="29"/>
      <c r="CRM233" s="29"/>
      <c r="CRN233" s="29"/>
      <c r="CRO233" s="29"/>
      <c r="CRP233" s="29"/>
      <c r="CRQ233" s="29"/>
      <c r="CRR233" s="29"/>
      <c r="CRS233" s="29"/>
      <c r="CRT233" s="29"/>
      <c r="CRU233" s="29"/>
      <c r="CRV233" s="29"/>
      <c r="CRW233" s="29"/>
      <c r="CRX233" s="29"/>
      <c r="CRY233" s="29"/>
      <c r="CRZ233" s="29"/>
      <c r="CSA233" s="29"/>
      <c r="CSB233" s="29"/>
      <c r="CSC233" s="29"/>
      <c r="CSD233" s="29"/>
      <c r="CSE233" s="29"/>
      <c r="CSF233" s="29"/>
      <c r="CSG233" s="29"/>
      <c r="CSH233" s="29"/>
      <c r="CSI233" s="29"/>
      <c r="CSJ233" s="29"/>
      <c r="CSK233" s="29"/>
      <c r="CSL233" s="29"/>
      <c r="CSM233" s="29"/>
      <c r="CSN233" s="29"/>
      <c r="CSO233" s="29"/>
      <c r="CSP233" s="29"/>
      <c r="CSQ233" s="29"/>
      <c r="CSR233" s="29"/>
      <c r="CSS233" s="29"/>
      <c r="CST233" s="29"/>
      <c r="CSU233" s="29"/>
      <c r="CSV233" s="29"/>
      <c r="CSW233" s="29"/>
      <c r="CSX233" s="29"/>
      <c r="CSY233" s="29"/>
      <c r="CSZ233" s="29"/>
      <c r="CTA233" s="29"/>
      <c r="CTB233" s="29"/>
      <c r="CTC233" s="29"/>
      <c r="CTD233" s="29"/>
      <c r="CTE233" s="29"/>
      <c r="CTF233" s="29"/>
      <c r="CTG233" s="29"/>
      <c r="CTH233" s="29"/>
      <c r="CTI233" s="29"/>
      <c r="CTJ233" s="29"/>
      <c r="CTK233" s="29"/>
      <c r="CTL233" s="29"/>
      <c r="CTM233" s="29"/>
      <c r="CTN233" s="29"/>
      <c r="CTO233" s="29"/>
      <c r="CTP233" s="29"/>
      <c r="CTQ233" s="29"/>
      <c r="CTR233" s="29"/>
      <c r="CTS233" s="29"/>
      <c r="CTT233" s="29"/>
      <c r="CTU233" s="29"/>
      <c r="CTV233" s="29"/>
      <c r="CTW233" s="29"/>
      <c r="CTX233" s="29"/>
      <c r="CTY233" s="29"/>
      <c r="CTZ233" s="29"/>
      <c r="CUA233" s="29"/>
      <c r="CUB233" s="29"/>
      <c r="CUC233" s="29"/>
      <c r="CUD233" s="29"/>
      <c r="CUE233" s="29"/>
      <c r="CUF233" s="29"/>
      <c r="CUG233" s="29"/>
      <c r="CUH233" s="29"/>
      <c r="CUI233" s="29"/>
      <c r="CUJ233" s="29"/>
      <c r="CUK233" s="29"/>
      <c r="CUL233" s="29"/>
      <c r="CUM233" s="29"/>
      <c r="CUN233" s="29"/>
      <c r="CUO233" s="29"/>
      <c r="CUP233" s="29"/>
      <c r="CUQ233" s="29"/>
      <c r="CUR233" s="29"/>
      <c r="CUS233" s="29"/>
      <c r="CUT233" s="29"/>
      <c r="CUU233" s="29"/>
      <c r="CUV233" s="29"/>
      <c r="CUW233" s="29"/>
      <c r="CUX233" s="29"/>
      <c r="CUY233" s="29"/>
      <c r="CUZ233" s="29"/>
      <c r="CVA233" s="29"/>
      <c r="CVB233" s="29"/>
      <c r="CVC233" s="29"/>
      <c r="CVD233" s="29"/>
      <c r="CVE233" s="29"/>
      <c r="CVF233" s="29"/>
      <c r="CVG233" s="29"/>
      <c r="CVH233" s="29"/>
      <c r="CVI233" s="29"/>
      <c r="CVJ233" s="29"/>
      <c r="CVK233" s="29"/>
      <c r="CVL233" s="29"/>
      <c r="CVM233" s="29"/>
      <c r="CVN233" s="29"/>
      <c r="CVO233" s="29"/>
      <c r="CVP233" s="29"/>
      <c r="CVQ233" s="29"/>
      <c r="CVR233" s="29"/>
      <c r="CVS233" s="29"/>
      <c r="CVT233" s="29"/>
      <c r="CVU233" s="29"/>
      <c r="CVV233" s="29"/>
      <c r="CVW233" s="29"/>
      <c r="CVX233" s="29"/>
      <c r="CVY233" s="29"/>
      <c r="CVZ233" s="29"/>
      <c r="CWA233" s="29"/>
      <c r="CWB233" s="29"/>
      <c r="CWC233" s="29"/>
      <c r="CWD233" s="29"/>
      <c r="CWE233" s="29"/>
      <c r="CWF233" s="29"/>
      <c r="CWG233" s="29"/>
      <c r="CWH233" s="29"/>
      <c r="CWI233" s="29"/>
      <c r="CWJ233" s="29"/>
      <c r="CWK233" s="29"/>
      <c r="CWL233" s="29"/>
      <c r="CWM233" s="29"/>
      <c r="CWN233" s="29"/>
      <c r="CWO233" s="29"/>
      <c r="CWP233" s="29"/>
      <c r="CWQ233" s="29"/>
      <c r="CWR233" s="29"/>
      <c r="CWS233" s="29"/>
      <c r="CWT233" s="29"/>
      <c r="CWU233" s="29"/>
      <c r="CWV233" s="29"/>
      <c r="CWW233" s="29"/>
      <c r="CWX233" s="29"/>
      <c r="CWY233" s="29"/>
      <c r="CWZ233" s="29"/>
      <c r="CXA233" s="29"/>
      <c r="CXB233" s="29"/>
      <c r="CXC233" s="29"/>
      <c r="CXD233" s="29"/>
      <c r="CXE233" s="29"/>
      <c r="CXF233" s="29"/>
      <c r="CXG233" s="29"/>
      <c r="CXH233" s="29"/>
      <c r="CXI233" s="29"/>
      <c r="CXJ233" s="29"/>
      <c r="CXK233" s="29"/>
      <c r="CXL233" s="29"/>
      <c r="CXM233" s="29"/>
      <c r="CXN233" s="29"/>
      <c r="CXO233" s="29"/>
      <c r="CXP233" s="29"/>
      <c r="CXQ233" s="29"/>
      <c r="CXR233" s="29"/>
      <c r="CXS233" s="29"/>
      <c r="CXT233" s="29"/>
      <c r="CXU233" s="29"/>
      <c r="CXV233" s="29"/>
      <c r="CXW233" s="29"/>
      <c r="CXX233" s="29"/>
      <c r="CXY233" s="29"/>
      <c r="CXZ233" s="29"/>
      <c r="CYA233" s="29"/>
      <c r="CYB233" s="29"/>
      <c r="CYC233" s="29"/>
      <c r="CYD233" s="29"/>
      <c r="CYE233" s="29"/>
      <c r="CYF233" s="29"/>
      <c r="CYG233" s="29"/>
      <c r="CYH233" s="29"/>
      <c r="CYI233" s="29"/>
      <c r="CYJ233" s="29"/>
      <c r="CYK233" s="29"/>
      <c r="CYL233" s="29"/>
      <c r="CYM233" s="29"/>
      <c r="CYN233" s="29"/>
      <c r="CYO233" s="29"/>
      <c r="CYP233" s="29"/>
      <c r="CYQ233" s="29"/>
      <c r="CYR233" s="29"/>
      <c r="CYS233" s="29"/>
      <c r="CYT233" s="29"/>
      <c r="CYU233" s="29"/>
      <c r="CYV233" s="29"/>
      <c r="CYW233" s="29"/>
      <c r="CYX233" s="29"/>
      <c r="CYY233" s="29"/>
      <c r="CYZ233" s="29"/>
      <c r="CZA233" s="29"/>
      <c r="CZB233" s="29"/>
      <c r="CZC233" s="29"/>
      <c r="CZD233" s="29"/>
      <c r="CZE233" s="29"/>
      <c r="CZF233" s="29"/>
      <c r="CZG233" s="29"/>
      <c r="CZH233" s="29"/>
      <c r="CZI233" s="29"/>
      <c r="CZJ233" s="29"/>
      <c r="CZK233" s="29"/>
      <c r="CZL233" s="29"/>
      <c r="CZM233" s="29"/>
      <c r="CZN233" s="29"/>
      <c r="CZO233" s="29"/>
      <c r="CZP233" s="29"/>
      <c r="CZQ233" s="29"/>
      <c r="CZR233" s="29"/>
      <c r="CZS233" s="29"/>
      <c r="CZT233" s="29"/>
      <c r="CZU233" s="29"/>
      <c r="CZV233" s="29"/>
      <c r="CZW233" s="29"/>
      <c r="CZX233" s="29"/>
      <c r="CZY233" s="29"/>
      <c r="CZZ233" s="29"/>
      <c r="DAA233" s="29"/>
      <c r="DAB233" s="29"/>
      <c r="DAC233" s="29"/>
      <c r="DAD233" s="29"/>
      <c r="DAE233" s="29"/>
      <c r="DAF233" s="29"/>
      <c r="DAG233" s="29"/>
      <c r="DAH233" s="29"/>
      <c r="DAI233" s="29"/>
      <c r="DAJ233" s="29"/>
      <c r="DAK233" s="29"/>
      <c r="DAL233" s="29"/>
      <c r="DAM233" s="29"/>
      <c r="DAN233" s="29"/>
      <c r="DAO233" s="29"/>
      <c r="DAP233" s="29"/>
      <c r="DAQ233" s="29"/>
      <c r="DAR233" s="29"/>
      <c r="DAS233" s="29"/>
      <c r="DAT233" s="29"/>
      <c r="DAU233" s="29"/>
      <c r="DAV233" s="29"/>
      <c r="DAW233" s="29"/>
      <c r="DAX233" s="29"/>
      <c r="DAY233" s="29"/>
      <c r="DAZ233" s="29"/>
      <c r="DBA233" s="29"/>
      <c r="DBB233" s="29"/>
      <c r="DBC233" s="29"/>
      <c r="DBD233" s="29"/>
      <c r="DBE233" s="29"/>
      <c r="DBF233" s="29"/>
      <c r="DBG233" s="29"/>
      <c r="DBH233" s="29"/>
      <c r="DBI233" s="29"/>
      <c r="DBJ233" s="29"/>
      <c r="DBK233" s="29"/>
      <c r="DBL233" s="29"/>
      <c r="DBM233" s="29"/>
      <c r="DBN233" s="29"/>
      <c r="DBO233" s="29"/>
      <c r="DBP233" s="29"/>
      <c r="DBQ233" s="29"/>
      <c r="DBR233" s="29"/>
      <c r="DBS233" s="29"/>
      <c r="DBT233" s="29"/>
      <c r="DBU233" s="29"/>
      <c r="DBV233" s="29"/>
      <c r="DBW233" s="29"/>
      <c r="DBX233" s="29"/>
      <c r="DBY233" s="29"/>
      <c r="DBZ233" s="29"/>
      <c r="DCA233" s="29"/>
      <c r="DCB233" s="29"/>
      <c r="DCC233" s="29"/>
      <c r="DCD233" s="29"/>
      <c r="DCE233" s="29"/>
      <c r="DCF233" s="29"/>
      <c r="DCG233" s="29"/>
      <c r="DCH233" s="29"/>
      <c r="DCI233" s="29"/>
      <c r="DCJ233" s="29"/>
      <c r="DCK233" s="29"/>
      <c r="DCL233" s="29"/>
      <c r="DCM233" s="29"/>
      <c r="DCN233" s="29"/>
      <c r="DCO233" s="29"/>
      <c r="DCP233" s="29"/>
      <c r="DCQ233" s="29"/>
      <c r="DCR233" s="29"/>
      <c r="DCS233" s="29"/>
      <c r="DCT233" s="29"/>
      <c r="DCU233" s="29"/>
      <c r="DCV233" s="29"/>
      <c r="DCW233" s="29"/>
      <c r="DCX233" s="29"/>
      <c r="DCY233" s="29"/>
      <c r="DCZ233" s="29"/>
      <c r="DDA233" s="29"/>
      <c r="DDB233" s="29"/>
      <c r="DDC233" s="29"/>
      <c r="DDD233" s="29"/>
      <c r="DDE233" s="29"/>
      <c r="DDF233" s="29"/>
      <c r="DDG233" s="29"/>
      <c r="DDH233" s="29"/>
      <c r="DDI233" s="29"/>
      <c r="DDJ233" s="29"/>
      <c r="DDK233" s="29"/>
      <c r="DDL233" s="29"/>
      <c r="DDM233" s="29"/>
      <c r="DDN233" s="29"/>
      <c r="DDO233" s="29"/>
      <c r="DDP233" s="29"/>
      <c r="DDQ233" s="29"/>
      <c r="DDR233" s="29"/>
      <c r="DDS233" s="29"/>
      <c r="DDT233" s="29"/>
      <c r="DDU233" s="29"/>
      <c r="DDV233" s="29"/>
      <c r="DDW233" s="29"/>
      <c r="DDX233" s="29"/>
      <c r="DDY233" s="29"/>
      <c r="DDZ233" s="29"/>
      <c r="DEA233" s="29"/>
      <c r="DEB233" s="29"/>
      <c r="DEC233" s="29"/>
      <c r="DED233" s="29"/>
      <c r="DEE233" s="29"/>
      <c r="DEF233" s="29"/>
      <c r="DEG233" s="29"/>
      <c r="DEH233" s="29"/>
      <c r="DEI233" s="29"/>
      <c r="DEJ233" s="29"/>
      <c r="DEK233" s="29"/>
      <c r="DEL233" s="29"/>
      <c r="DEM233" s="29"/>
      <c r="DEN233" s="29"/>
      <c r="DEO233" s="29"/>
      <c r="DEP233" s="29"/>
      <c r="DEQ233" s="29"/>
      <c r="DER233" s="29"/>
      <c r="DES233" s="29"/>
      <c r="DET233" s="29"/>
      <c r="DEU233" s="29"/>
      <c r="DEV233" s="29"/>
      <c r="DEW233" s="29"/>
      <c r="DEX233" s="29"/>
      <c r="DEY233" s="29"/>
      <c r="DEZ233" s="29"/>
      <c r="DFA233" s="29"/>
      <c r="DFB233" s="29"/>
      <c r="DFC233" s="29"/>
      <c r="DFD233" s="29"/>
      <c r="DFE233" s="29"/>
      <c r="DFF233" s="29"/>
      <c r="DFG233" s="29"/>
      <c r="DFH233" s="29"/>
      <c r="DFI233" s="29"/>
      <c r="DFJ233" s="29"/>
      <c r="DFK233" s="29"/>
      <c r="DFL233" s="29"/>
      <c r="DFM233" s="29"/>
      <c r="DFN233" s="29"/>
      <c r="DFO233" s="29"/>
      <c r="DFP233" s="29"/>
      <c r="DFQ233" s="29"/>
      <c r="DFR233" s="29"/>
      <c r="DFS233" s="29"/>
      <c r="DFT233" s="29"/>
      <c r="DFU233" s="29"/>
      <c r="DFV233" s="29"/>
      <c r="DFW233" s="29"/>
      <c r="DFX233" s="29"/>
      <c r="DFY233" s="29"/>
      <c r="DFZ233" s="29"/>
      <c r="DGA233" s="29"/>
      <c r="DGB233" s="29"/>
      <c r="DGC233" s="29"/>
      <c r="DGD233" s="29"/>
      <c r="DGE233" s="29"/>
      <c r="DGF233" s="29"/>
      <c r="DGG233" s="29"/>
      <c r="DGH233" s="29"/>
      <c r="DGI233" s="29"/>
      <c r="DGJ233" s="29"/>
      <c r="DGK233" s="29"/>
      <c r="DGL233" s="29"/>
      <c r="DGM233" s="29"/>
      <c r="DGN233" s="29"/>
      <c r="DGO233" s="29"/>
      <c r="DGP233" s="29"/>
      <c r="DGQ233" s="29"/>
      <c r="DGR233" s="29"/>
      <c r="DGS233" s="29"/>
      <c r="DGT233" s="29"/>
      <c r="DGU233" s="29"/>
      <c r="DGV233" s="29"/>
      <c r="DGW233" s="29"/>
      <c r="DGX233" s="29"/>
      <c r="DGY233" s="29"/>
      <c r="DGZ233" s="29"/>
      <c r="DHA233" s="29"/>
      <c r="DHB233" s="29"/>
      <c r="DHC233" s="29"/>
      <c r="DHD233" s="29"/>
      <c r="DHE233" s="29"/>
      <c r="DHF233" s="29"/>
      <c r="DHG233" s="29"/>
      <c r="DHH233" s="29"/>
      <c r="DHI233" s="29"/>
      <c r="DHJ233" s="29"/>
      <c r="DHK233" s="29"/>
      <c r="DHL233" s="29"/>
      <c r="DHM233" s="29"/>
      <c r="DHN233" s="29"/>
      <c r="DHO233" s="29"/>
      <c r="DHP233" s="29"/>
      <c r="DHQ233" s="29"/>
      <c r="DHR233" s="29"/>
      <c r="DHS233" s="29"/>
      <c r="DHT233" s="29"/>
      <c r="DHU233" s="29"/>
      <c r="DHV233" s="29"/>
      <c r="DHW233" s="29"/>
      <c r="DHX233" s="29"/>
      <c r="DHY233" s="29"/>
      <c r="DHZ233" s="29"/>
      <c r="DIA233" s="29"/>
      <c r="DIB233" s="29"/>
      <c r="DIC233" s="29"/>
      <c r="DID233" s="29"/>
      <c r="DIE233" s="29"/>
      <c r="DIF233" s="29"/>
      <c r="DIG233" s="29"/>
      <c r="DIH233" s="29"/>
      <c r="DII233" s="29"/>
      <c r="DIJ233" s="29"/>
      <c r="DIK233" s="29"/>
      <c r="DIL233" s="29"/>
      <c r="DIM233" s="29"/>
      <c r="DIN233" s="29"/>
      <c r="DIO233" s="29"/>
      <c r="DIP233" s="29"/>
      <c r="DIQ233" s="29"/>
      <c r="DIR233" s="29"/>
      <c r="DIS233" s="29"/>
      <c r="DIT233" s="29"/>
      <c r="DIU233" s="29"/>
      <c r="DIV233" s="29"/>
      <c r="DIW233" s="29"/>
      <c r="DIX233" s="29"/>
      <c r="DIY233" s="29"/>
      <c r="DIZ233" s="29"/>
      <c r="DJA233" s="29"/>
      <c r="DJB233" s="29"/>
      <c r="DJC233" s="29"/>
      <c r="DJD233" s="29"/>
      <c r="DJE233" s="29"/>
      <c r="DJF233" s="29"/>
      <c r="DJG233" s="29"/>
      <c r="DJH233" s="29"/>
      <c r="DJI233" s="29"/>
      <c r="DJJ233" s="29"/>
      <c r="DJK233" s="29"/>
      <c r="DJL233" s="29"/>
      <c r="DJM233" s="29"/>
      <c r="DJN233" s="29"/>
      <c r="DJO233" s="29"/>
      <c r="DJP233" s="29"/>
      <c r="DJQ233" s="29"/>
      <c r="DJR233" s="29"/>
      <c r="DJS233" s="29"/>
      <c r="DJT233" s="29"/>
      <c r="DJU233" s="29"/>
      <c r="DJV233" s="29"/>
      <c r="DJW233" s="29"/>
      <c r="DJX233" s="29"/>
      <c r="DJY233" s="29"/>
      <c r="DJZ233" s="29"/>
      <c r="DKA233" s="29"/>
      <c r="DKB233" s="29"/>
      <c r="DKC233" s="29"/>
      <c r="DKD233" s="29"/>
      <c r="DKE233" s="29"/>
      <c r="DKF233" s="29"/>
      <c r="DKG233" s="29"/>
      <c r="DKH233" s="29"/>
      <c r="DKI233" s="29"/>
      <c r="DKJ233" s="29"/>
      <c r="DKK233" s="29"/>
      <c r="DKL233" s="29"/>
      <c r="DKM233" s="29"/>
      <c r="DKN233" s="29"/>
      <c r="DKO233" s="29"/>
      <c r="DKP233" s="29"/>
      <c r="DKQ233" s="29"/>
      <c r="DKR233" s="29"/>
      <c r="DKS233" s="29"/>
      <c r="DKT233" s="29"/>
      <c r="DKU233" s="29"/>
      <c r="DKV233" s="29"/>
      <c r="DKW233" s="29"/>
      <c r="DKX233" s="29"/>
      <c r="DKY233" s="29"/>
      <c r="DKZ233" s="29"/>
      <c r="DLA233" s="29"/>
      <c r="DLB233" s="29"/>
      <c r="DLC233" s="29"/>
      <c r="DLD233" s="29"/>
      <c r="DLE233" s="29"/>
      <c r="DLF233" s="29"/>
      <c r="DLG233" s="29"/>
      <c r="DLH233" s="29"/>
      <c r="DLI233" s="29"/>
      <c r="DLJ233" s="29"/>
      <c r="DLK233" s="29"/>
      <c r="DLL233" s="29"/>
      <c r="DLM233" s="29"/>
      <c r="DLN233" s="29"/>
      <c r="DLO233" s="29"/>
      <c r="DLP233" s="29"/>
      <c r="DLQ233" s="29"/>
      <c r="DLR233" s="29"/>
      <c r="DLS233" s="29"/>
      <c r="DLT233" s="29"/>
      <c r="DLU233" s="29"/>
      <c r="DLV233" s="29"/>
      <c r="DLW233" s="29"/>
      <c r="DLX233" s="29"/>
      <c r="DLY233" s="29"/>
      <c r="DLZ233" s="29"/>
      <c r="DMA233" s="29"/>
      <c r="DMB233" s="29"/>
      <c r="DMC233" s="29"/>
      <c r="DMD233" s="29"/>
      <c r="DME233" s="29"/>
      <c r="DMF233" s="29"/>
      <c r="DMG233" s="29"/>
      <c r="DMH233" s="29"/>
      <c r="DMI233" s="29"/>
      <c r="DMJ233" s="29"/>
      <c r="DMK233" s="29"/>
      <c r="DML233" s="29"/>
      <c r="DMM233" s="29"/>
      <c r="DMN233" s="29"/>
      <c r="DMO233" s="29"/>
      <c r="DMP233" s="29"/>
      <c r="DMQ233" s="29"/>
      <c r="DMR233" s="29"/>
      <c r="DMS233" s="29"/>
      <c r="DMT233" s="29"/>
      <c r="DMU233" s="29"/>
      <c r="DMV233" s="29"/>
      <c r="DMW233" s="29"/>
      <c r="DMX233" s="29"/>
      <c r="DMY233" s="29"/>
      <c r="DMZ233" s="29"/>
      <c r="DNA233" s="29"/>
      <c r="DNB233" s="29"/>
      <c r="DNC233" s="29"/>
      <c r="DND233" s="29"/>
      <c r="DNE233" s="29"/>
      <c r="DNF233" s="29"/>
      <c r="DNG233" s="29"/>
      <c r="DNH233" s="29"/>
      <c r="DNI233" s="29"/>
      <c r="DNJ233" s="29"/>
      <c r="DNK233" s="29"/>
      <c r="DNL233" s="29"/>
      <c r="DNM233" s="29"/>
      <c r="DNN233" s="29"/>
      <c r="DNO233" s="29"/>
      <c r="DNP233" s="29"/>
      <c r="DNQ233" s="29"/>
      <c r="DNR233" s="29"/>
      <c r="DNS233" s="29"/>
      <c r="DNT233" s="29"/>
      <c r="DNU233" s="29"/>
      <c r="DNV233" s="29"/>
      <c r="DNW233" s="29"/>
      <c r="DNX233" s="29"/>
      <c r="DNY233" s="29"/>
      <c r="DNZ233" s="29"/>
      <c r="DOA233" s="29"/>
      <c r="DOB233" s="29"/>
      <c r="DOC233" s="29"/>
      <c r="DOD233" s="29"/>
      <c r="DOE233" s="29"/>
      <c r="DOF233" s="29"/>
      <c r="DOG233" s="29"/>
      <c r="DOH233" s="29"/>
      <c r="DOI233" s="29"/>
      <c r="DOJ233" s="29"/>
      <c r="DOK233" s="29"/>
      <c r="DOL233" s="29"/>
      <c r="DOM233" s="29"/>
      <c r="DON233" s="29"/>
      <c r="DOO233" s="29"/>
      <c r="DOP233" s="29"/>
      <c r="DOQ233" s="29"/>
      <c r="DOR233" s="29"/>
      <c r="DOS233" s="29"/>
      <c r="DOT233" s="29"/>
      <c r="DOU233" s="29"/>
      <c r="DOV233" s="29"/>
      <c r="DOW233" s="29"/>
      <c r="DOX233" s="29"/>
      <c r="DOY233" s="29"/>
      <c r="DOZ233" s="29"/>
      <c r="DPA233" s="29"/>
      <c r="DPB233" s="29"/>
      <c r="DPC233" s="29"/>
      <c r="DPD233" s="29"/>
      <c r="DPE233" s="29"/>
      <c r="DPF233" s="29"/>
      <c r="DPG233" s="29"/>
      <c r="DPH233" s="29"/>
      <c r="DPI233" s="29"/>
      <c r="DPJ233" s="29"/>
      <c r="DPK233" s="29"/>
      <c r="DPL233" s="29"/>
      <c r="DPM233" s="29"/>
      <c r="DPN233" s="29"/>
      <c r="DPO233" s="29"/>
      <c r="DPP233" s="29"/>
      <c r="DPQ233" s="29"/>
      <c r="DPR233" s="29"/>
      <c r="DPS233" s="29"/>
      <c r="DPT233" s="29"/>
      <c r="DPU233" s="29"/>
      <c r="DPV233" s="29"/>
      <c r="DPW233" s="29"/>
      <c r="DPX233" s="29"/>
      <c r="DPY233" s="29"/>
      <c r="DPZ233" s="29"/>
      <c r="DQA233" s="29"/>
      <c r="DQB233" s="29"/>
      <c r="DQC233" s="29"/>
      <c r="DQD233" s="29"/>
      <c r="DQE233" s="29"/>
      <c r="DQF233" s="29"/>
      <c r="DQG233" s="29"/>
      <c r="DQH233" s="29"/>
      <c r="DQI233" s="29"/>
      <c r="DQJ233" s="29"/>
      <c r="DQK233" s="29"/>
      <c r="DQL233" s="29"/>
      <c r="DQM233" s="29"/>
      <c r="DQN233" s="29"/>
      <c r="DQO233" s="29"/>
      <c r="DQP233" s="29"/>
      <c r="DQQ233" s="29"/>
      <c r="DQR233" s="29"/>
      <c r="DQS233" s="29"/>
      <c r="DQT233" s="29"/>
      <c r="DQU233" s="29"/>
      <c r="DQV233" s="29"/>
      <c r="DQW233" s="29"/>
      <c r="DQX233" s="29"/>
      <c r="DQY233" s="29"/>
      <c r="DQZ233" s="29"/>
      <c r="DRA233" s="29"/>
      <c r="DRB233" s="29"/>
      <c r="DRC233" s="29"/>
      <c r="DRD233" s="29"/>
      <c r="DRE233" s="29"/>
      <c r="DRF233" s="29"/>
      <c r="DRG233" s="29"/>
      <c r="DRH233" s="29"/>
      <c r="DRI233" s="29"/>
      <c r="DRJ233" s="29"/>
      <c r="DRK233" s="29"/>
      <c r="DRL233" s="29"/>
      <c r="DRM233" s="29"/>
      <c r="DRN233" s="29"/>
      <c r="DRO233" s="29"/>
      <c r="DRP233" s="29"/>
      <c r="DRQ233" s="29"/>
      <c r="DRR233" s="29"/>
      <c r="DRS233" s="29"/>
      <c r="DRT233" s="29"/>
      <c r="DRU233" s="29"/>
      <c r="DRV233" s="29"/>
      <c r="DRW233" s="29"/>
      <c r="DRX233" s="29"/>
      <c r="DRY233" s="29"/>
      <c r="DRZ233" s="29"/>
      <c r="DSA233" s="29"/>
      <c r="DSB233" s="29"/>
      <c r="DSC233" s="29"/>
      <c r="DSD233" s="29"/>
      <c r="DSE233" s="29"/>
      <c r="DSF233" s="29"/>
      <c r="DSG233" s="29"/>
      <c r="DSH233" s="29"/>
      <c r="DSI233" s="29"/>
      <c r="DSJ233" s="29"/>
      <c r="DSK233" s="29"/>
      <c r="DSL233" s="29"/>
      <c r="DSM233" s="29"/>
      <c r="DSN233" s="29"/>
      <c r="DSO233" s="29"/>
      <c r="DSP233" s="29"/>
      <c r="DSQ233" s="29"/>
      <c r="DSR233" s="29"/>
      <c r="DSS233" s="29"/>
      <c r="DST233" s="29"/>
      <c r="DSU233" s="29"/>
      <c r="DSV233" s="29"/>
      <c r="DSW233" s="29"/>
      <c r="DSX233" s="29"/>
      <c r="DSY233" s="29"/>
      <c r="DSZ233" s="29"/>
      <c r="DTA233" s="29"/>
      <c r="DTB233" s="29"/>
      <c r="DTC233" s="29"/>
      <c r="DTD233" s="29"/>
      <c r="DTE233" s="29"/>
      <c r="DTF233" s="29"/>
      <c r="DTG233" s="29"/>
      <c r="DTH233" s="29"/>
      <c r="DTI233" s="29"/>
      <c r="DTJ233" s="29"/>
      <c r="DTK233" s="29"/>
      <c r="DTL233" s="29"/>
      <c r="DTM233" s="29"/>
      <c r="DTN233" s="29"/>
      <c r="DTO233" s="29"/>
      <c r="DTP233" s="29"/>
      <c r="DTQ233" s="29"/>
      <c r="DTR233" s="29"/>
      <c r="DTS233" s="29"/>
      <c r="DTT233" s="29"/>
      <c r="DTU233" s="29"/>
      <c r="DTV233" s="29"/>
      <c r="DTW233" s="29"/>
      <c r="DTX233" s="29"/>
      <c r="DTY233" s="29"/>
      <c r="DTZ233" s="29"/>
      <c r="DUA233" s="29"/>
      <c r="DUB233" s="29"/>
      <c r="DUC233" s="29"/>
      <c r="DUD233" s="29"/>
      <c r="DUE233" s="29"/>
      <c r="DUF233" s="29"/>
      <c r="DUG233" s="29"/>
      <c r="DUH233" s="29"/>
      <c r="DUI233" s="29"/>
      <c r="DUJ233" s="29"/>
      <c r="DUK233" s="29"/>
      <c r="DUL233" s="29"/>
      <c r="DUM233" s="29"/>
      <c r="DUN233" s="29"/>
      <c r="DUO233" s="29"/>
      <c r="DUP233" s="29"/>
      <c r="DUQ233" s="29"/>
      <c r="DUR233" s="29"/>
      <c r="DUS233" s="29"/>
      <c r="DUT233" s="29"/>
      <c r="DUU233" s="29"/>
      <c r="DUV233" s="29"/>
      <c r="DUW233" s="29"/>
      <c r="DUX233" s="29"/>
      <c r="DUY233" s="29"/>
      <c r="DUZ233" s="29"/>
      <c r="DVA233" s="29"/>
      <c r="DVB233" s="29"/>
      <c r="DVC233" s="29"/>
      <c r="DVD233" s="29"/>
      <c r="DVE233" s="29"/>
      <c r="DVF233" s="29"/>
      <c r="DVG233" s="29"/>
      <c r="DVH233" s="29"/>
      <c r="DVI233" s="29"/>
      <c r="DVJ233" s="29"/>
      <c r="DVK233" s="29"/>
      <c r="DVL233" s="29"/>
      <c r="DVM233" s="29"/>
      <c r="DVN233" s="29"/>
      <c r="DVO233" s="29"/>
      <c r="DVP233" s="29"/>
      <c r="DVQ233" s="29"/>
      <c r="DVR233" s="29"/>
      <c r="DVS233" s="29"/>
      <c r="DVT233" s="29"/>
      <c r="DVU233" s="29"/>
      <c r="DVV233" s="29"/>
      <c r="DVW233" s="29"/>
      <c r="DVX233" s="29"/>
      <c r="DVY233" s="29"/>
      <c r="DVZ233" s="29"/>
      <c r="DWA233" s="29"/>
      <c r="DWB233" s="29"/>
      <c r="DWC233" s="29"/>
      <c r="DWD233" s="29"/>
      <c r="DWE233" s="29"/>
      <c r="DWF233" s="29"/>
      <c r="DWG233" s="29"/>
      <c r="DWH233" s="29"/>
      <c r="DWI233" s="29"/>
      <c r="DWJ233" s="29"/>
      <c r="DWK233" s="29"/>
      <c r="DWL233" s="29"/>
      <c r="DWM233" s="29"/>
      <c r="DWN233" s="29"/>
      <c r="DWO233" s="29"/>
      <c r="DWP233" s="29"/>
      <c r="DWQ233" s="29"/>
      <c r="DWR233" s="29"/>
      <c r="DWS233" s="29"/>
      <c r="DWT233" s="29"/>
      <c r="DWU233" s="29"/>
      <c r="DWV233" s="29"/>
      <c r="DWW233" s="29"/>
      <c r="DWX233" s="29"/>
      <c r="DWY233" s="29"/>
      <c r="DWZ233" s="29"/>
      <c r="DXA233" s="29"/>
      <c r="DXB233" s="29"/>
      <c r="DXC233" s="29"/>
      <c r="DXD233" s="29"/>
      <c r="DXE233" s="29"/>
      <c r="DXF233" s="29"/>
      <c r="DXG233" s="29"/>
      <c r="DXH233" s="29"/>
      <c r="DXI233" s="29"/>
      <c r="DXJ233" s="29"/>
      <c r="DXK233" s="29"/>
      <c r="DXL233" s="29"/>
      <c r="DXM233" s="29"/>
      <c r="DXN233" s="29"/>
      <c r="DXO233" s="29"/>
      <c r="DXP233" s="29"/>
      <c r="DXQ233" s="29"/>
      <c r="DXR233" s="29"/>
      <c r="DXS233" s="29"/>
      <c r="DXT233" s="29"/>
      <c r="DXU233" s="29"/>
      <c r="DXV233" s="29"/>
      <c r="DXW233" s="29"/>
      <c r="DXX233" s="29"/>
      <c r="DXY233" s="29"/>
      <c r="DXZ233" s="29"/>
      <c r="DYA233" s="29"/>
      <c r="DYB233" s="29"/>
      <c r="DYC233" s="29"/>
      <c r="DYD233" s="29"/>
      <c r="DYE233" s="29"/>
      <c r="DYF233" s="29"/>
      <c r="DYG233" s="29"/>
      <c r="DYH233" s="29"/>
      <c r="DYI233" s="29"/>
      <c r="DYJ233" s="29"/>
      <c r="DYK233" s="29"/>
      <c r="DYL233" s="29"/>
      <c r="DYM233" s="29"/>
      <c r="DYN233" s="29"/>
      <c r="DYO233" s="29"/>
      <c r="DYP233" s="29"/>
      <c r="DYQ233" s="29"/>
      <c r="DYR233" s="29"/>
      <c r="DYS233" s="29"/>
      <c r="DYT233" s="29"/>
      <c r="DYU233" s="29"/>
      <c r="DYV233" s="29"/>
      <c r="DYW233" s="29"/>
      <c r="DYX233" s="29"/>
      <c r="DYY233" s="29"/>
      <c r="DYZ233" s="29"/>
      <c r="DZA233" s="29"/>
      <c r="DZB233" s="29"/>
      <c r="DZC233" s="29"/>
      <c r="DZD233" s="29"/>
      <c r="DZE233" s="29"/>
      <c r="DZF233" s="29"/>
      <c r="DZG233" s="29"/>
      <c r="DZH233" s="29"/>
      <c r="DZI233" s="29"/>
      <c r="DZJ233" s="29"/>
      <c r="DZK233" s="29"/>
      <c r="DZL233" s="29"/>
      <c r="DZM233" s="29"/>
      <c r="DZN233" s="29"/>
      <c r="DZO233" s="29"/>
      <c r="DZP233" s="29"/>
      <c r="DZQ233" s="29"/>
      <c r="DZR233" s="29"/>
      <c r="DZS233" s="29"/>
      <c r="DZT233" s="29"/>
      <c r="DZU233" s="29"/>
      <c r="DZV233" s="29"/>
      <c r="DZW233" s="29"/>
      <c r="DZX233" s="29"/>
      <c r="DZY233" s="29"/>
      <c r="DZZ233" s="29"/>
      <c r="EAA233" s="29"/>
      <c r="EAB233" s="29"/>
      <c r="EAC233" s="29"/>
      <c r="EAD233" s="29"/>
      <c r="EAE233" s="29"/>
      <c r="EAF233" s="29"/>
      <c r="EAG233" s="29"/>
      <c r="EAH233" s="29"/>
      <c r="EAI233" s="29"/>
      <c r="EAJ233" s="29"/>
      <c r="EAK233" s="29"/>
      <c r="EAL233" s="29"/>
      <c r="EAM233" s="29"/>
      <c r="EAN233" s="29"/>
      <c r="EAO233" s="29"/>
      <c r="EAP233" s="29"/>
      <c r="EAQ233" s="29"/>
      <c r="EAR233" s="29"/>
      <c r="EAS233" s="29"/>
      <c r="EAT233" s="29"/>
      <c r="EAU233" s="29"/>
      <c r="EAV233" s="29"/>
      <c r="EAW233" s="29"/>
      <c r="EAX233" s="29"/>
      <c r="EAY233" s="29"/>
      <c r="EAZ233" s="29"/>
      <c r="EBA233" s="29"/>
      <c r="EBB233" s="29"/>
      <c r="EBC233" s="29"/>
      <c r="EBD233" s="29"/>
      <c r="EBE233" s="29"/>
      <c r="EBF233" s="29"/>
      <c r="EBG233" s="29"/>
      <c r="EBH233" s="29"/>
      <c r="EBI233" s="29"/>
      <c r="EBJ233" s="29"/>
      <c r="EBK233" s="29"/>
      <c r="EBL233" s="29"/>
      <c r="EBM233" s="29"/>
      <c r="EBN233" s="29"/>
      <c r="EBO233" s="29"/>
      <c r="EBP233" s="29"/>
      <c r="EBQ233" s="29"/>
      <c r="EBR233" s="29"/>
      <c r="EBS233" s="29"/>
      <c r="EBT233" s="29"/>
      <c r="EBU233" s="29"/>
      <c r="EBV233" s="29"/>
      <c r="EBW233" s="29"/>
      <c r="EBX233" s="29"/>
      <c r="EBY233" s="29"/>
      <c r="EBZ233" s="29"/>
      <c r="ECA233" s="29"/>
      <c r="ECB233" s="29"/>
      <c r="ECC233" s="29"/>
      <c r="ECD233" s="29"/>
      <c r="ECE233" s="29"/>
      <c r="ECF233" s="29"/>
      <c r="ECG233" s="29"/>
      <c r="ECH233" s="29"/>
      <c r="ECI233" s="29"/>
      <c r="ECJ233" s="29"/>
      <c r="ECK233" s="29"/>
      <c r="ECL233" s="29"/>
      <c r="ECM233" s="29"/>
      <c r="ECN233" s="29"/>
      <c r="ECO233" s="29"/>
      <c r="ECP233" s="29"/>
      <c r="ECQ233" s="29"/>
      <c r="ECR233" s="29"/>
      <c r="ECS233" s="29"/>
      <c r="ECT233" s="29"/>
      <c r="ECU233" s="29"/>
      <c r="ECV233" s="29"/>
      <c r="ECW233" s="29"/>
      <c r="ECX233" s="29"/>
      <c r="ECY233" s="29"/>
      <c r="ECZ233" s="29"/>
      <c r="EDA233" s="29"/>
      <c r="EDB233" s="29"/>
      <c r="EDC233" s="29"/>
      <c r="EDD233" s="29"/>
      <c r="EDE233" s="29"/>
      <c r="EDF233" s="29"/>
      <c r="EDG233" s="29"/>
      <c r="EDH233" s="29"/>
      <c r="EDI233" s="29"/>
      <c r="EDJ233" s="29"/>
      <c r="EDK233" s="29"/>
      <c r="EDL233" s="29"/>
      <c r="EDM233" s="29"/>
      <c r="EDN233" s="29"/>
      <c r="EDO233" s="29"/>
      <c r="EDP233" s="29"/>
      <c r="EDQ233" s="29"/>
      <c r="EDR233" s="29"/>
      <c r="EDS233" s="29"/>
      <c r="EDT233" s="29"/>
      <c r="EDU233" s="29"/>
      <c r="EDV233" s="29"/>
      <c r="EDW233" s="29"/>
      <c r="EDX233" s="29"/>
      <c r="EDY233" s="29"/>
      <c r="EDZ233" s="29"/>
      <c r="EEA233" s="29"/>
      <c r="EEB233" s="29"/>
      <c r="EEC233" s="29"/>
      <c r="EED233" s="29"/>
      <c r="EEE233" s="29"/>
      <c r="EEF233" s="29"/>
      <c r="EEG233" s="29"/>
      <c r="EEH233" s="29"/>
      <c r="EEI233" s="29"/>
      <c r="EEJ233" s="29"/>
      <c r="EEK233" s="29"/>
      <c r="EEL233" s="29"/>
      <c r="EEM233" s="29"/>
      <c r="EEN233" s="29"/>
      <c r="EEO233" s="29"/>
      <c r="EEP233" s="29"/>
      <c r="EEQ233" s="29"/>
      <c r="EER233" s="29"/>
      <c r="EES233" s="29"/>
      <c r="EET233" s="29"/>
      <c r="EEU233" s="29"/>
      <c r="EEV233" s="29"/>
      <c r="EEW233" s="29"/>
      <c r="EEX233" s="29"/>
      <c r="EEY233" s="29"/>
      <c r="EEZ233" s="29"/>
      <c r="EFA233" s="29"/>
      <c r="EFB233" s="29"/>
      <c r="EFC233" s="29"/>
      <c r="EFD233" s="29"/>
      <c r="EFE233" s="29"/>
      <c r="EFF233" s="29"/>
      <c r="EFG233" s="29"/>
      <c r="EFH233" s="29"/>
      <c r="EFI233" s="29"/>
      <c r="EFJ233" s="29"/>
      <c r="EFK233" s="29"/>
      <c r="EFL233" s="29"/>
      <c r="EFM233" s="29"/>
      <c r="EFN233" s="29"/>
      <c r="EFO233" s="29"/>
      <c r="EFP233" s="29"/>
      <c r="EFQ233" s="29"/>
      <c r="EFR233" s="29"/>
      <c r="EFS233" s="29"/>
      <c r="EFT233" s="29"/>
      <c r="EFU233" s="29"/>
      <c r="EFV233" s="29"/>
      <c r="EFW233" s="29"/>
      <c r="EFX233" s="29"/>
      <c r="EFY233" s="29"/>
      <c r="EFZ233" s="29"/>
      <c r="EGA233" s="29"/>
      <c r="EGB233" s="29"/>
      <c r="EGC233" s="29"/>
      <c r="EGD233" s="29"/>
      <c r="EGE233" s="29"/>
      <c r="EGF233" s="29"/>
      <c r="EGG233" s="29"/>
      <c r="EGH233" s="29"/>
      <c r="EGI233" s="29"/>
      <c r="EGJ233" s="29"/>
      <c r="EGK233" s="29"/>
      <c r="EGL233" s="29"/>
      <c r="EGM233" s="29"/>
      <c r="EGN233" s="29"/>
      <c r="EGO233" s="29"/>
      <c r="EGP233" s="29"/>
      <c r="EGQ233" s="29"/>
      <c r="EGR233" s="29"/>
      <c r="EGS233" s="29"/>
      <c r="EGT233" s="29"/>
      <c r="EGU233" s="29"/>
      <c r="EGV233" s="29"/>
      <c r="EGW233" s="29"/>
      <c r="EGX233" s="29"/>
      <c r="EGY233" s="29"/>
      <c r="EGZ233" s="29"/>
      <c r="EHA233" s="29"/>
      <c r="EHB233" s="29"/>
      <c r="EHC233" s="29"/>
      <c r="EHD233" s="29"/>
      <c r="EHE233" s="29"/>
      <c r="EHF233" s="29"/>
      <c r="EHG233" s="29"/>
      <c r="EHH233" s="29"/>
      <c r="EHI233" s="29"/>
      <c r="EHJ233" s="29"/>
      <c r="EHK233" s="29"/>
      <c r="EHL233" s="29"/>
      <c r="EHM233" s="29"/>
      <c r="EHN233" s="29"/>
      <c r="EHO233" s="29"/>
      <c r="EHP233" s="29"/>
      <c r="EHQ233" s="29"/>
      <c r="EHR233" s="29"/>
      <c r="EHS233" s="29"/>
      <c r="EHT233" s="29"/>
      <c r="EHU233" s="29"/>
      <c r="EHV233" s="29"/>
      <c r="EHW233" s="29"/>
      <c r="EHX233" s="29"/>
      <c r="EHY233" s="29"/>
      <c r="EHZ233" s="29"/>
      <c r="EIA233" s="29"/>
      <c r="EIB233" s="29"/>
      <c r="EIC233" s="29"/>
      <c r="EID233" s="29"/>
      <c r="EIE233" s="29"/>
      <c r="EIF233" s="29"/>
      <c r="EIG233" s="29"/>
      <c r="EIH233" s="29"/>
      <c r="EII233" s="29"/>
      <c r="EIJ233" s="29"/>
      <c r="EIK233" s="29"/>
      <c r="EIL233" s="29"/>
      <c r="EIM233" s="29"/>
      <c r="EIN233" s="29"/>
      <c r="EIO233" s="29"/>
      <c r="EIP233" s="29"/>
      <c r="EIQ233" s="29"/>
      <c r="EIR233" s="29"/>
      <c r="EIS233" s="29"/>
      <c r="EIT233" s="29"/>
      <c r="EIU233" s="29"/>
      <c r="EIV233" s="29"/>
      <c r="EIW233" s="29"/>
      <c r="EIX233" s="29"/>
      <c r="EIY233" s="29"/>
      <c r="EIZ233" s="29"/>
      <c r="EJA233" s="29"/>
      <c r="EJB233" s="29"/>
      <c r="EJC233" s="29"/>
      <c r="EJD233" s="29"/>
      <c r="EJE233" s="29"/>
      <c r="EJF233" s="29"/>
      <c r="EJG233" s="29"/>
      <c r="EJH233" s="29"/>
      <c r="EJI233" s="29"/>
      <c r="EJJ233" s="29"/>
      <c r="EJK233" s="29"/>
      <c r="EJL233" s="29"/>
      <c r="EJM233" s="29"/>
      <c r="EJN233" s="29"/>
      <c r="EJO233" s="29"/>
      <c r="EJP233" s="29"/>
      <c r="EJQ233" s="29"/>
      <c r="EJR233" s="29"/>
      <c r="EJS233" s="29"/>
      <c r="EJT233" s="29"/>
      <c r="EJU233" s="29"/>
      <c r="EJV233" s="29"/>
      <c r="EJW233" s="29"/>
      <c r="EJX233" s="29"/>
      <c r="EJY233" s="29"/>
      <c r="EJZ233" s="29"/>
      <c r="EKA233" s="29"/>
      <c r="EKB233" s="29"/>
      <c r="EKC233" s="29"/>
      <c r="EKD233" s="29"/>
      <c r="EKE233" s="29"/>
      <c r="EKF233" s="29"/>
      <c r="EKG233" s="29"/>
      <c r="EKH233" s="29"/>
      <c r="EKI233" s="29"/>
      <c r="EKJ233" s="29"/>
      <c r="EKK233" s="29"/>
      <c r="EKL233" s="29"/>
      <c r="EKM233" s="29"/>
      <c r="EKN233" s="29"/>
      <c r="EKO233" s="29"/>
      <c r="EKP233" s="29"/>
      <c r="EKQ233" s="29"/>
      <c r="EKR233" s="29"/>
      <c r="EKS233" s="29"/>
      <c r="EKT233" s="29"/>
      <c r="EKU233" s="29"/>
      <c r="EKV233" s="29"/>
      <c r="EKW233" s="29"/>
      <c r="EKX233" s="29"/>
      <c r="EKY233" s="29"/>
      <c r="EKZ233" s="29"/>
      <c r="ELA233" s="29"/>
      <c r="ELB233" s="29"/>
      <c r="ELC233" s="29"/>
      <c r="ELD233" s="29"/>
      <c r="ELE233" s="29"/>
      <c r="ELF233" s="29"/>
      <c r="ELG233" s="29"/>
      <c r="ELH233" s="29"/>
      <c r="ELI233" s="29"/>
      <c r="ELJ233" s="29"/>
      <c r="ELK233" s="29"/>
      <c r="ELL233" s="29"/>
      <c r="ELM233" s="29"/>
      <c r="ELN233" s="29"/>
      <c r="ELO233" s="29"/>
      <c r="ELP233" s="29"/>
      <c r="ELQ233" s="29"/>
      <c r="ELR233" s="29"/>
      <c r="ELS233" s="29"/>
      <c r="ELT233" s="29"/>
      <c r="ELU233" s="29"/>
      <c r="ELV233" s="29"/>
      <c r="ELW233" s="29"/>
      <c r="ELX233" s="29"/>
      <c r="ELY233" s="29"/>
      <c r="ELZ233" s="29"/>
      <c r="EMA233" s="29"/>
      <c r="EMB233" s="29"/>
      <c r="EMC233" s="29"/>
      <c r="EMD233" s="29"/>
      <c r="EME233" s="29"/>
      <c r="EMF233" s="29"/>
      <c r="EMG233" s="29"/>
      <c r="EMH233" s="29"/>
      <c r="EMI233" s="29"/>
      <c r="EMJ233" s="29"/>
      <c r="EMK233" s="29"/>
      <c r="EML233" s="29"/>
      <c r="EMM233" s="29"/>
      <c r="EMN233" s="29"/>
      <c r="EMO233" s="29"/>
      <c r="EMP233" s="29"/>
      <c r="EMQ233" s="29"/>
      <c r="EMR233" s="29"/>
      <c r="EMS233" s="29"/>
      <c r="EMT233" s="29"/>
      <c r="EMU233" s="29"/>
      <c r="EMV233" s="29"/>
      <c r="EMW233" s="29"/>
      <c r="EMX233" s="29"/>
      <c r="EMY233" s="29"/>
      <c r="EMZ233" s="29"/>
      <c r="ENA233" s="29"/>
      <c r="ENB233" s="29"/>
      <c r="ENC233" s="29"/>
      <c r="END233" s="29"/>
      <c r="ENE233" s="29"/>
      <c r="ENF233" s="29"/>
      <c r="ENG233" s="29"/>
      <c r="ENH233" s="29"/>
      <c r="ENI233" s="29"/>
      <c r="ENJ233" s="29"/>
      <c r="ENK233" s="29"/>
      <c r="ENL233" s="29"/>
      <c r="ENM233" s="29"/>
      <c r="ENN233" s="29"/>
      <c r="ENO233" s="29"/>
      <c r="ENP233" s="29"/>
      <c r="ENQ233" s="29"/>
      <c r="ENR233" s="29"/>
      <c r="ENS233" s="29"/>
      <c r="ENT233" s="29"/>
      <c r="ENU233" s="29"/>
      <c r="ENV233" s="29"/>
      <c r="ENW233" s="29"/>
      <c r="ENX233" s="29"/>
      <c r="ENY233" s="29"/>
      <c r="ENZ233" s="29"/>
      <c r="EOA233" s="29"/>
      <c r="EOB233" s="29"/>
      <c r="EOC233" s="29"/>
      <c r="EOD233" s="29"/>
      <c r="EOE233" s="29"/>
      <c r="EOF233" s="29"/>
      <c r="EOG233" s="29"/>
      <c r="EOH233" s="29"/>
      <c r="EOI233" s="29"/>
      <c r="EOJ233" s="29"/>
      <c r="EOK233" s="29"/>
      <c r="EOL233" s="29"/>
      <c r="EOM233" s="29"/>
      <c r="EON233" s="29"/>
      <c r="EOO233" s="29"/>
      <c r="EOP233" s="29"/>
      <c r="EOQ233" s="29"/>
      <c r="EOR233" s="29"/>
      <c r="EOS233" s="29"/>
      <c r="EOT233" s="29"/>
      <c r="EOU233" s="29"/>
      <c r="EOV233" s="29"/>
      <c r="EOW233" s="29"/>
      <c r="EOX233" s="29"/>
      <c r="EOY233" s="29"/>
      <c r="EOZ233" s="29"/>
      <c r="EPA233" s="29"/>
      <c r="EPB233" s="29"/>
      <c r="EPC233" s="29"/>
      <c r="EPD233" s="29"/>
      <c r="EPE233" s="29"/>
      <c r="EPF233" s="29"/>
      <c r="EPG233" s="29"/>
      <c r="EPH233" s="29"/>
      <c r="EPI233" s="29"/>
      <c r="EPJ233" s="29"/>
      <c r="EPK233" s="29"/>
      <c r="EPL233" s="29"/>
      <c r="EPM233" s="29"/>
      <c r="EPN233" s="29"/>
      <c r="EPO233" s="29"/>
      <c r="EPP233" s="29"/>
      <c r="EPQ233" s="29"/>
      <c r="EPR233" s="29"/>
      <c r="EPS233" s="29"/>
      <c r="EPT233" s="29"/>
      <c r="EPU233" s="29"/>
      <c r="EPV233" s="29"/>
      <c r="EPW233" s="29"/>
      <c r="EPX233" s="29"/>
      <c r="EPY233" s="29"/>
      <c r="EPZ233" s="29"/>
      <c r="EQA233" s="29"/>
      <c r="EQB233" s="29"/>
      <c r="EQC233" s="29"/>
      <c r="EQD233" s="29"/>
      <c r="EQE233" s="29"/>
      <c r="EQF233" s="29"/>
      <c r="EQG233" s="29"/>
      <c r="EQH233" s="29"/>
      <c r="EQI233" s="29"/>
      <c r="EQJ233" s="29"/>
      <c r="EQK233" s="29"/>
      <c r="EQL233" s="29"/>
      <c r="EQM233" s="29"/>
      <c r="EQN233" s="29"/>
      <c r="EQO233" s="29"/>
      <c r="EQP233" s="29"/>
      <c r="EQQ233" s="29"/>
      <c r="EQR233" s="29"/>
      <c r="EQS233" s="29"/>
      <c r="EQT233" s="29"/>
      <c r="EQU233" s="29"/>
      <c r="EQV233" s="29"/>
      <c r="EQW233" s="29"/>
      <c r="EQX233" s="29"/>
      <c r="EQY233" s="29"/>
      <c r="EQZ233" s="29"/>
      <c r="ERA233" s="29"/>
      <c r="ERB233" s="29"/>
      <c r="ERC233" s="29"/>
      <c r="ERD233" s="29"/>
      <c r="ERE233" s="29"/>
      <c r="ERF233" s="29"/>
      <c r="ERG233" s="29"/>
      <c r="ERH233" s="29"/>
      <c r="ERI233" s="29"/>
      <c r="ERJ233" s="29"/>
      <c r="ERK233" s="29"/>
      <c r="ERL233" s="29"/>
      <c r="ERM233" s="29"/>
      <c r="ERN233" s="29"/>
      <c r="ERO233" s="29"/>
      <c r="ERP233" s="29"/>
      <c r="ERQ233" s="29"/>
      <c r="ERR233" s="29"/>
      <c r="ERS233" s="29"/>
      <c r="ERT233" s="29"/>
      <c r="ERU233" s="29"/>
      <c r="ERV233" s="29"/>
      <c r="ERW233" s="29"/>
      <c r="ERX233" s="29"/>
      <c r="ERY233" s="29"/>
      <c r="ERZ233" s="29"/>
      <c r="ESA233" s="29"/>
      <c r="ESB233" s="29"/>
      <c r="ESC233" s="29"/>
      <c r="ESD233" s="29"/>
      <c r="ESE233" s="29"/>
      <c r="ESF233" s="29"/>
      <c r="ESG233" s="29"/>
      <c r="ESH233" s="29"/>
      <c r="ESI233" s="29"/>
      <c r="ESJ233" s="29"/>
      <c r="ESK233" s="29"/>
      <c r="ESL233" s="29"/>
      <c r="ESM233" s="29"/>
      <c r="ESN233" s="29"/>
      <c r="ESO233" s="29"/>
      <c r="ESP233" s="29"/>
      <c r="ESQ233" s="29"/>
      <c r="ESR233" s="29"/>
      <c r="ESS233" s="29"/>
      <c r="EST233" s="29"/>
      <c r="ESU233" s="29"/>
      <c r="ESV233" s="29"/>
      <c r="ESW233" s="29"/>
      <c r="ESX233" s="29"/>
      <c r="ESY233" s="29"/>
      <c r="ESZ233" s="29"/>
      <c r="ETA233" s="29"/>
      <c r="ETB233" s="29"/>
      <c r="ETC233" s="29"/>
      <c r="ETD233" s="29"/>
      <c r="ETE233" s="29"/>
      <c r="ETF233" s="29"/>
      <c r="ETG233" s="29"/>
      <c r="ETH233" s="29"/>
      <c r="ETI233" s="29"/>
      <c r="ETJ233" s="29"/>
      <c r="ETK233" s="29"/>
      <c r="ETL233" s="29"/>
      <c r="ETM233" s="29"/>
      <c r="ETN233" s="29"/>
      <c r="ETO233" s="29"/>
      <c r="ETP233" s="29"/>
      <c r="ETQ233" s="29"/>
      <c r="ETR233" s="29"/>
      <c r="ETS233" s="29"/>
      <c r="ETT233" s="29"/>
      <c r="ETU233" s="29"/>
      <c r="ETV233" s="29"/>
      <c r="ETW233" s="29"/>
      <c r="ETX233" s="29"/>
      <c r="ETY233" s="29"/>
      <c r="ETZ233" s="29"/>
      <c r="EUA233" s="29"/>
      <c r="EUB233" s="29"/>
      <c r="EUC233" s="29"/>
      <c r="EUD233" s="29"/>
      <c r="EUE233" s="29"/>
      <c r="EUF233" s="29"/>
      <c r="EUG233" s="29"/>
      <c r="EUH233" s="29"/>
      <c r="EUI233" s="29"/>
      <c r="EUJ233" s="29"/>
      <c r="EUK233" s="29"/>
      <c r="EUL233" s="29"/>
      <c r="EUM233" s="29"/>
      <c r="EUN233" s="29"/>
      <c r="EUO233" s="29"/>
      <c r="EUP233" s="29"/>
      <c r="EUQ233" s="29"/>
      <c r="EUR233" s="29"/>
      <c r="EUS233" s="29"/>
      <c r="EUT233" s="29"/>
      <c r="EUU233" s="29"/>
      <c r="EUV233" s="29"/>
      <c r="EUW233" s="29"/>
      <c r="EUX233" s="29"/>
      <c r="EUY233" s="29"/>
      <c r="EUZ233" s="29"/>
      <c r="EVA233" s="29"/>
      <c r="EVB233" s="29"/>
      <c r="EVC233" s="29"/>
      <c r="EVD233" s="29"/>
      <c r="EVE233" s="29"/>
      <c r="EVF233" s="29"/>
      <c r="EVG233" s="29"/>
      <c r="EVH233" s="29"/>
      <c r="EVI233" s="29"/>
      <c r="EVJ233" s="29"/>
      <c r="EVK233" s="29"/>
      <c r="EVL233" s="29"/>
      <c r="EVM233" s="29"/>
      <c r="EVN233" s="29"/>
      <c r="EVO233" s="29"/>
      <c r="EVP233" s="29"/>
      <c r="EVQ233" s="29"/>
      <c r="EVR233" s="29"/>
      <c r="EVS233" s="29"/>
      <c r="EVT233" s="29"/>
      <c r="EVU233" s="29"/>
      <c r="EVV233" s="29"/>
      <c r="EVW233" s="29"/>
      <c r="EVX233" s="29"/>
      <c r="EVY233" s="29"/>
      <c r="EVZ233" s="29"/>
      <c r="EWA233" s="29"/>
      <c r="EWB233" s="29"/>
      <c r="EWC233" s="29"/>
      <c r="EWD233" s="29"/>
      <c r="EWE233" s="29"/>
      <c r="EWF233" s="29"/>
      <c r="EWG233" s="29"/>
      <c r="EWH233" s="29"/>
      <c r="EWI233" s="29"/>
      <c r="EWJ233" s="29"/>
      <c r="EWK233" s="29"/>
      <c r="EWL233" s="29"/>
      <c r="EWM233" s="29"/>
      <c r="EWN233" s="29"/>
      <c r="EWO233" s="29"/>
      <c r="EWP233" s="29"/>
      <c r="EWQ233" s="29"/>
      <c r="EWR233" s="29"/>
      <c r="EWS233" s="29"/>
      <c r="EWT233" s="29"/>
      <c r="EWU233" s="29"/>
      <c r="EWV233" s="29"/>
      <c r="EWW233" s="29"/>
      <c r="EWX233" s="29"/>
      <c r="EWY233" s="29"/>
      <c r="EWZ233" s="29"/>
      <c r="EXA233" s="29"/>
      <c r="EXB233" s="29"/>
      <c r="EXC233" s="29"/>
      <c r="EXD233" s="29"/>
      <c r="EXE233" s="29"/>
      <c r="EXF233" s="29"/>
      <c r="EXG233" s="29"/>
      <c r="EXH233" s="29"/>
      <c r="EXI233" s="29"/>
      <c r="EXJ233" s="29"/>
      <c r="EXK233" s="29"/>
      <c r="EXL233" s="29"/>
      <c r="EXM233" s="29"/>
      <c r="EXN233" s="29"/>
      <c r="EXO233" s="29"/>
      <c r="EXP233" s="29"/>
      <c r="EXQ233" s="29"/>
      <c r="EXR233" s="29"/>
      <c r="EXS233" s="29"/>
      <c r="EXT233" s="29"/>
      <c r="EXU233" s="29"/>
      <c r="EXV233" s="29"/>
      <c r="EXW233" s="29"/>
      <c r="EXX233" s="29"/>
      <c r="EXY233" s="29"/>
      <c r="EXZ233" s="29"/>
      <c r="EYA233" s="29"/>
      <c r="EYB233" s="29"/>
      <c r="EYC233" s="29"/>
      <c r="EYD233" s="29"/>
      <c r="EYE233" s="29"/>
      <c r="EYF233" s="29"/>
      <c r="EYG233" s="29"/>
      <c r="EYH233" s="29"/>
      <c r="EYI233" s="29"/>
      <c r="EYJ233" s="29"/>
      <c r="EYK233" s="29"/>
      <c r="EYL233" s="29"/>
      <c r="EYM233" s="29"/>
      <c r="EYN233" s="29"/>
      <c r="EYO233" s="29"/>
      <c r="EYP233" s="29"/>
      <c r="EYQ233" s="29"/>
      <c r="EYR233" s="29"/>
      <c r="EYS233" s="29"/>
      <c r="EYT233" s="29"/>
      <c r="EYU233" s="29"/>
      <c r="EYV233" s="29"/>
      <c r="EYW233" s="29"/>
      <c r="EYX233" s="29"/>
      <c r="EYY233" s="29"/>
      <c r="EYZ233" s="29"/>
      <c r="EZA233" s="29"/>
      <c r="EZB233" s="29"/>
      <c r="EZC233" s="29"/>
      <c r="EZD233" s="29"/>
      <c r="EZE233" s="29"/>
      <c r="EZF233" s="29"/>
      <c r="EZG233" s="29"/>
      <c r="EZH233" s="29"/>
      <c r="EZI233" s="29"/>
      <c r="EZJ233" s="29"/>
      <c r="EZK233" s="29"/>
      <c r="EZL233" s="29"/>
      <c r="EZM233" s="29"/>
      <c r="EZN233" s="29"/>
      <c r="EZO233" s="29"/>
      <c r="EZP233" s="29"/>
      <c r="EZQ233" s="29"/>
      <c r="EZR233" s="29"/>
      <c r="EZS233" s="29"/>
      <c r="EZT233" s="29"/>
      <c r="EZU233" s="29"/>
      <c r="EZV233" s="29"/>
      <c r="EZW233" s="29"/>
      <c r="EZX233" s="29"/>
      <c r="EZY233" s="29"/>
      <c r="EZZ233" s="29"/>
      <c r="FAA233" s="29"/>
      <c r="FAB233" s="29"/>
      <c r="FAC233" s="29"/>
      <c r="FAD233" s="29"/>
      <c r="FAE233" s="29"/>
      <c r="FAF233" s="29"/>
      <c r="FAG233" s="29"/>
      <c r="FAH233" s="29"/>
      <c r="FAI233" s="29"/>
      <c r="FAJ233" s="29"/>
      <c r="FAK233" s="29"/>
      <c r="FAL233" s="29"/>
      <c r="FAM233" s="29"/>
      <c r="FAN233" s="29"/>
      <c r="FAO233" s="29"/>
      <c r="FAP233" s="29"/>
      <c r="FAQ233" s="29"/>
      <c r="FAR233" s="29"/>
      <c r="FAS233" s="29"/>
      <c r="FAT233" s="29"/>
      <c r="FAU233" s="29"/>
      <c r="FAV233" s="29"/>
      <c r="FAW233" s="29"/>
      <c r="FAX233" s="29"/>
      <c r="FAY233" s="29"/>
      <c r="FAZ233" s="29"/>
      <c r="FBA233" s="29"/>
      <c r="FBB233" s="29"/>
      <c r="FBC233" s="29"/>
      <c r="FBD233" s="29"/>
      <c r="FBE233" s="29"/>
      <c r="FBF233" s="29"/>
      <c r="FBG233" s="29"/>
      <c r="FBH233" s="29"/>
      <c r="FBI233" s="29"/>
      <c r="FBJ233" s="29"/>
      <c r="FBK233" s="29"/>
      <c r="FBL233" s="29"/>
      <c r="FBM233" s="29"/>
      <c r="FBN233" s="29"/>
      <c r="FBO233" s="29"/>
      <c r="FBP233" s="29"/>
      <c r="FBQ233" s="29"/>
      <c r="FBR233" s="29"/>
      <c r="FBS233" s="29"/>
      <c r="FBT233" s="29"/>
      <c r="FBU233" s="29"/>
      <c r="FBV233" s="29"/>
      <c r="FBW233" s="29"/>
      <c r="FBX233" s="29"/>
      <c r="FBY233" s="29"/>
      <c r="FBZ233" s="29"/>
      <c r="FCA233" s="29"/>
      <c r="FCB233" s="29"/>
      <c r="FCC233" s="29"/>
      <c r="FCD233" s="29"/>
      <c r="FCE233" s="29"/>
      <c r="FCF233" s="29"/>
      <c r="FCG233" s="29"/>
      <c r="FCH233" s="29"/>
      <c r="FCI233" s="29"/>
      <c r="FCJ233" s="29"/>
      <c r="FCK233" s="29"/>
      <c r="FCL233" s="29"/>
      <c r="FCM233" s="29"/>
      <c r="FCN233" s="29"/>
      <c r="FCO233" s="29"/>
      <c r="FCP233" s="29"/>
      <c r="FCQ233" s="29"/>
      <c r="FCR233" s="29"/>
      <c r="FCS233" s="29"/>
      <c r="FCT233" s="29"/>
      <c r="FCU233" s="29"/>
      <c r="FCV233" s="29"/>
      <c r="FCW233" s="29"/>
      <c r="FCX233" s="29"/>
      <c r="FCY233" s="29"/>
      <c r="FCZ233" s="29"/>
      <c r="FDA233" s="29"/>
      <c r="FDB233" s="29"/>
      <c r="FDC233" s="29"/>
      <c r="FDD233" s="29"/>
      <c r="FDE233" s="29"/>
      <c r="FDF233" s="29"/>
      <c r="FDG233" s="29"/>
      <c r="FDH233" s="29"/>
      <c r="FDI233" s="29"/>
      <c r="FDJ233" s="29"/>
      <c r="FDK233" s="29"/>
      <c r="FDL233" s="29"/>
      <c r="FDM233" s="29"/>
      <c r="FDN233" s="29"/>
      <c r="FDO233" s="29"/>
      <c r="FDP233" s="29"/>
      <c r="FDQ233" s="29"/>
      <c r="FDR233" s="29"/>
      <c r="FDS233" s="29"/>
      <c r="FDT233" s="29"/>
      <c r="FDU233" s="29"/>
      <c r="FDV233" s="29"/>
      <c r="FDW233" s="29"/>
      <c r="FDX233" s="29"/>
      <c r="FDY233" s="29"/>
      <c r="FDZ233" s="29"/>
      <c r="FEA233" s="29"/>
      <c r="FEB233" s="29"/>
      <c r="FEC233" s="29"/>
      <c r="FED233" s="29"/>
      <c r="FEE233" s="29"/>
      <c r="FEF233" s="29"/>
      <c r="FEG233" s="29"/>
      <c r="FEH233" s="29"/>
      <c r="FEI233" s="29"/>
      <c r="FEJ233" s="29"/>
      <c r="FEK233" s="29"/>
      <c r="FEL233" s="29"/>
      <c r="FEM233" s="29"/>
      <c r="FEN233" s="29"/>
      <c r="FEO233" s="29"/>
      <c r="FEP233" s="29"/>
      <c r="FEQ233" s="29"/>
      <c r="FER233" s="29"/>
      <c r="FES233" s="29"/>
      <c r="FET233" s="29"/>
      <c r="FEU233" s="29"/>
      <c r="FEV233" s="29"/>
      <c r="FEW233" s="29"/>
      <c r="FEX233" s="29"/>
      <c r="FEY233" s="29"/>
      <c r="FEZ233" s="29"/>
      <c r="FFA233" s="29"/>
      <c r="FFB233" s="29"/>
      <c r="FFC233" s="29"/>
      <c r="FFD233" s="29"/>
      <c r="FFE233" s="29"/>
      <c r="FFF233" s="29"/>
      <c r="FFG233" s="29"/>
      <c r="FFH233" s="29"/>
      <c r="FFI233" s="29"/>
      <c r="FFJ233" s="29"/>
      <c r="FFK233" s="29"/>
      <c r="FFL233" s="29"/>
      <c r="FFM233" s="29"/>
      <c r="FFN233" s="29"/>
      <c r="FFO233" s="29"/>
      <c r="FFP233" s="29"/>
      <c r="FFQ233" s="29"/>
      <c r="FFR233" s="29"/>
      <c r="FFS233" s="29"/>
      <c r="FFT233" s="29"/>
      <c r="FFU233" s="29"/>
      <c r="FFV233" s="29"/>
      <c r="FFW233" s="29"/>
      <c r="FFX233" s="29"/>
      <c r="FFY233" s="29"/>
      <c r="FFZ233" s="29"/>
      <c r="FGA233" s="29"/>
      <c r="FGB233" s="29"/>
      <c r="FGC233" s="29"/>
      <c r="FGD233" s="29"/>
      <c r="FGE233" s="29"/>
      <c r="FGF233" s="29"/>
      <c r="FGG233" s="29"/>
      <c r="FGH233" s="29"/>
      <c r="FGI233" s="29"/>
      <c r="FGJ233" s="29"/>
      <c r="FGK233" s="29"/>
      <c r="FGL233" s="29"/>
      <c r="FGM233" s="29"/>
      <c r="FGN233" s="29"/>
      <c r="FGO233" s="29"/>
      <c r="FGP233" s="29"/>
      <c r="FGQ233" s="29"/>
      <c r="FGR233" s="29"/>
      <c r="FGS233" s="29"/>
      <c r="FGT233" s="29"/>
      <c r="FGU233" s="29"/>
      <c r="FGV233" s="29"/>
      <c r="FGW233" s="29"/>
      <c r="FGX233" s="29"/>
      <c r="FGY233" s="29"/>
      <c r="FGZ233" s="29"/>
      <c r="FHA233" s="29"/>
      <c r="FHB233" s="29"/>
      <c r="FHC233" s="29"/>
      <c r="FHD233" s="29"/>
      <c r="FHE233" s="29"/>
      <c r="FHF233" s="29"/>
      <c r="FHG233" s="29"/>
      <c r="FHH233" s="29"/>
      <c r="FHI233" s="29"/>
      <c r="FHJ233" s="29"/>
      <c r="FHK233" s="29"/>
      <c r="FHL233" s="29"/>
      <c r="FHM233" s="29"/>
      <c r="FHN233" s="29"/>
      <c r="FHO233" s="29"/>
      <c r="FHP233" s="29"/>
      <c r="FHQ233" s="29"/>
      <c r="FHR233" s="29"/>
      <c r="FHS233" s="29"/>
      <c r="FHT233" s="29"/>
      <c r="FHU233" s="29"/>
      <c r="FHV233" s="29"/>
      <c r="FHW233" s="29"/>
      <c r="FHX233" s="29"/>
      <c r="FHY233" s="29"/>
      <c r="FHZ233" s="29"/>
      <c r="FIA233" s="29"/>
      <c r="FIB233" s="29"/>
      <c r="FIC233" s="29"/>
      <c r="FID233" s="29"/>
      <c r="FIE233" s="29"/>
      <c r="FIF233" s="29"/>
      <c r="FIG233" s="29"/>
      <c r="FIH233" s="29"/>
      <c r="FII233" s="29"/>
      <c r="FIJ233" s="29"/>
      <c r="FIK233" s="29"/>
      <c r="FIL233" s="29"/>
      <c r="FIM233" s="29"/>
      <c r="FIN233" s="29"/>
      <c r="FIO233" s="29"/>
      <c r="FIP233" s="29"/>
      <c r="FIQ233" s="29"/>
      <c r="FIR233" s="29"/>
      <c r="FIS233" s="29"/>
      <c r="FIT233" s="29"/>
      <c r="FIU233" s="29"/>
      <c r="FIV233" s="29"/>
      <c r="FIW233" s="29"/>
      <c r="FIX233" s="29"/>
      <c r="FIY233" s="29"/>
      <c r="FIZ233" s="29"/>
      <c r="FJA233" s="29"/>
      <c r="FJB233" s="29"/>
      <c r="FJC233" s="29"/>
      <c r="FJD233" s="29"/>
      <c r="FJE233" s="29"/>
      <c r="FJF233" s="29"/>
      <c r="FJG233" s="29"/>
      <c r="FJH233" s="29"/>
      <c r="FJI233" s="29"/>
      <c r="FJJ233" s="29"/>
      <c r="FJK233" s="29"/>
      <c r="FJL233" s="29"/>
      <c r="FJM233" s="29"/>
      <c r="FJN233" s="29"/>
      <c r="FJO233" s="29"/>
      <c r="FJP233" s="29"/>
      <c r="FJQ233" s="29"/>
      <c r="FJR233" s="29"/>
      <c r="FJS233" s="29"/>
      <c r="FJT233" s="29"/>
      <c r="FJU233" s="29"/>
      <c r="FJV233" s="29"/>
      <c r="FJW233" s="29"/>
      <c r="FJX233" s="29"/>
      <c r="FJY233" s="29"/>
      <c r="FJZ233" s="29"/>
      <c r="FKA233" s="29"/>
      <c r="FKB233" s="29"/>
      <c r="FKC233" s="29"/>
      <c r="FKD233" s="29"/>
      <c r="FKE233" s="29"/>
      <c r="FKF233" s="29"/>
      <c r="FKG233" s="29"/>
      <c r="FKH233" s="29"/>
      <c r="FKI233" s="29"/>
      <c r="FKJ233" s="29"/>
      <c r="FKK233" s="29"/>
      <c r="FKL233" s="29"/>
      <c r="FKM233" s="29"/>
      <c r="FKN233" s="29"/>
      <c r="FKO233" s="29"/>
      <c r="FKP233" s="29"/>
      <c r="FKQ233" s="29"/>
      <c r="FKR233" s="29"/>
      <c r="FKS233" s="29"/>
      <c r="FKT233" s="29"/>
      <c r="FKU233" s="29"/>
      <c r="FKV233" s="29"/>
      <c r="FKW233" s="29"/>
      <c r="FKX233" s="29"/>
      <c r="FKY233" s="29"/>
      <c r="FKZ233" s="29"/>
      <c r="FLA233" s="29"/>
      <c r="FLB233" s="29"/>
      <c r="FLC233" s="29"/>
      <c r="FLD233" s="29"/>
      <c r="FLE233" s="29"/>
      <c r="FLF233" s="29"/>
      <c r="FLG233" s="29"/>
      <c r="FLH233" s="29"/>
      <c r="FLI233" s="29"/>
      <c r="FLJ233" s="29"/>
      <c r="FLK233" s="29"/>
      <c r="FLL233" s="29"/>
      <c r="FLM233" s="29"/>
      <c r="FLN233" s="29"/>
      <c r="FLO233" s="29"/>
      <c r="FLP233" s="29"/>
      <c r="FLQ233" s="29"/>
      <c r="FLR233" s="29"/>
      <c r="FLS233" s="29"/>
      <c r="FLT233" s="29"/>
      <c r="FLU233" s="29"/>
      <c r="FLV233" s="29"/>
      <c r="FLW233" s="29"/>
      <c r="FLX233" s="29"/>
      <c r="FLY233" s="29"/>
      <c r="FLZ233" s="29"/>
      <c r="FMA233" s="29"/>
      <c r="FMB233" s="29"/>
      <c r="FMC233" s="29"/>
      <c r="FMD233" s="29"/>
      <c r="FME233" s="29"/>
      <c r="FMF233" s="29"/>
      <c r="FMG233" s="29"/>
      <c r="FMH233" s="29"/>
      <c r="FMI233" s="29"/>
      <c r="FMJ233" s="29"/>
      <c r="FMK233" s="29"/>
      <c r="FML233" s="29"/>
      <c r="FMM233" s="29"/>
      <c r="FMN233" s="29"/>
      <c r="FMO233" s="29"/>
      <c r="FMP233" s="29"/>
      <c r="FMQ233" s="29"/>
      <c r="FMR233" s="29"/>
      <c r="FMS233" s="29"/>
      <c r="FMT233" s="29"/>
      <c r="FMU233" s="29"/>
      <c r="FMV233" s="29"/>
      <c r="FMW233" s="29"/>
      <c r="FMX233" s="29"/>
      <c r="FMY233" s="29"/>
      <c r="FMZ233" s="29"/>
      <c r="FNA233" s="29"/>
      <c r="FNB233" s="29"/>
      <c r="FNC233" s="29"/>
      <c r="FND233" s="29"/>
      <c r="FNE233" s="29"/>
      <c r="FNF233" s="29"/>
      <c r="FNG233" s="29"/>
      <c r="FNH233" s="29"/>
      <c r="FNI233" s="29"/>
      <c r="FNJ233" s="29"/>
      <c r="FNK233" s="29"/>
      <c r="FNL233" s="29"/>
      <c r="FNM233" s="29"/>
      <c r="FNN233" s="29"/>
      <c r="FNO233" s="29"/>
      <c r="FNP233" s="29"/>
      <c r="FNQ233" s="29"/>
      <c r="FNR233" s="29"/>
      <c r="FNS233" s="29"/>
      <c r="FNT233" s="29"/>
      <c r="FNU233" s="29"/>
      <c r="FNV233" s="29"/>
      <c r="FNW233" s="29"/>
      <c r="FNX233" s="29"/>
      <c r="FNY233" s="29"/>
      <c r="FNZ233" s="29"/>
      <c r="FOA233" s="29"/>
      <c r="FOB233" s="29"/>
      <c r="FOC233" s="29"/>
      <c r="FOD233" s="29"/>
      <c r="FOE233" s="29"/>
      <c r="FOF233" s="29"/>
      <c r="FOG233" s="29"/>
      <c r="FOH233" s="29"/>
      <c r="FOI233" s="29"/>
      <c r="FOJ233" s="29"/>
      <c r="FOK233" s="29"/>
      <c r="FOL233" s="29"/>
      <c r="FOM233" s="29"/>
      <c r="FON233" s="29"/>
      <c r="FOO233" s="29"/>
      <c r="FOP233" s="29"/>
      <c r="FOQ233" s="29"/>
      <c r="FOR233" s="29"/>
      <c r="FOS233" s="29"/>
      <c r="FOT233" s="29"/>
      <c r="FOU233" s="29"/>
      <c r="FOV233" s="29"/>
      <c r="FOW233" s="29"/>
      <c r="FOX233" s="29"/>
      <c r="FOY233" s="29"/>
      <c r="FOZ233" s="29"/>
      <c r="FPA233" s="29"/>
      <c r="FPB233" s="29"/>
      <c r="FPC233" s="29"/>
      <c r="FPD233" s="29"/>
      <c r="FPE233" s="29"/>
      <c r="FPF233" s="29"/>
      <c r="FPG233" s="29"/>
      <c r="FPH233" s="29"/>
      <c r="FPI233" s="29"/>
      <c r="FPJ233" s="29"/>
      <c r="FPK233" s="29"/>
      <c r="FPL233" s="29"/>
      <c r="FPM233" s="29"/>
      <c r="FPN233" s="29"/>
      <c r="FPO233" s="29"/>
      <c r="FPP233" s="29"/>
      <c r="FPQ233" s="29"/>
      <c r="FPR233" s="29"/>
      <c r="FPS233" s="29"/>
      <c r="FPT233" s="29"/>
      <c r="FPU233" s="29"/>
      <c r="FPV233" s="29"/>
      <c r="FPW233" s="29"/>
      <c r="FPX233" s="29"/>
      <c r="FPY233" s="29"/>
      <c r="FPZ233" s="29"/>
      <c r="FQA233" s="29"/>
      <c r="FQB233" s="29"/>
      <c r="FQC233" s="29"/>
      <c r="FQD233" s="29"/>
      <c r="FQE233" s="29"/>
      <c r="FQF233" s="29"/>
      <c r="FQG233" s="29"/>
      <c r="FQH233" s="29"/>
      <c r="FQI233" s="29"/>
      <c r="FQJ233" s="29"/>
      <c r="FQK233" s="29"/>
      <c r="FQL233" s="29"/>
      <c r="FQM233" s="29"/>
      <c r="FQN233" s="29"/>
      <c r="FQO233" s="29"/>
      <c r="FQP233" s="29"/>
      <c r="FQQ233" s="29"/>
      <c r="FQR233" s="29"/>
      <c r="FQS233" s="29"/>
      <c r="FQT233" s="29"/>
      <c r="FQU233" s="29"/>
      <c r="FQV233" s="29"/>
      <c r="FQW233" s="29"/>
      <c r="FQX233" s="29"/>
      <c r="FQY233" s="29"/>
      <c r="FQZ233" s="29"/>
      <c r="FRA233" s="29"/>
      <c r="FRB233" s="29"/>
      <c r="FRC233" s="29"/>
      <c r="FRD233" s="29"/>
      <c r="FRE233" s="29"/>
      <c r="FRF233" s="29"/>
      <c r="FRG233" s="29"/>
      <c r="FRH233" s="29"/>
      <c r="FRI233" s="29"/>
      <c r="FRJ233" s="29"/>
      <c r="FRK233" s="29"/>
      <c r="FRL233" s="29"/>
      <c r="FRM233" s="29"/>
      <c r="FRN233" s="29"/>
      <c r="FRO233" s="29"/>
      <c r="FRP233" s="29"/>
      <c r="FRQ233" s="29"/>
      <c r="FRR233" s="29"/>
      <c r="FRS233" s="29"/>
      <c r="FRT233" s="29"/>
      <c r="FRU233" s="29"/>
      <c r="FRV233" s="29"/>
      <c r="FRW233" s="29"/>
      <c r="FRX233" s="29"/>
      <c r="FRY233" s="29"/>
      <c r="FRZ233" s="29"/>
      <c r="FSA233" s="29"/>
      <c r="FSB233" s="29"/>
      <c r="FSC233" s="29"/>
      <c r="FSD233" s="29"/>
      <c r="FSE233" s="29"/>
      <c r="FSF233" s="29"/>
      <c r="FSG233" s="29"/>
      <c r="FSH233" s="29"/>
      <c r="FSI233" s="29"/>
      <c r="FSJ233" s="29"/>
      <c r="FSK233" s="29"/>
      <c r="FSL233" s="29"/>
      <c r="FSM233" s="29"/>
      <c r="FSN233" s="29"/>
      <c r="FSO233" s="29"/>
      <c r="FSP233" s="29"/>
      <c r="FSQ233" s="29"/>
      <c r="FSR233" s="29"/>
      <c r="FSS233" s="29"/>
      <c r="FST233" s="29"/>
      <c r="FSU233" s="29"/>
      <c r="FSV233" s="29"/>
      <c r="FSW233" s="29"/>
      <c r="FSX233" s="29"/>
      <c r="FSY233" s="29"/>
      <c r="FSZ233" s="29"/>
      <c r="FTA233" s="29"/>
      <c r="FTB233" s="29"/>
      <c r="FTC233" s="29"/>
      <c r="FTD233" s="29"/>
      <c r="FTE233" s="29"/>
      <c r="FTF233" s="29"/>
      <c r="FTG233" s="29"/>
      <c r="FTH233" s="29"/>
      <c r="FTI233" s="29"/>
      <c r="FTJ233" s="29"/>
      <c r="FTK233" s="29"/>
      <c r="FTL233" s="29"/>
      <c r="FTM233" s="29"/>
      <c r="FTN233" s="29"/>
      <c r="FTO233" s="29"/>
      <c r="FTP233" s="29"/>
      <c r="FTQ233" s="29"/>
      <c r="FTR233" s="29"/>
      <c r="FTS233" s="29"/>
      <c r="FTT233" s="29"/>
      <c r="FTU233" s="29"/>
      <c r="FTV233" s="29"/>
      <c r="FTW233" s="29"/>
      <c r="FTX233" s="29"/>
      <c r="FTY233" s="29"/>
      <c r="FTZ233" s="29"/>
      <c r="FUA233" s="29"/>
      <c r="FUB233" s="29"/>
      <c r="FUC233" s="29"/>
      <c r="FUD233" s="29"/>
      <c r="FUE233" s="29"/>
      <c r="FUF233" s="29"/>
      <c r="FUG233" s="29"/>
      <c r="FUH233" s="29"/>
      <c r="FUI233" s="29"/>
      <c r="FUJ233" s="29"/>
      <c r="FUK233" s="29"/>
      <c r="FUL233" s="29"/>
      <c r="FUM233" s="29"/>
      <c r="FUN233" s="29"/>
      <c r="FUO233" s="29"/>
      <c r="FUP233" s="29"/>
      <c r="FUQ233" s="29"/>
      <c r="FUR233" s="29"/>
      <c r="FUS233" s="29"/>
      <c r="FUT233" s="29"/>
      <c r="FUU233" s="29"/>
      <c r="FUV233" s="29"/>
      <c r="FUW233" s="29"/>
      <c r="FUX233" s="29"/>
      <c r="FUY233" s="29"/>
      <c r="FUZ233" s="29"/>
      <c r="FVA233" s="29"/>
      <c r="FVB233" s="29"/>
      <c r="FVC233" s="29"/>
      <c r="FVD233" s="29"/>
      <c r="FVE233" s="29"/>
      <c r="FVF233" s="29"/>
      <c r="FVG233" s="29"/>
      <c r="FVH233" s="29"/>
      <c r="FVI233" s="29"/>
      <c r="FVJ233" s="29"/>
      <c r="FVK233" s="29"/>
      <c r="FVL233" s="29"/>
      <c r="FVM233" s="29"/>
      <c r="FVN233" s="29"/>
      <c r="FVO233" s="29"/>
      <c r="FVP233" s="29"/>
      <c r="FVQ233" s="29"/>
      <c r="FVR233" s="29"/>
      <c r="FVS233" s="29"/>
      <c r="FVT233" s="29"/>
      <c r="FVU233" s="29"/>
      <c r="FVV233" s="29"/>
      <c r="FVW233" s="29"/>
      <c r="FVX233" s="29"/>
      <c r="FVY233" s="29"/>
      <c r="FVZ233" s="29"/>
      <c r="FWA233" s="29"/>
      <c r="FWB233" s="29"/>
      <c r="FWC233" s="29"/>
      <c r="FWD233" s="29"/>
      <c r="FWE233" s="29"/>
      <c r="FWF233" s="29"/>
      <c r="FWG233" s="29"/>
      <c r="FWH233" s="29"/>
      <c r="FWI233" s="29"/>
      <c r="FWJ233" s="29"/>
      <c r="FWK233" s="29"/>
      <c r="FWL233" s="29"/>
      <c r="FWM233" s="29"/>
      <c r="FWN233" s="29"/>
      <c r="FWO233" s="29"/>
      <c r="FWP233" s="29"/>
      <c r="FWQ233" s="29"/>
      <c r="FWR233" s="29"/>
      <c r="FWS233" s="29"/>
      <c r="FWT233" s="29"/>
      <c r="FWU233" s="29"/>
      <c r="FWV233" s="29"/>
      <c r="FWW233" s="29"/>
      <c r="FWX233" s="29"/>
      <c r="FWY233" s="29"/>
      <c r="FWZ233" s="29"/>
      <c r="FXA233" s="29"/>
      <c r="FXB233" s="29"/>
      <c r="FXC233" s="29"/>
      <c r="FXD233" s="29"/>
      <c r="FXE233" s="29"/>
      <c r="FXF233" s="29"/>
      <c r="FXG233" s="29"/>
      <c r="FXH233" s="29"/>
      <c r="FXI233" s="29"/>
      <c r="FXJ233" s="29"/>
      <c r="FXK233" s="29"/>
      <c r="FXL233" s="29"/>
      <c r="FXM233" s="29"/>
      <c r="FXN233" s="29"/>
      <c r="FXO233" s="29"/>
      <c r="FXP233" s="29"/>
      <c r="FXQ233" s="29"/>
      <c r="FXR233" s="29"/>
      <c r="FXS233" s="29"/>
      <c r="FXT233" s="29"/>
      <c r="FXU233" s="29"/>
      <c r="FXV233" s="29"/>
      <c r="FXW233" s="29"/>
      <c r="FXX233" s="29"/>
      <c r="FXY233" s="29"/>
      <c r="FXZ233" s="29"/>
      <c r="FYA233" s="29"/>
      <c r="FYB233" s="29"/>
      <c r="FYC233" s="29"/>
      <c r="FYD233" s="29"/>
      <c r="FYE233" s="29"/>
      <c r="FYF233" s="29"/>
      <c r="FYG233" s="29"/>
      <c r="FYH233" s="29"/>
      <c r="FYI233" s="29"/>
      <c r="FYJ233" s="29"/>
      <c r="FYK233" s="29"/>
      <c r="FYL233" s="29"/>
      <c r="FYM233" s="29"/>
      <c r="FYN233" s="29"/>
      <c r="FYO233" s="29"/>
      <c r="FYP233" s="29"/>
      <c r="FYQ233" s="29"/>
      <c r="FYR233" s="29"/>
      <c r="FYS233" s="29"/>
      <c r="FYT233" s="29"/>
      <c r="FYU233" s="29"/>
      <c r="FYV233" s="29"/>
      <c r="FYW233" s="29"/>
      <c r="FYX233" s="29"/>
      <c r="FYY233" s="29"/>
      <c r="FYZ233" s="29"/>
      <c r="FZA233" s="29"/>
      <c r="FZB233" s="29"/>
      <c r="FZC233" s="29"/>
      <c r="FZD233" s="29"/>
      <c r="FZE233" s="29"/>
      <c r="FZF233" s="29"/>
      <c r="FZG233" s="29"/>
      <c r="FZH233" s="29"/>
      <c r="FZI233" s="29"/>
      <c r="FZJ233" s="29"/>
      <c r="FZK233" s="29"/>
      <c r="FZL233" s="29"/>
      <c r="FZM233" s="29"/>
      <c r="FZN233" s="29"/>
      <c r="FZO233" s="29"/>
      <c r="FZP233" s="29"/>
      <c r="FZQ233" s="29"/>
      <c r="FZR233" s="29"/>
      <c r="FZS233" s="29"/>
      <c r="FZT233" s="29"/>
      <c r="FZU233" s="29"/>
      <c r="FZV233" s="29"/>
      <c r="FZW233" s="29"/>
      <c r="FZX233" s="29"/>
      <c r="FZY233" s="29"/>
      <c r="FZZ233" s="29"/>
      <c r="GAA233" s="29"/>
      <c r="GAB233" s="29"/>
      <c r="GAC233" s="29"/>
      <c r="GAD233" s="29"/>
      <c r="GAE233" s="29"/>
      <c r="GAF233" s="29"/>
      <c r="GAG233" s="29"/>
      <c r="GAH233" s="29"/>
      <c r="GAI233" s="29"/>
      <c r="GAJ233" s="29"/>
      <c r="GAK233" s="29"/>
      <c r="GAL233" s="29"/>
      <c r="GAM233" s="29"/>
      <c r="GAN233" s="29"/>
      <c r="GAO233" s="29"/>
      <c r="GAP233" s="29"/>
      <c r="GAQ233" s="29"/>
      <c r="GAR233" s="29"/>
      <c r="GAS233" s="29"/>
      <c r="GAT233" s="29"/>
      <c r="GAU233" s="29"/>
      <c r="GAV233" s="29"/>
      <c r="GAW233" s="29"/>
      <c r="GAX233" s="29"/>
      <c r="GAY233" s="29"/>
      <c r="GAZ233" s="29"/>
      <c r="GBA233" s="29"/>
      <c r="GBB233" s="29"/>
      <c r="GBC233" s="29"/>
      <c r="GBD233" s="29"/>
      <c r="GBE233" s="29"/>
      <c r="GBF233" s="29"/>
      <c r="GBG233" s="29"/>
      <c r="GBH233" s="29"/>
      <c r="GBI233" s="29"/>
      <c r="GBJ233" s="29"/>
      <c r="GBK233" s="29"/>
      <c r="GBL233" s="29"/>
      <c r="GBM233" s="29"/>
      <c r="GBN233" s="29"/>
      <c r="GBO233" s="29"/>
      <c r="GBP233" s="29"/>
      <c r="GBQ233" s="29"/>
      <c r="GBR233" s="29"/>
      <c r="GBS233" s="29"/>
      <c r="GBT233" s="29"/>
      <c r="GBU233" s="29"/>
      <c r="GBV233" s="29"/>
      <c r="GBW233" s="29"/>
      <c r="GBX233" s="29"/>
      <c r="GBY233" s="29"/>
      <c r="GBZ233" s="29"/>
      <c r="GCA233" s="29"/>
      <c r="GCB233" s="29"/>
      <c r="GCC233" s="29"/>
      <c r="GCD233" s="29"/>
      <c r="GCE233" s="29"/>
      <c r="GCF233" s="29"/>
      <c r="GCG233" s="29"/>
      <c r="GCH233" s="29"/>
      <c r="GCI233" s="29"/>
      <c r="GCJ233" s="29"/>
      <c r="GCK233" s="29"/>
      <c r="GCL233" s="29"/>
      <c r="GCM233" s="29"/>
      <c r="GCN233" s="29"/>
      <c r="GCO233" s="29"/>
      <c r="GCP233" s="29"/>
      <c r="GCQ233" s="29"/>
      <c r="GCR233" s="29"/>
      <c r="GCS233" s="29"/>
      <c r="GCT233" s="29"/>
      <c r="GCU233" s="29"/>
      <c r="GCV233" s="29"/>
      <c r="GCW233" s="29"/>
      <c r="GCX233" s="29"/>
      <c r="GCY233" s="29"/>
      <c r="GCZ233" s="29"/>
      <c r="GDA233" s="29"/>
      <c r="GDB233" s="29"/>
      <c r="GDC233" s="29"/>
      <c r="GDD233" s="29"/>
      <c r="GDE233" s="29"/>
      <c r="GDF233" s="29"/>
      <c r="GDG233" s="29"/>
      <c r="GDH233" s="29"/>
      <c r="GDI233" s="29"/>
      <c r="GDJ233" s="29"/>
      <c r="GDK233" s="29"/>
      <c r="GDL233" s="29"/>
      <c r="GDM233" s="29"/>
      <c r="GDN233" s="29"/>
      <c r="GDO233" s="29"/>
      <c r="GDP233" s="29"/>
      <c r="GDQ233" s="29"/>
      <c r="GDR233" s="29"/>
      <c r="GDS233" s="29"/>
      <c r="GDT233" s="29"/>
      <c r="GDU233" s="29"/>
      <c r="GDV233" s="29"/>
      <c r="GDW233" s="29"/>
      <c r="GDX233" s="29"/>
      <c r="GDY233" s="29"/>
      <c r="GDZ233" s="29"/>
      <c r="GEA233" s="29"/>
      <c r="GEB233" s="29"/>
      <c r="GEC233" s="29"/>
      <c r="GED233" s="29"/>
      <c r="GEE233" s="29"/>
      <c r="GEF233" s="29"/>
      <c r="GEG233" s="29"/>
      <c r="GEH233" s="29"/>
      <c r="GEI233" s="29"/>
      <c r="GEJ233" s="29"/>
      <c r="GEK233" s="29"/>
      <c r="GEL233" s="29"/>
      <c r="GEM233" s="29"/>
      <c r="GEN233" s="29"/>
      <c r="GEO233" s="29"/>
      <c r="GEP233" s="29"/>
      <c r="GEQ233" s="29"/>
      <c r="GER233" s="29"/>
      <c r="GES233" s="29"/>
      <c r="GET233" s="29"/>
      <c r="GEU233" s="29"/>
      <c r="GEV233" s="29"/>
      <c r="GEW233" s="29"/>
      <c r="GEX233" s="29"/>
      <c r="GEY233" s="29"/>
      <c r="GEZ233" s="29"/>
      <c r="GFA233" s="29"/>
      <c r="GFB233" s="29"/>
      <c r="GFC233" s="29"/>
      <c r="GFD233" s="29"/>
      <c r="GFE233" s="29"/>
      <c r="GFF233" s="29"/>
      <c r="GFG233" s="29"/>
      <c r="GFH233" s="29"/>
      <c r="GFI233" s="29"/>
      <c r="GFJ233" s="29"/>
      <c r="GFK233" s="29"/>
      <c r="GFL233" s="29"/>
      <c r="GFM233" s="29"/>
      <c r="GFN233" s="29"/>
      <c r="GFO233" s="29"/>
      <c r="GFP233" s="29"/>
      <c r="GFQ233" s="29"/>
      <c r="GFR233" s="29"/>
      <c r="GFS233" s="29"/>
      <c r="GFT233" s="29"/>
      <c r="GFU233" s="29"/>
      <c r="GFV233" s="29"/>
      <c r="GFW233" s="29"/>
      <c r="GFX233" s="29"/>
      <c r="GFY233" s="29"/>
      <c r="GFZ233" s="29"/>
      <c r="GGA233" s="29"/>
      <c r="GGB233" s="29"/>
      <c r="GGC233" s="29"/>
      <c r="GGD233" s="29"/>
      <c r="GGE233" s="29"/>
      <c r="GGF233" s="29"/>
      <c r="GGG233" s="29"/>
      <c r="GGH233" s="29"/>
      <c r="GGI233" s="29"/>
      <c r="GGJ233" s="29"/>
      <c r="GGK233" s="29"/>
      <c r="GGL233" s="29"/>
      <c r="GGM233" s="29"/>
      <c r="GGN233" s="29"/>
      <c r="GGO233" s="29"/>
      <c r="GGP233" s="29"/>
      <c r="GGQ233" s="29"/>
      <c r="GGR233" s="29"/>
      <c r="GGS233" s="29"/>
      <c r="GGT233" s="29"/>
      <c r="GGU233" s="29"/>
      <c r="GGV233" s="29"/>
      <c r="GGW233" s="29"/>
      <c r="GGX233" s="29"/>
      <c r="GGY233" s="29"/>
      <c r="GGZ233" s="29"/>
      <c r="GHA233" s="29"/>
      <c r="GHB233" s="29"/>
      <c r="GHC233" s="29"/>
      <c r="GHD233" s="29"/>
      <c r="GHE233" s="29"/>
      <c r="GHF233" s="29"/>
      <c r="GHG233" s="29"/>
      <c r="GHH233" s="29"/>
      <c r="GHI233" s="29"/>
      <c r="GHJ233" s="29"/>
      <c r="GHK233" s="29"/>
      <c r="GHL233" s="29"/>
      <c r="GHM233" s="29"/>
      <c r="GHN233" s="29"/>
      <c r="GHO233" s="29"/>
      <c r="GHP233" s="29"/>
      <c r="GHQ233" s="29"/>
      <c r="GHR233" s="29"/>
      <c r="GHS233" s="29"/>
      <c r="GHT233" s="29"/>
      <c r="GHU233" s="29"/>
      <c r="GHV233" s="29"/>
      <c r="GHW233" s="29"/>
      <c r="GHX233" s="29"/>
      <c r="GHY233" s="29"/>
      <c r="GHZ233" s="29"/>
      <c r="GIA233" s="29"/>
      <c r="GIB233" s="29"/>
      <c r="GIC233" s="29"/>
      <c r="GID233" s="29"/>
      <c r="GIE233" s="29"/>
      <c r="GIF233" s="29"/>
      <c r="GIG233" s="29"/>
      <c r="GIH233" s="29"/>
      <c r="GII233" s="29"/>
      <c r="GIJ233" s="29"/>
      <c r="GIK233" s="29"/>
      <c r="GIL233" s="29"/>
      <c r="GIM233" s="29"/>
      <c r="GIN233" s="29"/>
      <c r="GIO233" s="29"/>
      <c r="GIP233" s="29"/>
      <c r="GIQ233" s="29"/>
      <c r="GIR233" s="29"/>
      <c r="GIS233" s="29"/>
      <c r="GIT233" s="29"/>
      <c r="GIU233" s="29"/>
      <c r="GIV233" s="29"/>
      <c r="GIW233" s="29"/>
      <c r="GIX233" s="29"/>
      <c r="GIY233" s="29"/>
      <c r="GIZ233" s="29"/>
      <c r="GJA233" s="29"/>
      <c r="GJB233" s="29"/>
      <c r="GJC233" s="29"/>
      <c r="GJD233" s="29"/>
      <c r="GJE233" s="29"/>
      <c r="GJF233" s="29"/>
      <c r="GJG233" s="29"/>
      <c r="GJH233" s="29"/>
      <c r="GJI233" s="29"/>
      <c r="GJJ233" s="29"/>
      <c r="GJK233" s="29"/>
      <c r="GJL233" s="29"/>
      <c r="GJM233" s="29"/>
      <c r="GJN233" s="29"/>
      <c r="GJO233" s="29"/>
      <c r="GJP233" s="29"/>
      <c r="GJQ233" s="29"/>
      <c r="GJR233" s="29"/>
      <c r="GJS233" s="29"/>
      <c r="GJT233" s="29"/>
      <c r="GJU233" s="29"/>
      <c r="GJV233" s="29"/>
      <c r="GJW233" s="29"/>
      <c r="GJX233" s="29"/>
      <c r="GJY233" s="29"/>
      <c r="GJZ233" s="29"/>
      <c r="GKA233" s="29"/>
      <c r="GKB233" s="29"/>
      <c r="GKC233" s="29"/>
      <c r="GKD233" s="29"/>
      <c r="GKE233" s="29"/>
      <c r="GKF233" s="29"/>
      <c r="GKG233" s="29"/>
      <c r="GKH233" s="29"/>
      <c r="GKI233" s="29"/>
      <c r="GKJ233" s="29"/>
      <c r="GKK233" s="29"/>
      <c r="GKL233" s="29"/>
      <c r="GKM233" s="29"/>
      <c r="GKN233" s="29"/>
      <c r="GKO233" s="29"/>
      <c r="GKP233" s="29"/>
      <c r="GKQ233" s="29"/>
      <c r="GKR233" s="29"/>
      <c r="GKS233" s="29"/>
      <c r="GKT233" s="29"/>
      <c r="GKU233" s="29"/>
      <c r="GKV233" s="29"/>
      <c r="GKW233" s="29"/>
      <c r="GKX233" s="29"/>
      <c r="GKY233" s="29"/>
      <c r="GKZ233" s="29"/>
      <c r="GLA233" s="29"/>
      <c r="GLB233" s="29"/>
      <c r="GLC233" s="29"/>
      <c r="GLD233" s="29"/>
      <c r="GLE233" s="29"/>
      <c r="GLF233" s="29"/>
      <c r="GLG233" s="29"/>
      <c r="GLH233" s="29"/>
      <c r="GLI233" s="29"/>
      <c r="GLJ233" s="29"/>
      <c r="GLK233" s="29"/>
      <c r="GLL233" s="29"/>
      <c r="GLM233" s="29"/>
      <c r="GLN233" s="29"/>
      <c r="GLO233" s="29"/>
      <c r="GLP233" s="29"/>
      <c r="GLQ233" s="29"/>
      <c r="GLR233" s="29"/>
      <c r="GLS233" s="29"/>
      <c r="GLT233" s="29"/>
      <c r="GLU233" s="29"/>
      <c r="GLV233" s="29"/>
      <c r="GLW233" s="29"/>
      <c r="GLX233" s="29"/>
      <c r="GLY233" s="29"/>
      <c r="GLZ233" s="29"/>
      <c r="GMA233" s="29"/>
      <c r="GMB233" s="29"/>
      <c r="GMC233" s="29"/>
      <c r="GMD233" s="29"/>
      <c r="GME233" s="29"/>
      <c r="GMF233" s="29"/>
      <c r="GMG233" s="29"/>
      <c r="GMH233" s="29"/>
      <c r="GMI233" s="29"/>
      <c r="GMJ233" s="29"/>
      <c r="GMK233" s="29"/>
      <c r="GML233" s="29"/>
      <c r="GMM233" s="29"/>
      <c r="GMN233" s="29"/>
      <c r="GMO233" s="29"/>
      <c r="GMP233" s="29"/>
      <c r="GMQ233" s="29"/>
      <c r="GMR233" s="29"/>
      <c r="GMS233" s="29"/>
      <c r="GMT233" s="29"/>
      <c r="GMU233" s="29"/>
      <c r="GMV233" s="29"/>
      <c r="GMW233" s="29"/>
      <c r="GMX233" s="29"/>
      <c r="GMY233" s="29"/>
      <c r="GMZ233" s="29"/>
      <c r="GNA233" s="29"/>
      <c r="GNB233" s="29"/>
      <c r="GNC233" s="29"/>
      <c r="GND233" s="29"/>
      <c r="GNE233" s="29"/>
      <c r="GNF233" s="29"/>
      <c r="GNG233" s="29"/>
      <c r="GNH233" s="29"/>
      <c r="GNI233" s="29"/>
      <c r="GNJ233" s="29"/>
      <c r="GNK233" s="29"/>
      <c r="GNL233" s="29"/>
      <c r="GNM233" s="29"/>
      <c r="GNN233" s="29"/>
      <c r="GNO233" s="29"/>
      <c r="GNP233" s="29"/>
      <c r="GNQ233" s="29"/>
      <c r="GNR233" s="29"/>
      <c r="GNS233" s="29"/>
      <c r="GNT233" s="29"/>
      <c r="GNU233" s="29"/>
      <c r="GNV233" s="29"/>
      <c r="GNW233" s="29"/>
      <c r="GNX233" s="29"/>
      <c r="GNY233" s="29"/>
      <c r="GNZ233" s="29"/>
      <c r="GOA233" s="29"/>
      <c r="GOB233" s="29"/>
      <c r="GOC233" s="29"/>
      <c r="GOD233" s="29"/>
      <c r="GOE233" s="29"/>
      <c r="GOF233" s="29"/>
      <c r="GOG233" s="29"/>
      <c r="GOH233" s="29"/>
      <c r="GOI233" s="29"/>
      <c r="GOJ233" s="29"/>
      <c r="GOK233" s="29"/>
      <c r="GOL233" s="29"/>
      <c r="GOM233" s="29"/>
      <c r="GON233" s="29"/>
      <c r="GOO233" s="29"/>
      <c r="GOP233" s="29"/>
      <c r="GOQ233" s="29"/>
      <c r="GOR233" s="29"/>
      <c r="GOS233" s="29"/>
      <c r="GOT233" s="29"/>
      <c r="GOU233" s="29"/>
      <c r="GOV233" s="29"/>
      <c r="GOW233" s="29"/>
      <c r="GOX233" s="29"/>
      <c r="GOY233" s="29"/>
      <c r="GOZ233" s="29"/>
      <c r="GPA233" s="29"/>
      <c r="GPB233" s="29"/>
      <c r="GPC233" s="29"/>
      <c r="GPD233" s="29"/>
      <c r="GPE233" s="29"/>
      <c r="GPF233" s="29"/>
      <c r="GPG233" s="29"/>
      <c r="GPH233" s="29"/>
      <c r="GPI233" s="29"/>
      <c r="GPJ233" s="29"/>
      <c r="GPK233" s="29"/>
      <c r="GPL233" s="29"/>
      <c r="GPM233" s="29"/>
      <c r="GPN233" s="29"/>
      <c r="GPO233" s="29"/>
      <c r="GPP233" s="29"/>
      <c r="GPQ233" s="29"/>
      <c r="GPR233" s="29"/>
      <c r="GPS233" s="29"/>
      <c r="GPT233" s="29"/>
      <c r="GPU233" s="29"/>
      <c r="GPV233" s="29"/>
      <c r="GPW233" s="29"/>
      <c r="GPX233" s="29"/>
      <c r="GPY233" s="29"/>
      <c r="GPZ233" s="29"/>
      <c r="GQA233" s="29"/>
      <c r="GQB233" s="29"/>
      <c r="GQC233" s="29"/>
      <c r="GQD233" s="29"/>
      <c r="GQE233" s="29"/>
      <c r="GQF233" s="29"/>
      <c r="GQG233" s="29"/>
      <c r="GQH233" s="29"/>
      <c r="GQI233" s="29"/>
      <c r="GQJ233" s="29"/>
      <c r="GQK233" s="29"/>
      <c r="GQL233" s="29"/>
      <c r="GQM233" s="29"/>
      <c r="GQN233" s="29"/>
      <c r="GQO233" s="29"/>
      <c r="GQP233" s="29"/>
      <c r="GQQ233" s="29"/>
      <c r="GQR233" s="29"/>
      <c r="GQS233" s="29"/>
      <c r="GQT233" s="29"/>
      <c r="GQU233" s="29"/>
      <c r="GQV233" s="29"/>
      <c r="GQW233" s="29"/>
      <c r="GQX233" s="29"/>
      <c r="GQY233" s="29"/>
      <c r="GQZ233" s="29"/>
      <c r="GRA233" s="29"/>
      <c r="GRB233" s="29"/>
      <c r="GRC233" s="29"/>
      <c r="GRD233" s="29"/>
      <c r="GRE233" s="29"/>
      <c r="GRF233" s="29"/>
      <c r="GRG233" s="29"/>
      <c r="GRH233" s="29"/>
      <c r="GRI233" s="29"/>
      <c r="GRJ233" s="29"/>
      <c r="GRK233" s="29"/>
      <c r="GRL233" s="29"/>
      <c r="GRM233" s="29"/>
      <c r="GRN233" s="29"/>
      <c r="GRO233" s="29"/>
      <c r="GRP233" s="29"/>
      <c r="GRQ233" s="29"/>
      <c r="GRR233" s="29"/>
      <c r="GRS233" s="29"/>
      <c r="GRT233" s="29"/>
      <c r="GRU233" s="29"/>
      <c r="GRV233" s="29"/>
      <c r="GRW233" s="29"/>
      <c r="GRX233" s="29"/>
      <c r="GRY233" s="29"/>
      <c r="GRZ233" s="29"/>
      <c r="GSA233" s="29"/>
      <c r="GSB233" s="29"/>
      <c r="GSC233" s="29"/>
      <c r="GSD233" s="29"/>
      <c r="GSE233" s="29"/>
      <c r="GSF233" s="29"/>
      <c r="GSG233" s="29"/>
      <c r="GSH233" s="29"/>
      <c r="GSI233" s="29"/>
      <c r="GSJ233" s="29"/>
      <c r="GSK233" s="29"/>
      <c r="GSL233" s="29"/>
      <c r="GSM233" s="29"/>
      <c r="GSN233" s="29"/>
      <c r="GSO233" s="29"/>
      <c r="GSP233" s="29"/>
      <c r="GSQ233" s="29"/>
      <c r="GSR233" s="29"/>
      <c r="GSS233" s="29"/>
      <c r="GST233" s="29"/>
      <c r="GSU233" s="29"/>
      <c r="GSV233" s="29"/>
      <c r="GSW233" s="29"/>
      <c r="GSX233" s="29"/>
      <c r="GSY233" s="29"/>
      <c r="GSZ233" s="29"/>
      <c r="GTA233" s="29"/>
      <c r="GTB233" s="29"/>
      <c r="GTC233" s="29"/>
      <c r="GTD233" s="29"/>
      <c r="GTE233" s="29"/>
      <c r="GTF233" s="29"/>
      <c r="GTG233" s="29"/>
      <c r="GTH233" s="29"/>
      <c r="GTI233" s="29"/>
      <c r="GTJ233" s="29"/>
      <c r="GTK233" s="29"/>
      <c r="GTL233" s="29"/>
      <c r="GTM233" s="29"/>
      <c r="GTN233" s="29"/>
      <c r="GTO233" s="29"/>
      <c r="GTP233" s="29"/>
      <c r="GTQ233" s="29"/>
      <c r="GTR233" s="29"/>
      <c r="GTS233" s="29"/>
      <c r="GTT233" s="29"/>
      <c r="GTU233" s="29"/>
      <c r="GTV233" s="29"/>
      <c r="GTW233" s="29"/>
      <c r="GTX233" s="29"/>
      <c r="GTY233" s="29"/>
      <c r="GTZ233" s="29"/>
      <c r="GUA233" s="29"/>
      <c r="GUB233" s="29"/>
      <c r="GUC233" s="29"/>
      <c r="GUD233" s="29"/>
      <c r="GUE233" s="29"/>
      <c r="GUF233" s="29"/>
      <c r="GUG233" s="29"/>
      <c r="GUH233" s="29"/>
      <c r="GUI233" s="29"/>
      <c r="GUJ233" s="29"/>
      <c r="GUK233" s="29"/>
      <c r="GUL233" s="29"/>
      <c r="GUM233" s="29"/>
      <c r="GUN233" s="29"/>
      <c r="GUO233" s="29"/>
      <c r="GUP233" s="29"/>
      <c r="GUQ233" s="29"/>
      <c r="GUR233" s="29"/>
      <c r="GUS233" s="29"/>
      <c r="GUT233" s="29"/>
      <c r="GUU233" s="29"/>
      <c r="GUV233" s="29"/>
      <c r="GUW233" s="29"/>
      <c r="GUX233" s="29"/>
      <c r="GUY233" s="29"/>
      <c r="GUZ233" s="29"/>
      <c r="GVA233" s="29"/>
      <c r="GVB233" s="29"/>
      <c r="GVC233" s="29"/>
      <c r="GVD233" s="29"/>
      <c r="GVE233" s="29"/>
      <c r="GVF233" s="29"/>
      <c r="GVG233" s="29"/>
      <c r="GVH233" s="29"/>
      <c r="GVI233" s="29"/>
      <c r="GVJ233" s="29"/>
      <c r="GVK233" s="29"/>
      <c r="GVL233" s="29"/>
      <c r="GVM233" s="29"/>
      <c r="GVN233" s="29"/>
      <c r="GVO233" s="29"/>
      <c r="GVP233" s="29"/>
      <c r="GVQ233" s="29"/>
      <c r="GVR233" s="29"/>
      <c r="GVS233" s="29"/>
      <c r="GVT233" s="29"/>
      <c r="GVU233" s="29"/>
      <c r="GVV233" s="29"/>
      <c r="GVW233" s="29"/>
      <c r="GVX233" s="29"/>
      <c r="GVY233" s="29"/>
      <c r="GVZ233" s="29"/>
      <c r="GWA233" s="29"/>
      <c r="GWB233" s="29"/>
      <c r="GWC233" s="29"/>
      <c r="GWD233" s="29"/>
      <c r="GWE233" s="29"/>
      <c r="GWF233" s="29"/>
      <c r="GWG233" s="29"/>
      <c r="GWH233" s="29"/>
      <c r="GWI233" s="29"/>
      <c r="GWJ233" s="29"/>
      <c r="GWK233" s="29"/>
      <c r="GWL233" s="29"/>
      <c r="GWM233" s="29"/>
      <c r="GWN233" s="29"/>
      <c r="GWO233" s="29"/>
      <c r="GWP233" s="29"/>
      <c r="GWQ233" s="29"/>
      <c r="GWR233" s="29"/>
      <c r="GWS233" s="29"/>
      <c r="GWT233" s="29"/>
      <c r="GWU233" s="29"/>
      <c r="GWV233" s="29"/>
      <c r="GWW233" s="29"/>
      <c r="GWX233" s="29"/>
      <c r="GWY233" s="29"/>
      <c r="GWZ233" s="29"/>
      <c r="GXA233" s="29"/>
      <c r="GXB233" s="29"/>
      <c r="GXC233" s="29"/>
      <c r="GXD233" s="29"/>
      <c r="GXE233" s="29"/>
      <c r="GXF233" s="29"/>
      <c r="GXG233" s="29"/>
      <c r="GXH233" s="29"/>
      <c r="GXI233" s="29"/>
      <c r="GXJ233" s="29"/>
      <c r="GXK233" s="29"/>
      <c r="GXL233" s="29"/>
      <c r="GXM233" s="29"/>
      <c r="GXN233" s="29"/>
      <c r="GXO233" s="29"/>
      <c r="GXP233" s="29"/>
      <c r="GXQ233" s="29"/>
      <c r="GXR233" s="29"/>
      <c r="GXS233" s="29"/>
      <c r="GXT233" s="29"/>
      <c r="GXU233" s="29"/>
      <c r="GXV233" s="29"/>
      <c r="GXW233" s="29"/>
      <c r="GXX233" s="29"/>
      <c r="GXY233" s="29"/>
      <c r="GXZ233" s="29"/>
      <c r="GYA233" s="29"/>
      <c r="GYB233" s="29"/>
      <c r="GYC233" s="29"/>
      <c r="GYD233" s="29"/>
      <c r="GYE233" s="29"/>
      <c r="GYF233" s="29"/>
      <c r="GYG233" s="29"/>
      <c r="GYH233" s="29"/>
      <c r="GYI233" s="29"/>
      <c r="GYJ233" s="29"/>
      <c r="GYK233" s="29"/>
      <c r="GYL233" s="29"/>
      <c r="GYM233" s="29"/>
      <c r="GYN233" s="29"/>
      <c r="GYO233" s="29"/>
      <c r="GYP233" s="29"/>
      <c r="GYQ233" s="29"/>
      <c r="GYR233" s="29"/>
      <c r="GYS233" s="29"/>
      <c r="GYT233" s="29"/>
      <c r="GYU233" s="29"/>
      <c r="GYV233" s="29"/>
      <c r="GYW233" s="29"/>
      <c r="GYX233" s="29"/>
      <c r="GYY233" s="29"/>
      <c r="GYZ233" s="29"/>
      <c r="GZA233" s="29"/>
      <c r="GZB233" s="29"/>
      <c r="GZC233" s="29"/>
      <c r="GZD233" s="29"/>
      <c r="GZE233" s="29"/>
      <c r="GZF233" s="29"/>
      <c r="GZG233" s="29"/>
      <c r="GZH233" s="29"/>
      <c r="GZI233" s="29"/>
      <c r="GZJ233" s="29"/>
      <c r="GZK233" s="29"/>
      <c r="GZL233" s="29"/>
      <c r="GZM233" s="29"/>
      <c r="GZN233" s="29"/>
      <c r="GZO233" s="29"/>
      <c r="GZP233" s="29"/>
      <c r="GZQ233" s="29"/>
      <c r="GZR233" s="29"/>
      <c r="GZS233" s="29"/>
      <c r="GZT233" s="29"/>
      <c r="GZU233" s="29"/>
      <c r="GZV233" s="29"/>
      <c r="GZW233" s="29"/>
      <c r="GZX233" s="29"/>
      <c r="GZY233" s="29"/>
      <c r="GZZ233" s="29"/>
      <c r="HAA233" s="29"/>
      <c r="HAB233" s="29"/>
      <c r="HAC233" s="29"/>
      <c r="HAD233" s="29"/>
      <c r="HAE233" s="29"/>
      <c r="HAF233" s="29"/>
      <c r="HAG233" s="29"/>
      <c r="HAH233" s="29"/>
      <c r="HAI233" s="29"/>
      <c r="HAJ233" s="29"/>
      <c r="HAK233" s="29"/>
      <c r="HAL233" s="29"/>
      <c r="HAM233" s="29"/>
      <c r="HAN233" s="29"/>
      <c r="HAO233" s="29"/>
      <c r="HAP233" s="29"/>
      <c r="HAQ233" s="29"/>
      <c r="HAR233" s="29"/>
      <c r="HAS233" s="29"/>
      <c r="HAT233" s="29"/>
      <c r="HAU233" s="29"/>
      <c r="HAV233" s="29"/>
      <c r="HAW233" s="29"/>
      <c r="HAX233" s="29"/>
      <c r="HAY233" s="29"/>
      <c r="HAZ233" s="29"/>
      <c r="HBA233" s="29"/>
      <c r="HBB233" s="29"/>
      <c r="HBC233" s="29"/>
      <c r="HBD233" s="29"/>
      <c r="HBE233" s="29"/>
      <c r="HBF233" s="29"/>
      <c r="HBG233" s="29"/>
      <c r="HBH233" s="29"/>
      <c r="HBI233" s="29"/>
      <c r="HBJ233" s="29"/>
      <c r="HBK233" s="29"/>
      <c r="HBL233" s="29"/>
      <c r="HBM233" s="29"/>
      <c r="HBN233" s="29"/>
      <c r="HBO233" s="29"/>
      <c r="HBP233" s="29"/>
      <c r="HBQ233" s="29"/>
      <c r="HBR233" s="29"/>
      <c r="HBS233" s="29"/>
      <c r="HBT233" s="29"/>
      <c r="HBU233" s="29"/>
      <c r="HBV233" s="29"/>
      <c r="HBW233" s="29"/>
      <c r="HBX233" s="29"/>
      <c r="HBY233" s="29"/>
      <c r="HBZ233" s="29"/>
      <c r="HCA233" s="29"/>
      <c r="HCB233" s="29"/>
      <c r="HCC233" s="29"/>
      <c r="HCD233" s="29"/>
      <c r="HCE233" s="29"/>
      <c r="HCF233" s="29"/>
      <c r="HCG233" s="29"/>
      <c r="HCH233" s="29"/>
      <c r="HCI233" s="29"/>
      <c r="HCJ233" s="29"/>
      <c r="HCK233" s="29"/>
      <c r="HCL233" s="29"/>
      <c r="HCM233" s="29"/>
      <c r="HCN233" s="29"/>
      <c r="HCO233" s="29"/>
      <c r="HCP233" s="29"/>
      <c r="HCQ233" s="29"/>
      <c r="HCR233" s="29"/>
      <c r="HCS233" s="29"/>
      <c r="HCT233" s="29"/>
      <c r="HCU233" s="29"/>
      <c r="HCV233" s="29"/>
      <c r="HCW233" s="29"/>
      <c r="HCX233" s="29"/>
      <c r="HCY233" s="29"/>
      <c r="HCZ233" s="29"/>
      <c r="HDA233" s="29"/>
      <c r="HDB233" s="29"/>
      <c r="HDC233" s="29"/>
      <c r="HDD233" s="29"/>
      <c r="HDE233" s="29"/>
      <c r="HDF233" s="29"/>
      <c r="HDG233" s="29"/>
      <c r="HDH233" s="29"/>
      <c r="HDI233" s="29"/>
      <c r="HDJ233" s="29"/>
      <c r="HDK233" s="29"/>
      <c r="HDL233" s="29"/>
      <c r="HDM233" s="29"/>
      <c r="HDN233" s="29"/>
      <c r="HDO233" s="29"/>
      <c r="HDP233" s="29"/>
      <c r="HDQ233" s="29"/>
      <c r="HDR233" s="29"/>
      <c r="HDS233" s="29"/>
      <c r="HDT233" s="29"/>
      <c r="HDU233" s="29"/>
      <c r="HDV233" s="29"/>
      <c r="HDW233" s="29"/>
      <c r="HDX233" s="29"/>
      <c r="HDY233" s="29"/>
      <c r="HDZ233" s="29"/>
      <c r="HEA233" s="29"/>
      <c r="HEB233" s="29"/>
      <c r="HEC233" s="29"/>
      <c r="HED233" s="29"/>
      <c r="HEE233" s="29"/>
      <c r="HEF233" s="29"/>
      <c r="HEG233" s="29"/>
      <c r="HEH233" s="29"/>
      <c r="HEI233" s="29"/>
      <c r="HEJ233" s="29"/>
      <c r="HEK233" s="29"/>
      <c r="HEL233" s="29"/>
      <c r="HEM233" s="29"/>
      <c r="HEN233" s="29"/>
      <c r="HEO233" s="29"/>
      <c r="HEP233" s="29"/>
      <c r="HEQ233" s="29"/>
      <c r="HER233" s="29"/>
      <c r="HES233" s="29"/>
      <c r="HET233" s="29"/>
      <c r="HEU233" s="29"/>
      <c r="HEV233" s="29"/>
      <c r="HEW233" s="29"/>
      <c r="HEX233" s="29"/>
      <c r="HEY233" s="29"/>
      <c r="HEZ233" s="29"/>
      <c r="HFA233" s="29"/>
      <c r="HFB233" s="29"/>
      <c r="HFC233" s="29"/>
      <c r="HFD233" s="29"/>
      <c r="HFE233" s="29"/>
      <c r="HFF233" s="29"/>
      <c r="HFG233" s="29"/>
      <c r="HFH233" s="29"/>
      <c r="HFI233" s="29"/>
      <c r="HFJ233" s="29"/>
      <c r="HFK233" s="29"/>
      <c r="HFL233" s="29"/>
      <c r="HFM233" s="29"/>
      <c r="HFN233" s="29"/>
      <c r="HFO233" s="29"/>
      <c r="HFP233" s="29"/>
      <c r="HFQ233" s="29"/>
      <c r="HFR233" s="29"/>
      <c r="HFS233" s="29"/>
      <c r="HFT233" s="29"/>
      <c r="HFU233" s="29"/>
      <c r="HFV233" s="29"/>
      <c r="HFW233" s="29"/>
      <c r="HFX233" s="29"/>
      <c r="HFY233" s="29"/>
      <c r="HFZ233" s="29"/>
      <c r="HGA233" s="29"/>
      <c r="HGB233" s="29"/>
      <c r="HGC233" s="29"/>
      <c r="HGD233" s="29"/>
      <c r="HGE233" s="29"/>
      <c r="HGF233" s="29"/>
      <c r="HGG233" s="29"/>
      <c r="HGH233" s="29"/>
      <c r="HGI233" s="29"/>
      <c r="HGJ233" s="29"/>
      <c r="HGK233" s="29"/>
      <c r="HGL233" s="29"/>
      <c r="HGM233" s="29"/>
      <c r="HGN233" s="29"/>
      <c r="HGO233" s="29"/>
      <c r="HGP233" s="29"/>
      <c r="HGQ233" s="29"/>
      <c r="HGR233" s="29"/>
      <c r="HGS233" s="29"/>
      <c r="HGT233" s="29"/>
      <c r="HGU233" s="29"/>
      <c r="HGV233" s="29"/>
      <c r="HGW233" s="29"/>
      <c r="HGX233" s="29"/>
      <c r="HGY233" s="29"/>
      <c r="HGZ233" s="29"/>
      <c r="HHA233" s="29"/>
      <c r="HHB233" s="29"/>
      <c r="HHC233" s="29"/>
      <c r="HHD233" s="29"/>
      <c r="HHE233" s="29"/>
      <c r="HHF233" s="29"/>
      <c r="HHG233" s="29"/>
      <c r="HHH233" s="29"/>
      <c r="HHI233" s="29"/>
      <c r="HHJ233" s="29"/>
      <c r="HHK233" s="29"/>
      <c r="HHL233" s="29"/>
      <c r="HHM233" s="29"/>
      <c r="HHN233" s="29"/>
      <c r="HHO233" s="29"/>
      <c r="HHP233" s="29"/>
      <c r="HHQ233" s="29"/>
      <c r="HHR233" s="29"/>
      <c r="HHS233" s="29"/>
      <c r="HHT233" s="29"/>
      <c r="HHU233" s="29"/>
      <c r="HHV233" s="29"/>
      <c r="HHW233" s="29"/>
      <c r="HHX233" s="29"/>
      <c r="HHY233" s="29"/>
      <c r="HHZ233" s="29"/>
      <c r="HIA233" s="29"/>
      <c r="HIB233" s="29"/>
      <c r="HIC233" s="29"/>
      <c r="HID233" s="29"/>
      <c r="HIE233" s="29"/>
      <c r="HIF233" s="29"/>
      <c r="HIG233" s="29"/>
      <c r="HIH233" s="29"/>
      <c r="HII233" s="29"/>
      <c r="HIJ233" s="29"/>
      <c r="HIK233" s="29"/>
      <c r="HIL233" s="29"/>
      <c r="HIM233" s="29"/>
      <c r="HIN233" s="29"/>
      <c r="HIO233" s="29"/>
      <c r="HIP233" s="29"/>
      <c r="HIQ233" s="29"/>
      <c r="HIR233" s="29"/>
      <c r="HIS233" s="29"/>
      <c r="HIT233" s="29"/>
      <c r="HIU233" s="29"/>
      <c r="HIV233" s="29"/>
      <c r="HIW233" s="29"/>
      <c r="HIX233" s="29"/>
      <c r="HIY233" s="29"/>
      <c r="HIZ233" s="29"/>
      <c r="HJA233" s="29"/>
      <c r="HJB233" s="29"/>
      <c r="HJC233" s="29"/>
      <c r="HJD233" s="29"/>
      <c r="HJE233" s="29"/>
      <c r="HJF233" s="29"/>
      <c r="HJG233" s="29"/>
      <c r="HJH233" s="29"/>
      <c r="HJI233" s="29"/>
      <c r="HJJ233" s="29"/>
      <c r="HJK233" s="29"/>
      <c r="HJL233" s="29"/>
      <c r="HJM233" s="29"/>
      <c r="HJN233" s="29"/>
      <c r="HJO233" s="29"/>
      <c r="HJP233" s="29"/>
      <c r="HJQ233" s="29"/>
      <c r="HJR233" s="29"/>
      <c r="HJS233" s="29"/>
      <c r="HJT233" s="29"/>
      <c r="HJU233" s="29"/>
      <c r="HJV233" s="29"/>
      <c r="HJW233" s="29"/>
      <c r="HJX233" s="29"/>
      <c r="HJY233" s="29"/>
      <c r="HJZ233" s="29"/>
      <c r="HKA233" s="29"/>
      <c r="HKB233" s="29"/>
      <c r="HKC233" s="29"/>
      <c r="HKD233" s="29"/>
      <c r="HKE233" s="29"/>
      <c r="HKF233" s="29"/>
      <c r="HKG233" s="29"/>
      <c r="HKH233" s="29"/>
      <c r="HKI233" s="29"/>
      <c r="HKJ233" s="29"/>
      <c r="HKK233" s="29"/>
      <c r="HKL233" s="29"/>
      <c r="HKM233" s="29"/>
      <c r="HKN233" s="29"/>
      <c r="HKO233" s="29"/>
      <c r="HKP233" s="29"/>
      <c r="HKQ233" s="29"/>
      <c r="HKR233" s="29"/>
      <c r="HKS233" s="29"/>
      <c r="HKT233" s="29"/>
      <c r="HKU233" s="29"/>
      <c r="HKV233" s="29"/>
      <c r="HKW233" s="29"/>
      <c r="HKX233" s="29"/>
      <c r="HKY233" s="29"/>
      <c r="HKZ233" s="29"/>
      <c r="HLA233" s="29"/>
      <c r="HLB233" s="29"/>
      <c r="HLC233" s="29"/>
      <c r="HLD233" s="29"/>
      <c r="HLE233" s="29"/>
      <c r="HLF233" s="29"/>
      <c r="HLG233" s="29"/>
      <c r="HLH233" s="29"/>
      <c r="HLI233" s="29"/>
      <c r="HLJ233" s="29"/>
      <c r="HLK233" s="29"/>
      <c r="HLL233" s="29"/>
      <c r="HLM233" s="29"/>
      <c r="HLN233" s="29"/>
      <c r="HLO233" s="29"/>
      <c r="HLP233" s="29"/>
      <c r="HLQ233" s="29"/>
      <c r="HLR233" s="29"/>
      <c r="HLS233" s="29"/>
      <c r="HLT233" s="29"/>
      <c r="HLU233" s="29"/>
      <c r="HLV233" s="29"/>
      <c r="HLW233" s="29"/>
      <c r="HLX233" s="29"/>
      <c r="HLY233" s="29"/>
      <c r="HLZ233" s="29"/>
      <c r="HMA233" s="29"/>
      <c r="HMB233" s="29"/>
      <c r="HMC233" s="29"/>
      <c r="HMD233" s="29"/>
      <c r="HME233" s="29"/>
      <c r="HMF233" s="29"/>
      <c r="HMG233" s="29"/>
      <c r="HMH233" s="29"/>
      <c r="HMI233" s="29"/>
      <c r="HMJ233" s="29"/>
      <c r="HMK233" s="29"/>
      <c r="HML233" s="29"/>
      <c r="HMM233" s="29"/>
      <c r="HMN233" s="29"/>
      <c r="HMO233" s="29"/>
      <c r="HMP233" s="29"/>
      <c r="HMQ233" s="29"/>
      <c r="HMR233" s="29"/>
      <c r="HMS233" s="29"/>
      <c r="HMT233" s="29"/>
      <c r="HMU233" s="29"/>
      <c r="HMV233" s="29"/>
      <c r="HMW233" s="29"/>
      <c r="HMX233" s="29"/>
      <c r="HMY233" s="29"/>
      <c r="HMZ233" s="29"/>
      <c r="HNA233" s="29"/>
      <c r="HNB233" s="29"/>
      <c r="HNC233" s="29"/>
      <c r="HND233" s="29"/>
      <c r="HNE233" s="29"/>
      <c r="HNF233" s="29"/>
      <c r="HNG233" s="29"/>
      <c r="HNH233" s="29"/>
      <c r="HNI233" s="29"/>
      <c r="HNJ233" s="29"/>
      <c r="HNK233" s="29"/>
      <c r="HNL233" s="29"/>
      <c r="HNM233" s="29"/>
      <c r="HNN233" s="29"/>
      <c r="HNO233" s="29"/>
      <c r="HNP233" s="29"/>
      <c r="HNQ233" s="29"/>
      <c r="HNR233" s="29"/>
      <c r="HNS233" s="29"/>
      <c r="HNT233" s="29"/>
      <c r="HNU233" s="29"/>
      <c r="HNV233" s="29"/>
      <c r="HNW233" s="29"/>
      <c r="HNX233" s="29"/>
      <c r="HNY233" s="29"/>
      <c r="HNZ233" s="29"/>
      <c r="HOA233" s="29"/>
      <c r="HOB233" s="29"/>
      <c r="HOC233" s="29"/>
      <c r="HOD233" s="29"/>
      <c r="HOE233" s="29"/>
      <c r="HOF233" s="29"/>
      <c r="HOG233" s="29"/>
      <c r="HOH233" s="29"/>
      <c r="HOI233" s="29"/>
      <c r="HOJ233" s="29"/>
      <c r="HOK233" s="29"/>
      <c r="HOL233" s="29"/>
      <c r="HOM233" s="29"/>
      <c r="HON233" s="29"/>
      <c r="HOO233" s="29"/>
      <c r="HOP233" s="29"/>
      <c r="HOQ233" s="29"/>
      <c r="HOR233" s="29"/>
      <c r="HOS233" s="29"/>
      <c r="HOT233" s="29"/>
      <c r="HOU233" s="29"/>
      <c r="HOV233" s="29"/>
      <c r="HOW233" s="29"/>
      <c r="HOX233" s="29"/>
      <c r="HOY233" s="29"/>
      <c r="HOZ233" s="29"/>
      <c r="HPA233" s="29"/>
      <c r="HPB233" s="29"/>
      <c r="HPC233" s="29"/>
      <c r="HPD233" s="29"/>
      <c r="HPE233" s="29"/>
      <c r="HPF233" s="29"/>
      <c r="HPG233" s="29"/>
      <c r="HPH233" s="29"/>
      <c r="HPI233" s="29"/>
      <c r="HPJ233" s="29"/>
      <c r="HPK233" s="29"/>
      <c r="HPL233" s="29"/>
      <c r="HPM233" s="29"/>
      <c r="HPN233" s="29"/>
      <c r="HPO233" s="29"/>
      <c r="HPP233" s="29"/>
      <c r="HPQ233" s="29"/>
      <c r="HPR233" s="29"/>
      <c r="HPS233" s="29"/>
      <c r="HPT233" s="29"/>
      <c r="HPU233" s="29"/>
      <c r="HPV233" s="29"/>
      <c r="HPW233" s="29"/>
      <c r="HPX233" s="29"/>
      <c r="HPY233" s="29"/>
      <c r="HPZ233" s="29"/>
      <c r="HQA233" s="29"/>
      <c r="HQB233" s="29"/>
      <c r="HQC233" s="29"/>
      <c r="HQD233" s="29"/>
      <c r="HQE233" s="29"/>
      <c r="HQF233" s="29"/>
      <c r="HQG233" s="29"/>
      <c r="HQH233" s="29"/>
      <c r="HQI233" s="29"/>
      <c r="HQJ233" s="29"/>
      <c r="HQK233" s="29"/>
      <c r="HQL233" s="29"/>
      <c r="HQM233" s="29"/>
      <c r="HQN233" s="29"/>
      <c r="HQO233" s="29"/>
      <c r="HQP233" s="29"/>
      <c r="HQQ233" s="29"/>
      <c r="HQR233" s="29"/>
      <c r="HQS233" s="29"/>
      <c r="HQT233" s="29"/>
      <c r="HQU233" s="29"/>
      <c r="HQV233" s="29"/>
      <c r="HQW233" s="29"/>
      <c r="HQX233" s="29"/>
      <c r="HQY233" s="29"/>
      <c r="HQZ233" s="29"/>
      <c r="HRA233" s="29"/>
      <c r="HRB233" s="29"/>
      <c r="HRC233" s="29"/>
      <c r="HRD233" s="29"/>
      <c r="HRE233" s="29"/>
      <c r="HRF233" s="29"/>
      <c r="HRG233" s="29"/>
      <c r="HRH233" s="29"/>
      <c r="HRI233" s="29"/>
      <c r="HRJ233" s="29"/>
      <c r="HRK233" s="29"/>
      <c r="HRL233" s="29"/>
      <c r="HRM233" s="29"/>
      <c r="HRN233" s="29"/>
      <c r="HRO233" s="29"/>
      <c r="HRP233" s="29"/>
      <c r="HRQ233" s="29"/>
      <c r="HRR233" s="29"/>
      <c r="HRS233" s="29"/>
      <c r="HRT233" s="29"/>
      <c r="HRU233" s="29"/>
      <c r="HRV233" s="29"/>
      <c r="HRW233" s="29"/>
      <c r="HRX233" s="29"/>
      <c r="HRY233" s="29"/>
      <c r="HRZ233" s="29"/>
      <c r="HSA233" s="29"/>
      <c r="HSB233" s="29"/>
      <c r="HSC233" s="29"/>
      <c r="HSD233" s="29"/>
      <c r="HSE233" s="29"/>
      <c r="HSF233" s="29"/>
      <c r="HSG233" s="29"/>
      <c r="HSH233" s="29"/>
      <c r="HSI233" s="29"/>
      <c r="HSJ233" s="29"/>
      <c r="HSK233" s="29"/>
      <c r="HSL233" s="29"/>
      <c r="HSM233" s="29"/>
      <c r="HSN233" s="29"/>
      <c r="HSO233" s="29"/>
      <c r="HSP233" s="29"/>
      <c r="HSQ233" s="29"/>
      <c r="HSR233" s="29"/>
      <c r="HSS233" s="29"/>
      <c r="HST233" s="29"/>
      <c r="HSU233" s="29"/>
      <c r="HSV233" s="29"/>
      <c r="HSW233" s="29"/>
      <c r="HSX233" s="29"/>
      <c r="HSY233" s="29"/>
      <c r="HSZ233" s="29"/>
      <c r="HTA233" s="29"/>
      <c r="HTB233" s="29"/>
      <c r="HTC233" s="29"/>
      <c r="HTD233" s="29"/>
      <c r="HTE233" s="29"/>
      <c r="HTF233" s="29"/>
      <c r="HTG233" s="29"/>
      <c r="HTH233" s="29"/>
      <c r="HTI233" s="29"/>
      <c r="HTJ233" s="29"/>
      <c r="HTK233" s="29"/>
      <c r="HTL233" s="29"/>
      <c r="HTM233" s="29"/>
      <c r="HTN233" s="29"/>
      <c r="HTO233" s="29"/>
      <c r="HTP233" s="29"/>
      <c r="HTQ233" s="29"/>
      <c r="HTR233" s="29"/>
      <c r="HTS233" s="29"/>
      <c r="HTT233" s="29"/>
      <c r="HTU233" s="29"/>
      <c r="HTV233" s="29"/>
      <c r="HTW233" s="29"/>
      <c r="HTX233" s="29"/>
      <c r="HTY233" s="29"/>
      <c r="HTZ233" s="29"/>
      <c r="HUA233" s="29"/>
      <c r="HUB233" s="29"/>
      <c r="HUC233" s="29"/>
      <c r="HUD233" s="29"/>
      <c r="HUE233" s="29"/>
      <c r="HUF233" s="29"/>
      <c r="HUG233" s="29"/>
      <c r="HUH233" s="29"/>
      <c r="HUI233" s="29"/>
      <c r="HUJ233" s="29"/>
      <c r="HUK233" s="29"/>
      <c r="HUL233" s="29"/>
      <c r="HUM233" s="29"/>
      <c r="HUN233" s="29"/>
      <c r="HUO233" s="29"/>
      <c r="HUP233" s="29"/>
      <c r="HUQ233" s="29"/>
      <c r="HUR233" s="29"/>
      <c r="HUS233" s="29"/>
      <c r="HUT233" s="29"/>
      <c r="HUU233" s="29"/>
      <c r="HUV233" s="29"/>
      <c r="HUW233" s="29"/>
      <c r="HUX233" s="29"/>
      <c r="HUY233" s="29"/>
      <c r="HUZ233" s="29"/>
      <c r="HVA233" s="29"/>
      <c r="HVB233" s="29"/>
      <c r="HVC233" s="29"/>
      <c r="HVD233" s="29"/>
      <c r="HVE233" s="29"/>
      <c r="HVF233" s="29"/>
      <c r="HVG233" s="29"/>
      <c r="HVH233" s="29"/>
      <c r="HVI233" s="29"/>
      <c r="HVJ233" s="29"/>
      <c r="HVK233" s="29"/>
      <c r="HVL233" s="29"/>
      <c r="HVM233" s="29"/>
      <c r="HVN233" s="29"/>
      <c r="HVO233" s="29"/>
      <c r="HVP233" s="29"/>
      <c r="HVQ233" s="29"/>
      <c r="HVR233" s="29"/>
      <c r="HVS233" s="29"/>
      <c r="HVT233" s="29"/>
      <c r="HVU233" s="29"/>
      <c r="HVV233" s="29"/>
      <c r="HVW233" s="29"/>
      <c r="HVX233" s="29"/>
      <c r="HVY233" s="29"/>
      <c r="HVZ233" s="29"/>
      <c r="HWA233" s="29"/>
      <c r="HWB233" s="29"/>
      <c r="HWC233" s="29"/>
      <c r="HWD233" s="29"/>
      <c r="HWE233" s="29"/>
      <c r="HWF233" s="29"/>
      <c r="HWG233" s="29"/>
      <c r="HWH233" s="29"/>
      <c r="HWI233" s="29"/>
      <c r="HWJ233" s="29"/>
      <c r="HWK233" s="29"/>
      <c r="HWL233" s="29"/>
      <c r="HWM233" s="29"/>
      <c r="HWN233" s="29"/>
      <c r="HWO233" s="29"/>
      <c r="HWP233" s="29"/>
      <c r="HWQ233" s="29"/>
      <c r="HWR233" s="29"/>
      <c r="HWS233" s="29"/>
      <c r="HWT233" s="29"/>
      <c r="HWU233" s="29"/>
      <c r="HWV233" s="29"/>
      <c r="HWW233" s="29"/>
      <c r="HWX233" s="29"/>
      <c r="HWY233" s="29"/>
      <c r="HWZ233" s="29"/>
      <c r="HXA233" s="29"/>
      <c r="HXB233" s="29"/>
      <c r="HXC233" s="29"/>
      <c r="HXD233" s="29"/>
      <c r="HXE233" s="29"/>
      <c r="HXF233" s="29"/>
      <c r="HXG233" s="29"/>
      <c r="HXH233" s="29"/>
      <c r="HXI233" s="29"/>
      <c r="HXJ233" s="29"/>
      <c r="HXK233" s="29"/>
      <c r="HXL233" s="29"/>
      <c r="HXM233" s="29"/>
      <c r="HXN233" s="29"/>
      <c r="HXO233" s="29"/>
      <c r="HXP233" s="29"/>
      <c r="HXQ233" s="29"/>
      <c r="HXR233" s="29"/>
      <c r="HXS233" s="29"/>
      <c r="HXT233" s="29"/>
      <c r="HXU233" s="29"/>
      <c r="HXV233" s="29"/>
      <c r="HXW233" s="29"/>
      <c r="HXX233" s="29"/>
      <c r="HXY233" s="29"/>
      <c r="HXZ233" s="29"/>
      <c r="HYA233" s="29"/>
      <c r="HYB233" s="29"/>
      <c r="HYC233" s="29"/>
      <c r="HYD233" s="29"/>
      <c r="HYE233" s="29"/>
      <c r="HYF233" s="29"/>
      <c r="HYG233" s="29"/>
      <c r="HYH233" s="29"/>
      <c r="HYI233" s="29"/>
      <c r="HYJ233" s="29"/>
      <c r="HYK233" s="29"/>
      <c r="HYL233" s="29"/>
      <c r="HYM233" s="29"/>
      <c r="HYN233" s="29"/>
      <c r="HYO233" s="29"/>
      <c r="HYP233" s="29"/>
      <c r="HYQ233" s="29"/>
      <c r="HYR233" s="29"/>
      <c r="HYS233" s="29"/>
      <c r="HYT233" s="29"/>
      <c r="HYU233" s="29"/>
      <c r="HYV233" s="29"/>
      <c r="HYW233" s="29"/>
      <c r="HYX233" s="29"/>
      <c r="HYY233" s="29"/>
      <c r="HYZ233" s="29"/>
      <c r="HZA233" s="29"/>
      <c r="HZB233" s="29"/>
      <c r="HZC233" s="29"/>
      <c r="HZD233" s="29"/>
      <c r="HZE233" s="29"/>
      <c r="HZF233" s="29"/>
      <c r="HZG233" s="29"/>
      <c r="HZH233" s="29"/>
      <c r="HZI233" s="29"/>
      <c r="HZJ233" s="29"/>
      <c r="HZK233" s="29"/>
      <c r="HZL233" s="29"/>
      <c r="HZM233" s="29"/>
      <c r="HZN233" s="29"/>
      <c r="HZO233" s="29"/>
      <c r="HZP233" s="29"/>
      <c r="HZQ233" s="29"/>
      <c r="HZR233" s="29"/>
      <c r="HZS233" s="29"/>
      <c r="HZT233" s="29"/>
      <c r="HZU233" s="29"/>
      <c r="HZV233" s="29"/>
      <c r="HZW233" s="29"/>
      <c r="HZX233" s="29"/>
      <c r="HZY233" s="29"/>
      <c r="HZZ233" s="29"/>
      <c r="IAA233" s="29"/>
      <c r="IAB233" s="29"/>
      <c r="IAC233" s="29"/>
      <c r="IAD233" s="29"/>
      <c r="IAE233" s="29"/>
      <c r="IAF233" s="29"/>
      <c r="IAG233" s="29"/>
      <c r="IAH233" s="29"/>
      <c r="IAI233" s="29"/>
      <c r="IAJ233" s="29"/>
      <c r="IAK233" s="29"/>
      <c r="IAL233" s="29"/>
      <c r="IAM233" s="29"/>
      <c r="IAN233" s="29"/>
      <c r="IAO233" s="29"/>
      <c r="IAP233" s="29"/>
      <c r="IAQ233" s="29"/>
      <c r="IAR233" s="29"/>
      <c r="IAS233" s="29"/>
      <c r="IAT233" s="29"/>
      <c r="IAU233" s="29"/>
      <c r="IAV233" s="29"/>
      <c r="IAW233" s="29"/>
      <c r="IAX233" s="29"/>
      <c r="IAY233" s="29"/>
      <c r="IAZ233" s="29"/>
      <c r="IBA233" s="29"/>
      <c r="IBB233" s="29"/>
      <c r="IBC233" s="29"/>
      <c r="IBD233" s="29"/>
      <c r="IBE233" s="29"/>
      <c r="IBF233" s="29"/>
      <c r="IBG233" s="29"/>
      <c r="IBH233" s="29"/>
      <c r="IBI233" s="29"/>
      <c r="IBJ233" s="29"/>
      <c r="IBK233" s="29"/>
      <c r="IBL233" s="29"/>
      <c r="IBM233" s="29"/>
      <c r="IBN233" s="29"/>
      <c r="IBO233" s="29"/>
      <c r="IBP233" s="29"/>
      <c r="IBQ233" s="29"/>
      <c r="IBR233" s="29"/>
      <c r="IBS233" s="29"/>
      <c r="IBT233" s="29"/>
      <c r="IBU233" s="29"/>
      <c r="IBV233" s="29"/>
      <c r="IBW233" s="29"/>
      <c r="IBX233" s="29"/>
      <c r="IBY233" s="29"/>
      <c r="IBZ233" s="29"/>
      <c r="ICA233" s="29"/>
      <c r="ICB233" s="29"/>
      <c r="ICC233" s="29"/>
      <c r="ICD233" s="29"/>
      <c r="ICE233" s="29"/>
      <c r="ICF233" s="29"/>
      <c r="ICG233" s="29"/>
      <c r="ICH233" s="29"/>
      <c r="ICI233" s="29"/>
      <c r="ICJ233" s="29"/>
      <c r="ICK233" s="29"/>
      <c r="ICL233" s="29"/>
      <c r="ICM233" s="29"/>
      <c r="ICN233" s="29"/>
      <c r="ICO233" s="29"/>
      <c r="ICP233" s="29"/>
      <c r="ICQ233" s="29"/>
      <c r="ICR233" s="29"/>
      <c r="ICS233" s="29"/>
      <c r="ICT233" s="29"/>
      <c r="ICU233" s="29"/>
      <c r="ICV233" s="29"/>
      <c r="ICW233" s="29"/>
      <c r="ICX233" s="29"/>
      <c r="ICY233" s="29"/>
      <c r="ICZ233" s="29"/>
      <c r="IDA233" s="29"/>
      <c r="IDB233" s="29"/>
      <c r="IDC233" s="29"/>
      <c r="IDD233" s="29"/>
      <c r="IDE233" s="29"/>
      <c r="IDF233" s="29"/>
      <c r="IDG233" s="29"/>
      <c r="IDH233" s="29"/>
      <c r="IDI233" s="29"/>
      <c r="IDJ233" s="29"/>
      <c r="IDK233" s="29"/>
      <c r="IDL233" s="29"/>
      <c r="IDM233" s="29"/>
      <c r="IDN233" s="29"/>
      <c r="IDO233" s="29"/>
      <c r="IDP233" s="29"/>
      <c r="IDQ233" s="29"/>
      <c r="IDR233" s="29"/>
      <c r="IDS233" s="29"/>
      <c r="IDT233" s="29"/>
      <c r="IDU233" s="29"/>
      <c r="IDV233" s="29"/>
      <c r="IDW233" s="29"/>
      <c r="IDX233" s="29"/>
      <c r="IDY233" s="29"/>
      <c r="IDZ233" s="29"/>
      <c r="IEA233" s="29"/>
      <c r="IEB233" s="29"/>
      <c r="IEC233" s="29"/>
      <c r="IED233" s="29"/>
      <c r="IEE233" s="29"/>
      <c r="IEF233" s="29"/>
      <c r="IEG233" s="29"/>
      <c r="IEH233" s="29"/>
      <c r="IEI233" s="29"/>
      <c r="IEJ233" s="29"/>
      <c r="IEK233" s="29"/>
      <c r="IEL233" s="29"/>
      <c r="IEM233" s="29"/>
      <c r="IEN233" s="29"/>
      <c r="IEO233" s="29"/>
      <c r="IEP233" s="29"/>
      <c r="IEQ233" s="29"/>
      <c r="IER233" s="29"/>
      <c r="IES233" s="29"/>
      <c r="IET233" s="29"/>
      <c r="IEU233" s="29"/>
      <c r="IEV233" s="29"/>
      <c r="IEW233" s="29"/>
      <c r="IEX233" s="29"/>
      <c r="IEY233" s="29"/>
      <c r="IEZ233" s="29"/>
      <c r="IFA233" s="29"/>
      <c r="IFB233" s="29"/>
      <c r="IFC233" s="29"/>
      <c r="IFD233" s="29"/>
      <c r="IFE233" s="29"/>
      <c r="IFF233" s="29"/>
      <c r="IFG233" s="29"/>
      <c r="IFH233" s="29"/>
      <c r="IFI233" s="29"/>
      <c r="IFJ233" s="29"/>
      <c r="IFK233" s="29"/>
      <c r="IFL233" s="29"/>
      <c r="IFM233" s="29"/>
      <c r="IFN233" s="29"/>
      <c r="IFO233" s="29"/>
      <c r="IFP233" s="29"/>
      <c r="IFQ233" s="29"/>
      <c r="IFR233" s="29"/>
      <c r="IFS233" s="29"/>
      <c r="IFT233" s="29"/>
      <c r="IFU233" s="29"/>
      <c r="IFV233" s="29"/>
      <c r="IFW233" s="29"/>
      <c r="IFX233" s="29"/>
      <c r="IFY233" s="29"/>
      <c r="IFZ233" s="29"/>
      <c r="IGA233" s="29"/>
      <c r="IGB233" s="29"/>
      <c r="IGC233" s="29"/>
      <c r="IGD233" s="29"/>
      <c r="IGE233" s="29"/>
      <c r="IGF233" s="29"/>
      <c r="IGG233" s="29"/>
      <c r="IGH233" s="29"/>
      <c r="IGI233" s="29"/>
      <c r="IGJ233" s="29"/>
      <c r="IGK233" s="29"/>
      <c r="IGL233" s="29"/>
      <c r="IGM233" s="29"/>
      <c r="IGN233" s="29"/>
      <c r="IGO233" s="29"/>
      <c r="IGP233" s="29"/>
      <c r="IGQ233" s="29"/>
      <c r="IGR233" s="29"/>
      <c r="IGS233" s="29"/>
      <c r="IGT233" s="29"/>
      <c r="IGU233" s="29"/>
      <c r="IGV233" s="29"/>
      <c r="IGW233" s="29"/>
      <c r="IGX233" s="29"/>
      <c r="IGY233" s="29"/>
      <c r="IGZ233" s="29"/>
      <c r="IHA233" s="29"/>
      <c r="IHB233" s="29"/>
      <c r="IHC233" s="29"/>
      <c r="IHD233" s="29"/>
      <c r="IHE233" s="29"/>
      <c r="IHF233" s="29"/>
      <c r="IHG233" s="29"/>
      <c r="IHH233" s="29"/>
      <c r="IHI233" s="29"/>
      <c r="IHJ233" s="29"/>
      <c r="IHK233" s="29"/>
      <c r="IHL233" s="29"/>
      <c r="IHM233" s="29"/>
      <c r="IHN233" s="29"/>
      <c r="IHO233" s="29"/>
      <c r="IHP233" s="29"/>
      <c r="IHQ233" s="29"/>
      <c r="IHR233" s="29"/>
      <c r="IHS233" s="29"/>
      <c r="IHT233" s="29"/>
      <c r="IHU233" s="29"/>
      <c r="IHV233" s="29"/>
      <c r="IHW233" s="29"/>
      <c r="IHX233" s="29"/>
      <c r="IHY233" s="29"/>
      <c r="IHZ233" s="29"/>
      <c r="IIA233" s="29"/>
      <c r="IIB233" s="29"/>
      <c r="IIC233" s="29"/>
      <c r="IID233" s="29"/>
      <c r="IIE233" s="29"/>
      <c r="IIF233" s="29"/>
      <c r="IIG233" s="29"/>
      <c r="IIH233" s="29"/>
      <c r="III233" s="29"/>
      <c r="IIJ233" s="29"/>
      <c r="IIK233" s="29"/>
      <c r="IIL233" s="29"/>
      <c r="IIM233" s="29"/>
      <c r="IIN233" s="29"/>
      <c r="IIO233" s="29"/>
      <c r="IIP233" s="29"/>
      <c r="IIQ233" s="29"/>
      <c r="IIR233" s="29"/>
      <c r="IIS233" s="29"/>
      <c r="IIT233" s="29"/>
      <c r="IIU233" s="29"/>
      <c r="IIV233" s="29"/>
      <c r="IIW233" s="29"/>
      <c r="IIX233" s="29"/>
      <c r="IIY233" s="29"/>
      <c r="IIZ233" s="29"/>
      <c r="IJA233" s="29"/>
      <c r="IJB233" s="29"/>
      <c r="IJC233" s="29"/>
      <c r="IJD233" s="29"/>
      <c r="IJE233" s="29"/>
      <c r="IJF233" s="29"/>
      <c r="IJG233" s="29"/>
      <c r="IJH233" s="29"/>
      <c r="IJI233" s="29"/>
      <c r="IJJ233" s="29"/>
      <c r="IJK233" s="29"/>
      <c r="IJL233" s="29"/>
      <c r="IJM233" s="29"/>
      <c r="IJN233" s="29"/>
      <c r="IJO233" s="29"/>
      <c r="IJP233" s="29"/>
      <c r="IJQ233" s="29"/>
      <c r="IJR233" s="29"/>
      <c r="IJS233" s="29"/>
      <c r="IJT233" s="29"/>
      <c r="IJU233" s="29"/>
      <c r="IJV233" s="29"/>
      <c r="IJW233" s="29"/>
      <c r="IJX233" s="29"/>
      <c r="IJY233" s="29"/>
      <c r="IJZ233" s="29"/>
      <c r="IKA233" s="29"/>
      <c r="IKB233" s="29"/>
      <c r="IKC233" s="29"/>
      <c r="IKD233" s="29"/>
      <c r="IKE233" s="29"/>
      <c r="IKF233" s="29"/>
      <c r="IKG233" s="29"/>
      <c r="IKH233" s="29"/>
      <c r="IKI233" s="29"/>
      <c r="IKJ233" s="29"/>
      <c r="IKK233" s="29"/>
      <c r="IKL233" s="29"/>
      <c r="IKM233" s="29"/>
      <c r="IKN233" s="29"/>
      <c r="IKO233" s="29"/>
      <c r="IKP233" s="29"/>
      <c r="IKQ233" s="29"/>
      <c r="IKR233" s="29"/>
      <c r="IKS233" s="29"/>
      <c r="IKT233" s="29"/>
      <c r="IKU233" s="29"/>
      <c r="IKV233" s="29"/>
      <c r="IKW233" s="29"/>
      <c r="IKX233" s="29"/>
      <c r="IKY233" s="29"/>
      <c r="IKZ233" s="29"/>
      <c r="ILA233" s="29"/>
      <c r="ILB233" s="29"/>
      <c r="ILC233" s="29"/>
      <c r="ILD233" s="29"/>
      <c r="ILE233" s="29"/>
      <c r="ILF233" s="29"/>
      <c r="ILG233" s="29"/>
      <c r="ILH233" s="29"/>
      <c r="ILI233" s="29"/>
      <c r="ILJ233" s="29"/>
      <c r="ILK233" s="29"/>
      <c r="ILL233" s="29"/>
      <c r="ILM233" s="29"/>
      <c r="ILN233" s="29"/>
      <c r="ILO233" s="29"/>
      <c r="ILP233" s="29"/>
      <c r="ILQ233" s="29"/>
      <c r="ILR233" s="29"/>
      <c r="ILS233" s="29"/>
      <c r="ILT233" s="29"/>
      <c r="ILU233" s="29"/>
      <c r="ILV233" s="29"/>
      <c r="ILW233" s="29"/>
      <c r="ILX233" s="29"/>
      <c r="ILY233" s="29"/>
      <c r="ILZ233" s="29"/>
      <c r="IMA233" s="29"/>
      <c r="IMB233" s="29"/>
      <c r="IMC233" s="29"/>
      <c r="IMD233" s="29"/>
      <c r="IME233" s="29"/>
      <c r="IMF233" s="29"/>
      <c r="IMG233" s="29"/>
      <c r="IMH233" s="29"/>
      <c r="IMI233" s="29"/>
      <c r="IMJ233" s="29"/>
      <c r="IMK233" s="29"/>
      <c r="IML233" s="29"/>
      <c r="IMM233" s="29"/>
      <c r="IMN233" s="29"/>
      <c r="IMO233" s="29"/>
      <c r="IMP233" s="29"/>
      <c r="IMQ233" s="29"/>
      <c r="IMR233" s="29"/>
      <c r="IMS233" s="29"/>
      <c r="IMT233" s="29"/>
      <c r="IMU233" s="29"/>
      <c r="IMV233" s="29"/>
      <c r="IMW233" s="29"/>
      <c r="IMX233" s="29"/>
      <c r="IMY233" s="29"/>
      <c r="IMZ233" s="29"/>
      <c r="INA233" s="29"/>
      <c r="INB233" s="29"/>
      <c r="INC233" s="29"/>
      <c r="IND233" s="29"/>
      <c r="INE233" s="29"/>
      <c r="INF233" s="29"/>
      <c r="ING233" s="29"/>
      <c r="INH233" s="29"/>
      <c r="INI233" s="29"/>
      <c r="INJ233" s="29"/>
      <c r="INK233" s="29"/>
      <c r="INL233" s="29"/>
      <c r="INM233" s="29"/>
      <c r="INN233" s="29"/>
      <c r="INO233" s="29"/>
      <c r="INP233" s="29"/>
      <c r="INQ233" s="29"/>
      <c r="INR233" s="29"/>
      <c r="INS233" s="29"/>
      <c r="INT233" s="29"/>
      <c r="INU233" s="29"/>
      <c r="INV233" s="29"/>
      <c r="INW233" s="29"/>
      <c r="INX233" s="29"/>
      <c r="INY233" s="29"/>
      <c r="INZ233" s="29"/>
      <c r="IOA233" s="29"/>
      <c r="IOB233" s="29"/>
      <c r="IOC233" s="29"/>
      <c r="IOD233" s="29"/>
      <c r="IOE233" s="29"/>
      <c r="IOF233" s="29"/>
      <c r="IOG233" s="29"/>
      <c r="IOH233" s="29"/>
      <c r="IOI233" s="29"/>
      <c r="IOJ233" s="29"/>
      <c r="IOK233" s="29"/>
      <c r="IOL233" s="29"/>
      <c r="IOM233" s="29"/>
      <c r="ION233" s="29"/>
      <c r="IOO233" s="29"/>
      <c r="IOP233" s="29"/>
      <c r="IOQ233" s="29"/>
      <c r="IOR233" s="29"/>
      <c r="IOS233" s="29"/>
      <c r="IOT233" s="29"/>
      <c r="IOU233" s="29"/>
      <c r="IOV233" s="29"/>
      <c r="IOW233" s="29"/>
      <c r="IOX233" s="29"/>
      <c r="IOY233" s="29"/>
      <c r="IOZ233" s="29"/>
      <c r="IPA233" s="29"/>
      <c r="IPB233" s="29"/>
      <c r="IPC233" s="29"/>
      <c r="IPD233" s="29"/>
      <c r="IPE233" s="29"/>
      <c r="IPF233" s="29"/>
      <c r="IPG233" s="29"/>
      <c r="IPH233" s="29"/>
      <c r="IPI233" s="29"/>
      <c r="IPJ233" s="29"/>
      <c r="IPK233" s="29"/>
      <c r="IPL233" s="29"/>
      <c r="IPM233" s="29"/>
      <c r="IPN233" s="29"/>
      <c r="IPO233" s="29"/>
      <c r="IPP233" s="29"/>
      <c r="IPQ233" s="29"/>
      <c r="IPR233" s="29"/>
      <c r="IPS233" s="29"/>
      <c r="IPT233" s="29"/>
      <c r="IPU233" s="29"/>
      <c r="IPV233" s="29"/>
      <c r="IPW233" s="29"/>
      <c r="IPX233" s="29"/>
      <c r="IPY233" s="29"/>
      <c r="IPZ233" s="29"/>
      <c r="IQA233" s="29"/>
      <c r="IQB233" s="29"/>
      <c r="IQC233" s="29"/>
      <c r="IQD233" s="29"/>
      <c r="IQE233" s="29"/>
      <c r="IQF233" s="29"/>
      <c r="IQG233" s="29"/>
      <c r="IQH233" s="29"/>
      <c r="IQI233" s="29"/>
      <c r="IQJ233" s="29"/>
      <c r="IQK233" s="29"/>
      <c r="IQL233" s="29"/>
      <c r="IQM233" s="29"/>
      <c r="IQN233" s="29"/>
      <c r="IQO233" s="29"/>
      <c r="IQP233" s="29"/>
      <c r="IQQ233" s="29"/>
      <c r="IQR233" s="29"/>
      <c r="IQS233" s="29"/>
      <c r="IQT233" s="29"/>
      <c r="IQU233" s="29"/>
      <c r="IQV233" s="29"/>
      <c r="IQW233" s="29"/>
      <c r="IQX233" s="29"/>
      <c r="IQY233" s="29"/>
      <c r="IQZ233" s="29"/>
      <c r="IRA233" s="29"/>
      <c r="IRB233" s="29"/>
      <c r="IRC233" s="29"/>
      <c r="IRD233" s="29"/>
      <c r="IRE233" s="29"/>
      <c r="IRF233" s="29"/>
      <c r="IRG233" s="29"/>
      <c r="IRH233" s="29"/>
      <c r="IRI233" s="29"/>
      <c r="IRJ233" s="29"/>
      <c r="IRK233" s="29"/>
      <c r="IRL233" s="29"/>
      <c r="IRM233" s="29"/>
      <c r="IRN233" s="29"/>
      <c r="IRO233" s="29"/>
      <c r="IRP233" s="29"/>
      <c r="IRQ233" s="29"/>
      <c r="IRR233" s="29"/>
      <c r="IRS233" s="29"/>
      <c r="IRT233" s="29"/>
      <c r="IRU233" s="29"/>
      <c r="IRV233" s="29"/>
      <c r="IRW233" s="29"/>
      <c r="IRX233" s="29"/>
      <c r="IRY233" s="29"/>
      <c r="IRZ233" s="29"/>
      <c r="ISA233" s="29"/>
      <c r="ISB233" s="29"/>
      <c r="ISC233" s="29"/>
      <c r="ISD233" s="29"/>
      <c r="ISE233" s="29"/>
      <c r="ISF233" s="29"/>
      <c r="ISG233" s="29"/>
      <c r="ISH233" s="29"/>
      <c r="ISI233" s="29"/>
      <c r="ISJ233" s="29"/>
      <c r="ISK233" s="29"/>
      <c r="ISL233" s="29"/>
      <c r="ISM233" s="29"/>
      <c r="ISN233" s="29"/>
      <c r="ISO233" s="29"/>
      <c r="ISP233" s="29"/>
      <c r="ISQ233" s="29"/>
      <c r="ISR233" s="29"/>
      <c r="ISS233" s="29"/>
      <c r="IST233" s="29"/>
      <c r="ISU233" s="29"/>
      <c r="ISV233" s="29"/>
      <c r="ISW233" s="29"/>
      <c r="ISX233" s="29"/>
      <c r="ISY233" s="29"/>
      <c r="ISZ233" s="29"/>
      <c r="ITA233" s="29"/>
      <c r="ITB233" s="29"/>
      <c r="ITC233" s="29"/>
      <c r="ITD233" s="29"/>
      <c r="ITE233" s="29"/>
      <c r="ITF233" s="29"/>
      <c r="ITG233" s="29"/>
      <c r="ITH233" s="29"/>
      <c r="ITI233" s="29"/>
      <c r="ITJ233" s="29"/>
      <c r="ITK233" s="29"/>
      <c r="ITL233" s="29"/>
      <c r="ITM233" s="29"/>
      <c r="ITN233" s="29"/>
      <c r="ITO233" s="29"/>
      <c r="ITP233" s="29"/>
      <c r="ITQ233" s="29"/>
      <c r="ITR233" s="29"/>
      <c r="ITS233" s="29"/>
      <c r="ITT233" s="29"/>
      <c r="ITU233" s="29"/>
      <c r="ITV233" s="29"/>
      <c r="ITW233" s="29"/>
      <c r="ITX233" s="29"/>
      <c r="ITY233" s="29"/>
      <c r="ITZ233" s="29"/>
      <c r="IUA233" s="29"/>
      <c r="IUB233" s="29"/>
      <c r="IUC233" s="29"/>
      <c r="IUD233" s="29"/>
      <c r="IUE233" s="29"/>
      <c r="IUF233" s="29"/>
      <c r="IUG233" s="29"/>
      <c r="IUH233" s="29"/>
      <c r="IUI233" s="29"/>
      <c r="IUJ233" s="29"/>
      <c r="IUK233" s="29"/>
      <c r="IUL233" s="29"/>
      <c r="IUM233" s="29"/>
      <c r="IUN233" s="29"/>
      <c r="IUO233" s="29"/>
      <c r="IUP233" s="29"/>
      <c r="IUQ233" s="29"/>
      <c r="IUR233" s="29"/>
      <c r="IUS233" s="29"/>
      <c r="IUT233" s="29"/>
      <c r="IUU233" s="29"/>
      <c r="IUV233" s="29"/>
      <c r="IUW233" s="29"/>
      <c r="IUX233" s="29"/>
      <c r="IUY233" s="29"/>
      <c r="IUZ233" s="29"/>
      <c r="IVA233" s="29"/>
      <c r="IVB233" s="29"/>
      <c r="IVC233" s="29"/>
      <c r="IVD233" s="29"/>
      <c r="IVE233" s="29"/>
      <c r="IVF233" s="29"/>
      <c r="IVG233" s="29"/>
      <c r="IVH233" s="29"/>
      <c r="IVI233" s="29"/>
      <c r="IVJ233" s="29"/>
      <c r="IVK233" s="29"/>
      <c r="IVL233" s="29"/>
      <c r="IVM233" s="29"/>
      <c r="IVN233" s="29"/>
      <c r="IVO233" s="29"/>
      <c r="IVP233" s="29"/>
      <c r="IVQ233" s="29"/>
      <c r="IVR233" s="29"/>
      <c r="IVS233" s="29"/>
      <c r="IVT233" s="29"/>
      <c r="IVU233" s="29"/>
      <c r="IVV233" s="29"/>
      <c r="IVW233" s="29"/>
      <c r="IVX233" s="29"/>
      <c r="IVY233" s="29"/>
      <c r="IVZ233" s="29"/>
      <c r="IWA233" s="29"/>
      <c r="IWB233" s="29"/>
      <c r="IWC233" s="29"/>
      <c r="IWD233" s="29"/>
      <c r="IWE233" s="29"/>
      <c r="IWF233" s="29"/>
      <c r="IWG233" s="29"/>
      <c r="IWH233" s="29"/>
      <c r="IWI233" s="29"/>
      <c r="IWJ233" s="29"/>
      <c r="IWK233" s="29"/>
      <c r="IWL233" s="29"/>
      <c r="IWM233" s="29"/>
      <c r="IWN233" s="29"/>
      <c r="IWO233" s="29"/>
      <c r="IWP233" s="29"/>
      <c r="IWQ233" s="29"/>
      <c r="IWR233" s="29"/>
      <c r="IWS233" s="29"/>
      <c r="IWT233" s="29"/>
      <c r="IWU233" s="29"/>
      <c r="IWV233" s="29"/>
      <c r="IWW233" s="29"/>
      <c r="IWX233" s="29"/>
      <c r="IWY233" s="29"/>
      <c r="IWZ233" s="29"/>
      <c r="IXA233" s="29"/>
      <c r="IXB233" s="29"/>
      <c r="IXC233" s="29"/>
      <c r="IXD233" s="29"/>
      <c r="IXE233" s="29"/>
      <c r="IXF233" s="29"/>
      <c r="IXG233" s="29"/>
      <c r="IXH233" s="29"/>
      <c r="IXI233" s="29"/>
      <c r="IXJ233" s="29"/>
      <c r="IXK233" s="29"/>
      <c r="IXL233" s="29"/>
      <c r="IXM233" s="29"/>
      <c r="IXN233" s="29"/>
      <c r="IXO233" s="29"/>
      <c r="IXP233" s="29"/>
      <c r="IXQ233" s="29"/>
      <c r="IXR233" s="29"/>
      <c r="IXS233" s="29"/>
      <c r="IXT233" s="29"/>
      <c r="IXU233" s="29"/>
      <c r="IXV233" s="29"/>
      <c r="IXW233" s="29"/>
      <c r="IXX233" s="29"/>
      <c r="IXY233" s="29"/>
      <c r="IXZ233" s="29"/>
      <c r="IYA233" s="29"/>
      <c r="IYB233" s="29"/>
      <c r="IYC233" s="29"/>
      <c r="IYD233" s="29"/>
      <c r="IYE233" s="29"/>
      <c r="IYF233" s="29"/>
      <c r="IYG233" s="29"/>
      <c r="IYH233" s="29"/>
      <c r="IYI233" s="29"/>
      <c r="IYJ233" s="29"/>
      <c r="IYK233" s="29"/>
      <c r="IYL233" s="29"/>
      <c r="IYM233" s="29"/>
      <c r="IYN233" s="29"/>
      <c r="IYO233" s="29"/>
      <c r="IYP233" s="29"/>
      <c r="IYQ233" s="29"/>
      <c r="IYR233" s="29"/>
      <c r="IYS233" s="29"/>
      <c r="IYT233" s="29"/>
      <c r="IYU233" s="29"/>
      <c r="IYV233" s="29"/>
      <c r="IYW233" s="29"/>
      <c r="IYX233" s="29"/>
      <c r="IYY233" s="29"/>
      <c r="IYZ233" s="29"/>
      <c r="IZA233" s="29"/>
      <c r="IZB233" s="29"/>
      <c r="IZC233" s="29"/>
      <c r="IZD233" s="29"/>
      <c r="IZE233" s="29"/>
      <c r="IZF233" s="29"/>
      <c r="IZG233" s="29"/>
      <c r="IZH233" s="29"/>
      <c r="IZI233" s="29"/>
      <c r="IZJ233" s="29"/>
      <c r="IZK233" s="29"/>
      <c r="IZL233" s="29"/>
      <c r="IZM233" s="29"/>
      <c r="IZN233" s="29"/>
      <c r="IZO233" s="29"/>
      <c r="IZP233" s="29"/>
      <c r="IZQ233" s="29"/>
      <c r="IZR233" s="29"/>
      <c r="IZS233" s="29"/>
      <c r="IZT233" s="29"/>
      <c r="IZU233" s="29"/>
      <c r="IZV233" s="29"/>
      <c r="IZW233" s="29"/>
      <c r="IZX233" s="29"/>
      <c r="IZY233" s="29"/>
      <c r="IZZ233" s="29"/>
      <c r="JAA233" s="29"/>
      <c r="JAB233" s="29"/>
      <c r="JAC233" s="29"/>
      <c r="JAD233" s="29"/>
      <c r="JAE233" s="29"/>
      <c r="JAF233" s="29"/>
      <c r="JAG233" s="29"/>
      <c r="JAH233" s="29"/>
      <c r="JAI233" s="29"/>
      <c r="JAJ233" s="29"/>
      <c r="JAK233" s="29"/>
      <c r="JAL233" s="29"/>
      <c r="JAM233" s="29"/>
      <c r="JAN233" s="29"/>
      <c r="JAO233" s="29"/>
      <c r="JAP233" s="29"/>
      <c r="JAQ233" s="29"/>
      <c r="JAR233" s="29"/>
      <c r="JAS233" s="29"/>
      <c r="JAT233" s="29"/>
      <c r="JAU233" s="29"/>
      <c r="JAV233" s="29"/>
      <c r="JAW233" s="29"/>
      <c r="JAX233" s="29"/>
      <c r="JAY233" s="29"/>
      <c r="JAZ233" s="29"/>
      <c r="JBA233" s="29"/>
      <c r="JBB233" s="29"/>
      <c r="JBC233" s="29"/>
      <c r="JBD233" s="29"/>
      <c r="JBE233" s="29"/>
      <c r="JBF233" s="29"/>
      <c r="JBG233" s="29"/>
      <c r="JBH233" s="29"/>
      <c r="JBI233" s="29"/>
      <c r="JBJ233" s="29"/>
      <c r="JBK233" s="29"/>
      <c r="JBL233" s="29"/>
      <c r="JBM233" s="29"/>
      <c r="JBN233" s="29"/>
      <c r="JBO233" s="29"/>
      <c r="JBP233" s="29"/>
      <c r="JBQ233" s="29"/>
      <c r="JBR233" s="29"/>
      <c r="JBS233" s="29"/>
      <c r="JBT233" s="29"/>
      <c r="JBU233" s="29"/>
      <c r="JBV233" s="29"/>
      <c r="JBW233" s="29"/>
      <c r="JBX233" s="29"/>
      <c r="JBY233" s="29"/>
      <c r="JBZ233" s="29"/>
      <c r="JCA233" s="29"/>
      <c r="JCB233" s="29"/>
      <c r="JCC233" s="29"/>
      <c r="JCD233" s="29"/>
      <c r="JCE233" s="29"/>
      <c r="JCF233" s="29"/>
      <c r="JCG233" s="29"/>
      <c r="JCH233" s="29"/>
      <c r="JCI233" s="29"/>
      <c r="JCJ233" s="29"/>
      <c r="JCK233" s="29"/>
      <c r="JCL233" s="29"/>
      <c r="JCM233" s="29"/>
      <c r="JCN233" s="29"/>
      <c r="JCO233" s="29"/>
      <c r="JCP233" s="29"/>
      <c r="JCQ233" s="29"/>
      <c r="JCR233" s="29"/>
      <c r="JCS233" s="29"/>
      <c r="JCT233" s="29"/>
      <c r="JCU233" s="29"/>
      <c r="JCV233" s="29"/>
      <c r="JCW233" s="29"/>
      <c r="JCX233" s="29"/>
      <c r="JCY233" s="29"/>
      <c r="JCZ233" s="29"/>
      <c r="JDA233" s="29"/>
      <c r="JDB233" s="29"/>
      <c r="JDC233" s="29"/>
      <c r="JDD233" s="29"/>
      <c r="JDE233" s="29"/>
      <c r="JDF233" s="29"/>
      <c r="JDG233" s="29"/>
      <c r="JDH233" s="29"/>
      <c r="JDI233" s="29"/>
      <c r="JDJ233" s="29"/>
      <c r="JDK233" s="29"/>
      <c r="JDL233" s="29"/>
      <c r="JDM233" s="29"/>
      <c r="JDN233" s="29"/>
      <c r="JDO233" s="29"/>
      <c r="JDP233" s="29"/>
      <c r="JDQ233" s="29"/>
      <c r="JDR233" s="29"/>
      <c r="JDS233" s="29"/>
      <c r="JDT233" s="29"/>
      <c r="JDU233" s="29"/>
      <c r="JDV233" s="29"/>
      <c r="JDW233" s="29"/>
      <c r="JDX233" s="29"/>
      <c r="JDY233" s="29"/>
      <c r="JDZ233" s="29"/>
      <c r="JEA233" s="29"/>
      <c r="JEB233" s="29"/>
      <c r="JEC233" s="29"/>
      <c r="JED233" s="29"/>
      <c r="JEE233" s="29"/>
      <c r="JEF233" s="29"/>
      <c r="JEG233" s="29"/>
      <c r="JEH233" s="29"/>
      <c r="JEI233" s="29"/>
      <c r="JEJ233" s="29"/>
      <c r="JEK233" s="29"/>
      <c r="JEL233" s="29"/>
      <c r="JEM233" s="29"/>
      <c r="JEN233" s="29"/>
      <c r="JEO233" s="29"/>
      <c r="JEP233" s="29"/>
      <c r="JEQ233" s="29"/>
      <c r="JER233" s="29"/>
      <c r="JES233" s="29"/>
      <c r="JET233" s="29"/>
      <c r="JEU233" s="29"/>
      <c r="JEV233" s="29"/>
      <c r="JEW233" s="29"/>
      <c r="JEX233" s="29"/>
      <c r="JEY233" s="29"/>
      <c r="JEZ233" s="29"/>
      <c r="JFA233" s="29"/>
      <c r="JFB233" s="29"/>
      <c r="JFC233" s="29"/>
      <c r="JFD233" s="29"/>
      <c r="JFE233" s="29"/>
      <c r="JFF233" s="29"/>
      <c r="JFG233" s="29"/>
      <c r="JFH233" s="29"/>
      <c r="JFI233" s="29"/>
      <c r="JFJ233" s="29"/>
      <c r="JFK233" s="29"/>
      <c r="JFL233" s="29"/>
      <c r="JFM233" s="29"/>
      <c r="JFN233" s="29"/>
      <c r="JFO233" s="29"/>
      <c r="JFP233" s="29"/>
      <c r="JFQ233" s="29"/>
      <c r="JFR233" s="29"/>
      <c r="JFS233" s="29"/>
      <c r="JFT233" s="29"/>
      <c r="JFU233" s="29"/>
      <c r="JFV233" s="29"/>
      <c r="JFW233" s="29"/>
      <c r="JFX233" s="29"/>
      <c r="JFY233" s="29"/>
      <c r="JFZ233" s="29"/>
      <c r="JGA233" s="29"/>
      <c r="JGB233" s="29"/>
      <c r="JGC233" s="29"/>
      <c r="JGD233" s="29"/>
      <c r="JGE233" s="29"/>
      <c r="JGF233" s="29"/>
      <c r="JGG233" s="29"/>
      <c r="JGH233" s="29"/>
      <c r="JGI233" s="29"/>
      <c r="JGJ233" s="29"/>
      <c r="JGK233" s="29"/>
      <c r="JGL233" s="29"/>
      <c r="JGM233" s="29"/>
      <c r="JGN233" s="29"/>
      <c r="JGO233" s="29"/>
      <c r="JGP233" s="29"/>
      <c r="JGQ233" s="29"/>
      <c r="JGR233" s="29"/>
      <c r="JGS233" s="29"/>
      <c r="JGT233" s="29"/>
      <c r="JGU233" s="29"/>
      <c r="JGV233" s="29"/>
      <c r="JGW233" s="29"/>
      <c r="JGX233" s="29"/>
      <c r="JGY233" s="29"/>
      <c r="JGZ233" s="29"/>
      <c r="JHA233" s="29"/>
      <c r="JHB233" s="29"/>
      <c r="JHC233" s="29"/>
      <c r="JHD233" s="29"/>
      <c r="JHE233" s="29"/>
      <c r="JHF233" s="29"/>
      <c r="JHG233" s="29"/>
      <c r="JHH233" s="29"/>
      <c r="JHI233" s="29"/>
      <c r="JHJ233" s="29"/>
      <c r="JHK233" s="29"/>
      <c r="JHL233" s="29"/>
      <c r="JHM233" s="29"/>
      <c r="JHN233" s="29"/>
      <c r="JHO233" s="29"/>
      <c r="JHP233" s="29"/>
      <c r="JHQ233" s="29"/>
      <c r="JHR233" s="29"/>
      <c r="JHS233" s="29"/>
      <c r="JHT233" s="29"/>
      <c r="JHU233" s="29"/>
      <c r="JHV233" s="29"/>
      <c r="JHW233" s="29"/>
      <c r="JHX233" s="29"/>
      <c r="JHY233" s="29"/>
      <c r="JHZ233" s="29"/>
      <c r="JIA233" s="29"/>
      <c r="JIB233" s="29"/>
      <c r="JIC233" s="29"/>
      <c r="JID233" s="29"/>
      <c r="JIE233" s="29"/>
      <c r="JIF233" s="29"/>
      <c r="JIG233" s="29"/>
      <c r="JIH233" s="29"/>
      <c r="JII233" s="29"/>
      <c r="JIJ233" s="29"/>
      <c r="JIK233" s="29"/>
      <c r="JIL233" s="29"/>
      <c r="JIM233" s="29"/>
      <c r="JIN233" s="29"/>
      <c r="JIO233" s="29"/>
      <c r="JIP233" s="29"/>
      <c r="JIQ233" s="29"/>
      <c r="JIR233" s="29"/>
      <c r="JIS233" s="29"/>
      <c r="JIT233" s="29"/>
      <c r="JIU233" s="29"/>
      <c r="JIV233" s="29"/>
      <c r="JIW233" s="29"/>
      <c r="JIX233" s="29"/>
      <c r="JIY233" s="29"/>
      <c r="JIZ233" s="29"/>
      <c r="JJA233" s="29"/>
      <c r="JJB233" s="29"/>
      <c r="JJC233" s="29"/>
      <c r="JJD233" s="29"/>
      <c r="JJE233" s="29"/>
      <c r="JJF233" s="29"/>
      <c r="JJG233" s="29"/>
      <c r="JJH233" s="29"/>
      <c r="JJI233" s="29"/>
      <c r="JJJ233" s="29"/>
      <c r="JJK233" s="29"/>
      <c r="JJL233" s="29"/>
      <c r="JJM233" s="29"/>
      <c r="JJN233" s="29"/>
      <c r="JJO233" s="29"/>
      <c r="JJP233" s="29"/>
      <c r="JJQ233" s="29"/>
      <c r="JJR233" s="29"/>
      <c r="JJS233" s="29"/>
      <c r="JJT233" s="29"/>
      <c r="JJU233" s="29"/>
      <c r="JJV233" s="29"/>
      <c r="JJW233" s="29"/>
      <c r="JJX233" s="29"/>
      <c r="JJY233" s="29"/>
      <c r="JJZ233" s="29"/>
      <c r="JKA233" s="29"/>
      <c r="JKB233" s="29"/>
      <c r="JKC233" s="29"/>
      <c r="JKD233" s="29"/>
      <c r="JKE233" s="29"/>
      <c r="JKF233" s="29"/>
      <c r="JKG233" s="29"/>
      <c r="JKH233" s="29"/>
      <c r="JKI233" s="29"/>
      <c r="JKJ233" s="29"/>
      <c r="JKK233" s="29"/>
      <c r="JKL233" s="29"/>
      <c r="JKM233" s="29"/>
      <c r="JKN233" s="29"/>
      <c r="JKO233" s="29"/>
      <c r="JKP233" s="29"/>
      <c r="JKQ233" s="29"/>
      <c r="JKR233" s="29"/>
      <c r="JKS233" s="29"/>
      <c r="JKT233" s="29"/>
      <c r="JKU233" s="29"/>
      <c r="JKV233" s="29"/>
      <c r="JKW233" s="29"/>
      <c r="JKX233" s="29"/>
      <c r="JKY233" s="29"/>
      <c r="JKZ233" s="29"/>
      <c r="JLA233" s="29"/>
      <c r="JLB233" s="29"/>
      <c r="JLC233" s="29"/>
      <c r="JLD233" s="29"/>
      <c r="JLE233" s="29"/>
      <c r="JLF233" s="29"/>
      <c r="JLG233" s="29"/>
      <c r="JLH233" s="29"/>
      <c r="JLI233" s="29"/>
      <c r="JLJ233" s="29"/>
      <c r="JLK233" s="29"/>
      <c r="JLL233" s="29"/>
      <c r="JLM233" s="29"/>
      <c r="JLN233" s="29"/>
      <c r="JLO233" s="29"/>
      <c r="JLP233" s="29"/>
      <c r="JLQ233" s="29"/>
      <c r="JLR233" s="29"/>
      <c r="JLS233" s="29"/>
      <c r="JLT233" s="29"/>
      <c r="JLU233" s="29"/>
      <c r="JLV233" s="29"/>
      <c r="JLW233" s="29"/>
      <c r="JLX233" s="29"/>
      <c r="JLY233" s="29"/>
      <c r="JLZ233" s="29"/>
      <c r="JMA233" s="29"/>
      <c r="JMB233" s="29"/>
      <c r="JMC233" s="29"/>
      <c r="JMD233" s="29"/>
      <c r="JME233" s="29"/>
      <c r="JMF233" s="29"/>
      <c r="JMG233" s="29"/>
      <c r="JMH233" s="29"/>
      <c r="JMI233" s="29"/>
      <c r="JMJ233" s="29"/>
      <c r="JMK233" s="29"/>
      <c r="JML233" s="29"/>
      <c r="JMM233" s="29"/>
      <c r="JMN233" s="29"/>
      <c r="JMO233" s="29"/>
      <c r="JMP233" s="29"/>
      <c r="JMQ233" s="29"/>
      <c r="JMR233" s="29"/>
      <c r="JMS233" s="29"/>
      <c r="JMT233" s="29"/>
      <c r="JMU233" s="29"/>
      <c r="JMV233" s="29"/>
      <c r="JMW233" s="29"/>
      <c r="JMX233" s="29"/>
      <c r="JMY233" s="29"/>
      <c r="JMZ233" s="29"/>
      <c r="JNA233" s="29"/>
      <c r="JNB233" s="29"/>
      <c r="JNC233" s="29"/>
      <c r="JND233" s="29"/>
      <c r="JNE233" s="29"/>
      <c r="JNF233" s="29"/>
      <c r="JNG233" s="29"/>
      <c r="JNH233" s="29"/>
      <c r="JNI233" s="29"/>
      <c r="JNJ233" s="29"/>
      <c r="JNK233" s="29"/>
      <c r="JNL233" s="29"/>
      <c r="JNM233" s="29"/>
      <c r="JNN233" s="29"/>
      <c r="JNO233" s="29"/>
      <c r="JNP233" s="29"/>
      <c r="JNQ233" s="29"/>
      <c r="JNR233" s="29"/>
      <c r="JNS233" s="29"/>
      <c r="JNT233" s="29"/>
      <c r="JNU233" s="29"/>
      <c r="JNV233" s="29"/>
      <c r="JNW233" s="29"/>
      <c r="JNX233" s="29"/>
      <c r="JNY233" s="29"/>
      <c r="JNZ233" s="29"/>
      <c r="JOA233" s="29"/>
      <c r="JOB233" s="29"/>
      <c r="JOC233" s="29"/>
      <c r="JOD233" s="29"/>
      <c r="JOE233" s="29"/>
      <c r="JOF233" s="29"/>
      <c r="JOG233" s="29"/>
      <c r="JOH233" s="29"/>
      <c r="JOI233" s="29"/>
      <c r="JOJ233" s="29"/>
      <c r="JOK233" s="29"/>
      <c r="JOL233" s="29"/>
      <c r="JOM233" s="29"/>
      <c r="JON233" s="29"/>
      <c r="JOO233" s="29"/>
      <c r="JOP233" s="29"/>
      <c r="JOQ233" s="29"/>
      <c r="JOR233" s="29"/>
      <c r="JOS233" s="29"/>
      <c r="JOT233" s="29"/>
      <c r="JOU233" s="29"/>
      <c r="JOV233" s="29"/>
      <c r="JOW233" s="29"/>
      <c r="JOX233" s="29"/>
      <c r="JOY233" s="29"/>
      <c r="JOZ233" s="29"/>
      <c r="JPA233" s="29"/>
      <c r="JPB233" s="29"/>
      <c r="JPC233" s="29"/>
      <c r="JPD233" s="29"/>
      <c r="JPE233" s="29"/>
      <c r="JPF233" s="29"/>
      <c r="JPG233" s="29"/>
      <c r="JPH233" s="29"/>
      <c r="JPI233" s="29"/>
      <c r="JPJ233" s="29"/>
      <c r="JPK233" s="29"/>
      <c r="JPL233" s="29"/>
      <c r="JPM233" s="29"/>
      <c r="JPN233" s="29"/>
      <c r="JPO233" s="29"/>
      <c r="JPP233" s="29"/>
      <c r="JPQ233" s="29"/>
      <c r="JPR233" s="29"/>
      <c r="JPS233" s="29"/>
      <c r="JPT233" s="29"/>
      <c r="JPU233" s="29"/>
      <c r="JPV233" s="29"/>
      <c r="JPW233" s="29"/>
      <c r="JPX233" s="29"/>
      <c r="JPY233" s="29"/>
      <c r="JPZ233" s="29"/>
      <c r="JQA233" s="29"/>
      <c r="JQB233" s="29"/>
      <c r="JQC233" s="29"/>
      <c r="JQD233" s="29"/>
      <c r="JQE233" s="29"/>
      <c r="JQF233" s="29"/>
      <c r="JQG233" s="29"/>
      <c r="JQH233" s="29"/>
      <c r="JQI233" s="29"/>
      <c r="JQJ233" s="29"/>
      <c r="JQK233" s="29"/>
      <c r="JQL233" s="29"/>
      <c r="JQM233" s="29"/>
      <c r="JQN233" s="29"/>
      <c r="JQO233" s="29"/>
      <c r="JQP233" s="29"/>
      <c r="JQQ233" s="29"/>
      <c r="JQR233" s="29"/>
      <c r="JQS233" s="29"/>
      <c r="JQT233" s="29"/>
      <c r="JQU233" s="29"/>
      <c r="JQV233" s="29"/>
      <c r="JQW233" s="29"/>
      <c r="JQX233" s="29"/>
      <c r="JQY233" s="29"/>
      <c r="JQZ233" s="29"/>
      <c r="JRA233" s="29"/>
      <c r="JRB233" s="29"/>
      <c r="JRC233" s="29"/>
      <c r="JRD233" s="29"/>
      <c r="JRE233" s="29"/>
      <c r="JRF233" s="29"/>
      <c r="JRG233" s="29"/>
      <c r="JRH233" s="29"/>
      <c r="JRI233" s="29"/>
      <c r="JRJ233" s="29"/>
      <c r="JRK233" s="29"/>
      <c r="JRL233" s="29"/>
      <c r="JRM233" s="29"/>
      <c r="JRN233" s="29"/>
      <c r="JRO233" s="29"/>
      <c r="JRP233" s="29"/>
      <c r="JRQ233" s="29"/>
      <c r="JRR233" s="29"/>
      <c r="JRS233" s="29"/>
      <c r="JRT233" s="29"/>
      <c r="JRU233" s="29"/>
      <c r="JRV233" s="29"/>
      <c r="JRW233" s="29"/>
      <c r="JRX233" s="29"/>
      <c r="JRY233" s="29"/>
      <c r="JRZ233" s="29"/>
      <c r="JSA233" s="29"/>
      <c r="JSB233" s="29"/>
      <c r="JSC233" s="29"/>
      <c r="JSD233" s="29"/>
      <c r="JSE233" s="29"/>
      <c r="JSF233" s="29"/>
      <c r="JSG233" s="29"/>
      <c r="JSH233" s="29"/>
      <c r="JSI233" s="29"/>
      <c r="JSJ233" s="29"/>
      <c r="JSK233" s="29"/>
      <c r="JSL233" s="29"/>
      <c r="JSM233" s="29"/>
      <c r="JSN233" s="29"/>
      <c r="JSO233" s="29"/>
      <c r="JSP233" s="29"/>
      <c r="JSQ233" s="29"/>
      <c r="JSR233" s="29"/>
      <c r="JSS233" s="29"/>
      <c r="JST233" s="29"/>
      <c r="JSU233" s="29"/>
      <c r="JSV233" s="29"/>
      <c r="JSW233" s="29"/>
      <c r="JSX233" s="29"/>
      <c r="JSY233" s="29"/>
      <c r="JSZ233" s="29"/>
      <c r="JTA233" s="29"/>
      <c r="JTB233" s="29"/>
      <c r="JTC233" s="29"/>
      <c r="JTD233" s="29"/>
      <c r="JTE233" s="29"/>
      <c r="JTF233" s="29"/>
      <c r="JTG233" s="29"/>
      <c r="JTH233" s="29"/>
      <c r="JTI233" s="29"/>
      <c r="JTJ233" s="29"/>
      <c r="JTK233" s="29"/>
      <c r="JTL233" s="29"/>
      <c r="JTM233" s="29"/>
      <c r="JTN233" s="29"/>
      <c r="JTO233" s="29"/>
      <c r="JTP233" s="29"/>
      <c r="JTQ233" s="29"/>
      <c r="JTR233" s="29"/>
      <c r="JTS233" s="29"/>
      <c r="JTT233" s="29"/>
      <c r="JTU233" s="29"/>
      <c r="JTV233" s="29"/>
      <c r="JTW233" s="29"/>
      <c r="JTX233" s="29"/>
      <c r="JTY233" s="29"/>
      <c r="JTZ233" s="29"/>
      <c r="JUA233" s="29"/>
      <c r="JUB233" s="29"/>
      <c r="JUC233" s="29"/>
      <c r="JUD233" s="29"/>
      <c r="JUE233" s="29"/>
      <c r="JUF233" s="29"/>
      <c r="JUG233" s="29"/>
      <c r="JUH233" s="29"/>
      <c r="JUI233" s="29"/>
      <c r="JUJ233" s="29"/>
      <c r="JUK233" s="29"/>
      <c r="JUL233" s="29"/>
      <c r="JUM233" s="29"/>
      <c r="JUN233" s="29"/>
      <c r="JUO233" s="29"/>
      <c r="JUP233" s="29"/>
      <c r="JUQ233" s="29"/>
      <c r="JUR233" s="29"/>
      <c r="JUS233" s="29"/>
      <c r="JUT233" s="29"/>
      <c r="JUU233" s="29"/>
      <c r="JUV233" s="29"/>
      <c r="JUW233" s="29"/>
      <c r="JUX233" s="29"/>
      <c r="JUY233" s="29"/>
      <c r="JUZ233" s="29"/>
      <c r="JVA233" s="29"/>
      <c r="JVB233" s="29"/>
      <c r="JVC233" s="29"/>
      <c r="JVD233" s="29"/>
      <c r="JVE233" s="29"/>
      <c r="JVF233" s="29"/>
      <c r="JVG233" s="29"/>
      <c r="JVH233" s="29"/>
      <c r="JVI233" s="29"/>
      <c r="JVJ233" s="29"/>
      <c r="JVK233" s="29"/>
      <c r="JVL233" s="29"/>
      <c r="JVM233" s="29"/>
      <c r="JVN233" s="29"/>
      <c r="JVO233" s="29"/>
      <c r="JVP233" s="29"/>
      <c r="JVQ233" s="29"/>
      <c r="JVR233" s="29"/>
      <c r="JVS233" s="29"/>
      <c r="JVT233" s="29"/>
      <c r="JVU233" s="29"/>
      <c r="JVV233" s="29"/>
      <c r="JVW233" s="29"/>
      <c r="JVX233" s="29"/>
      <c r="JVY233" s="29"/>
      <c r="JVZ233" s="29"/>
      <c r="JWA233" s="29"/>
      <c r="JWB233" s="29"/>
      <c r="JWC233" s="29"/>
      <c r="JWD233" s="29"/>
      <c r="JWE233" s="29"/>
      <c r="JWF233" s="29"/>
      <c r="JWG233" s="29"/>
      <c r="JWH233" s="29"/>
      <c r="JWI233" s="29"/>
      <c r="JWJ233" s="29"/>
      <c r="JWK233" s="29"/>
      <c r="JWL233" s="29"/>
      <c r="JWM233" s="29"/>
      <c r="JWN233" s="29"/>
      <c r="JWO233" s="29"/>
      <c r="JWP233" s="29"/>
      <c r="JWQ233" s="29"/>
      <c r="JWR233" s="29"/>
      <c r="JWS233" s="29"/>
      <c r="JWT233" s="29"/>
      <c r="JWU233" s="29"/>
      <c r="JWV233" s="29"/>
      <c r="JWW233" s="29"/>
      <c r="JWX233" s="29"/>
      <c r="JWY233" s="29"/>
      <c r="JWZ233" s="29"/>
      <c r="JXA233" s="29"/>
      <c r="JXB233" s="29"/>
      <c r="JXC233" s="29"/>
      <c r="JXD233" s="29"/>
      <c r="JXE233" s="29"/>
      <c r="JXF233" s="29"/>
      <c r="JXG233" s="29"/>
      <c r="JXH233" s="29"/>
      <c r="JXI233" s="29"/>
      <c r="JXJ233" s="29"/>
      <c r="JXK233" s="29"/>
      <c r="JXL233" s="29"/>
      <c r="JXM233" s="29"/>
      <c r="JXN233" s="29"/>
      <c r="JXO233" s="29"/>
      <c r="JXP233" s="29"/>
      <c r="JXQ233" s="29"/>
      <c r="JXR233" s="29"/>
      <c r="JXS233" s="29"/>
      <c r="JXT233" s="29"/>
      <c r="JXU233" s="29"/>
      <c r="JXV233" s="29"/>
      <c r="JXW233" s="29"/>
      <c r="JXX233" s="29"/>
      <c r="JXY233" s="29"/>
      <c r="JXZ233" s="29"/>
      <c r="JYA233" s="29"/>
      <c r="JYB233" s="29"/>
      <c r="JYC233" s="29"/>
      <c r="JYD233" s="29"/>
      <c r="JYE233" s="29"/>
      <c r="JYF233" s="29"/>
      <c r="JYG233" s="29"/>
      <c r="JYH233" s="29"/>
      <c r="JYI233" s="29"/>
      <c r="JYJ233" s="29"/>
      <c r="JYK233" s="29"/>
      <c r="JYL233" s="29"/>
      <c r="JYM233" s="29"/>
      <c r="JYN233" s="29"/>
      <c r="JYO233" s="29"/>
      <c r="JYP233" s="29"/>
      <c r="JYQ233" s="29"/>
      <c r="JYR233" s="29"/>
      <c r="JYS233" s="29"/>
      <c r="JYT233" s="29"/>
      <c r="JYU233" s="29"/>
      <c r="JYV233" s="29"/>
      <c r="JYW233" s="29"/>
      <c r="JYX233" s="29"/>
      <c r="JYY233" s="29"/>
      <c r="JYZ233" s="29"/>
      <c r="JZA233" s="29"/>
      <c r="JZB233" s="29"/>
      <c r="JZC233" s="29"/>
      <c r="JZD233" s="29"/>
      <c r="JZE233" s="29"/>
      <c r="JZF233" s="29"/>
      <c r="JZG233" s="29"/>
      <c r="JZH233" s="29"/>
      <c r="JZI233" s="29"/>
      <c r="JZJ233" s="29"/>
      <c r="JZK233" s="29"/>
      <c r="JZL233" s="29"/>
      <c r="JZM233" s="29"/>
      <c r="JZN233" s="29"/>
      <c r="JZO233" s="29"/>
      <c r="JZP233" s="29"/>
      <c r="JZQ233" s="29"/>
      <c r="JZR233" s="29"/>
      <c r="JZS233" s="29"/>
      <c r="JZT233" s="29"/>
      <c r="JZU233" s="29"/>
      <c r="JZV233" s="29"/>
      <c r="JZW233" s="29"/>
      <c r="JZX233" s="29"/>
      <c r="JZY233" s="29"/>
      <c r="JZZ233" s="29"/>
      <c r="KAA233" s="29"/>
      <c r="KAB233" s="29"/>
      <c r="KAC233" s="29"/>
      <c r="KAD233" s="29"/>
      <c r="KAE233" s="29"/>
      <c r="KAF233" s="29"/>
      <c r="KAG233" s="29"/>
      <c r="KAH233" s="29"/>
      <c r="KAI233" s="29"/>
      <c r="KAJ233" s="29"/>
      <c r="KAK233" s="29"/>
      <c r="KAL233" s="29"/>
      <c r="KAM233" s="29"/>
      <c r="KAN233" s="29"/>
      <c r="KAO233" s="29"/>
      <c r="KAP233" s="29"/>
      <c r="KAQ233" s="29"/>
      <c r="KAR233" s="29"/>
      <c r="KAS233" s="29"/>
      <c r="KAT233" s="29"/>
      <c r="KAU233" s="29"/>
      <c r="KAV233" s="29"/>
      <c r="KAW233" s="29"/>
      <c r="KAX233" s="29"/>
      <c r="KAY233" s="29"/>
      <c r="KAZ233" s="29"/>
      <c r="KBA233" s="29"/>
      <c r="KBB233" s="29"/>
      <c r="KBC233" s="29"/>
      <c r="KBD233" s="29"/>
      <c r="KBE233" s="29"/>
      <c r="KBF233" s="29"/>
      <c r="KBG233" s="29"/>
      <c r="KBH233" s="29"/>
      <c r="KBI233" s="29"/>
      <c r="KBJ233" s="29"/>
      <c r="KBK233" s="29"/>
      <c r="KBL233" s="29"/>
      <c r="KBM233" s="29"/>
      <c r="KBN233" s="29"/>
      <c r="KBO233" s="29"/>
      <c r="KBP233" s="29"/>
      <c r="KBQ233" s="29"/>
      <c r="KBR233" s="29"/>
      <c r="KBS233" s="29"/>
      <c r="KBT233" s="29"/>
      <c r="KBU233" s="29"/>
      <c r="KBV233" s="29"/>
      <c r="KBW233" s="29"/>
      <c r="KBX233" s="29"/>
      <c r="KBY233" s="29"/>
      <c r="KBZ233" s="29"/>
      <c r="KCA233" s="29"/>
      <c r="KCB233" s="29"/>
      <c r="KCC233" s="29"/>
      <c r="KCD233" s="29"/>
      <c r="KCE233" s="29"/>
      <c r="KCF233" s="29"/>
      <c r="KCG233" s="29"/>
      <c r="KCH233" s="29"/>
      <c r="KCI233" s="29"/>
      <c r="KCJ233" s="29"/>
      <c r="KCK233" s="29"/>
      <c r="KCL233" s="29"/>
      <c r="KCM233" s="29"/>
      <c r="KCN233" s="29"/>
      <c r="KCO233" s="29"/>
      <c r="KCP233" s="29"/>
      <c r="KCQ233" s="29"/>
      <c r="KCR233" s="29"/>
      <c r="KCS233" s="29"/>
      <c r="KCT233" s="29"/>
      <c r="KCU233" s="29"/>
      <c r="KCV233" s="29"/>
      <c r="KCW233" s="29"/>
      <c r="KCX233" s="29"/>
      <c r="KCY233" s="29"/>
      <c r="KCZ233" s="29"/>
      <c r="KDA233" s="29"/>
      <c r="KDB233" s="29"/>
      <c r="KDC233" s="29"/>
      <c r="KDD233" s="29"/>
      <c r="KDE233" s="29"/>
      <c r="KDF233" s="29"/>
      <c r="KDG233" s="29"/>
      <c r="KDH233" s="29"/>
      <c r="KDI233" s="29"/>
      <c r="KDJ233" s="29"/>
      <c r="KDK233" s="29"/>
      <c r="KDL233" s="29"/>
      <c r="KDM233" s="29"/>
      <c r="KDN233" s="29"/>
      <c r="KDO233" s="29"/>
      <c r="KDP233" s="29"/>
      <c r="KDQ233" s="29"/>
      <c r="KDR233" s="29"/>
      <c r="KDS233" s="29"/>
      <c r="KDT233" s="29"/>
      <c r="KDU233" s="29"/>
      <c r="KDV233" s="29"/>
      <c r="KDW233" s="29"/>
      <c r="KDX233" s="29"/>
      <c r="KDY233" s="29"/>
      <c r="KDZ233" s="29"/>
      <c r="KEA233" s="29"/>
      <c r="KEB233" s="29"/>
      <c r="KEC233" s="29"/>
      <c r="KED233" s="29"/>
      <c r="KEE233" s="29"/>
      <c r="KEF233" s="29"/>
      <c r="KEG233" s="29"/>
      <c r="KEH233" s="29"/>
      <c r="KEI233" s="29"/>
      <c r="KEJ233" s="29"/>
      <c r="KEK233" s="29"/>
      <c r="KEL233" s="29"/>
      <c r="KEM233" s="29"/>
      <c r="KEN233" s="29"/>
      <c r="KEO233" s="29"/>
      <c r="KEP233" s="29"/>
      <c r="KEQ233" s="29"/>
      <c r="KER233" s="29"/>
      <c r="KES233" s="29"/>
      <c r="KET233" s="29"/>
      <c r="KEU233" s="29"/>
      <c r="KEV233" s="29"/>
      <c r="KEW233" s="29"/>
      <c r="KEX233" s="29"/>
      <c r="KEY233" s="29"/>
      <c r="KEZ233" s="29"/>
      <c r="KFA233" s="29"/>
      <c r="KFB233" s="29"/>
      <c r="KFC233" s="29"/>
      <c r="KFD233" s="29"/>
      <c r="KFE233" s="29"/>
      <c r="KFF233" s="29"/>
      <c r="KFG233" s="29"/>
      <c r="KFH233" s="29"/>
      <c r="KFI233" s="29"/>
      <c r="KFJ233" s="29"/>
      <c r="KFK233" s="29"/>
      <c r="KFL233" s="29"/>
      <c r="KFM233" s="29"/>
      <c r="KFN233" s="29"/>
      <c r="KFO233" s="29"/>
      <c r="KFP233" s="29"/>
      <c r="KFQ233" s="29"/>
      <c r="KFR233" s="29"/>
      <c r="KFS233" s="29"/>
      <c r="KFT233" s="29"/>
      <c r="KFU233" s="29"/>
      <c r="KFV233" s="29"/>
      <c r="KFW233" s="29"/>
      <c r="KFX233" s="29"/>
      <c r="KFY233" s="29"/>
      <c r="KFZ233" s="29"/>
      <c r="KGA233" s="29"/>
      <c r="KGB233" s="29"/>
      <c r="KGC233" s="29"/>
      <c r="KGD233" s="29"/>
      <c r="KGE233" s="29"/>
      <c r="KGF233" s="29"/>
      <c r="KGG233" s="29"/>
      <c r="KGH233" s="29"/>
      <c r="KGI233" s="29"/>
      <c r="KGJ233" s="29"/>
      <c r="KGK233" s="29"/>
      <c r="KGL233" s="29"/>
      <c r="KGM233" s="29"/>
      <c r="KGN233" s="29"/>
      <c r="KGO233" s="29"/>
      <c r="KGP233" s="29"/>
      <c r="KGQ233" s="29"/>
      <c r="KGR233" s="29"/>
      <c r="KGS233" s="29"/>
      <c r="KGT233" s="29"/>
      <c r="KGU233" s="29"/>
      <c r="KGV233" s="29"/>
      <c r="KGW233" s="29"/>
      <c r="KGX233" s="29"/>
      <c r="KGY233" s="29"/>
      <c r="KGZ233" s="29"/>
      <c r="KHA233" s="29"/>
      <c r="KHB233" s="29"/>
      <c r="KHC233" s="29"/>
      <c r="KHD233" s="29"/>
      <c r="KHE233" s="29"/>
      <c r="KHF233" s="29"/>
      <c r="KHG233" s="29"/>
      <c r="KHH233" s="29"/>
      <c r="KHI233" s="29"/>
      <c r="KHJ233" s="29"/>
      <c r="KHK233" s="29"/>
      <c r="KHL233" s="29"/>
      <c r="KHM233" s="29"/>
      <c r="KHN233" s="29"/>
      <c r="KHO233" s="29"/>
      <c r="KHP233" s="29"/>
      <c r="KHQ233" s="29"/>
      <c r="KHR233" s="29"/>
      <c r="KHS233" s="29"/>
      <c r="KHT233" s="29"/>
      <c r="KHU233" s="29"/>
      <c r="KHV233" s="29"/>
      <c r="KHW233" s="29"/>
      <c r="KHX233" s="29"/>
      <c r="KHY233" s="29"/>
      <c r="KHZ233" s="29"/>
      <c r="KIA233" s="29"/>
      <c r="KIB233" s="29"/>
      <c r="KIC233" s="29"/>
      <c r="KID233" s="29"/>
      <c r="KIE233" s="29"/>
      <c r="KIF233" s="29"/>
      <c r="KIG233" s="29"/>
      <c r="KIH233" s="29"/>
      <c r="KII233" s="29"/>
      <c r="KIJ233" s="29"/>
      <c r="KIK233" s="29"/>
      <c r="KIL233" s="29"/>
      <c r="KIM233" s="29"/>
      <c r="KIN233" s="29"/>
      <c r="KIO233" s="29"/>
      <c r="KIP233" s="29"/>
      <c r="KIQ233" s="29"/>
      <c r="KIR233" s="29"/>
      <c r="KIS233" s="29"/>
      <c r="KIT233" s="29"/>
      <c r="KIU233" s="29"/>
      <c r="KIV233" s="29"/>
      <c r="KIW233" s="29"/>
      <c r="KIX233" s="29"/>
      <c r="KIY233" s="29"/>
      <c r="KIZ233" s="29"/>
      <c r="KJA233" s="29"/>
      <c r="KJB233" s="29"/>
      <c r="KJC233" s="29"/>
      <c r="KJD233" s="29"/>
      <c r="KJE233" s="29"/>
      <c r="KJF233" s="29"/>
      <c r="KJG233" s="29"/>
      <c r="KJH233" s="29"/>
      <c r="KJI233" s="29"/>
      <c r="KJJ233" s="29"/>
      <c r="KJK233" s="29"/>
      <c r="KJL233" s="29"/>
      <c r="KJM233" s="29"/>
      <c r="KJN233" s="29"/>
      <c r="KJO233" s="29"/>
      <c r="KJP233" s="29"/>
      <c r="KJQ233" s="29"/>
      <c r="KJR233" s="29"/>
      <c r="KJS233" s="29"/>
      <c r="KJT233" s="29"/>
      <c r="KJU233" s="29"/>
      <c r="KJV233" s="29"/>
      <c r="KJW233" s="29"/>
      <c r="KJX233" s="29"/>
      <c r="KJY233" s="29"/>
      <c r="KJZ233" s="29"/>
      <c r="KKA233" s="29"/>
      <c r="KKB233" s="29"/>
      <c r="KKC233" s="29"/>
      <c r="KKD233" s="29"/>
      <c r="KKE233" s="29"/>
      <c r="KKF233" s="29"/>
      <c r="KKG233" s="29"/>
      <c r="KKH233" s="29"/>
      <c r="KKI233" s="29"/>
      <c r="KKJ233" s="29"/>
      <c r="KKK233" s="29"/>
      <c r="KKL233" s="29"/>
      <c r="KKM233" s="29"/>
      <c r="KKN233" s="29"/>
      <c r="KKO233" s="29"/>
      <c r="KKP233" s="29"/>
      <c r="KKQ233" s="29"/>
      <c r="KKR233" s="29"/>
      <c r="KKS233" s="29"/>
      <c r="KKT233" s="29"/>
      <c r="KKU233" s="29"/>
      <c r="KKV233" s="29"/>
      <c r="KKW233" s="29"/>
      <c r="KKX233" s="29"/>
      <c r="KKY233" s="29"/>
      <c r="KKZ233" s="29"/>
      <c r="KLA233" s="29"/>
      <c r="KLB233" s="29"/>
      <c r="KLC233" s="29"/>
      <c r="KLD233" s="29"/>
      <c r="KLE233" s="29"/>
      <c r="KLF233" s="29"/>
      <c r="KLG233" s="29"/>
      <c r="KLH233" s="29"/>
      <c r="KLI233" s="29"/>
      <c r="KLJ233" s="29"/>
      <c r="KLK233" s="29"/>
      <c r="KLL233" s="29"/>
      <c r="KLM233" s="29"/>
      <c r="KLN233" s="29"/>
      <c r="KLO233" s="29"/>
      <c r="KLP233" s="29"/>
      <c r="KLQ233" s="29"/>
      <c r="KLR233" s="29"/>
      <c r="KLS233" s="29"/>
      <c r="KLT233" s="29"/>
      <c r="KLU233" s="29"/>
      <c r="KLV233" s="29"/>
      <c r="KLW233" s="29"/>
      <c r="KLX233" s="29"/>
      <c r="KLY233" s="29"/>
      <c r="KLZ233" s="29"/>
      <c r="KMA233" s="29"/>
      <c r="KMB233" s="29"/>
      <c r="KMC233" s="29"/>
      <c r="KMD233" s="29"/>
      <c r="KME233" s="29"/>
      <c r="KMF233" s="29"/>
      <c r="KMG233" s="29"/>
      <c r="KMH233" s="29"/>
      <c r="KMI233" s="29"/>
      <c r="KMJ233" s="29"/>
      <c r="KMK233" s="29"/>
      <c r="KML233" s="29"/>
      <c r="KMM233" s="29"/>
      <c r="KMN233" s="29"/>
      <c r="KMO233" s="29"/>
      <c r="KMP233" s="29"/>
      <c r="KMQ233" s="29"/>
      <c r="KMR233" s="29"/>
      <c r="KMS233" s="29"/>
      <c r="KMT233" s="29"/>
      <c r="KMU233" s="29"/>
      <c r="KMV233" s="29"/>
      <c r="KMW233" s="29"/>
      <c r="KMX233" s="29"/>
      <c r="KMY233" s="29"/>
      <c r="KMZ233" s="29"/>
      <c r="KNA233" s="29"/>
      <c r="KNB233" s="29"/>
      <c r="KNC233" s="29"/>
      <c r="KND233" s="29"/>
      <c r="KNE233" s="29"/>
      <c r="KNF233" s="29"/>
      <c r="KNG233" s="29"/>
      <c r="KNH233" s="29"/>
      <c r="KNI233" s="29"/>
      <c r="KNJ233" s="29"/>
      <c r="KNK233" s="29"/>
      <c r="KNL233" s="29"/>
      <c r="KNM233" s="29"/>
      <c r="KNN233" s="29"/>
      <c r="KNO233" s="29"/>
      <c r="KNP233" s="29"/>
      <c r="KNQ233" s="29"/>
      <c r="KNR233" s="29"/>
      <c r="KNS233" s="29"/>
      <c r="KNT233" s="29"/>
      <c r="KNU233" s="29"/>
      <c r="KNV233" s="29"/>
      <c r="KNW233" s="29"/>
      <c r="KNX233" s="29"/>
      <c r="KNY233" s="29"/>
      <c r="KNZ233" s="29"/>
      <c r="KOA233" s="29"/>
      <c r="KOB233" s="29"/>
      <c r="KOC233" s="29"/>
      <c r="KOD233" s="29"/>
      <c r="KOE233" s="29"/>
      <c r="KOF233" s="29"/>
      <c r="KOG233" s="29"/>
      <c r="KOH233" s="29"/>
      <c r="KOI233" s="29"/>
      <c r="KOJ233" s="29"/>
      <c r="KOK233" s="29"/>
      <c r="KOL233" s="29"/>
      <c r="KOM233" s="29"/>
      <c r="KON233" s="29"/>
      <c r="KOO233" s="29"/>
      <c r="KOP233" s="29"/>
      <c r="KOQ233" s="29"/>
      <c r="KOR233" s="29"/>
      <c r="KOS233" s="29"/>
      <c r="KOT233" s="29"/>
      <c r="KOU233" s="29"/>
      <c r="KOV233" s="29"/>
      <c r="KOW233" s="29"/>
      <c r="KOX233" s="29"/>
      <c r="KOY233" s="29"/>
      <c r="KOZ233" s="29"/>
      <c r="KPA233" s="29"/>
      <c r="KPB233" s="29"/>
      <c r="KPC233" s="29"/>
      <c r="KPD233" s="29"/>
      <c r="KPE233" s="29"/>
      <c r="KPF233" s="29"/>
      <c r="KPG233" s="29"/>
      <c r="KPH233" s="29"/>
      <c r="KPI233" s="29"/>
      <c r="KPJ233" s="29"/>
      <c r="KPK233" s="29"/>
      <c r="KPL233" s="29"/>
      <c r="KPM233" s="29"/>
      <c r="KPN233" s="29"/>
      <c r="KPO233" s="29"/>
      <c r="KPP233" s="29"/>
      <c r="KPQ233" s="29"/>
      <c r="KPR233" s="29"/>
      <c r="KPS233" s="29"/>
      <c r="KPT233" s="29"/>
      <c r="KPU233" s="29"/>
      <c r="KPV233" s="29"/>
      <c r="KPW233" s="29"/>
      <c r="KPX233" s="29"/>
      <c r="KPY233" s="29"/>
      <c r="KPZ233" s="29"/>
      <c r="KQA233" s="29"/>
      <c r="KQB233" s="29"/>
      <c r="KQC233" s="29"/>
      <c r="KQD233" s="29"/>
      <c r="KQE233" s="29"/>
      <c r="KQF233" s="29"/>
      <c r="KQG233" s="29"/>
      <c r="KQH233" s="29"/>
      <c r="KQI233" s="29"/>
      <c r="KQJ233" s="29"/>
      <c r="KQK233" s="29"/>
      <c r="KQL233" s="29"/>
      <c r="KQM233" s="29"/>
      <c r="KQN233" s="29"/>
      <c r="KQO233" s="29"/>
      <c r="KQP233" s="29"/>
      <c r="KQQ233" s="29"/>
      <c r="KQR233" s="29"/>
      <c r="KQS233" s="29"/>
      <c r="KQT233" s="29"/>
      <c r="KQU233" s="29"/>
      <c r="KQV233" s="29"/>
      <c r="KQW233" s="29"/>
      <c r="KQX233" s="29"/>
      <c r="KQY233" s="29"/>
      <c r="KQZ233" s="29"/>
      <c r="KRA233" s="29"/>
      <c r="KRB233" s="29"/>
      <c r="KRC233" s="29"/>
      <c r="KRD233" s="29"/>
      <c r="KRE233" s="29"/>
      <c r="KRF233" s="29"/>
      <c r="KRG233" s="29"/>
      <c r="KRH233" s="29"/>
      <c r="KRI233" s="29"/>
      <c r="KRJ233" s="29"/>
      <c r="KRK233" s="29"/>
      <c r="KRL233" s="29"/>
      <c r="KRM233" s="29"/>
      <c r="KRN233" s="29"/>
      <c r="KRO233" s="29"/>
      <c r="KRP233" s="29"/>
      <c r="KRQ233" s="29"/>
      <c r="KRR233" s="29"/>
      <c r="KRS233" s="29"/>
      <c r="KRT233" s="29"/>
      <c r="KRU233" s="29"/>
      <c r="KRV233" s="29"/>
      <c r="KRW233" s="29"/>
      <c r="KRX233" s="29"/>
      <c r="KRY233" s="29"/>
      <c r="KRZ233" s="29"/>
      <c r="KSA233" s="29"/>
      <c r="KSB233" s="29"/>
      <c r="KSC233" s="29"/>
      <c r="KSD233" s="29"/>
      <c r="KSE233" s="29"/>
      <c r="KSF233" s="29"/>
      <c r="KSG233" s="29"/>
      <c r="KSH233" s="29"/>
      <c r="KSI233" s="29"/>
      <c r="KSJ233" s="29"/>
      <c r="KSK233" s="29"/>
      <c r="KSL233" s="29"/>
      <c r="KSM233" s="29"/>
      <c r="KSN233" s="29"/>
      <c r="KSO233" s="29"/>
      <c r="KSP233" s="29"/>
      <c r="KSQ233" s="29"/>
      <c r="KSR233" s="29"/>
      <c r="KSS233" s="29"/>
      <c r="KST233" s="29"/>
      <c r="KSU233" s="29"/>
      <c r="KSV233" s="29"/>
      <c r="KSW233" s="29"/>
      <c r="KSX233" s="29"/>
      <c r="KSY233" s="29"/>
      <c r="KSZ233" s="29"/>
      <c r="KTA233" s="29"/>
      <c r="KTB233" s="29"/>
      <c r="KTC233" s="29"/>
      <c r="KTD233" s="29"/>
      <c r="KTE233" s="29"/>
      <c r="KTF233" s="29"/>
      <c r="KTG233" s="29"/>
      <c r="KTH233" s="29"/>
      <c r="KTI233" s="29"/>
      <c r="KTJ233" s="29"/>
      <c r="KTK233" s="29"/>
      <c r="KTL233" s="29"/>
      <c r="KTM233" s="29"/>
      <c r="KTN233" s="29"/>
      <c r="KTO233" s="29"/>
      <c r="KTP233" s="29"/>
      <c r="KTQ233" s="29"/>
      <c r="KTR233" s="29"/>
      <c r="KTS233" s="29"/>
      <c r="KTT233" s="29"/>
      <c r="KTU233" s="29"/>
      <c r="KTV233" s="29"/>
      <c r="KTW233" s="29"/>
      <c r="KTX233" s="29"/>
      <c r="KTY233" s="29"/>
      <c r="KTZ233" s="29"/>
      <c r="KUA233" s="29"/>
      <c r="KUB233" s="29"/>
      <c r="KUC233" s="29"/>
      <c r="KUD233" s="29"/>
      <c r="KUE233" s="29"/>
      <c r="KUF233" s="29"/>
      <c r="KUG233" s="29"/>
      <c r="KUH233" s="29"/>
      <c r="KUI233" s="29"/>
      <c r="KUJ233" s="29"/>
      <c r="KUK233" s="29"/>
      <c r="KUL233" s="29"/>
      <c r="KUM233" s="29"/>
      <c r="KUN233" s="29"/>
      <c r="KUO233" s="29"/>
      <c r="KUP233" s="29"/>
      <c r="KUQ233" s="29"/>
      <c r="KUR233" s="29"/>
      <c r="KUS233" s="29"/>
      <c r="KUT233" s="29"/>
      <c r="KUU233" s="29"/>
      <c r="KUV233" s="29"/>
      <c r="KUW233" s="29"/>
      <c r="KUX233" s="29"/>
      <c r="KUY233" s="29"/>
      <c r="KUZ233" s="29"/>
      <c r="KVA233" s="29"/>
      <c r="KVB233" s="29"/>
      <c r="KVC233" s="29"/>
      <c r="KVD233" s="29"/>
      <c r="KVE233" s="29"/>
      <c r="KVF233" s="29"/>
      <c r="KVG233" s="29"/>
      <c r="KVH233" s="29"/>
      <c r="KVI233" s="29"/>
      <c r="KVJ233" s="29"/>
      <c r="KVK233" s="29"/>
      <c r="KVL233" s="29"/>
      <c r="KVM233" s="29"/>
      <c r="KVN233" s="29"/>
      <c r="KVO233" s="29"/>
      <c r="KVP233" s="29"/>
      <c r="KVQ233" s="29"/>
      <c r="KVR233" s="29"/>
      <c r="KVS233" s="29"/>
      <c r="KVT233" s="29"/>
      <c r="KVU233" s="29"/>
      <c r="KVV233" s="29"/>
      <c r="KVW233" s="29"/>
      <c r="KVX233" s="29"/>
      <c r="KVY233" s="29"/>
      <c r="KVZ233" s="29"/>
      <c r="KWA233" s="29"/>
      <c r="KWB233" s="29"/>
      <c r="KWC233" s="29"/>
      <c r="KWD233" s="29"/>
      <c r="KWE233" s="29"/>
      <c r="KWF233" s="29"/>
      <c r="KWG233" s="29"/>
      <c r="KWH233" s="29"/>
      <c r="KWI233" s="29"/>
      <c r="KWJ233" s="29"/>
      <c r="KWK233" s="29"/>
      <c r="KWL233" s="29"/>
      <c r="KWM233" s="29"/>
      <c r="KWN233" s="29"/>
      <c r="KWO233" s="29"/>
      <c r="KWP233" s="29"/>
      <c r="KWQ233" s="29"/>
      <c r="KWR233" s="29"/>
      <c r="KWS233" s="29"/>
      <c r="KWT233" s="29"/>
      <c r="KWU233" s="29"/>
      <c r="KWV233" s="29"/>
      <c r="KWW233" s="29"/>
      <c r="KWX233" s="29"/>
      <c r="KWY233" s="29"/>
      <c r="KWZ233" s="29"/>
      <c r="KXA233" s="29"/>
      <c r="KXB233" s="29"/>
      <c r="KXC233" s="29"/>
      <c r="KXD233" s="29"/>
      <c r="KXE233" s="29"/>
      <c r="KXF233" s="29"/>
      <c r="KXG233" s="29"/>
      <c r="KXH233" s="29"/>
      <c r="KXI233" s="29"/>
      <c r="KXJ233" s="29"/>
      <c r="KXK233" s="29"/>
      <c r="KXL233" s="29"/>
      <c r="KXM233" s="29"/>
      <c r="KXN233" s="29"/>
      <c r="KXO233" s="29"/>
      <c r="KXP233" s="29"/>
      <c r="KXQ233" s="29"/>
      <c r="KXR233" s="29"/>
      <c r="KXS233" s="29"/>
      <c r="KXT233" s="29"/>
      <c r="KXU233" s="29"/>
      <c r="KXV233" s="29"/>
      <c r="KXW233" s="29"/>
      <c r="KXX233" s="29"/>
      <c r="KXY233" s="29"/>
      <c r="KXZ233" s="29"/>
      <c r="KYA233" s="29"/>
      <c r="KYB233" s="29"/>
      <c r="KYC233" s="29"/>
      <c r="KYD233" s="29"/>
      <c r="KYE233" s="29"/>
      <c r="KYF233" s="29"/>
      <c r="KYG233" s="29"/>
      <c r="KYH233" s="29"/>
      <c r="KYI233" s="29"/>
      <c r="KYJ233" s="29"/>
      <c r="KYK233" s="29"/>
      <c r="KYL233" s="29"/>
      <c r="KYM233" s="29"/>
      <c r="KYN233" s="29"/>
      <c r="KYO233" s="29"/>
      <c r="KYP233" s="29"/>
      <c r="KYQ233" s="29"/>
      <c r="KYR233" s="29"/>
      <c r="KYS233" s="29"/>
      <c r="KYT233" s="29"/>
      <c r="KYU233" s="29"/>
      <c r="KYV233" s="29"/>
      <c r="KYW233" s="29"/>
      <c r="KYX233" s="29"/>
      <c r="KYY233" s="29"/>
      <c r="KYZ233" s="29"/>
      <c r="KZA233" s="29"/>
      <c r="KZB233" s="29"/>
      <c r="KZC233" s="29"/>
      <c r="KZD233" s="29"/>
      <c r="KZE233" s="29"/>
      <c r="KZF233" s="29"/>
      <c r="KZG233" s="29"/>
      <c r="KZH233" s="29"/>
      <c r="KZI233" s="29"/>
      <c r="KZJ233" s="29"/>
      <c r="KZK233" s="29"/>
      <c r="KZL233" s="29"/>
      <c r="KZM233" s="29"/>
      <c r="KZN233" s="29"/>
      <c r="KZO233" s="29"/>
      <c r="KZP233" s="29"/>
      <c r="KZQ233" s="29"/>
      <c r="KZR233" s="29"/>
      <c r="KZS233" s="29"/>
      <c r="KZT233" s="29"/>
      <c r="KZU233" s="29"/>
      <c r="KZV233" s="29"/>
      <c r="KZW233" s="29"/>
      <c r="KZX233" s="29"/>
      <c r="KZY233" s="29"/>
      <c r="KZZ233" s="29"/>
      <c r="LAA233" s="29"/>
      <c r="LAB233" s="29"/>
      <c r="LAC233" s="29"/>
      <c r="LAD233" s="29"/>
      <c r="LAE233" s="29"/>
      <c r="LAF233" s="29"/>
      <c r="LAG233" s="29"/>
      <c r="LAH233" s="29"/>
      <c r="LAI233" s="29"/>
      <c r="LAJ233" s="29"/>
      <c r="LAK233" s="29"/>
      <c r="LAL233" s="29"/>
      <c r="LAM233" s="29"/>
      <c r="LAN233" s="29"/>
      <c r="LAO233" s="29"/>
      <c r="LAP233" s="29"/>
      <c r="LAQ233" s="29"/>
      <c r="LAR233" s="29"/>
      <c r="LAS233" s="29"/>
      <c r="LAT233" s="29"/>
      <c r="LAU233" s="29"/>
      <c r="LAV233" s="29"/>
      <c r="LAW233" s="29"/>
      <c r="LAX233" s="29"/>
      <c r="LAY233" s="29"/>
      <c r="LAZ233" s="29"/>
      <c r="LBA233" s="29"/>
      <c r="LBB233" s="29"/>
      <c r="LBC233" s="29"/>
      <c r="LBD233" s="29"/>
      <c r="LBE233" s="29"/>
      <c r="LBF233" s="29"/>
      <c r="LBG233" s="29"/>
      <c r="LBH233" s="29"/>
      <c r="LBI233" s="29"/>
      <c r="LBJ233" s="29"/>
      <c r="LBK233" s="29"/>
      <c r="LBL233" s="29"/>
      <c r="LBM233" s="29"/>
      <c r="LBN233" s="29"/>
      <c r="LBO233" s="29"/>
      <c r="LBP233" s="29"/>
      <c r="LBQ233" s="29"/>
      <c r="LBR233" s="29"/>
      <c r="LBS233" s="29"/>
      <c r="LBT233" s="29"/>
      <c r="LBU233" s="29"/>
      <c r="LBV233" s="29"/>
      <c r="LBW233" s="29"/>
      <c r="LBX233" s="29"/>
      <c r="LBY233" s="29"/>
      <c r="LBZ233" s="29"/>
      <c r="LCA233" s="29"/>
      <c r="LCB233" s="29"/>
      <c r="LCC233" s="29"/>
      <c r="LCD233" s="29"/>
      <c r="LCE233" s="29"/>
      <c r="LCF233" s="29"/>
      <c r="LCG233" s="29"/>
      <c r="LCH233" s="29"/>
      <c r="LCI233" s="29"/>
      <c r="LCJ233" s="29"/>
      <c r="LCK233" s="29"/>
      <c r="LCL233" s="29"/>
      <c r="LCM233" s="29"/>
      <c r="LCN233" s="29"/>
      <c r="LCO233" s="29"/>
      <c r="LCP233" s="29"/>
      <c r="LCQ233" s="29"/>
      <c r="LCR233" s="29"/>
      <c r="LCS233" s="29"/>
      <c r="LCT233" s="29"/>
      <c r="LCU233" s="29"/>
      <c r="LCV233" s="29"/>
      <c r="LCW233" s="29"/>
      <c r="LCX233" s="29"/>
      <c r="LCY233" s="29"/>
      <c r="LCZ233" s="29"/>
      <c r="LDA233" s="29"/>
      <c r="LDB233" s="29"/>
      <c r="LDC233" s="29"/>
      <c r="LDD233" s="29"/>
      <c r="LDE233" s="29"/>
      <c r="LDF233" s="29"/>
      <c r="LDG233" s="29"/>
      <c r="LDH233" s="29"/>
      <c r="LDI233" s="29"/>
      <c r="LDJ233" s="29"/>
      <c r="LDK233" s="29"/>
      <c r="LDL233" s="29"/>
      <c r="LDM233" s="29"/>
      <c r="LDN233" s="29"/>
      <c r="LDO233" s="29"/>
      <c r="LDP233" s="29"/>
      <c r="LDQ233" s="29"/>
      <c r="LDR233" s="29"/>
      <c r="LDS233" s="29"/>
      <c r="LDT233" s="29"/>
      <c r="LDU233" s="29"/>
      <c r="LDV233" s="29"/>
      <c r="LDW233" s="29"/>
      <c r="LDX233" s="29"/>
      <c r="LDY233" s="29"/>
      <c r="LDZ233" s="29"/>
      <c r="LEA233" s="29"/>
      <c r="LEB233" s="29"/>
      <c r="LEC233" s="29"/>
      <c r="LED233" s="29"/>
      <c r="LEE233" s="29"/>
      <c r="LEF233" s="29"/>
      <c r="LEG233" s="29"/>
      <c r="LEH233" s="29"/>
      <c r="LEI233" s="29"/>
      <c r="LEJ233" s="29"/>
      <c r="LEK233" s="29"/>
      <c r="LEL233" s="29"/>
      <c r="LEM233" s="29"/>
      <c r="LEN233" s="29"/>
      <c r="LEO233" s="29"/>
      <c r="LEP233" s="29"/>
      <c r="LEQ233" s="29"/>
      <c r="LER233" s="29"/>
      <c r="LES233" s="29"/>
      <c r="LET233" s="29"/>
      <c r="LEU233" s="29"/>
      <c r="LEV233" s="29"/>
      <c r="LEW233" s="29"/>
      <c r="LEX233" s="29"/>
      <c r="LEY233" s="29"/>
      <c r="LEZ233" s="29"/>
      <c r="LFA233" s="29"/>
      <c r="LFB233" s="29"/>
      <c r="LFC233" s="29"/>
      <c r="LFD233" s="29"/>
      <c r="LFE233" s="29"/>
      <c r="LFF233" s="29"/>
      <c r="LFG233" s="29"/>
      <c r="LFH233" s="29"/>
      <c r="LFI233" s="29"/>
      <c r="LFJ233" s="29"/>
      <c r="LFK233" s="29"/>
      <c r="LFL233" s="29"/>
      <c r="LFM233" s="29"/>
      <c r="LFN233" s="29"/>
      <c r="LFO233" s="29"/>
      <c r="LFP233" s="29"/>
      <c r="LFQ233" s="29"/>
      <c r="LFR233" s="29"/>
      <c r="LFS233" s="29"/>
      <c r="LFT233" s="29"/>
      <c r="LFU233" s="29"/>
      <c r="LFV233" s="29"/>
      <c r="LFW233" s="29"/>
      <c r="LFX233" s="29"/>
      <c r="LFY233" s="29"/>
      <c r="LFZ233" s="29"/>
      <c r="LGA233" s="29"/>
      <c r="LGB233" s="29"/>
      <c r="LGC233" s="29"/>
      <c r="LGD233" s="29"/>
      <c r="LGE233" s="29"/>
      <c r="LGF233" s="29"/>
      <c r="LGG233" s="29"/>
      <c r="LGH233" s="29"/>
      <c r="LGI233" s="29"/>
      <c r="LGJ233" s="29"/>
      <c r="LGK233" s="29"/>
      <c r="LGL233" s="29"/>
      <c r="LGM233" s="29"/>
      <c r="LGN233" s="29"/>
      <c r="LGO233" s="29"/>
      <c r="LGP233" s="29"/>
      <c r="LGQ233" s="29"/>
      <c r="LGR233" s="29"/>
      <c r="LGS233" s="29"/>
      <c r="LGT233" s="29"/>
      <c r="LGU233" s="29"/>
      <c r="LGV233" s="29"/>
      <c r="LGW233" s="29"/>
      <c r="LGX233" s="29"/>
      <c r="LGY233" s="29"/>
      <c r="LGZ233" s="29"/>
      <c r="LHA233" s="29"/>
      <c r="LHB233" s="29"/>
      <c r="LHC233" s="29"/>
      <c r="LHD233" s="29"/>
      <c r="LHE233" s="29"/>
      <c r="LHF233" s="29"/>
      <c r="LHG233" s="29"/>
      <c r="LHH233" s="29"/>
      <c r="LHI233" s="29"/>
      <c r="LHJ233" s="29"/>
      <c r="LHK233" s="29"/>
      <c r="LHL233" s="29"/>
      <c r="LHM233" s="29"/>
      <c r="LHN233" s="29"/>
      <c r="LHO233" s="29"/>
      <c r="LHP233" s="29"/>
      <c r="LHQ233" s="29"/>
      <c r="LHR233" s="29"/>
      <c r="LHS233" s="29"/>
      <c r="LHT233" s="29"/>
      <c r="LHU233" s="29"/>
      <c r="LHV233" s="29"/>
      <c r="LHW233" s="29"/>
      <c r="LHX233" s="29"/>
      <c r="LHY233" s="29"/>
      <c r="LHZ233" s="29"/>
      <c r="LIA233" s="29"/>
      <c r="LIB233" s="29"/>
      <c r="LIC233" s="29"/>
      <c r="LID233" s="29"/>
      <c r="LIE233" s="29"/>
      <c r="LIF233" s="29"/>
      <c r="LIG233" s="29"/>
      <c r="LIH233" s="29"/>
      <c r="LII233" s="29"/>
      <c r="LIJ233" s="29"/>
      <c r="LIK233" s="29"/>
      <c r="LIL233" s="29"/>
      <c r="LIM233" s="29"/>
      <c r="LIN233" s="29"/>
      <c r="LIO233" s="29"/>
      <c r="LIP233" s="29"/>
      <c r="LIQ233" s="29"/>
      <c r="LIR233" s="29"/>
      <c r="LIS233" s="29"/>
      <c r="LIT233" s="29"/>
      <c r="LIU233" s="29"/>
      <c r="LIV233" s="29"/>
      <c r="LIW233" s="29"/>
      <c r="LIX233" s="29"/>
      <c r="LIY233" s="29"/>
      <c r="LIZ233" s="29"/>
      <c r="LJA233" s="29"/>
      <c r="LJB233" s="29"/>
      <c r="LJC233" s="29"/>
      <c r="LJD233" s="29"/>
      <c r="LJE233" s="29"/>
      <c r="LJF233" s="29"/>
      <c r="LJG233" s="29"/>
      <c r="LJH233" s="29"/>
      <c r="LJI233" s="29"/>
      <c r="LJJ233" s="29"/>
      <c r="LJK233" s="29"/>
      <c r="LJL233" s="29"/>
      <c r="LJM233" s="29"/>
      <c r="LJN233" s="29"/>
      <c r="LJO233" s="29"/>
      <c r="LJP233" s="29"/>
      <c r="LJQ233" s="29"/>
      <c r="LJR233" s="29"/>
      <c r="LJS233" s="29"/>
      <c r="LJT233" s="29"/>
      <c r="LJU233" s="29"/>
      <c r="LJV233" s="29"/>
      <c r="LJW233" s="29"/>
      <c r="LJX233" s="29"/>
      <c r="LJY233" s="29"/>
      <c r="LJZ233" s="29"/>
      <c r="LKA233" s="29"/>
      <c r="LKB233" s="29"/>
      <c r="LKC233" s="29"/>
      <c r="LKD233" s="29"/>
      <c r="LKE233" s="29"/>
      <c r="LKF233" s="29"/>
      <c r="LKG233" s="29"/>
      <c r="LKH233" s="29"/>
      <c r="LKI233" s="29"/>
      <c r="LKJ233" s="29"/>
      <c r="LKK233" s="29"/>
      <c r="LKL233" s="29"/>
      <c r="LKM233" s="29"/>
      <c r="LKN233" s="29"/>
      <c r="LKO233" s="29"/>
      <c r="LKP233" s="29"/>
      <c r="LKQ233" s="29"/>
      <c r="LKR233" s="29"/>
      <c r="LKS233" s="29"/>
      <c r="LKT233" s="29"/>
      <c r="LKU233" s="29"/>
      <c r="LKV233" s="29"/>
      <c r="LKW233" s="29"/>
      <c r="LKX233" s="29"/>
      <c r="LKY233" s="29"/>
      <c r="LKZ233" s="29"/>
      <c r="LLA233" s="29"/>
      <c r="LLB233" s="29"/>
      <c r="LLC233" s="29"/>
      <c r="LLD233" s="29"/>
      <c r="LLE233" s="29"/>
      <c r="LLF233" s="29"/>
      <c r="LLG233" s="29"/>
      <c r="LLH233" s="29"/>
      <c r="LLI233" s="29"/>
      <c r="LLJ233" s="29"/>
      <c r="LLK233" s="29"/>
      <c r="LLL233" s="29"/>
      <c r="LLM233" s="29"/>
      <c r="LLN233" s="29"/>
      <c r="LLO233" s="29"/>
      <c r="LLP233" s="29"/>
      <c r="LLQ233" s="29"/>
      <c r="LLR233" s="29"/>
      <c r="LLS233" s="29"/>
      <c r="LLT233" s="29"/>
      <c r="LLU233" s="29"/>
      <c r="LLV233" s="29"/>
      <c r="LLW233" s="29"/>
      <c r="LLX233" s="29"/>
      <c r="LLY233" s="29"/>
      <c r="LLZ233" s="29"/>
      <c r="LMA233" s="29"/>
      <c r="LMB233" s="29"/>
      <c r="LMC233" s="29"/>
      <c r="LMD233" s="29"/>
      <c r="LME233" s="29"/>
      <c r="LMF233" s="29"/>
      <c r="LMG233" s="29"/>
      <c r="LMH233" s="29"/>
      <c r="LMI233" s="29"/>
      <c r="LMJ233" s="29"/>
      <c r="LMK233" s="29"/>
      <c r="LML233" s="29"/>
      <c r="LMM233" s="29"/>
      <c r="LMN233" s="29"/>
      <c r="LMO233" s="29"/>
      <c r="LMP233" s="29"/>
      <c r="LMQ233" s="29"/>
      <c r="LMR233" s="29"/>
      <c r="LMS233" s="29"/>
      <c r="LMT233" s="29"/>
      <c r="LMU233" s="29"/>
      <c r="LMV233" s="29"/>
      <c r="LMW233" s="29"/>
      <c r="LMX233" s="29"/>
      <c r="LMY233" s="29"/>
      <c r="LMZ233" s="29"/>
      <c r="LNA233" s="29"/>
      <c r="LNB233" s="29"/>
      <c r="LNC233" s="29"/>
      <c r="LND233" s="29"/>
      <c r="LNE233" s="29"/>
      <c r="LNF233" s="29"/>
      <c r="LNG233" s="29"/>
      <c r="LNH233" s="29"/>
      <c r="LNI233" s="29"/>
      <c r="LNJ233" s="29"/>
      <c r="LNK233" s="29"/>
      <c r="LNL233" s="29"/>
      <c r="LNM233" s="29"/>
      <c r="LNN233" s="29"/>
      <c r="LNO233" s="29"/>
      <c r="LNP233" s="29"/>
      <c r="LNQ233" s="29"/>
      <c r="LNR233" s="29"/>
      <c r="LNS233" s="29"/>
      <c r="LNT233" s="29"/>
      <c r="LNU233" s="29"/>
      <c r="LNV233" s="29"/>
      <c r="LNW233" s="29"/>
      <c r="LNX233" s="29"/>
      <c r="LNY233" s="29"/>
      <c r="LNZ233" s="29"/>
      <c r="LOA233" s="29"/>
      <c r="LOB233" s="29"/>
      <c r="LOC233" s="29"/>
      <c r="LOD233" s="29"/>
      <c r="LOE233" s="29"/>
      <c r="LOF233" s="29"/>
      <c r="LOG233" s="29"/>
      <c r="LOH233" s="29"/>
      <c r="LOI233" s="29"/>
      <c r="LOJ233" s="29"/>
      <c r="LOK233" s="29"/>
      <c r="LOL233" s="29"/>
      <c r="LOM233" s="29"/>
      <c r="LON233" s="29"/>
      <c r="LOO233" s="29"/>
      <c r="LOP233" s="29"/>
      <c r="LOQ233" s="29"/>
      <c r="LOR233" s="29"/>
      <c r="LOS233" s="29"/>
      <c r="LOT233" s="29"/>
      <c r="LOU233" s="29"/>
      <c r="LOV233" s="29"/>
      <c r="LOW233" s="29"/>
      <c r="LOX233" s="29"/>
      <c r="LOY233" s="29"/>
      <c r="LOZ233" s="29"/>
      <c r="LPA233" s="29"/>
      <c r="LPB233" s="29"/>
      <c r="LPC233" s="29"/>
      <c r="LPD233" s="29"/>
      <c r="LPE233" s="29"/>
      <c r="LPF233" s="29"/>
      <c r="LPG233" s="29"/>
      <c r="LPH233" s="29"/>
      <c r="LPI233" s="29"/>
      <c r="LPJ233" s="29"/>
      <c r="LPK233" s="29"/>
      <c r="LPL233" s="29"/>
      <c r="LPM233" s="29"/>
      <c r="LPN233" s="29"/>
      <c r="LPO233" s="29"/>
      <c r="LPP233" s="29"/>
      <c r="LPQ233" s="29"/>
      <c r="LPR233" s="29"/>
      <c r="LPS233" s="29"/>
      <c r="LPT233" s="29"/>
      <c r="LPU233" s="29"/>
      <c r="LPV233" s="29"/>
      <c r="LPW233" s="29"/>
      <c r="LPX233" s="29"/>
      <c r="LPY233" s="29"/>
      <c r="LPZ233" s="29"/>
      <c r="LQA233" s="29"/>
      <c r="LQB233" s="29"/>
      <c r="LQC233" s="29"/>
      <c r="LQD233" s="29"/>
      <c r="LQE233" s="29"/>
      <c r="LQF233" s="29"/>
      <c r="LQG233" s="29"/>
      <c r="LQH233" s="29"/>
      <c r="LQI233" s="29"/>
      <c r="LQJ233" s="29"/>
      <c r="LQK233" s="29"/>
      <c r="LQL233" s="29"/>
      <c r="LQM233" s="29"/>
      <c r="LQN233" s="29"/>
      <c r="LQO233" s="29"/>
      <c r="LQP233" s="29"/>
      <c r="LQQ233" s="29"/>
      <c r="LQR233" s="29"/>
      <c r="LQS233" s="29"/>
      <c r="LQT233" s="29"/>
      <c r="LQU233" s="29"/>
      <c r="LQV233" s="29"/>
      <c r="LQW233" s="29"/>
      <c r="LQX233" s="29"/>
      <c r="LQY233" s="29"/>
      <c r="LQZ233" s="29"/>
      <c r="LRA233" s="29"/>
      <c r="LRB233" s="29"/>
      <c r="LRC233" s="29"/>
      <c r="LRD233" s="29"/>
      <c r="LRE233" s="29"/>
      <c r="LRF233" s="29"/>
      <c r="LRG233" s="29"/>
      <c r="LRH233" s="29"/>
      <c r="LRI233" s="29"/>
      <c r="LRJ233" s="29"/>
      <c r="LRK233" s="29"/>
      <c r="LRL233" s="29"/>
      <c r="LRM233" s="29"/>
      <c r="LRN233" s="29"/>
      <c r="LRO233" s="29"/>
      <c r="LRP233" s="29"/>
      <c r="LRQ233" s="29"/>
      <c r="LRR233" s="29"/>
      <c r="LRS233" s="29"/>
      <c r="LRT233" s="29"/>
      <c r="LRU233" s="29"/>
      <c r="LRV233" s="29"/>
      <c r="LRW233" s="29"/>
      <c r="LRX233" s="29"/>
      <c r="LRY233" s="29"/>
      <c r="LRZ233" s="29"/>
      <c r="LSA233" s="29"/>
      <c r="LSB233" s="29"/>
      <c r="LSC233" s="29"/>
      <c r="LSD233" s="29"/>
      <c r="LSE233" s="29"/>
      <c r="LSF233" s="29"/>
      <c r="LSG233" s="29"/>
      <c r="LSH233" s="29"/>
      <c r="LSI233" s="29"/>
      <c r="LSJ233" s="29"/>
      <c r="LSK233" s="29"/>
      <c r="LSL233" s="29"/>
      <c r="LSM233" s="29"/>
      <c r="LSN233" s="29"/>
      <c r="LSO233" s="29"/>
      <c r="LSP233" s="29"/>
      <c r="LSQ233" s="29"/>
      <c r="LSR233" s="29"/>
      <c r="LSS233" s="29"/>
      <c r="LST233" s="29"/>
      <c r="LSU233" s="29"/>
      <c r="LSV233" s="29"/>
      <c r="LSW233" s="29"/>
      <c r="LSX233" s="29"/>
      <c r="LSY233" s="29"/>
      <c r="LSZ233" s="29"/>
      <c r="LTA233" s="29"/>
      <c r="LTB233" s="29"/>
      <c r="LTC233" s="29"/>
      <c r="LTD233" s="29"/>
      <c r="LTE233" s="29"/>
      <c r="LTF233" s="29"/>
      <c r="LTG233" s="29"/>
      <c r="LTH233" s="29"/>
      <c r="LTI233" s="29"/>
      <c r="LTJ233" s="29"/>
      <c r="LTK233" s="29"/>
      <c r="LTL233" s="29"/>
      <c r="LTM233" s="29"/>
      <c r="LTN233" s="29"/>
      <c r="LTO233" s="29"/>
      <c r="LTP233" s="29"/>
      <c r="LTQ233" s="29"/>
      <c r="LTR233" s="29"/>
      <c r="LTS233" s="29"/>
      <c r="LTT233" s="29"/>
      <c r="LTU233" s="29"/>
      <c r="LTV233" s="29"/>
      <c r="LTW233" s="29"/>
      <c r="LTX233" s="29"/>
      <c r="LTY233" s="29"/>
      <c r="LTZ233" s="29"/>
      <c r="LUA233" s="29"/>
      <c r="LUB233" s="29"/>
      <c r="LUC233" s="29"/>
      <c r="LUD233" s="29"/>
      <c r="LUE233" s="29"/>
      <c r="LUF233" s="29"/>
      <c r="LUG233" s="29"/>
      <c r="LUH233" s="29"/>
      <c r="LUI233" s="29"/>
      <c r="LUJ233" s="29"/>
      <c r="LUK233" s="29"/>
      <c r="LUL233" s="29"/>
      <c r="LUM233" s="29"/>
      <c r="LUN233" s="29"/>
      <c r="LUO233" s="29"/>
      <c r="LUP233" s="29"/>
      <c r="LUQ233" s="29"/>
      <c r="LUR233" s="29"/>
      <c r="LUS233" s="29"/>
      <c r="LUT233" s="29"/>
      <c r="LUU233" s="29"/>
      <c r="LUV233" s="29"/>
      <c r="LUW233" s="29"/>
      <c r="LUX233" s="29"/>
      <c r="LUY233" s="29"/>
      <c r="LUZ233" s="29"/>
      <c r="LVA233" s="29"/>
      <c r="LVB233" s="29"/>
      <c r="LVC233" s="29"/>
      <c r="LVD233" s="29"/>
      <c r="LVE233" s="29"/>
      <c r="LVF233" s="29"/>
      <c r="LVG233" s="29"/>
      <c r="LVH233" s="29"/>
      <c r="LVI233" s="29"/>
      <c r="LVJ233" s="29"/>
      <c r="LVK233" s="29"/>
      <c r="LVL233" s="29"/>
      <c r="LVM233" s="29"/>
      <c r="LVN233" s="29"/>
      <c r="LVO233" s="29"/>
      <c r="LVP233" s="29"/>
      <c r="LVQ233" s="29"/>
      <c r="LVR233" s="29"/>
      <c r="LVS233" s="29"/>
      <c r="LVT233" s="29"/>
      <c r="LVU233" s="29"/>
      <c r="LVV233" s="29"/>
      <c r="LVW233" s="29"/>
      <c r="LVX233" s="29"/>
      <c r="LVY233" s="29"/>
      <c r="LVZ233" s="29"/>
      <c r="LWA233" s="29"/>
      <c r="LWB233" s="29"/>
      <c r="LWC233" s="29"/>
      <c r="LWD233" s="29"/>
      <c r="LWE233" s="29"/>
      <c r="LWF233" s="29"/>
      <c r="LWG233" s="29"/>
      <c r="LWH233" s="29"/>
      <c r="LWI233" s="29"/>
      <c r="LWJ233" s="29"/>
      <c r="LWK233" s="29"/>
      <c r="LWL233" s="29"/>
      <c r="LWM233" s="29"/>
      <c r="LWN233" s="29"/>
      <c r="LWO233" s="29"/>
      <c r="LWP233" s="29"/>
      <c r="LWQ233" s="29"/>
      <c r="LWR233" s="29"/>
      <c r="LWS233" s="29"/>
      <c r="LWT233" s="29"/>
      <c r="LWU233" s="29"/>
      <c r="LWV233" s="29"/>
      <c r="LWW233" s="29"/>
      <c r="LWX233" s="29"/>
      <c r="LWY233" s="29"/>
      <c r="LWZ233" s="29"/>
      <c r="LXA233" s="29"/>
      <c r="LXB233" s="29"/>
      <c r="LXC233" s="29"/>
      <c r="LXD233" s="29"/>
      <c r="LXE233" s="29"/>
      <c r="LXF233" s="29"/>
      <c r="LXG233" s="29"/>
      <c r="LXH233" s="29"/>
      <c r="LXI233" s="29"/>
      <c r="LXJ233" s="29"/>
      <c r="LXK233" s="29"/>
      <c r="LXL233" s="29"/>
      <c r="LXM233" s="29"/>
      <c r="LXN233" s="29"/>
      <c r="LXO233" s="29"/>
      <c r="LXP233" s="29"/>
      <c r="LXQ233" s="29"/>
      <c r="LXR233" s="29"/>
      <c r="LXS233" s="29"/>
      <c r="LXT233" s="29"/>
      <c r="LXU233" s="29"/>
      <c r="LXV233" s="29"/>
      <c r="LXW233" s="29"/>
      <c r="LXX233" s="29"/>
      <c r="LXY233" s="29"/>
      <c r="LXZ233" s="29"/>
      <c r="LYA233" s="29"/>
      <c r="LYB233" s="29"/>
      <c r="LYC233" s="29"/>
      <c r="LYD233" s="29"/>
      <c r="LYE233" s="29"/>
      <c r="LYF233" s="29"/>
      <c r="LYG233" s="29"/>
      <c r="LYH233" s="29"/>
      <c r="LYI233" s="29"/>
      <c r="LYJ233" s="29"/>
      <c r="LYK233" s="29"/>
      <c r="LYL233" s="29"/>
      <c r="LYM233" s="29"/>
      <c r="LYN233" s="29"/>
      <c r="LYO233" s="29"/>
      <c r="LYP233" s="29"/>
      <c r="LYQ233" s="29"/>
      <c r="LYR233" s="29"/>
      <c r="LYS233" s="29"/>
      <c r="LYT233" s="29"/>
      <c r="LYU233" s="29"/>
      <c r="LYV233" s="29"/>
      <c r="LYW233" s="29"/>
      <c r="LYX233" s="29"/>
      <c r="LYY233" s="29"/>
      <c r="LYZ233" s="29"/>
      <c r="LZA233" s="29"/>
      <c r="LZB233" s="29"/>
      <c r="LZC233" s="29"/>
      <c r="LZD233" s="29"/>
      <c r="LZE233" s="29"/>
      <c r="LZF233" s="29"/>
      <c r="LZG233" s="29"/>
      <c r="LZH233" s="29"/>
      <c r="LZI233" s="29"/>
      <c r="LZJ233" s="29"/>
      <c r="LZK233" s="29"/>
      <c r="LZL233" s="29"/>
      <c r="LZM233" s="29"/>
      <c r="LZN233" s="29"/>
      <c r="LZO233" s="29"/>
      <c r="LZP233" s="29"/>
      <c r="LZQ233" s="29"/>
      <c r="LZR233" s="29"/>
      <c r="LZS233" s="29"/>
      <c r="LZT233" s="29"/>
      <c r="LZU233" s="29"/>
      <c r="LZV233" s="29"/>
      <c r="LZW233" s="29"/>
      <c r="LZX233" s="29"/>
      <c r="LZY233" s="29"/>
      <c r="LZZ233" s="29"/>
      <c r="MAA233" s="29"/>
      <c r="MAB233" s="29"/>
      <c r="MAC233" s="29"/>
      <c r="MAD233" s="29"/>
      <c r="MAE233" s="29"/>
      <c r="MAF233" s="29"/>
      <c r="MAG233" s="29"/>
      <c r="MAH233" s="29"/>
      <c r="MAI233" s="29"/>
      <c r="MAJ233" s="29"/>
      <c r="MAK233" s="29"/>
      <c r="MAL233" s="29"/>
      <c r="MAM233" s="29"/>
      <c r="MAN233" s="29"/>
      <c r="MAO233" s="29"/>
      <c r="MAP233" s="29"/>
      <c r="MAQ233" s="29"/>
      <c r="MAR233" s="29"/>
      <c r="MAS233" s="29"/>
      <c r="MAT233" s="29"/>
      <c r="MAU233" s="29"/>
      <c r="MAV233" s="29"/>
      <c r="MAW233" s="29"/>
      <c r="MAX233" s="29"/>
      <c r="MAY233" s="29"/>
      <c r="MAZ233" s="29"/>
      <c r="MBA233" s="29"/>
      <c r="MBB233" s="29"/>
      <c r="MBC233" s="29"/>
      <c r="MBD233" s="29"/>
      <c r="MBE233" s="29"/>
      <c r="MBF233" s="29"/>
      <c r="MBG233" s="29"/>
      <c r="MBH233" s="29"/>
      <c r="MBI233" s="29"/>
      <c r="MBJ233" s="29"/>
      <c r="MBK233" s="29"/>
      <c r="MBL233" s="29"/>
      <c r="MBM233" s="29"/>
      <c r="MBN233" s="29"/>
      <c r="MBO233" s="29"/>
      <c r="MBP233" s="29"/>
      <c r="MBQ233" s="29"/>
      <c r="MBR233" s="29"/>
      <c r="MBS233" s="29"/>
      <c r="MBT233" s="29"/>
      <c r="MBU233" s="29"/>
      <c r="MBV233" s="29"/>
      <c r="MBW233" s="29"/>
      <c r="MBX233" s="29"/>
      <c r="MBY233" s="29"/>
      <c r="MBZ233" s="29"/>
      <c r="MCA233" s="29"/>
      <c r="MCB233" s="29"/>
      <c r="MCC233" s="29"/>
      <c r="MCD233" s="29"/>
      <c r="MCE233" s="29"/>
      <c r="MCF233" s="29"/>
      <c r="MCG233" s="29"/>
      <c r="MCH233" s="29"/>
      <c r="MCI233" s="29"/>
      <c r="MCJ233" s="29"/>
      <c r="MCK233" s="29"/>
      <c r="MCL233" s="29"/>
      <c r="MCM233" s="29"/>
      <c r="MCN233" s="29"/>
      <c r="MCO233" s="29"/>
      <c r="MCP233" s="29"/>
      <c r="MCQ233" s="29"/>
      <c r="MCR233" s="29"/>
      <c r="MCS233" s="29"/>
      <c r="MCT233" s="29"/>
      <c r="MCU233" s="29"/>
      <c r="MCV233" s="29"/>
      <c r="MCW233" s="29"/>
      <c r="MCX233" s="29"/>
      <c r="MCY233" s="29"/>
      <c r="MCZ233" s="29"/>
      <c r="MDA233" s="29"/>
      <c r="MDB233" s="29"/>
      <c r="MDC233" s="29"/>
      <c r="MDD233" s="29"/>
      <c r="MDE233" s="29"/>
      <c r="MDF233" s="29"/>
      <c r="MDG233" s="29"/>
      <c r="MDH233" s="29"/>
      <c r="MDI233" s="29"/>
      <c r="MDJ233" s="29"/>
      <c r="MDK233" s="29"/>
      <c r="MDL233" s="29"/>
      <c r="MDM233" s="29"/>
      <c r="MDN233" s="29"/>
      <c r="MDO233" s="29"/>
      <c r="MDP233" s="29"/>
      <c r="MDQ233" s="29"/>
      <c r="MDR233" s="29"/>
      <c r="MDS233" s="29"/>
      <c r="MDT233" s="29"/>
      <c r="MDU233" s="29"/>
      <c r="MDV233" s="29"/>
      <c r="MDW233" s="29"/>
      <c r="MDX233" s="29"/>
      <c r="MDY233" s="29"/>
      <c r="MDZ233" s="29"/>
      <c r="MEA233" s="29"/>
      <c r="MEB233" s="29"/>
      <c r="MEC233" s="29"/>
      <c r="MED233" s="29"/>
      <c r="MEE233" s="29"/>
      <c r="MEF233" s="29"/>
      <c r="MEG233" s="29"/>
      <c r="MEH233" s="29"/>
      <c r="MEI233" s="29"/>
      <c r="MEJ233" s="29"/>
      <c r="MEK233" s="29"/>
      <c r="MEL233" s="29"/>
      <c r="MEM233" s="29"/>
      <c r="MEN233" s="29"/>
      <c r="MEO233" s="29"/>
      <c r="MEP233" s="29"/>
      <c r="MEQ233" s="29"/>
      <c r="MER233" s="29"/>
      <c r="MES233" s="29"/>
      <c r="MET233" s="29"/>
      <c r="MEU233" s="29"/>
      <c r="MEV233" s="29"/>
      <c r="MEW233" s="29"/>
      <c r="MEX233" s="29"/>
      <c r="MEY233" s="29"/>
      <c r="MEZ233" s="29"/>
      <c r="MFA233" s="29"/>
      <c r="MFB233" s="29"/>
      <c r="MFC233" s="29"/>
      <c r="MFD233" s="29"/>
      <c r="MFE233" s="29"/>
      <c r="MFF233" s="29"/>
      <c r="MFG233" s="29"/>
      <c r="MFH233" s="29"/>
      <c r="MFI233" s="29"/>
      <c r="MFJ233" s="29"/>
      <c r="MFK233" s="29"/>
      <c r="MFL233" s="29"/>
      <c r="MFM233" s="29"/>
      <c r="MFN233" s="29"/>
      <c r="MFO233" s="29"/>
      <c r="MFP233" s="29"/>
      <c r="MFQ233" s="29"/>
      <c r="MFR233" s="29"/>
      <c r="MFS233" s="29"/>
      <c r="MFT233" s="29"/>
      <c r="MFU233" s="29"/>
      <c r="MFV233" s="29"/>
      <c r="MFW233" s="29"/>
      <c r="MFX233" s="29"/>
      <c r="MFY233" s="29"/>
      <c r="MFZ233" s="29"/>
      <c r="MGA233" s="29"/>
      <c r="MGB233" s="29"/>
      <c r="MGC233" s="29"/>
      <c r="MGD233" s="29"/>
      <c r="MGE233" s="29"/>
      <c r="MGF233" s="29"/>
      <c r="MGG233" s="29"/>
      <c r="MGH233" s="29"/>
      <c r="MGI233" s="29"/>
      <c r="MGJ233" s="29"/>
      <c r="MGK233" s="29"/>
      <c r="MGL233" s="29"/>
      <c r="MGM233" s="29"/>
      <c r="MGN233" s="29"/>
      <c r="MGO233" s="29"/>
      <c r="MGP233" s="29"/>
      <c r="MGQ233" s="29"/>
      <c r="MGR233" s="29"/>
      <c r="MGS233" s="29"/>
      <c r="MGT233" s="29"/>
      <c r="MGU233" s="29"/>
      <c r="MGV233" s="29"/>
      <c r="MGW233" s="29"/>
      <c r="MGX233" s="29"/>
      <c r="MGY233" s="29"/>
      <c r="MGZ233" s="29"/>
      <c r="MHA233" s="29"/>
      <c r="MHB233" s="29"/>
      <c r="MHC233" s="29"/>
      <c r="MHD233" s="29"/>
      <c r="MHE233" s="29"/>
      <c r="MHF233" s="29"/>
      <c r="MHG233" s="29"/>
      <c r="MHH233" s="29"/>
      <c r="MHI233" s="29"/>
      <c r="MHJ233" s="29"/>
      <c r="MHK233" s="29"/>
      <c r="MHL233" s="29"/>
      <c r="MHM233" s="29"/>
      <c r="MHN233" s="29"/>
      <c r="MHO233" s="29"/>
      <c r="MHP233" s="29"/>
      <c r="MHQ233" s="29"/>
      <c r="MHR233" s="29"/>
      <c r="MHS233" s="29"/>
      <c r="MHT233" s="29"/>
      <c r="MHU233" s="29"/>
      <c r="MHV233" s="29"/>
      <c r="MHW233" s="29"/>
      <c r="MHX233" s="29"/>
      <c r="MHY233" s="29"/>
      <c r="MHZ233" s="29"/>
      <c r="MIA233" s="29"/>
      <c r="MIB233" s="29"/>
      <c r="MIC233" s="29"/>
      <c r="MID233" s="29"/>
      <c r="MIE233" s="29"/>
      <c r="MIF233" s="29"/>
      <c r="MIG233" s="29"/>
      <c r="MIH233" s="29"/>
      <c r="MII233" s="29"/>
      <c r="MIJ233" s="29"/>
      <c r="MIK233" s="29"/>
      <c r="MIL233" s="29"/>
      <c r="MIM233" s="29"/>
      <c r="MIN233" s="29"/>
      <c r="MIO233" s="29"/>
      <c r="MIP233" s="29"/>
      <c r="MIQ233" s="29"/>
      <c r="MIR233" s="29"/>
      <c r="MIS233" s="29"/>
      <c r="MIT233" s="29"/>
      <c r="MIU233" s="29"/>
      <c r="MIV233" s="29"/>
      <c r="MIW233" s="29"/>
      <c r="MIX233" s="29"/>
      <c r="MIY233" s="29"/>
      <c r="MIZ233" s="29"/>
      <c r="MJA233" s="29"/>
      <c r="MJB233" s="29"/>
      <c r="MJC233" s="29"/>
      <c r="MJD233" s="29"/>
      <c r="MJE233" s="29"/>
      <c r="MJF233" s="29"/>
      <c r="MJG233" s="29"/>
      <c r="MJH233" s="29"/>
      <c r="MJI233" s="29"/>
      <c r="MJJ233" s="29"/>
      <c r="MJK233" s="29"/>
      <c r="MJL233" s="29"/>
      <c r="MJM233" s="29"/>
      <c r="MJN233" s="29"/>
      <c r="MJO233" s="29"/>
      <c r="MJP233" s="29"/>
      <c r="MJQ233" s="29"/>
      <c r="MJR233" s="29"/>
      <c r="MJS233" s="29"/>
      <c r="MJT233" s="29"/>
      <c r="MJU233" s="29"/>
      <c r="MJV233" s="29"/>
      <c r="MJW233" s="29"/>
      <c r="MJX233" s="29"/>
      <c r="MJY233" s="29"/>
      <c r="MJZ233" s="29"/>
      <c r="MKA233" s="29"/>
      <c r="MKB233" s="29"/>
      <c r="MKC233" s="29"/>
      <c r="MKD233" s="29"/>
      <c r="MKE233" s="29"/>
      <c r="MKF233" s="29"/>
      <c r="MKG233" s="29"/>
      <c r="MKH233" s="29"/>
      <c r="MKI233" s="29"/>
      <c r="MKJ233" s="29"/>
      <c r="MKK233" s="29"/>
      <c r="MKL233" s="29"/>
      <c r="MKM233" s="29"/>
      <c r="MKN233" s="29"/>
      <c r="MKO233" s="29"/>
      <c r="MKP233" s="29"/>
      <c r="MKQ233" s="29"/>
      <c r="MKR233" s="29"/>
      <c r="MKS233" s="29"/>
      <c r="MKT233" s="29"/>
      <c r="MKU233" s="29"/>
      <c r="MKV233" s="29"/>
      <c r="MKW233" s="29"/>
      <c r="MKX233" s="29"/>
      <c r="MKY233" s="29"/>
      <c r="MKZ233" s="29"/>
      <c r="MLA233" s="29"/>
      <c r="MLB233" s="29"/>
      <c r="MLC233" s="29"/>
      <c r="MLD233" s="29"/>
      <c r="MLE233" s="29"/>
      <c r="MLF233" s="29"/>
      <c r="MLG233" s="29"/>
      <c r="MLH233" s="29"/>
      <c r="MLI233" s="29"/>
      <c r="MLJ233" s="29"/>
      <c r="MLK233" s="29"/>
      <c r="MLL233" s="29"/>
      <c r="MLM233" s="29"/>
      <c r="MLN233" s="29"/>
      <c r="MLO233" s="29"/>
      <c r="MLP233" s="29"/>
      <c r="MLQ233" s="29"/>
      <c r="MLR233" s="29"/>
      <c r="MLS233" s="29"/>
      <c r="MLT233" s="29"/>
      <c r="MLU233" s="29"/>
      <c r="MLV233" s="29"/>
      <c r="MLW233" s="29"/>
      <c r="MLX233" s="29"/>
      <c r="MLY233" s="29"/>
      <c r="MLZ233" s="29"/>
      <c r="MMA233" s="29"/>
      <c r="MMB233" s="29"/>
      <c r="MMC233" s="29"/>
      <c r="MMD233" s="29"/>
      <c r="MME233" s="29"/>
      <c r="MMF233" s="29"/>
      <c r="MMG233" s="29"/>
      <c r="MMH233" s="29"/>
      <c r="MMI233" s="29"/>
      <c r="MMJ233" s="29"/>
      <c r="MMK233" s="29"/>
      <c r="MML233" s="29"/>
      <c r="MMM233" s="29"/>
      <c r="MMN233" s="29"/>
      <c r="MMO233" s="29"/>
      <c r="MMP233" s="29"/>
      <c r="MMQ233" s="29"/>
      <c r="MMR233" s="29"/>
      <c r="MMS233" s="29"/>
      <c r="MMT233" s="29"/>
      <c r="MMU233" s="29"/>
      <c r="MMV233" s="29"/>
      <c r="MMW233" s="29"/>
      <c r="MMX233" s="29"/>
      <c r="MMY233" s="29"/>
      <c r="MMZ233" s="29"/>
      <c r="MNA233" s="29"/>
      <c r="MNB233" s="29"/>
      <c r="MNC233" s="29"/>
      <c r="MND233" s="29"/>
      <c r="MNE233" s="29"/>
      <c r="MNF233" s="29"/>
      <c r="MNG233" s="29"/>
      <c r="MNH233" s="29"/>
      <c r="MNI233" s="29"/>
      <c r="MNJ233" s="29"/>
      <c r="MNK233" s="29"/>
      <c r="MNL233" s="29"/>
      <c r="MNM233" s="29"/>
      <c r="MNN233" s="29"/>
      <c r="MNO233" s="29"/>
      <c r="MNP233" s="29"/>
      <c r="MNQ233" s="29"/>
      <c r="MNR233" s="29"/>
      <c r="MNS233" s="29"/>
      <c r="MNT233" s="29"/>
      <c r="MNU233" s="29"/>
      <c r="MNV233" s="29"/>
      <c r="MNW233" s="29"/>
      <c r="MNX233" s="29"/>
      <c r="MNY233" s="29"/>
      <c r="MNZ233" s="29"/>
      <c r="MOA233" s="29"/>
      <c r="MOB233" s="29"/>
      <c r="MOC233" s="29"/>
      <c r="MOD233" s="29"/>
      <c r="MOE233" s="29"/>
      <c r="MOF233" s="29"/>
      <c r="MOG233" s="29"/>
      <c r="MOH233" s="29"/>
      <c r="MOI233" s="29"/>
      <c r="MOJ233" s="29"/>
      <c r="MOK233" s="29"/>
      <c r="MOL233" s="29"/>
      <c r="MOM233" s="29"/>
      <c r="MON233" s="29"/>
      <c r="MOO233" s="29"/>
      <c r="MOP233" s="29"/>
      <c r="MOQ233" s="29"/>
      <c r="MOR233" s="29"/>
      <c r="MOS233" s="29"/>
      <c r="MOT233" s="29"/>
      <c r="MOU233" s="29"/>
      <c r="MOV233" s="29"/>
      <c r="MOW233" s="29"/>
      <c r="MOX233" s="29"/>
      <c r="MOY233" s="29"/>
      <c r="MOZ233" s="29"/>
      <c r="MPA233" s="29"/>
      <c r="MPB233" s="29"/>
      <c r="MPC233" s="29"/>
      <c r="MPD233" s="29"/>
      <c r="MPE233" s="29"/>
      <c r="MPF233" s="29"/>
      <c r="MPG233" s="29"/>
      <c r="MPH233" s="29"/>
      <c r="MPI233" s="29"/>
      <c r="MPJ233" s="29"/>
      <c r="MPK233" s="29"/>
      <c r="MPL233" s="29"/>
      <c r="MPM233" s="29"/>
      <c r="MPN233" s="29"/>
      <c r="MPO233" s="29"/>
      <c r="MPP233" s="29"/>
      <c r="MPQ233" s="29"/>
      <c r="MPR233" s="29"/>
      <c r="MPS233" s="29"/>
      <c r="MPT233" s="29"/>
      <c r="MPU233" s="29"/>
      <c r="MPV233" s="29"/>
      <c r="MPW233" s="29"/>
      <c r="MPX233" s="29"/>
      <c r="MPY233" s="29"/>
      <c r="MPZ233" s="29"/>
      <c r="MQA233" s="29"/>
      <c r="MQB233" s="29"/>
      <c r="MQC233" s="29"/>
      <c r="MQD233" s="29"/>
      <c r="MQE233" s="29"/>
      <c r="MQF233" s="29"/>
      <c r="MQG233" s="29"/>
      <c r="MQH233" s="29"/>
      <c r="MQI233" s="29"/>
      <c r="MQJ233" s="29"/>
      <c r="MQK233" s="29"/>
      <c r="MQL233" s="29"/>
      <c r="MQM233" s="29"/>
      <c r="MQN233" s="29"/>
      <c r="MQO233" s="29"/>
      <c r="MQP233" s="29"/>
      <c r="MQQ233" s="29"/>
      <c r="MQR233" s="29"/>
      <c r="MQS233" s="29"/>
      <c r="MQT233" s="29"/>
      <c r="MQU233" s="29"/>
      <c r="MQV233" s="29"/>
      <c r="MQW233" s="29"/>
      <c r="MQX233" s="29"/>
      <c r="MQY233" s="29"/>
      <c r="MQZ233" s="29"/>
      <c r="MRA233" s="29"/>
      <c r="MRB233" s="29"/>
      <c r="MRC233" s="29"/>
      <c r="MRD233" s="29"/>
      <c r="MRE233" s="29"/>
      <c r="MRF233" s="29"/>
      <c r="MRG233" s="29"/>
      <c r="MRH233" s="29"/>
      <c r="MRI233" s="29"/>
      <c r="MRJ233" s="29"/>
      <c r="MRK233" s="29"/>
      <c r="MRL233" s="29"/>
      <c r="MRM233" s="29"/>
      <c r="MRN233" s="29"/>
      <c r="MRO233" s="29"/>
      <c r="MRP233" s="29"/>
      <c r="MRQ233" s="29"/>
      <c r="MRR233" s="29"/>
      <c r="MRS233" s="29"/>
      <c r="MRT233" s="29"/>
      <c r="MRU233" s="29"/>
      <c r="MRV233" s="29"/>
      <c r="MRW233" s="29"/>
      <c r="MRX233" s="29"/>
      <c r="MRY233" s="29"/>
      <c r="MRZ233" s="29"/>
      <c r="MSA233" s="29"/>
      <c r="MSB233" s="29"/>
      <c r="MSC233" s="29"/>
      <c r="MSD233" s="29"/>
      <c r="MSE233" s="29"/>
      <c r="MSF233" s="29"/>
      <c r="MSG233" s="29"/>
      <c r="MSH233" s="29"/>
      <c r="MSI233" s="29"/>
      <c r="MSJ233" s="29"/>
      <c r="MSK233" s="29"/>
      <c r="MSL233" s="29"/>
      <c r="MSM233" s="29"/>
      <c r="MSN233" s="29"/>
      <c r="MSO233" s="29"/>
      <c r="MSP233" s="29"/>
      <c r="MSQ233" s="29"/>
      <c r="MSR233" s="29"/>
      <c r="MSS233" s="29"/>
      <c r="MST233" s="29"/>
      <c r="MSU233" s="29"/>
      <c r="MSV233" s="29"/>
      <c r="MSW233" s="29"/>
      <c r="MSX233" s="29"/>
      <c r="MSY233" s="29"/>
      <c r="MSZ233" s="29"/>
      <c r="MTA233" s="29"/>
      <c r="MTB233" s="29"/>
      <c r="MTC233" s="29"/>
      <c r="MTD233" s="29"/>
      <c r="MTE233" s="29"/>
      <c r="MTF233" s="29"/>
      <c r="MTG233" s="29"/>
      <c r="MTH233" s="29"/>
      <c r="MTI233" s="29"/>
      <c r="MTJ233" s="29"/>
      <c r="MTK233" s="29"/>
      <c r="MTL233" s="29"/>
      <c r="MTM233" s="29"/>
      <c r="MTN233" s="29"/>
      <c r="MTO233" s="29"/>
      <c r="MTP233" s="29"/>
      <c r="MTQ233" s="29"/>
      <c r="MTR233" s="29"/>
      <c r="MTS233" s="29"/>
      <c r="MTT233" s="29"/>
      <c r="MTU233" s="29"/>
      <c r="MTV233" s="29"/>
      <c r="MTW233" s="29"/>
      <c r="MTX233" s="29"/>
      <c r="MTY233" s="29"/>
      <c r="MTZ233" s="29"/>
      <c r="MUA233" s="29"/>
      <c r="MUB233" s="29"/>
      <c r="MUC233" s="29"/>
      <c r="MUD233" s="29"/>
      <c r="MUE233" s="29"/>
      <c r="MUF233" s="29"/>
      <c r="MUG233" s="29"/>
      <c r="MUH233" s="29"/>
      <c r="MUI233" s="29"/>
      <c r="MUJ233" s="29"/>
      <c r="MUK233" s="29"/>
      <c r="MUL233" s="29"/>
      <c r="MUM233" s="29"/>
      <c r="MUN233" s="29"/>
      <c r="MUO233" s="29"/>
      <c r="MUP233" s="29"/>
      <c r="MUQ233" s="29"/>
      <c r="MUR233" s="29"/>
      <c r="MUS233" s="29"/>
      <c r="MUT233" s="29"/>
      <c r="MUU233" s="29"/>
      <c r="MUV233" s="29"/>
      <c r="MUW233" s="29"/>
      <c r="MUX233" s="29"/>
      <c r="MUY233" s="29"/>
      <c r="MUZ233" s="29"/>
      <c r="MVA233" s="29"/>
      <c r="MVB233" s="29"/>
      <c r="MVC233" s="29"/>
      <c r="MVD233" s="29"/>
      <c r="MVE233" s="29"/>
      <c r="MVF233" s="29"/>
      <c r="MVG233" s="29"/>
      <c r="MVH233" s="29"/>
      <c r="MVI233" s="29"/>
      <c r="MVJ233" s="29"/>
      <c r="MVK233" s="29"/>
      <c r="MVL233" s="29"/>
      <c r="MVM233" s="29"/>
      <c r="MVN233" s="29"/>
      <c r="MVO233" s="29"/>
      <c r="MVP233" s="29"/>
      <c r="MVQ233" s="29"/>
      <c r="MVR233" s="29"/>
      <c r="MVS233" s="29"/>
      <c r="MVT233" s="29"/>
      <c r="MVU233" s="29"/>
      <c r="MVV233" s="29"/>
      <c r="MVW233" s="29"/>
      <c r="MVX233" s="29"/>
      <c r="MVY233" s="29"/>
      <c r="MVZ233" s="29"/>
      <c r="MWA233" s="29"/>
      <c r="MWB233" s="29"/>
      <c r="MWC233" s="29"/>
      <c r="MWD233" s="29"/>
      <c r="MWE233" s="29"/>
      <c r="MWF233" s="29"/>
      <c r="MWG233" s="29"/>
      <c r="MWH233" s="29"/>
      <c r="MWI233" s="29"/>
      <c r="MWJ233" s="29"/>
      <c r="MWK233" s="29"/>
      <c r="MWL233" s="29"/>
      <c r="MWM233" s="29"/>
      <c r="MWN233" s="29"/>
      <c r="MWO233" s="29"/>
      <c r="MWP233" s="29"/>
      <c r="MWQ233" s="29"/>
      <c r="MWR233" s="29"/>
      <c r="MWS233" s="29"/>
      <c r="MWT233" s="29"/>
      <c r="MWU233" s="29"/>
      <c r="MWV233" s="29"/>
      <c r="MWW233" s="29"/>
      <c r="MWX233" s="29"/>
      <c r="MWY233" s="29"/>
      <c r="MWZ233" s="29"/>
      <c r="MXA233" s="29"/>
      <c r="MXB233" s="29"/>
      <c r="MXC233" s="29"/>
      <c r="MXD233" s="29"/>
      <c r="MXE233" s="29"/>
      <c r="MXF233" s="29"/>
      <c r="MXG233" s="29"/>
      <c r="MXH233" s="29"/>
      <c r="MXI233" s="29"/>
      <c r="MXJ233" s="29"/>
      <c r="MXK233" s="29"/>
      <c r="MXL233" s="29"/>
      <c r="MXM233" s="29"/>
      <c r="MXN233" s="29"/>
      <c r="MXO233" s="29"/>
      <c r="MXP233" s="29"/>
      <c r="MXQ233" s="29"/>
      <c r="MXR233" s="29"/>
      <c r="MXS233" s="29"/>
      <c r="MXT233" s="29"/>
      <c r="MXU233" s="29"/>
      <c r="MXV233" s="29"/>
      <c r="MXW233" s="29"/>
      <c r="MXX233" s="29"/>
      <c r="MXY233" s="29"/>
      <c r="MXZ233" s="29"/>
      <c r="MYA233" s="29"/>
      <c r="MYB233" s="29"/>
      <c r="MYC233" s="29"/>
      <c r="MYD233" s="29"/>
      <c r="MYE233" s="29"/>
      <c r="MYF233" s="29"/>
      <c r="MYG233" s="29"/>
      <c r="MYH233" s="29"/>
      <c r="MYI233" s="29"/>
      <c r="MYJ233" s="29"/>
      <c r="MYK233" s="29"/>
      <c r="MYL233" s="29"/>
      <c r="MYM233" s="29"/>
      <c r="MYN233" s="29"/>
      <c r="MYO233" s="29"/>
      <c r="MYP233" s="29"/>
      <c r="MYQ233" s="29"/>
      <c r="MYR233" s="29"/>
      <c r="MYS233" s="29"/>
      <c r="MYT233" s="29"/>
      <c r="MYU233" s="29"/>
      <c r="MYV233" s="29"/>
      <c r="MYW233" s="29"/>
      <c r="MYX233" s="29"/>
      <c r="MYY233" s="29"/>
      <c r="MYZ233" s="29"/>
      <c r="MZA233" s="29"/>
      <c r="MZB233" s="29"/>
      <c r="MZC233" s="29"/>
      <c r="MZD233" s="29"/>
      <c r="MZE233" s="29"/>
      <c r="MZF233" s="29"/>
      <c r="MZG233" s="29"/>
      <c r="MZH233" s="29"/>
      <c r="MZI233" s="29"/>
      <c r="MZJ233" s="29"/>
      <c r="MZK233" s="29"/>
      <c r="MZL233" s="29"/>
      <c r="MZM233" s="29"/>
      <c r="MZN233" s="29"/>
      <c r="MZO233" s="29"/>
      <c r="MZP233" s="29"/>
      <c r="MZQ233" s="29"/>
      <c r="MZR233" s="29"/>
      <c r="MZS233" s="29"/>
      <c r="MZT233" s="29"/>
      <c r="MZU233" s="29"/>
      <c r="MZV233" s="29"/>
      <c r="MZW233" s="29"/>
      <c r="MZX233" s="29"/>
      <c r="MZY233" s="29"/>
      <c r="MZZ233" s="29"/>
      <c r="NAA233" s="29"/>
      <c r="NAB233" s="29"/>
      <c r="NAC233" s="29"/>
      <c r="NAD233" s="29"/>
      <c r="NAE233" s="29"/>
      <c r="NAF233" s="29"/>
      <c r="NAG233" s="29"/>
      <c r="NAH233" s="29"/>
      <c r="NAI233" s="29"/>
      <c r="NAJ233" s="29"/>
      <c r="NAK233" s="29"/>
      <c r="NAL233" s="29"/>
      <c r="NAM233" s="29"/>
      <c r="NAN233" s="29"/>
      <c r="NAO233" s="29"/>
      <c r="NAP233" s="29"/>
      <c r="NAQ233" s="29"/>
      <c r="NAR233" s="29"/>
      <c r="NAS233" s="29"/>
      <c r="NAT233" s="29"/>
      <c r="NAU233" s="29"/>
      <c r="NAV233" s="29"/>
      <c r="NAW233" s="29"/>
      <c r="NAX233" s="29"/>
      <c r="NAY233" s="29"/>
      <c r="NAZ233" s="29"/>
      <c r="NBA233" s="29"/>
      <c r="NBB233" s="29"/>
      <c r="NBC233" s="29"/>
      <c r="NBD233" s="29"/>
      <c r="NBE233" s="29"/>
      <c r="NBF233" s="29"/>
      <c r="NBG233" s="29"/>
      <c r="NBH233" s="29"/>
      <c r="NBI233" s="29"/>
      <c r="NBJ233" s="29"/>
      <c r="NBK233" s="29"/>
      <c r="NBL233" s="29"/>
      <c r="NBM233" s="29"/>
      <c r="NBN233" s="29"/>
      <c r="NBO233" s="29"/>
      <c r="NBP233" s="29"/>
      <c r="NBQ233" s="29"/>
      <c r="NBR233" s="29"/>
      <c r="NBS233" s="29"/>
      <c r="NBT233" s="29"/>
      <c r="NBU233" s="29"/>
      <c r="NBV233" s="29"/>
      <c r="NBW233" s="29"/>
      <c r="NBX233" s="29"/>
      <c r="NBY233" s="29"/>
      <c r="NBZ233" s="29"/>
      <c r="NCA233" s="29"/>
      <c r="NCB233" s="29"/>
      <c r="NCC233" s="29"/>
      <c r="NCD233" s="29"/>
      <c r="NCE233" s="29"/>
      <c r="NCF233" s="29"/>
      <c r="NCG233" s="29"/>
      <c r="NCH233" s="29"/>
      <c r="NCI233" s="29"/>
      <c r="NCJ233" s="29"/>
      <c r="NCK233" s="29"/>
      <c r="NCL233" s="29"/>
      <c r="NCM233" s="29"/>
      <c r="NCN233" s="29"/>
      <c r="NCO233" s="29"/>
      <c r="NCP233" s="29"/>
      <c r="NCQ233" s="29"/>
      <c r="NCR233" s="29"/>
      <c r="NCS233" s="29"/>
      <c r="NCT233" s="29"/>
      <c r="NCU233" s="29"/>
      <c r="NCV233" s="29"/>
      <c r="NCW233" s="29"/>
      <c r="NCX233" s="29"/>
      <c r="NCY233" s="29"/>
      <c r="NCZ233" s="29"/>
      <c r="NDA233" s="29"/>
      <c r="NDB233" s="29"/>
      <c r="NDC233" s="29"/>
      <c r="NDD233" s="29"/>
      <c r="NDE233" s="29"/>
      <c r="NDF233" s="29"/>
      <c r="NDG233" s="29"/>
      <c r="NDH233" s="29"/>
      <c r="NDI233" s="29"/>
      <c r="NDJ233" s="29"/>
      <c r="NDK233" s="29"/>
      <c r="NDL233" s="29"/>
      <c r="NDM233" s="29"/>
      <c r="NDN233" s="29"/>
      <c r="NDO233" s="29"/>
      <c r="NDP233" s="29"/>
      <c r="NDQ233" s="29"/>
      <c r="NDR233" s="29"/>
      <c r="NDS233" s="29"/>
      <c r="NDT233" s="29"/>
      <c r="NDU233" s="29"/>
      <c r="NDV233" s="29"/>
      <c r="NDW233" s="29"/>
      <c r="NDX233" s="29"/>
      <c r="NDY233" s="29"/>
      <c r="NDZ233" s="29"/>
      <c r="NEA233" s="29"/>
      <c r="NEB233" s="29"/>
      <c r="NEC233" s="29"/>
      <c r="NED233" s="29"/>
      <c r="NEE233" s="29"/>
      <c r="NEF233" s="29"/>
      <c r="NEG233" s="29"/>
      <c r="NEH233" s="29"/>
      <c r="NEI233" s="29"/>
      <c r="NEJ233" s="29"/>
      <c r="NEK233" s="29"/>
      <c r="NEL233" s="29"/>
      <c r="NEM233" s="29"/>
      <c r="NEN233" s="29"/>
      <c r="NEO233" s="29"/>
      <c r="NEP233" s="29"/>
      <c r="NEQ233" s="29"/>
      <c r="NER233" s="29"/>
      <c r="NES233" s="29"/>
      <c r="NET233" s="29"/>
      <c r="NEU233" s="29"/>
      <c r="NEV233" s="29"/>
      <c r="NEW233" s="29"/>
      <c r="NEX233" s="29"/>
      <c r="NEY233" s="29"/>
      <c r="NEZ233" s="29"/>
      <c r="NFA233" s="29"/>
      <c r="NFB233" s="29"/>
      <c r="NFC233" s="29"/>
      <c r="NFD233" s="29"/>
      <c r="NFE233" s="29"/>
      <c r="NFF233" s="29"/>
      <c r="NFG233" s="29"/>
      <c r="NFH233" s="29"/>
      <c r="NFI233" s="29"/>
      <c r="NFJ233" s="29"/>
      <c r="NFK233" s="29"/>
      <c r="NFL233" s="29"/>
      <c r="NFM233" s="29"/>
      <c r="NFN233" s="29"/>
      <c r="NFO233" s="29"/>
      <c r="NFP233" s="29"/>
      <c r="NFQ233" s="29"/>
      <c r="NFR233" s="29"/>
      <c r="NFS233" s="29"/>
      <c r="NFT233" s="29"/>
      <c r="NFU233" s="29"/>
      <c r="NFV233" s="29"/>
      <c r="NFW233" s="29"/>
      <c r="NFX233" s="29"/>
      <c r="NFY233" s="29"/>
      <c r="NFZ233" s="29"/>
      <c r="NGA233" s="29"/>
      <c r="NGB233" s="29"/>
      <c r="NGC233" s="29"/>
      <c r="NGD233" s="29"/>
      <c r="NGE233" s="29"/>
      <c r="NGF233" s="29"/>
      <c r="NGG233" s="29"/>
      <c r="NGH233" s="29"/>
      <c r="NGI233" s="29"/>
      <c r="NGJ233" s="29"/>
      <c r="NGK233" s="29"/>
      <c r="NGL233" s="29"/>
      <c r="NGM233" s="29"/>
      <c r="NGN233" s="29"/>
      <c r="NGO233" s="29"/>
      <c r="NGP233" s="29"/>
      <c r="NGQ233" s="29"/>
      <c r="NGR233" s="29"/>
      <c r="NGS233" s="29"/>
      <c r="NGT233" s="29"/>
      <c r="NGU233" s="29"/>
      <c r="NGV233" s="29"/>
      <c r="NGW233" s="29"/>
      <c r="NGX233" s="29"/>
      <c r="NGY233" s="29"/>
      <c r="NGZ233" s="29"/>
      <c r="NHA233" s="29"/>
      <c r="NHB233" s="29"/>
      <c r="NHC233" s="29"/>
      <c r="NHD233" s="29"/>
      <c r="NHE233" s="29"/>
      <c r="NHF233" s="29"/>
      <c r="NHG233" s="29"/>
      <c r="NHH233" s="29"/>
      <c r="NHI233" s="29"/>
      <c r="NHJ233" s="29"/>
      <c r="NHK233" s="29"/>
      <c r="NHL233" s="29"/>
      <c r="NHM233" s="29"/>
      <c r="NHN233" s="29"/>
      <c r="NHO233" s="29"/>
      <c r="NHP233" s="29"/>
      <c r="NHQ233" s="29"/>
      <c r="NHR233" s="29"/>
      <c r="NHS233" s="29"/>
      <c r="NHT233" s="29"/>
      <c r="NHU233" s="29"/>
      <c r="NHV233" s="29"/>
      <c r="NHW233" s="29"/>
      <c r="NHX233" s="29"/>
      <c r="NHY233" s="29"/>
      <c r="NHZ233" s="29"/>
      <c r="NIA233" s="29"/>
      <c r="NIB233" s="29"/>
      <c r="NIC233" s="29"/>
      <c r="NID233" s="29"/>
      <c r="NIE233" s="29"/>
      <c r="NIF233" s="29"/>
      <c r="NIG233" s="29"/>
      <c r="NIH233" s="29"/>
      <c r="NII233" s="29"/>
      <c r="NIJ233" s="29"/>
      <c r="NIK233" s="29"/>
      <c r="NIL233" s="29"/>
      <c r="NIM233" s="29"/>
      <c r="NIN233" s="29"/>
      <c r="NIO233" s="29"/>
      <c r="NIP233" s="29"/>
      <c r="NIQ233" s="29"/>
      <c r="NIR233" s="29"/>
      <c r="NIS233" s="29"/>
      <c r="NIT233" s="29"/>
      <c r="NIU233" s="29"/>
      <c r="NIV233" s="29"/>
      <c r="NIW233" s="29"/>
      <c r="NIX233" s="29"/>
      <c r="NIY233" s="29"/>
      <c r="NIZ233" s="29"/>
      <c r="NJA233" s="29"/>
      <c r="NJB233" s="29"/>
      <c r="NJC233" s="29"/>
      <c r="NJD233" s="29"/>
      <c r="NJE233" s="29"/>
      <c r="NJF233" s="29"/>
      <c r="NJG233" s="29"/>
      <c r="NJH233" s="29"/>
      <c r="NJI233" s="29"/>
      <c r="NJJ233" s="29"/>
      <c r="NJK233" s="29"/>
      <c r="NJL233" s="29"/>
      <c r="NJM233" s="29"/>
      <c r="NJN233" s="29"/>
      <c r="NJO233" s="29"/>
      <c r="NJP233" s="29"/>
      <c r="NJQ233" s="29"/>
      <c r="NJR233" s="29"/>
      <c r="NJS233" s="29"/>
      <c r="NJT233" s="29"/>
      <c r="NJU233" s="29"/>
      <c r="NJV233" s="29"/>
      <c r="NJW233" s="29"/>
      <c r="NJX233" s="29"/>
      <c r="NJY233" s="29"/>
      <c r="NJZ233" s="29"/>
      <c r="NKA233" s="29"/>
      <c r="NKB233" s="29"/>
      <c r="NKC233" s="29"/>
      <c r="NKD233" s="29"/>
      <c r="NKE233" s="29"/>
      <c r="NKF233" s="29"/>
      <c r="NKG233" s="29"/>
      <c r="NKH233" s="29"/>
      <c r="NKI233" s="29"/>
      <c r="NKJ233" s="29"/>
      <c r="NKK233" s="29"/>
      <c r="NKL233" s="29"/>
      <c r="NKM233" s="29"/>
      <c r="NKN233" s="29"/>
      <c r="NKO233" s="29"/>
      <c r="NKP233" s="29"/>
      <c r="NKQ233" s="29"/>
      <c r="NKR233" s="29"/>
      <c r="NKS233" s="29"/>
      <c r="NKT233" s="29"/>
      <c r="NKU233" s="29"/>
      <c r="NKV233" s="29"/>
      <c r="NKW233" s="29"/>
      <c r="NKX233" s="29"/>
      <c r="NKY233" s="29"/>
      <c r="NKZ233" s="29"/>
      <c r="NLA233" s="29"/>
      <c r="NLB233" s="29"/>
      <c r="NLC233" s="29"/>
      <c r="NLD233" s="29"/>
      <c r="NLE233" s="29"/>
      <c r="NLF233" s="29"/>
      <c r="NLG233" s="29"/>
      <c r="NLH233" s="29"/>
      <c r="NLI233" s="29"/>
      <c r="NLJ233" s="29"/>
      <c r="NLK233" s="29"/>
      <c r="NLL233" s="29"/>
      <c r="NLM233" s="29"/>
      <c r="NLN233" s="29"/>
      <c r="NLO233" s="29"/>
      <c r="NLP233" s="29"/>
      <c r="NLQ233" s="29"/>
      <c r="NLR233" s="29"/>
      <c r="NLS233" s="29"/>
      <c r="NLT233" s="29"/>
      <c r="NLU233" s="29"/>
      <c r="NLV233" s="29"/>
      <c r="NLW233" s="29"/>
      <c r="NLX233" s="29"/>
      <c r="NLY233" s="29"/>
      <c r="NLZ233" s="29"/>
      <c r="NMA233" s="29"/>
      <c r="NMB233" s="29"/>
      <c r="NMC233" s="29"/>
      <c r="NMD233" s="29"/>
      <c r="NME233" s="29"/>
      <c r="NMF233" s="29"/>
      <c r="NMG233" s="29"/>
      <c r="NMH233" s="29"/>
      <c r="NMI233" s="29"/>
      <c r="NMJ233" s="29"/>
      <c r="NMK233" s="29"/>
      <c r="NML233" s="29"/>
      <c r="NMM233" s="29"/>
      <c r="NMN233" s="29"/>
      <c r="NMO233" s="29"/>
      <c r="NMP233" s="29"/>
      <c r="NMQ233" s="29"/>
      <c r="NMR233" s="29"/>
      <c r="NMS233" s="29"/>
      <c r="NMT233" s="29"/>
      <c r="NMU233" s="29"/>
      <c r="NMV233" s="29"/>
      <c r="NMW233" s="29"/>
      <c r="NMX233" s="29"/>
      <c r="NMY233" s="29"/>
      <c r="NMZ233" s="29"/>
      <c r="NNA233" s="29"/>
      <c r="NNB233" s="29"/>
      <c r="NNC233" s="29"/>
      <c r="NND233" s="29"/>
      <c r="NNE233" s="29"/>
      <c r="NNF233" s="29"/>
      <c r="NNG233" s="29"/>
      <c r="NNH233" s="29"/>
      <c r="NNI233" s="29"/>
      <c r="NNJ233" s="29"/>
      <c r="NNK233" s="29"/>
      <c r="NNL233" s="29"/>
      <c r="NNM233" s="29"/>
      <c r="NNN233" s="29"/>
      <c r="NNO233" s="29"/>
      <c r="NNP233" s="29"/>
      <c r="NNQ233" s="29"/>
      <c r="NNR233" s="29"/>
      <c r="NNS233" s="29"/>
      <c r="NNT233" s="29"/>
      <c r="NNU233" s="29"/>
      <c r="NNV233" s="29"/>
      <c r="NNW233" s="29"/>
      <c r="NNX233" s="29"/>
      <c r="NNY233" s="29"/>
      <c r="NNZ233" s="29"/>
      <c r="NOA233" s="29"/>
      <c r="NOB233" s="29"/>
      <c r="NOC233" s="29"/>
      <c r="NOD233" s="29"/>
      <c r="NOE233" s="29"/>
      <c r="NOF233" s="29"/>
      <c r="NOG233" s="29"/>
      <c r="NOH233" s="29"/>
      <c r="NOI233" s="29"/>
      <c r="NOJ233" s="29"/>
      <c r="NOK233" s="29"/>
      <c r="NOL233" s="29"/>
      <c r="NOM233" s="29"/>
      <c r="NON233" s="29"/>
      <c r="NOO233" s="29"/>
      <c r="NOP233" s="29"/>
      <c r="NOQ233" s="29"/>
      <c r="NOR233" s="29"/>
      <c r="NOS233" s="29"/>
      <c r="NOT233" s="29"/>
      <c r="NOU233" s="29"/>
      <c r="NOV233" s="29"/>
      <c r="NOW233" s="29"/>
      <c r="NOX233" s="29"/>
      <c r="NOY233" s="29"/>
      <c r="NOZ233" s="29"/>
      <c r="NPA233" s="29"/>
      <c r="NPB233" s="29"/>
      <c r="NPC233" s="29"/>
      <c r="NPD233" s="29"/>
      <c r="NPE233" s="29"/>
      <c r="NPF233" s="29"/>
      <c r="NPG233" s="29"/>
      <c r="NPH233" s="29"/>
      <c r="NPI233" s="29"/>
      <c r="NPJ233" s="29"/>
      <c r="NPK233" s="29"/>
      <c r="NPL233" s="29"/>
      <c r="NPM233" s="29"/>
      <c r="NPN233" s="29"/>
      <c r="NPO233" s="29"/>
      <c r="NPP233" s="29"/>
      <c r="NPQ233" s="29"/>
      <c r="NPR233" s="29"/>
      <c r="NPS233" s="29"/>
      <c r="NPT233" s="29"/>
      <c r="NPU233" s="29"/>
      <c r="NPV233" s="29"/>
      <c r="NPW233" s="29"/>
      <c r="NPX233" s="29"/>
      <c r="NPY233" s="29"/>
      <c r="NPZ233" s="29"/>
      <c r="NQA233" s="29"/>
      <c r="NQB233" s="29"/>
      <c r="NQC233" s="29"/>
      <c r="NQD233" s="29"/>
      <c r="NQE233" s="29"/>
      <c r="NQF233" s="29"/>
      <c r="NQG233" s="29"/>
      <c r="NQH233" s="29"/>
      <c r="NQI233" s="29"/>
      <c r="NQJ233" s="29"/>
      <c r="NQK233" s="29"/>
      <c r="NQL233" s="29"/>
      <c r="NQM233" s="29"/>
      <c r="NQN233" s="29"/>
      <c r="NQO233" s="29"/>
      <c r="NQP233" s="29"/>
      <c r="NQQ233" s="29"/>
      <c r="NQR233" s="29"/>
      <c r="NQS233" s="29"/>
      <c r="NQT233" s="29"/>
      <c r="NQU233" s="29"/>
      <c r="NQV233" s="29"/>
      <c r="NQW233" s="29"/>
      <c r="NQX233" s="29"/>
      <c r="NQY233" s="29"/>
      <c r="NQZ233" s="29"/>
      <c r="NRA233" s="29"/>
      <c r="NRB233" s="29"/>
      <c r="NRC233" s="29"/>
      <c r="NRD233" s="29"/>
      <c r="NRE233" s="29"/>
      <c r="NRF233" s="29"/>
      <c r="NRG233" s="29"/>
      <c r="NRH233" s="29"/>
      <c r="NRI233" s="29"/>
      <c r="NRJ233" s="29"/>
      <c r="NRK233" s="29"/>
      <c r="NRL233" s="29"/>
      <c r="NRM233" s="29"/>
      <c r="NRN233" s="29"/>
      <c r="NRO233" s="29"/>
      <c r="NRP233" s="29"/>
      <c r="NRQ233" s="29"/>
      <c r="NRR233" s="29"/>
      <c r="NRS233" s="29"/>
      <c r="NRT233" s="29"/>
      <c r="NRU233" s="29"/>
      <c r="NRV233" s="29"/>
      <c r="NRW233" s="29"/>
      <c r="NRX233" s="29"/>
      <c r="NRY233" s="29"/>
      <c r="NRZ233" s="29"/>
      <c r="NSA233" s="29"/>
      <c r="NSB233" s="29"/>
      <c r="NSC233" s="29"/>
      <c r="NSD233" s="29"/>
      <c r="NSE233" s="29"/>
      <c r="NSF233" s="29"/>
      <c r="NSG233" s="29"/>
      <c r="NSH233" s="29"/>
      <c r="NSI233" s="29"/>
      <c r="NSJ233" s="29"/>
      <c r="NSK233" s="29"/>
      <c r="NSL233" s="29"/>
      <c r="NSM233" s="29"/>
      <c r="NSN233" s="29"/>
      <c r="NSO233" s="29"/>
      <c r="NSP233" s="29"/>
      <c r="NSQ233" s="29"/>
      <c r="NSR233" s="29"/>
      <c r="NSS233" s="29"/>
      <c r="NST233" s="29"/>
      <c r="NSU233" s="29"/>
      <c r="NSV233" s="29"/>
      <c r="NSW233" s="29"/>
      <c r="NSX233" s="29"/>
      <c r="NSY233" s="29"/>
      <c r="NSZ233" s="29"/>
      <c r="NTA233" s="29"/>
      <c r="NTB233" s="29"/>
      <c r="NTC233" s="29"/>
      <c r="NTD233" s="29"/>
      <c r="NTE233" s="29"/>
      <c r="NTF233" s="29"/>
      <c r="NTG233" s="29"/>
      <c r="NTH233" s="29"/>
      <c r="NTI233" s="29"/>
      <c r="NTJ233" s="29"/>
      <c r="NTK233" s="29"/>
      <c r="NTL233" s="29"/>
      <c r="NTM233" s="29"/>
      <c r="NTN233" s="29"/>
      <c r="NTO233" s="29"/>
      <c r="NTP233" s="29"/>
      <c r="NTQ233" s="29"/>
      <c r="NTR233" s="29"/>
      <c r="NTS233" s="29"/>
      <c r="NTT233" s="29"/>
      <c r="NTU233" s="29"/>
      <c r="NTV233" s="29"/>
      <c r="NTW233" s="29"/>
      <c r="NTX233" s="29"/>
      <c r="NTY233" s="29"/>
      <c r="NTZ233" s="29"/>
      <c r="NUA233" s="29"/>
      <c r="NUB233" s="29"/>
      <c r="NUC233" s="29"/>
      <c r="NUD233" s="29"/>
      <c r="NUE233" s="29"/>
      <c r="NUF233" s="29"/>
      <c r="NUG233" s="29"/>
      <c r="NUH233" s="29"/>
      <c r="NUI233" s="29"/>
      <c r="NUJ233" s="29"/>
      <c r="NUK233" s="29"/>
      <c r="NUL233" s="29"/>
      <c r="NUM233" s="29"/>
      <c r="NUN233" s="29"/>
      <c r="NUO233" s="29"/>
      <c r="NUP233" s="29"/>
      <c r="NUQ233" s="29"/>
      <c r="NUR233" s="29"/>
      <c r="NUS233" s="29"/>
      <c r="NUT233" s="29"/>
      <c r="NUU233" s="29"/>
      <c r="NUV233" s="29"/>
      <c r="NUW233" s="29"/>
      <c r="NUX233" s="29"/>
      <c r="NUY233" s="29"/>
      <c r="NUZ233" s="29"/>
      <c r="NVA233" s="29"/>
      <c r="NVB233" s="29"/>
      <c r="NVC233" s="29"/>
      <c r="NVD233" s="29"/>
      <c r="NVE233" s="29"/>
      <c r="NVF233" s="29"/>
      <c r="NVG233" s="29"/>
      <c r="NVH233" s="29"/>
      <c r="NVI233" s="29"/>
      <c r="NVJ233" s="29"/>
      <c r="NVK233" s="29"/>
      <c r="NVL233" s="29"/>
      <c r="NVM233" s="29"/>
      <c r="NVN233" s="29"/>
      <c r="NVO233" s="29"/>
      <c r="NVP233" s="29"/>
      <c r="NVQ233" s="29"/>
      <c r="NVR233" s="29"/>
      <c r="NVS233" s="29"/>
      <c r="NVT233" s="29"/>
      <c r="NVU233" s="29"/>
      <c r="NVV233" s="29"/>
      <c r="NVW233" s="29"/>
      <c r="NVX233" s="29"/>
      <c r="NVY233" s="29"/>
      <c r="NVZ233" s="29"/>
      <c r="NWA233" s="29"/>
      <c r="NWB233" s="29"/>
      <c r="NWC233" s="29"/>
      <c r="NWD233" s="29"/>
      <c r="NWE233" s="29"/>
      <c r="NWF233" s="29"/>
      <c r="NWG233" s="29"/>
      <c r="NWH233" s="29"/>
      <c r="NWI233" s="29"/>
      <c r="NWJ233" s="29"/>
      <c r="NWK233" s="29"/>
      <c r="NWL233" s="29"/>
      <c r="NWM233" s="29"/>
      <c r="NWN233" s="29"/>
      <c r="NWO233" s="29"/>
      <c r="NWP233" s="29"/>
      <c r="NWQ233" s="29"/>
      <c r="NWR233" s="29"/>
      <c r="NWS233" s="29"/>
      <c r="NWT233" s="29"/>
      <c r="NWU233" s="29"/>
      <c r="NWV233" s="29"/>
      <c r="NWW233" s="29"/>
      <c r="NWX233" s="29"/>
      <c r="NWY233" s="29"/>
      <c r="NWZ233" s="29"/>
      <c r="NXA233" s="29"/>
      <c r="NXB233" s="29"/>
      <c r="NXC233" s="29"/>
      <c r="NXD233" s="29"/>
      <c r="NXE233" s="29"/>
      <c r="NXF233" s="29"/>
      <c r="NXG233" s="29"/>
      <c r="NXH233" s="29"/>
      <c r="NXI233" s="29"/>
      <c r="NXJ233" s="29"/>
      <c r="NXK233" s="29"/>
      <c r="NXL233" s="29"/>
      <c r="NXM233" s="29"/>
      <c r="NXN233" s="29"/>
      <c r="NXO233" s="29"/>
      <c r="NXP233" s="29"/>
      <c r="NXQ233" s="29"/>
      <c r="NXR233" s="29"/>
      <c r="NXS233" s="29"/>
      <c r="NXT233" s="29"/>
      <c r="NXU233" s="29"/>
      <c r="NXV233" s="29"/>
      <c r="NXW233" s="29"/>
      <c r="NXX233" s="29"/>
      <c r="NXY233" s="29"/>
      <c r="NXZ233" s="29"/>
      <c r="NYA233" s="29"/>
      <c r="NYB233" s="29"/>
      <c r="NYC233" s="29"/>
      <c r="NYD233" s="29"/>
      <c r="NYE233" s="29"/>
      <c r="NYF233" s="29"/>
      <c r="NYG233" s="29"/>
      <c r="NYH233" s="29"/>
      <c r="NYI233" s="29"/>
      <c r="NYJ233" s="29"/>
      <c r="NYK233" s="29"/>
      <c r="NYL233" s="29"/>
      <c r="NYM233" s="29"/>
      <c r="NYN233" s="29"/>
      <c r="NYO233" s="29"/>
      <c r="NYP233" s="29"/>
      <c r="NYQ233" s="29"/>
      <c r="NYR233" s="29"/>
      <c r="NYS233" s="29"/>
      <c r="NYT233" s="29"/>
      <c r="NYU233" s="29"/>
      <c r="NYV233" s="29"/>
      <c r="NYW233" s="29"/>
      <c r="NYX233" s="29"/>
      <c r="NYY233" s="29"/>
      <c r="NYZ233" s="29"/>
      <c r="NZA233" s="29"/>
      <c r="NZB233" s="29"/>
      <c r="NZC233" s="29"/>
      <c r="NZD233" s="29"/>
      <c r="NZE233" s="29"/>
      <c r="NZF233" s="29"/>
      <c r="NZG233" s="29"/>
      <c r="NZH233" s="29"/>
      <c r="NZI233" s="29"/>
      <c r="NZJ233" s="29"/>
      <c r="NZK233" s="29"/>
      <c r="NZL233" s="29"/>
      <c r="NZM233" s="29"/>
      <c r="NZN233" s="29"/>
      <c r="NZO233" s="29"/>
      <c r="NZP233" s="29"/>
      <c r="NZQ233" s="29"/>
      <c r="NZR233" s="29"/>
      <c r="NZS233" s="29"/>
      <c r="NZT233" s="29"/>
      <c r="NZU233" s="29"/>
      <c r="NZV233" s="29"/>
      <c r="NZW233" s="29"/>
      <c r="NZX233" s="29"/>
      <c r="NZY233" s="29"/>
      <c r="NZZ233" s="29"/>
      <c r="OAA233" s="29"/>
      <c r="OAB233" s="29"/>
      <c r="OAC233" s="29"/>
      <c r="OAD233" s="29"/>
      <c r="OAE233" s="29"/>
      <c r="OAF233" s="29"/>
      <c r="OAG233" s="29"/>
      <c r="OAH233" s="29"/>
      <c r="OAI233" s="29"/>
      <c r="OAJ233" s="29"/>
      <c r="OAK233" s="29"/>
      <c r="OAL233" s="29"/>
      <c r="OAM233" s="29"/>
      <c r="OAN233" s="29"/>
      <c r="OAO233" s="29"/>
      <c r="OAP233" s="29"/>
      <c r="OAQ233" s="29"/>
      <c r="OAR233" s="29"/>
      <c r="OAS233" s="29"/>
      <c r="OAT233" s="29"/>
      <c r="OAU233" s="29"/>
      <c r="OAV233" s="29"/>
      <c r="OAW233" s="29"/>
      <c r="OAX233" s="29"/>
      <c r="OAY233" s="29"/>
      <c r="OAZ233" s="29"/>
      <c r="OBA233" s="29"/>
      <c r="OBB233" s="29"/>
      <c r="OBC233" s="29"/>
      <c r="OBD233" s="29"/>
      <c r="OBE233" s="29"/>
      <c r="OBF233" s="29"/>
      <c r="OBG233" s="29"/>
      <c r="OBH233" s="29"/>
      <c r="OBI233" s="29"/>
      <c r="OBJ233" s="29"/>
      <c r="OBK233" s="29"/>
      <c r="OBL233" s="29"/>
      <c r="OBM233" s="29"/>
      <c r="OBN233" s="29"/>
      <c r="OBO233" s="29"/>
      <c r="OBP233" s="29"/>
      <c r="OBQ233" s="29"/>
      <c r="OBR233" s="29"/>
      <c r="OBS233" s="29"/>
      <c r="OBT233" s="29"/>
      <c r="OBU233" s="29"/>
      <c r="OBV233" s="29"/>
      <c r="OBW233" s="29"/>
      <c r="OBX233" s="29"/>
      <c r="OBY233" s="29"/>
      <c r="OBZ233" s="29"/>
      <c r="OCA233" s="29"/>
      <c r="OCB233" s="29"/>
      <c r="OCC233" s="29"/>
      <c r="OCD233" s="29"/>
      <c r="OCE233" s="29"/>
      <c r="OCF233" s="29"/>
      <c r="OCG233" s="29"/>
      <c r="OCH233" s="29"/>
      <c r="OCI233" s="29"/>
      <c r="OCJ233" s="29"/>
      <c r="OCK233" s="29"/>
      <c r="OCL233" s="29"/>
      <c r="OCM233" s="29"/>
      <c r="OCN233" s="29"/>
      <c r="OCO233" s="29"/>
      <c r="OCP233" s="29"/>
      <c r="OCQ233" s="29"/>
      <c r="OCR233" s="29"/>
      <c r="OCS233" s="29"/>
      <c r="OCT233" s="29"/>
      <c r="OCU233" s="29"/>
      <c r="OCV233" s="29"/>
      <c r="OCW233" s="29"/>
      <c r="OCX233" s="29"/>
      <c r="OCY233" s="29"/>
      <c r="OCZ233" s="29"/>
      <c r="ODA233" s="29"/>
      <c r="ODB233" s="29"/>
      <c r="ODC233" s="29"/>
      <c r="ODD233" s="29"/>
      <c r="ODE233" s="29"/>
      <c r="ODF233" s="29"/>
      <c r="ODG233" s="29"/>
      <c r="ODH233" s="29"/>
      <c r="ODI233" s="29"/>
      <c r="ODJ233" s="29"/>
      <c r="ODK233" s="29"/>
      <c r="ODL233" s="29"/>
      <c r="ODM233" s="29"/>
      <c r="ODN233" s="29"/>
      <c r="ODO233" s="29"/>
      <c r="ODP233" s="29"/>
      <c r="ODQ233" s="29"/>
      <c r="ODR233" s="29"/>
      <c r="ODS233" s="29"/>
      <c r="ODT233" s="29"/>
      <c r="ODU233" s="29"/>
      <c r="ODV233" s="29"/>
      <c r="ODW233" s="29"/>
      <c r="ODX233" s="29"/>
      <c r="ODY233" s="29"/>
      <c r="ODZ233" s="29"/>
      <c r="OEA233" s="29"/>
      <c r="OEB233" s="29"/>
      <c r="OEC233" s="29"/>
      <c r="OED233" s="29"/>
      <c r="OEE233" s="29"/>
      <c r="OEF233" s="29"/>
      <c r="OEG233" s="29"/>
      <c r="OEH233" s="29"/>
      <c r="OEI233" s="29"/>
      <c r="OEJ233" s="29"/>
      <c r="OEK233" s="29"/>
      <c r="OEL233" s="29"/>
      <c r="OEM233" s="29"/>
      <c r="OEN233" s="29"/>
      <c r="OEO233" s="29"/>
      <c r="OEP233" s="29"/>
      <c r="OEQ233" s="29"/>
      <c r="OER233" s="29"/>
      <c r="OES233" s="29"/>
      <c r="OET233" s="29"/>
      <c r="OEU233" s="29"/>
      <c r="OEV233" s="29"/>
      <c r="OEW233" s="29"/>
      <c r="OEX233" s="29"/>
      <c r="OEY233" s="29"/>
      <c r="OEZ233" s="29"/>
      <c r="OFA233" s="29"/>
      <c r="OFB233" s="29"/>
      <c r="OFC233" s="29"/>
      <c r="OFD233" s="29"/>
      <c r="OFE233" s="29"/>
      <c r="OFF233" s="29"/>
      <c r="OFG233" s="29"/>
      <c r="OFH233" s="29"/>
      <c r="OFI233" s="29"/>
      <c r="OFJ233" s="29"/>
      <c r="OFK233" s="29"/>
      <c r="OFL233" s="29"/>
      <c r="OFM233" s="29"/>
      <c r="OFN233" s="29"/>
      <c r="OFO233" s="29"/>
      <c r="OFP233" s="29"/>
      <c r="OFQ233" s="29"/>
      <c r="OFR233" s="29"/>
      <c r="OFS233" s="29"/>
      <c r="OFT233" s="29"/>
      <c r="OFU233" s="29"/>
      <c r="OFV233" s="29"/>
      <c r="OFW233" s="29"/>
      <c r="OFX233" s="29"/>
      <c r="OFY233" s="29"/>
      <c r="OFZ233" s="29"/>
      <c r="OGA233" s="29"/>
      <c r="OGB233" s="29"/>
      <c r="OGC233" s="29"/>
      <c r="OGD233" s="29"/>
      <c r="OGE233" s="29"/>
      <c r="OGF233" s="29"/>
      <c r="OGG233" s="29"/>
      <c r="OGH233" s="29"/>
      <c r="OGI233" s="29"/>
      <c r="OGJ233" s="29"/>
      <c r="OGK233" s="29"/>
      <c r="OGL233" s="29"/>
      <c r="OGM233" s="29"/>
      <c r="OGN233" s="29"/>
      <c r="OGO233" s="29"/>
      <c r="OGP233" s="29"/>
      <c r="OGQ233" s="29"/>
      <c r="OGR233" s="29"/>
      <c r="OGS233" s="29"/>
      <c r="OGT233" s="29"/>
      <c r="OGU233" s="29"/>
      <c r="OGV233" s="29"/>
      <c r="OGW233" s="29"/>
      <c r="OGX233" s="29"/>
      <c r="OGY233" s="29"/>
      <c r="OGZ233" s="29"/>
      <c r="OHA233" s="29"/>
      <c r="OHB233" s="29"/>
      <c r="OHC233" s="29"/>
      <c r="OHD233" s="29"/>
      <c r="OHE233" s="29"/>
      <c r="OHF233" s="29"/>
      <c r="OHG233" s="29"/>
      <c r="OHH233" s="29"/>
      <c r="OHI233" s="29"/>
      <c r="OHJ233" s="29"/>
      <c r="OHK233" s="29"/>
      <c r="OHL233" s="29"/>
      <c r="OHM233" s="29"/>
      <c r="OHN233" s="29"/>
      <c r="OHO233" s="29"/>
      <c r="OHP233" s="29"/>
      <c r="OHQ233" s="29"/>
      <c r="OHR233" s="29"/>
      <c r="OHS233" s="29"/>
      <c r="OHT233" s="29"/>
      <c r="OHU233" s="29"/>
      <c r="OHV233" s="29"/>
      <c r="OHW233" s="29"/>
      <c r="OHX233" s="29"/>
      <c r="OHY233" s="29"/>
      <c r="OHZ233" s="29"/>
      <c r="OIA233" s="29"/>
      <c r="OIB233" s="29"/>
      <c r="OIC233" s="29"/>
      <c r="OID233" s="29"/>
      <c r="OIE233" s="29"/>
      <c r="OIF233" s="29"/>
      <c r="OIG233" s="29"/>
      <c r="OIH233" s="29"/>
      <c r="OII233" s="29"/>
      <c r="OIJ233" s="29"/>
      <c r="OIK233" s="29"/>
      <c r="OIL233" s="29"/>
      <c r="OIM233" s="29"/>
      <c r="OIN233" s="29"/>
      <c r="OIO233" s="29"/>
      <c r="OIP233" s="29"/>
      <c r="OIQ233" s="29"/>
      <c r="OIR233" s="29"/>
      <c r="OIS233" s="29"/>
      <c r="OIT233" s="29"/>
      <c r="OIU233" s="29"/>
      <c r="OIV233" s="29"/>
      <c r="OIW233" s="29"/>
      <c r="OIX233" s="29"/>
      <c r="OIY233" s="29"/>
      <c r="OIZ233" s="29"/>
      <c r="OJA233" s="29"/>
      <c r="OJB233" s="29"/>
      <c r="OJC233" s="29"/>
      <c r="OJD233" s="29"/>
      <c r="OJE233" s="29"/>
      <c r="OJF233" s="29"/>
      <c r="OJG233" s="29"/>
      <c r="OJH233" s="29"/>
      <c r="OJI233" s="29"/>
      <c r="OJJ233" s="29"/>
      <c r="OJK233" s="29"/>
      <c r="OJL233" s="29"/>
      <c r="OJM233" s="29"/>
      <c r="OJN233" s="29"/>
      <c r="OJO233" s="29"/>
      <c r="OJP233" s="29"/>
      <c r="OJQ233" s="29"/>
      <c r="OJR233" s="29"/>
      <c r="OJS233" s="29"/>
      <c r="OJT233" s="29"/>
      <c r="OJU233" s="29"/>
      <c r="OJV233" s="29"/>
      <c r="OJW233" s="29"/>
      <c r="OJX233" s="29"/>
      <c r="OJY233" s="29"/>
      <c r="OJZ233" s="29"/>
      <c r="OKA233" s="29"/>
      <c r="OKB233" s="29"/>
      <c r="OKC233" s="29"/>
      <c r="OKD233" s="29"/>
      <c r="OKE233" s="29"/>
      <c r="OKF233" s="29"/>
      <c r="OKG233" s="29"/>
      <c r="OKH233" s="29"/>
      <c r="OKI233" s="29"/>
      <c r="OKJ233" s="29"/>
      <c r="OKK233" s="29"/>
      <c r="OKL233" s="29"/>
      <c r="OKM233" s="29"/>
      <c r="OKN233" s="29"/>
      <c r="OKO233" s="29"/>
      <c r="OKP233" s="29"/>
      <c r="OKQ233" s="29"/>
      <c r="OKR233" s="29"/>
      <c r="OKS233" s="29"/>
      <c r="OKT233" s="29"/>
      <c r="OKU233" s="29"/>
      <c r="OKV233" s="29"/>
      <c r="OKW233" s="29"/>
      <c r="OKX233" s="29"/>
      <c r="OKY233" s="29"/>
      <c r="OKZ233" s="29"/>
      <c r="OLA233" s="29"/>
      <c r="OLB233" s="29"/>
      <c r="OLC233" s="29"/>
      <c r="OLD233" s="29"/>
      <c r="OLE233" s="29"/>
      <c r="OLF233" s="29"/>
      <c r="OLG233" s="29"/>
      <c r="OLH233" s="29"/>
      <c r="OLI233" s="29"/>
      <c r="OLJ233" s="29"/>
      <c r="OLK233" s="29"/>
      <c r="OLL233" s="29"/>
      <c r="OLM233" s="29"/>
      <c r="OLN233" s="29"/>
      <c r="OLO233" s="29"/>
      <c r="OLP233" s="29"/>
      <c r="OLQ233" s="29"/>
      <c r="OLR233" s="29"/>
      <c r="OLS233" s="29"/>
      <c r="OLT233" s="29"/>
      <c r="OLU233" s="29"/>
      <c r="OLV233" s="29"/>
      <c r="OLW233" s="29"/>
      <c r="OLX233" s="29"/>
      <c r="OLY233" s="29"/>
      <c r="OLZ233" s="29"/>
      <c r="OMA233" s="29"/>
      <c r="OMB233" s="29"/>
      <c r="OMC233" s="29"/>
      <c r="OMD233" s="29"/>
      <c r="OME233" s="29"/>
      <c r="OMF233" s="29"/>
      <c r="OMG233" s="29"/>
      <c r="OMH233" s="29"/>
      <c r="OMI233" s="29"/>
      <c r="OMJ233" s="29"/>
      <c r="OMK233" s="29"/>
      <c r="OML233" s="29"/>
      <c r="OMM233" s="29"/>
      <c r="OMN233" s="29"/>
      <c r="OMO233" s="29"/>
      <c r="OMP233" s="29"/>
      <c r="OMQ233" s="29"/>
      <c r="OMR233" s="29"/>
      <c r="OMS233" s="29"/>
      <c r="OMT233" s="29"/>
      <c r="OMU233" s="29"/>
      <c r="OMV233" s="29"/>
      <c r="OMW233" s="29"/>
      <c r="OMX233" s="29"/>
      <c r="OMY233" s="29"/>
      <c r="OMZ233" s="29"/>
      <c r="ONA233" s="29"/>
      <c r="ONB233" s="29"/>
      <c r="ONC233" s="29"/>
      <c r="OND233" s="29"/>
      <c r="ONE233" s="29"/>
      <c r="ONF233" s="29"/>
      <c r="ONG233" s="29"/>
      <c r="ONH233" s="29"/>
      <c r="ONI233" s="29"/>
      <c r="ONJ233" s="29"/>
      <c r="ONK233" s="29"/>
      <c r="ONL233" s="29"/>
      <c r="ONM233" s="29"/>
      <c r="ONN233" s="29"/>
      <c r="ONO233" s="29"/>
      <c r="ONP233" s="29"/>
      <c r="ONQ233" s="29"/>
      <c r="ONR233" s="29"/>
      <c r="ONS233" s="29"/>
      <c r="ONT233" s="29"/>
      <c r="ONU233" s="29"/>
      <c r="ONV233" s="29"/>
      <c r="ONW233" s="29"/>
      <c r="ONX233" s="29"/>
      <c r="ONY233" s="29"/>
      <c r="ONZ233" s="29"/>
      <c r="OOA233" s="29"/>
      <c r="OOB233" s="29"/>
      <c r="OOC233" s="29"/>
      <c r="OOD233" s="29"/>
      <c r="OOE233" s="29"/>
      <c r="OOF233" s="29"/>
      <c r="OOG233" s="29"/>
      <c r="OOH233" s="29"/>
      <c r="OOI233" s="29"/>
      <c r="OOJ233" s="29"/>
      <c r="OOK233" s="29"/>
      <c r="OOL233" s="29"/>
      <c r="OOM233" s="29"/>
      <c r="OON233" s="29"/>
      <c r="OOO233" s="29"/>
      <c r="OOP233" s="29"/>
      <c r="OOQ233" s="29"/>
      <c r="OOR233" s="29"/>
      <c r="OOS233" s="29"/>
      <c r="OOT233" s="29"/>
      <c r="OOU233" s="29"/>
      <c r="OOV233" s="29"/>
      <c r="OOW233" s="29"/>
      <c r="OOX233" s="29"/>
      <c r="OOY233" s="29"/>
      <c r="OOZ233" s="29"/>
      <c r="OPA233" s="29"/>
      <c r="OPB233" s="29"/>
      <c r="OPC233" s="29"/>
      <c r="OPD233" s="29"/>
      <c r="OPE233" s="29"/>
      <c r="OPF233" s="29"/>
      <c r="OPG233" s="29"/>
      <c r="OPH233" s="29"/>
      <c r="OPI233" s="29"/>
      <c r="OPJ233" s="29"/>
      <c r="OPK233" s="29"/>
      <c r="OPL233" s="29"/>
      <c r="OPM233" s="29"/>
      <c r="OPN233" s="29"/>
      <c r="OPO233" s="29"/>
      <c r="OPP233" s="29"/>
      <c r="OPQ233" s="29"/>
      <c r="OPR233" s="29"/>
      <c r="OPS233" s="29"/>
      <c r="OPT233" s="29"/>
      <c r="OPU233" s="29"/>
      <c r="OPV233" s="29"/>
      <c r="OPW233" s="29"/>
      <c r="OPX233" s="29"/>
      <c r="OPY233" s="29"/>
      <c r="OPZ233" s="29"/>
      <c r="OQA233" s="29"/>
      <c r="OQB233" s="29"/>
      <c r="OQC233" s="29"/>
      <c r="OQD233" s="29"/>
      <c r="OQE233" s="29"/>
      <c r="OQF233" s="29"/>
      <c r="OQG233" s="29"/>
      <c r="OQH233" s="29"/>
      <c r="OQI233" s="29"/>
      <c r="OQJ233" s="29"/>
      <c r="OQK233" s="29"/>
      <c r="OQL233" s="29"/>
      <c r="OQM233" s="29"/>
      <c r="OQN233" s="29"/>
      <c r="OQO233" s="29"/>
      <c r="OQP233" s="29"/>
      <c r="OQQ233" s="29"/>
      <c r="OQR233" s="29"/>
      <c r="OQS233" s="29"/>
      <c r="OQT233" s="29"/>
      <c r="OQU233" s="29"/>
      <c r="OQV233" s="29"/>
      <c r="OQW233" s="29"/>
      <c r="OQX233" s="29"/>
      <c r="OQY233" s="29"/>
      <c r="OQZ233" s="29"/>
      <c r="ORA233" s="29"/>
      <c r="ORB233" s="29"/>
      <c r="ORC233" s="29"/>
      <c r="ORD233" s="29"/>
      <c r="ORE233" s="29"/>
      <c r="ORF233" s="29"/>
      <c r="ORG233" s="29"/>
      <c r="ORH233" s="29"/>
      <c r="ORI233" s="29"/>
      <c r="ORJ233" s="29"/>
      <c r="ORK233" s="29"/>
      <c r="ORL233" s="29"/>
      <c r="ORM233" s="29"/>
      <c r="ORN233" s="29"/>
      <c r="ORO233" s="29"/>
      <c r="ORP233" s="29"/>
      <c r="ORQ233" s="29"/>
      <c r="ORR233" s="29"/>
      <c r="ORS233" s="29"/>
      <c r="ORT233" s="29"/>
      <c r="ORU233" s="29"/>
      <c r="ORV233" s="29"/>
      <c r="ORW233" s="29"/>
      <c r="ORX233" s="29"/>
      <c r="ORY233" s="29"/>
      <c r="ORZ233" s="29"/>
      <c r="OSA233" s="29"/>
      <c r="OSB233" s="29"/>
      <c r="OSC233" s="29"/>
      <c r="OSD233" s="29"/>
      <c r="OSE233" s="29"/>
      <c r="OSF233" s="29"/>
      <c r="OSG233" s="29"/>
      <c r="OSH233" s="29"/>
      <c r="OSI233" s="29"/>
      <c r="OSJ233" s="29"/>
      <c r="OSK233" s="29"/>
      <c r="OSL233" s="29"/>
      <c r="OSM233" s="29"/>
      <c r="OSN233" s="29"/>
      <c r="OSO233" s="29"/>
      <c r="OSP233" s="29"/>
      <c r="OSQ233" s="29"/>
      <c r="OSR233" s="29"/>
      <c r="OSS233" s="29"/>
      <c r="OST233" s="29"/>
      <c r="OSU233" s="29"/>
      <c r="OSV233" s="29"/>
      <c r="OSW233" s="29"/>
      <c r="OSX233" s="29"/>
      <c r="OSY233" s="29"/>
      <c r="OSZ233" s="29"/>
      <c r="OTA233" s="29"/>
      <c r="OTB233" s="29"/>
      <c r="OTC233" s="29"/>
      <c r="OTD233" s="29"/>
      <c r="OTE233" s="29"/>
      <c r="OTF233" s="29"/>
      <c r="OTG233" s="29"/>
      <c r="OTH233" s="29"/>
      <c r="OTI233" s="29"/>
      <c r="OTJ233" s="29"/>
      <c r="OTK233" s="29"/>
      <c r="OTL233" s="29"/>
      <c r="OTM233" s="29"/>
      <c r="OTN233" s="29"/>
      <c r="OTO233" s="29"/>
      <c r="OTP233" s="29"/>
      <c r="OTQ233" s="29"/>
      <c r="OTR233" s="29"/>
      <c r="OTS233" s="29"/>
      <c r="OTT233" s="29"/>
      <c r="OTU233" s="29"/>
      <c r="OTV233" s="29"/>
      <c r="OTW233" s="29"/>
      <c r="OTX233" s="29"/>
      <c r="OTY233" s="29"/>
      <c r="OTZ233" s="29"/>
      <c r="OUA233" s="29"/>
      <c r="OUB233" s="29"/>
      <c r="OUC233" s="29"/>
      <c r="OUD233" s="29"/>
      <c r="OUE233" s="29"/>
      <c r="OUF233" s="29"/>
      <c r="OUG233" s="29"/>
      <c r="OUH233" s="29"/>
      <c r="OUI233" s="29"/>
      <c r="OUJ233" s="29"/>
      <c r="OUK233" s="29"/>
      <c r="OUL233" s="29"/>
      <c r="OUM233" s="29"/>
      <c r="OUN233" s="29"/>
      <c r="OUO233" s="29"/>
      <c r="OUP233" s="29"/>
      <c r="OUQ233" s="29"/>
      <c r="OUR233" s="29"/>
      <c r="OUS233" s="29"/>
      <c r="OUT233" s="29"/>
      <c r="OUU233" s="29"/>
      <c r="OUV233" s="29"/>
      <c r="OUW233" s="29"/>
      <c r="OUX233" s="29"/>
      <c r="OUY233" s="29"/>
      <c r="OUZ233" s="29"/>
      <c r="OVA233" s="29"/>
      <c r="OVB233" s="29"/>
      <c r="OVC233" s="29"/>
      <c r="OVD233" s="29"/>
      <c r="OVE233" s="29"/>
      <c r="OVF233" s="29"/>
      <c r="OVG233" s="29"/>
      <c r="OVH233" s="29"/>
      <c r="OVI233" s="29"/>
      <c r="OVJ233" s="29"/>
      <c r="OVK233" s="29"/>
      <c r="OVL233" s="29"/>
      <c r="OVM233" s="29"/>
      <c r="OVN233" s="29"/>
      <c r="OVO233" s="29"/>
      <c r="OVP233" s="29"/>
      <c r="OVQ233" s="29"/>
      <c r="OVR233" s="29"/>
      <c r="OVS233" s="29"/>
      <c r="OVT233" s="29"/>
      <c r="OVU233" s="29"/>
      <c r="OVV233" s="29"/>
      <c r="OVW233" s="29"/>
      <c r="OVX233" s="29"/>
      <c r="OVY233" s="29"/>
      <c r="OVZ233" s="29"/>
      <c r="OWA233" s="29"/>
      <c r="OWB233" s="29"/>
      <c r="OWC233" s="29"/>
      <c r="OWD233" s="29"/>
      <c r="OWE233" s="29"/>
      <c r="OWF233" s="29"/>
      <c r="OWG233" s="29"/>
      <c r="OWH233" s="29"/>
      <c r="OWI233" s="29"/>
      <c r="OWJ233" s="29"/>
      <c r="OWK233" s="29"/>
      <c r="OWL233" s="29"/>
      <c r="OWM233" s="29"/>
      <c r="OWN233" s="29"/>
      <c r="OWO233" s="29"/>
      <c r="OWP233" s="29"/>
      <c r="OWQ233" s="29"/>
      <c r="OWR233" s="29"/>
      <c r="OWS233" s="29"/>
      <c r="OWT233" s="29"/>
      <c r="OWU233" s="29"/>
      <c r="OWV233" s="29"/>
      <c r="OWW233" s="29"/>
      <c r="OWX233" s="29"/>
      <c r="OWY233" s="29"/>
      <c r="OWZ233" s="29"/>
      <c r="OXA233" s="29"/>
      <c r="OXB233" s="29"/>
      <c r="OXC233" s="29"/>
      <c r="OXD233" s="29"/>
      <c r="OXE233" s="29"/>
      <c r="OXF233" s="29"/>
      <c r="OXG233" s="29"/>
      <c r="OXH233" s="29"/>
      <c r="OXI233" s="29"/>
      <c r="OXJ233" s="29"/>
      <c r="OXK233" s="29"/>
      <c r="OXL233" s="29"/>
      <c r="OXM233" s="29"/>
      <c r="OXN233" s="29"/>
      <c r="OXO233" s="29"/>
      <c r="OXP233" s="29"/>
      <c r="OXQ233" s="29"/>
      <c r="OXR233" s="29"/>
      <c r="OXS233" s="29"/>
      <c r="OXT233" s="29"/>
      <c r="OXU233" s="29"/>
      <c r="OXV233" s="29"/>
      <c r="OXW233" s="29"/>
      <c r="OXX233" s="29"/>
      <c r="OXY233" s="29"/>
      <c r="OXZ233" s="29"/>
      <c r="OYA233" s="29"/>
      <c r="OYB233" s="29"/>
      <c r="OYC233" s="29"/>
      <c r="OYD233" s="29"/>
      <c r="OYE233" s="29"/>
      <c r="OYF233" s="29"/>
      <c r="OYG233" s="29"/>
      <c r="OYH233" s="29"/>
      <c r="OYI233" s="29"/>
      <c r="OYJ233" s="29"/>
      <c r="OYK233" s="29"/>
      <c r="OYL233" s="29"/>
      <c r="OYM233" s="29"/>
      <c r="OYN233" s="29"/>
      <c r="OYO233" s="29"/>
      <c r="OYP233" s="29"/>
      <c r="OYQ233" s="29"/>
      <c r="OYR233" s="29"/>
      <c r="OYS233" s="29"/>
      <c r="OYT233" s="29"/>
      <c r="OYU233" s="29"/>
      <c r="OYV233" s="29"/>
      <c r="OYW233" s="29"/>
      <c r="OYX233" s="29"/>
      <c r="OYY233" s="29"/>
      <c r="OYZ233" s="29"/>
      <c r="OZA233" s="29"/>
      <c r="OZB233" s="29"/>
      <c r="OZC233" s="29"/>
      <c r="OZD233" s="29"/>
      <c r="OZE233" s="29"/>
      <c r="OZF233" s="29"/>
      <c r="OZG233" s="29"/>
      <c r="OZH233" s="29"/>
      <c r="OZI233" s="29"/>
      <c r="OZJ233" s="29"/>
      <c r="OZK233" s="29"/>
      <c r="OZL233" s="29"/>
      <c r="OZM233" s="29"/>
      <c r="OZN233" s="29"/>
      <c r="OZO233" s="29"/>
      <c r="OZP233" s="29"/>
      <c r="OZQ233" s="29"/>
      <c r="OZR233" s="29"/>
      <c r="OZS233" s="29"/>
      <c r="OZT233" s="29"/>
      <c r="OZU233" s="29"/>
      <c r="OZV233" s="29"/>
      <c r="OZW233" s="29"/>
      <c r="OZX233" s="29"/>
      <c r="OZY233" s="29"/>
      <c r="OZZ233" s="29"/>
      <c r="PAA233" s="29"/>
      <c r="PAB233" s="29"/>
      <c r="PAC233" s="29"/>
      <c r="PAD233" s="29"/>
      <c r="PAE233" s="29"/>
      <c r="PAF233" s="29"/>
      <c r="PAG233" s="29"/>
      <c r="PAH233" s="29"/>
      <c r="PAI233" s="29"/>
      <c r="PAJ233" s="29"/>
      <c r="PAK233" s="29"/>
      <c r="PAL233" s="29"/>
      <c r="PAM233" s="29"/>
      <c r="PAN233" s="29"/>
      <c r="PAO233" s="29"/>
      <c r="PAP233" s="29"/>
      <c r="PAQ233" s="29"/>
      <c r="PAR233" s="29"/>
      <c r="PAS233" s="29"/>
      <c r="PAT233" s="29"/>
      <c r="PAU233" s="29"/>
      <c r="PAV233" s="29"/>
      <c r="PAW233" s="29"/>
      <c r="PAX233" s="29"/>
      <c r="PAY233" s="29"/>
      <c r="PAZ233" s="29"/>
      <c r="PBA233" s="29"/>
      <c r="PBB233" s="29"/>
      <c r="PBC233" s="29"/>
      <c r="PBD233" s="29"/>
      <c r="PBE233" s="29"/>
      <c r="PBF233" s="29"/>
      <c r="PBG233" s="29"/>
      <c r="PBH233" s="29"/>
      <c r="PBI233" s="29"/>
      <c r="PBJ233" s="29"/>
      <c r="PBK233" s="29"/>
      <c r="PBL233" s="29"/>
      <c r="PBM233" s="29"/>
      <c r="PBN233" s="29"/>
      <c r="PBO233" s="29"/>
      <c r="PBP233" s="29"/>
      <c r="PBQ233" s="29"/>
      <c r="PBR233" s="29"/>
      <c r="PBS233" s="29"/>
      <c r="PBT233" s="29"/>
      <c r="PBU233" s="29"/>
      <c r="PBV233" s="29"/>
      <c r="PBW233" s="29"/>
      <c r="PBX233" s="29"/>
      <c r="PBY233" s="29"/>
      <c r="PBZ233" s="29"/>
      <c r="PCA233" s="29"/>
      <c r="PCB233" s="29"/>
      <c r="PCC233" s="29"/>
      <c r="PCD233" s="29"/>
      <c r="PCE233" s="29"/>
      <c r="PCF233" s="29"/>
      <c r="PCG233" s="29"/>
      <c r="PCH233" s="29"/>
      <c r="PCI233" s="29"/>
      <c r="PCJ233" s="29"/>
      <c r="PCK233" s="29"/>
      <c r="PCL233" s="29"/>
      <c r="PCM233" s="29"/>
      <c r="PCN233" s="29"/>
      <c r="PCO233" s="29"/>
      <c r="PCP233" s="29"/>
      <c r="PCQ233" s="29"/>
      <c r="PCR233" s="29"/>
      <c r="PCS233" s="29"/>
      <c r="PCT233" s="29"/>
      <c r="PCU233" s="29"/>
      <c r="PCV233" s="29"/>
      <c r="PCW233" s="29"/>
      <c r="PCX233" s="29"/>
      <c r="PCY233" s="29"/>
      <c r="PCZ233" s="29"/>
      <c r="PDA233" s="29"/>
      <c r="PDB233" s="29"/>
      <c r="PDC233" s="29"/>
      <c r="PDD233" s="29"/>
      <c r="PDE233" s="29"/>
      <c r="PDF233" s="29"/>
      <c r="PDG233" s="29"/>
      <c r="PDH233" s="29"/>
      <c r="PDI233" s="29"/>
      <c r="PDJ233" s="29"/>
      <c r="PDK233" s="29"/>
      <c r="PDL233" s="29"/>
      <c r="PDM233" s="29"/>
      <c r="PDN233" s="29"/>
      <c r="PDO233" s="29"/>
      <c r="PDP233" s="29"/>
      <c r="PDQ233" s="29"/>
      <c r="PDR233" s="29"/>
      <c r="PDS233" s="29"/>
      <c r="PDT233" s="29"/>
      <c r="PDU233" s="29"/>
      <c r="PDV233" s="29"/>
      <c r="PDW233" s="29"/>
      <c r="PDX233" s="29"/>
      <c r="PDY233" s="29"/>
      <c r="PDZ233" s="29"/>
      <c r="PEA233" s="29"/>
      <c r="PEB233" s="29"/>
      <c r="PEC233" s="29"/>
      <c r="PED233" s="29"/>
      <c r="PEE233" s="29"/>
      <c r="PEF233" s="29"/>
      <c r="PEG233" s="29"/>
      <c r="PEH233" s="29"/>
      <c r="PEI233" s="29"/>
      <c r="PEJ233" s="29"/>
      <c r="PEK233" s="29"/>
      <c r="PEL233" s="29"/>
      <c r="PEM233" s="29"/>
      <c r="PEN233" s="29"/>
      <c r="PEO233" s="29"/>
      <c r="PEP233" s="29"/>
      <c r="PEQ233" s="29"/>
      <c r="PER233" s="29"/>
      <c r="PES233" s="29"/>
      <c r="PET233" s="29"/>
      <c r="PEU233" s="29"/>
      <c r="PEV233" s="29"/>
      <c r="PEW233" s="29"/>
      <c r="PEX233" s="29"/>
      <c r="PEY233" s="29"/>
      <c r="PEZ233" s="29"/>
      <c r="PFA233" s="29"/>
      <c r="PFB233" s="29"/>
      <c r="PFC233" s="29"/>
      <c r="PFD233" s="29"/>
      <c r="PFE233" s="29"/>
      <c r="PFF233" s="29"/>
      <c r="PFG233" s="29"/>
      <c r="PFH233" s="29"/>
      <c r="PFI233" s="29"/>
      <c r="PFJ233" s="29"/>
      <c r="PFK233" s="29"/>
      <c r="PFL233" s="29"/>
      <c r="PFM233" s="29"/>
      <c r="PFN233" s="29"/>
      <c r="PFO233" s="29"/>
      <c r="PFP233" s="29"/>
      <c r="PFQ233" s="29"/>
      <c r="PFR233" s="29"/>
      <c r="PFS233" s="29"/>
      <c r="PFT233" s="29"/>
      <c r="PFU233" s="29"/>
      <c r="PFV233" s="29"/>
      <c r="PFW233" s="29"/>
      <c r="PFX233" s="29"/>
      <c r="PFY233" s="29"/>
      <c r="PFZ233" s="29"/>
      <c r="PGA233" s="29"/>
      <c r="PGB233" s="29"/>
      <c r="PGC233" s="29"/>
      <c r="PGD233" s="29"/>
      <c r="PGE233" s="29"/>
      <c r="PGF233" s="29"/>
      <c r="PGG233" s="29"/>
      <c r="PGH233" s="29"/>
      <c r="PGI233" s="29"/>
      <c r="PGJ233" s="29"/>
      <c r="PGK233" s="29"/>
      <c r="PGL233" s="29"/>
      <c r="PGM233" s="29"/>
      <c r="PGN233" s="29"/>
      <c r="PGO233" s="29"/>
      <c r="PGP233" s="29"/>
      <c r="PGQ233" s="29"/>
      <c r="PGR233" s="29"/>
      <c r="PGS233" s="29"/>
      <c r="PGT233" s="29"/>
      <c r="PGU233" s="29"/>
      <c r="PGV233" s="29"/>
      <c r="PGW233" s="29"/>
      <c r="PGX233" s="29"/>
      <c r="PGY233" s="29"/>
      <c r="PGZ233" s="29"/>
      <c r="PHA233" s="29"/>
      <c r="PHB233" s="29"/>
      <c r="PHC233" s="29"/>
      <c r="PHD233" s="29"/>
      <c r="PHE233" s="29"/>
      <c r="PHF233" s="29"/>
      <c r="PHG233" s="29"/>
      <c r="PHH233" s="29"/>
      <c r="PHI233" s="29"/>
      <c r="PHJ233" s="29"/>
      <c r="PHK233" s="29"/>
      <c r="PHL233" s="29"/>
      <c r="PHM233" s="29"/>
      <c r="PHN233" s="29"/>
      <c r="PHO233" s="29"/>
      <c r="PHP233" s="29"/>
      <c r="PHQ233" s="29"/>
      <c r="PHR233" s="29"/>
      <c r="PHS233" s="29"/>
      <c r="PHT233" s="29"/>
      <c r="PHU233" s="29"/>
      <c r="PHV233" s="29"/>
      <c r="PHW233" s="29"/>
      <c r="PHX233" s="29"/>
      <c r="PHY233" s="29"/>
      <c r="PHZ233" s="29"/>
      <c r="PIA233" s="29"/>
      <c r="PIB233" s="29"/>
      <c r="PIC233" s="29"/>
      <c r="PID233" s="29"/>
      <c r="PIE233" s="29"/>
      <c r="PIF233" s="29"/>
      <c r="PIG233" s="29"/>
      <c r="PIH233" s="29"/>
      <c r="PII233" s="29"/>
      <c r="PIJ233" s="29"/>
      <c r="PIK233" s="29"/>
      <c r="PIL233" s="29"/>
      <c r="PIM233" s="29"/>
      <c r="PIN233" s="29"/>
      <c r="PIO233" s="29"/>
      <c r="PIP233" s="29"/>
      <c r="PIQ233" s="29"/>
      <c r="PIR233" s="29"/>
      <c r="PIS233" s="29"/>
      <c r="PIT233" s="29"/>
      <c r="PIU233" s="29"/>
      <c r="PIV233" s="29"/>
      <c r="PIW233" s="29"/>
      <c r="PIX233" s="29"/>
      <c r="PIY233" s="29"/>
      <c r="PIZ233" s="29"/>
      <c r="PJA233" s="29"/>
      <c r="PJB233" s="29"/>
      <c r="PJC233" s="29"/>
      <c r="PJD233" s="29"/>
      <c r="PJE233" s="29"/>
      <c r="PJF233" s="29"/>
      <c r="PJG233" s="29"/>
      <c r="PJH233" s="29"/>
      <c r="PJI233" s="29"/>
      <c r="PJJ233" s="29"/>
      <c r="PJK233" s="29"/>
      <c r="PJL233" s="29"/>
      <c r="PJM233" s="29"/>
      <c r="PJN233" s="29"/>
      <c r="PJO233" s="29"/>
      <c r="PJP233" s="29"/>
      <c r="PJQ233" s="29"/>
      <c r="PJR233" s="29"/>
      <c r="PJS233" s="29"/>
      <c r="PJT233" s="29"/>
      <c r="PJU233" s="29"/>
      <c r="PJV233" s="29"/>
      <c r="PJW233" s="29"/>
      <c r="PJX233" s="29"/>
      <c r="PJY233" s="29"/>
      <c r="PJZ233" s="29"/>
      <c r="PKA233" s="29"/>
      <c r="PKB233" s="29"/>
      <c r="PKC233" s="29"/>
      <c r="PKD233" s="29"/>
      <c r="PKE233" s="29"/>
      <c r="PKF233" s="29"/>
      <c r="PKG233" s="29"/>
      <c r="PKH233" s="29"/>
      <c r="PKI233" s="29"/>
      <c r="PKJ233" s="29"/>
      <c r="PKK233" s="29"/>
      <c r="PKL233" s="29"/>
      <c r="PKM233" s="29"/>
      <c r="PKN233" s="29"/>
      <c r="PKO233" s="29"/>
      <c r="PKP233" s="29"/>
      <c r="PKQ233" s="29"/>
      <c r="PKR233" s="29"/>
      <c r="PKS233" s="29"/>
      <c r="PKT233" s="29"/>
      <c r="PKU233" s="29"/>
      <c r="PKV233" s="29"/>
      <c r="PKW233" s="29"/>
      <c r="PKX233" s="29"/>
      <c r="PKY233" s="29"/>
      <c r="PKZ233" s="29"/>
      <c r="PLA233" s="29"/>
      <c r="PLB233" s="29"/>
      <c r="PLC233" s="29"/>
      <c r="PLD233" s="29"/>
      <c r="PLE233" s="29"/>
      <c r="PLF233" s="29"/>
      <c r="PLG233" s="29"/>
      <c r="PLH233" s="29"/>
      <c r="PLI233" s="29"/>
      <c r="PLJ233" s="29"/>
      <c r="PLK233" s="29"/>
      <c r="PLL233" s="29"/>
      <c r="PLM233" s="29"/>
      <c r="PLN233" s="29"/>
      <c r="PLO233" s="29"/>
      <c r="PLP233" s="29"/>
      <c r="PLQ233" s="29"/>
      <c r="PLR233" s="29"/>
      <c r="PLS233" s="29"/>
      <c r="PLT233" s="29"/>
      <c r="PLU233" s="29"/>
      <c r="PLV233" s="29"/>
      <c r="PLW233" s="29"/>
      <c r="PLX233" s="29"/>
      <c r="PLY233" s="29"/>
      <c r="PLZ233" s="29"/>
      <c r="PMA233" s="29"/>
      <c r="PMB233" s="29"/>
      <c r="PMC233" s="29"/>
      <c r="PMD233" s="29"/>
      <c r="PME233" s="29"/>
      <c r="PMF233" s="29"/>
      <c r="PMG233" s="29"/>
      <c r="PMH233" s="29"/>
      <c r="PMI233" s="29"/>
      <c r="PMJ233" s="29"/>
      <c r="PMK233" s="29"/>
      <c r="PML233" s="29"/>
      <c r="PMM233" s="29"/>
      <c r="PMN233" s="29"/>
      <c r="PMO233" s="29"/>
      <c r="PMP233" s="29"/>
      <c r="PMQ233" s="29"/>
      <c r="PMR233" s="29"/>
      <c r="PMS233" s="29"/>
      <c r="PMT233" s="29"/>
      <c r="PMU233" s="29"/>
      <c r="PMV233" s="29"/>
      <c r="PMW233" s="29"/>
      <c r="PMX233" s="29"/>
      <c r="PMY233" s="29"/>
      <c r="PMZ233" s="29"/>
      <c r="PNA233" s="29"/>
      <c r="PNB233" s="29"/>
      <c r="PNC233" s="29"/>
      <c r="PND233" s="29"/>
      <c r="PNE233" s="29"/>
      <c r="PNF233" s="29"/>
      <c r="PNG233" s="29"/>
      <c r="PNH233" s="29"/>
      <c r="PNI233" s="29"/>
      <c r="PNJ233" s="29"/>
      <c r="PNK233" s="29"/>
      <c r="PNL233" s="29"/>
      <c r="PNM233" s="29"/>
      <c r="PNN233" s="29"/>
      <c r="PNO233" s="29"/>
      <c r="PNP233" s="29"/>
      <c r="PNQ233" s="29"/>
      <c r="PNR233" s="29"/>
      <c r="PNS233" s="29"/>
      <c r="PNT233" s="29"/>
      <c r="PNU233" s="29"/>
      <c r="PNV233" s="29"/>
      <c r="PNW233" s="29"/>
      <c r="PNX233" s="29"/>
      <c r="PNY233" s="29"/>
      <c r="PNZ233" s="29"/>
      <c r="POA233" s="29"/>
      <c r="POB233" s="29"/>
      <c r="POC233" s="29"/>
      <c r="POD233" s="29"/>
      <c r="POE233" s="29"/>
      <c r="POF233" s="29"/>
      <c r="POG233" s="29"/>
      <c r="POH233" s="29"/>
      <c r="POI233" s="29"/>
      <c r="POJ233" s="29"/>
      <c r="POK233" s="29"/>
      <c r="POL233" s="29"/>
      <c r="POM233" s="29"/>
      <c r="PON233" s="29"/>
      <c r="POO233" s="29"/>
      <c r="POP233" s="29"/>
      <c r="POQ233" s="29"/>
      <c r="POR233" s="29"/>
      <c r="POS233" s="29"/>
      <c r="POT233" s="29"/>
      <c r="POU233" s="29"/>
      <c r="POV233" s="29"/>
      <c r="POW233" s="29"/>
      <c r="POX233" s="29"/>
      <c r="POY233" s="29"/>
      <c r="POZ233" s="29"/>
      <c r="PPA233" s="29"/>
      <c r="PPB233" s="29"/>
      <c r="PPC233" s="29"/>
      <c r="PPD233" s="29"/>
      <c r="PPE233" s="29"/>
      <c r="PPF233" s="29"/>
      <c r="PPG233" s="29"/>
      <c r="PPH233" s="29"/>
      <c r="PPI233" s="29"/>
      <c r="PPJ233" s="29"/>
      <c r="PPK233" s="29"/>
      <c r="PPL233" s="29"/>
      <c r="PPM233" s="29"/>
      <c r="PPN233" s="29"/>
      <c r="PPO233" s="29"/>
      <c r="PPP233" s="29"/>
      <c r="PPQ233" s="29"/>
      <c r="PPR233" s="29"/>
      <c r="PPS233" s="29"/>
      <c r="PPT233" s="29"/>
      <c r="PPU233" s="29"/>
      <c r="PPV233" s="29"/>
      <c r="PPW233" s="29"/>
      <c r="PPX233" s="29"/>
      <c r="PPY233" s="29"/>
      <c r="PPZ233" s="29"/>
      <c r="PQA233" s="29"/>
      <c r="PQB233" s="29"/>
      <c r="PQC233" s="29"/>
      <c r="PQD233" s="29"/>
      <c r="PQE233" s="29"/>
      <c r="PQF233" s="29"/>
      <c r="PQG233" s="29"/>
      <c r="PQH233" s="29"/>
      <c r="PQI233" s="29"/>
      <c r="PQJ233" s="29"/>
      <c r="PQK233" s="29"/>
      <c r="PQL233" s="29"/>
      <c r="PQM233" s="29"/>
      <c r="PQN233" s="29"/>
      <c r="PQO233" s="29"/>
      <c r="PQP233" s="29"/>
      <c r="PQQ233" s="29"/>
      <c r="PQR233" s="29"/>
      <c r="PQS233" s="29"/>
      <c r="PQT233" s="29"/>
      <c r="PQU233" s="29"/>
      <c r="PQV233" s="29"/>
      <c r="PQW233" s="29"/>
      <c r="PQX233" s="29"/>
      <c r="PQY233" s="29"/>
      <c r="PQZ233" s="29"/>
      <c r="PRA233" s="29"/>
      <c r="PRB233" s="29"/>
      <c r="PRC233" s="29"/>
      <c r="PRD233" s="29"/>
      <c r="PRE233" s="29"/>
      <c r="PRF233" s="29"/>
      <c r="PRG233" s="29"/>
      <c r="PRH233" s="29"/>
      <c r="PRI233" s="29"/>
      <c r="PRJ233" s="29"/>
      <c r="PRK233" s="29"/>
      <c r="PRL233" s="29"/>
      <c r="PRM233" s="29"/>
      <c r="PRN233" s="29"/>
      <c r="PRO233" s="29"/>
      <c r="PRP233" s="29"/>
      <c r="PRQ233" s="29"/>
      <c r="PRR233" s="29"/>
      <c r="PRS233" s="29"/>
      <c r="PRT233" s="29"/>
      <c r="PRU233" s="29"/>
      <c r="PRV233" s="29"/>
      <c r="PRW233" s="29"/>
      <c r="PRX233" s="29"/>
      <c r="PRY233" s="29"/>
      <c r="PRZ233" s="29"/>
      <c r="PSA233" s="29"/>
      <c r="PSB233" s="29"/>
      <c r="PSC233" s="29"/>
      <c r="PSD233" s="29"/>
      <c r="PSE233" s="29"/>
      <c r="PSF233" s="29"/>
      <c r="PSG233" s="29"/>
      <c r="PSH233" s="29"/>
      <c r="PSI233" s="29"/>
      <c r="PSJ233" s="29"/>
      <c r="PSK233" s="29"/>
      <c r="PSL233" s="29"/>
      <c r="PSM233" s="29"/>
      <c r="PSN233" s="29"/>
      <c r="PSO233" s="29"/>
      <c r="PSP233" s="29"/>
      <c r="PSQ233" s="29"/>
      <c r="PSR233" s="29"/>
      <c r="PSS233" s="29"/>
      <c r="PST233" s="29"/>
      <c r="PSU233" s="29"/>
      <c r="PSV233" s="29"/>
      <c r="PSW233" s="29"/>
      <c r="PSX233" s="29"/>
      <c r="PSY233" s="29"/>
      <c r="PSZ233" s="29"/>
      <c r="PTA233" s="29"/>
      <c r="PTB233" s="29"/>
      <c r="PTC233" s="29"/>
      <c r="PTD233" s="29"/>
      <c r="PTE233" s="29"/>
      <c r="PTF233" s="29"/>
      <c r="PTG233" s="29"/>
      <c r="PTH233" s="29"/>
      <c r="PTI233" s="29"/>
      <c r="PTJ233" s="29"/>
      <c r="PTK233" s="29"/>
      <c r="PTL233" s="29"/>
      <c r="PTM233" s="29"/>
      <c r="PTN233" s="29"/>
      <c r="PTO233" s="29"/>
      <c r="PTP233" s="29"/>
      <c r="PTQ233" s="29"/>
      <c r="PTR233" s="29"/>
      <c r="PTS233" s="29"/>
      <c r="PTT233" s="29"/>
      <c r="PTU233" s="29"/>
      <c r="PTV233" s="29"/>
      <c r="PTW233" s="29"/>
      <c r="PTX233" s="29"/>
      <c r="PTY233" s="29"/>
      <c r="PTZ233" s="29"/>
      <c r="PUA233" s="29"/>
      <c r="PUB233" s="29"/>
      <c r="PUC233" s="29"/>
      <c r="PUD233" s="29"/>
      <c r="PUE233" s="29"/>
      <c r="PUF233" s="29"/>
      <c r="PUG233" s="29"/>
      <c r="PUH233" s="29"/>
      <c r="PUI233" s="29"/>
      <c r="PUJ233" s="29"/>
      <c r="PUK233" s="29"/>
      <c r="PUL233" s="29"/>
      <c r="PUM233" s="29"/>
      <c r="PUN233" s="29"/>
      <c r="PUO233" s="29"/>
      <c r="PUP233" s="29"/>
      <c r="PUQ233" s="29"/>
      <c r="PUR233" s="29"/>
      <c r="PUS233" s="29"/>
      <c r="PUT233" s="29"/>
      <c r="PUU233" s="29"/>
      <c r="PUV233" s="29"/>
      <c r="PUW233" s="29"/>
      <c r="PUX233" s="29"/>
      <c r="PUY233" s="29"/>
      <c r="PUZ233" s="29"/>
      <c r="PVA233" s="29"/>
      <c r="PVB233" s="29"/>
      <c r="PVC233" s="29"/>
      <c r="PVD233" s="29"/>
      <c r="PVE233" s="29"/>
      <c r="PVF233" s="29"/>
      <c r="PVG233" s="29"/>
      <c r="PVH233" s="29"/>
      <c r="PVI233" s="29"/>
      <c r="PVJ233" s="29"/>
      <c r="PVK233" s="29"/>
      <c r="PVL233" s="29"/>
      <c r="PVM233" s="29"/>
      <c r="PVN233" s="29"/>
      <c r="PVO233" s="29"/>
      <c r="PVP233" s="29"/>
      <c r="PVQ233" s="29"/>
      <c r="PVR233" s="29"/>
      <c r="PVS233" s="29"/>
      <c r="PVT233" s="29"/>
      <c r="PVU233" s="29"/>
      <c r="PVV233" s="29"/>
      <c r="PVW233" s="29"/>
      <c r="PVX233" s="29"/>
      <c r="PVY233" s="29"/>
      <c r="PVZ233" s="29"/>
      <c r="PWA233" s="29"/>
      <c r="PWB233" s="29"/>
      <c r="PWC233" s="29"/>
      <c r="PWD233" s="29"/>
      <c r="PWE233" s="29"/>
      <c r="PWF233" s="29"/>
      <c r="PWG233" s="29"/>
      <c r="PWH233" s="29"/>
      <c r="PWI233" s="29"/>
      <c r="PWJ233" s="29"/>
      <c r="PWK233" s="29"/>
      <c r="PWL233" s="29"/>
      <c r="PWM233" s="29"/>
      <c r="PWN233" s="29"/>
      <c r="PWO233" s="29"/>
      <c r="PWP233" s="29"/>
      <c r="PWQ233" s="29"/>
      <c r="PWR233" s="29"/>
      <c r="PWS233" s="29"/>
      <c r="PWT233" s="29"/>
      <c r="PWU233" s="29"/>
      <c r="PWV233" s="29"/>
      <c r="PWW233" s="29"/>
      <c r="PWX233" s="29"/>
      <c r="PWY233" s="29"/>
      <c r="PWZ233" s="29"/>
      <c r="PXA233" s="29"/>
      <c r="PXB233" s="29"/>
      <c r="PXC233" s="29"/>
      <c r="PXD233" s="29"/>
      <c r="PXE233" s="29"/>
      <c r="PXF233" s="29"/>
      <c r="PXG233" s="29"/>
      <c r="PXH233" s="29"/>
      <c r="PXI233" s="29"/>
      <c r="PXJ233" s="29"/>
      <c r="PXK233" s="29"/>
      <c r="PXL233" s="29"/>
      <c r="PXM233" s="29"/>
      <c r="PXN233" s="29"/>
      <c r="PXO233" s="29"/>
      <c r="PXP233" s="29"/>
      <c r="PXQ233" s="29"/>
      <c r="PXR233" s="29"/>
      <c r="PXS233" s="29"/>
      <c r="PXT233" s="29"/>
      <c r="PXU233" s="29"/>
      <c r="PXV233" s="29"/>
      <c r="PXW233" s="29"/>
      <c r="PXX233" s="29"/>
      <c r="PXY233" s="29"/>
      <c r="PXZ233" s="29"/>
      <c r="PYA233" s="29"/>
      <c r="PYB233" s="29"/>
      <c r="PYC233" s="29"/>
      <c r="PYD233" s="29"/>
      <c r="PYE233" s="29"/>
      <c r="PYF233" s="29"/>
      <c r="PYG233" s="29"/>
      <c r="PYH233" s="29"/>
      <c r="PYI233" s="29"/>
      <c r="PYJ233" s="29"/>
      <c r="PYK233" s="29"/>
      <c r="PYL233" s="29"/>
      <c r="PYM233" s="29"/>
      <c r="PYN233" s="29"/>
      <c r="PYO233" s="29"/>
      <c r="PYP233" s="29"/>
      <c r="PYQ233" s="29"/>
      <c r="PYR233" s="29"/>
      <c r="PYS233" s="29"/>
      <c r="PYT233" s="29"/>
      <c r="PYU233" s="29"/>
      <c r="PYV233" s="29"/>
      <c r="PYW233" s="29"/>
      <c r="PYX233" s="29"/>
      <c r="PYY233" s="29"/>
      <c r="PYZ233" s="29"/>
      <c r="PZA233" s="29"/>
      <c r="PZB233" s="29"/>
      <c r="PZC233" s="29"/>
      <c r="PZD233" s="29"/>
      <c r="PZE233" s="29"/>
      <c r="PZF233" s="29"/>
      <c r="PZG233" s="29"/>
      <c r="PZH233" s="29"/>
      <c r="PZI233" s="29"/>
      <c r="PZJ233" s="29"/>
      <c r="PZK233" s="29"/>
      <c r="PZL233" s="29"/>
      <c r="PZM233" s="29"/>
      <c r="PZN233" s="29"/>
      <c r="PZO233" s="29"/>
      <c r="PZP233" s="29"/>
      <c r="PZQ233" s="29"/>
      <c r="PZR233" s="29"/>
      <c r="PZS233" s="29"/>
      <c r="PZT233" s="29"/>
      <c r="PZU233" s="29"/>
      <c r="PZV233" s="29"/>
      <c r="PZW233" s="29"/>
      <c r="PZX233" s="29"/>
      <c r="PZY233" s="29"/>
      <c r="PZZ233" s="29"/>
      <c r="QAA233" s="29"/>
      <c r="QAB233" s="29"/>
      <c r="QAC233" s="29"/>
      <c r="QAD233" s="29"/>
      <c r="QAE233" s="29"/>
      <c r="QAF233" s="29"/>
      <c r="QAG233" s="29"/>
      <c r="QAH233" s="29"/>
      <c r="QAI233" s="29"/>
      <c r="QAJ233" s="29"/>
      <c r="QAK233" s="29"/>
      <c r="QAL233" s="29"/>
      <c r="QAM233" s="29"/>
      <c r="QAN233" s="29"/>
      <c r="QAO233" s="29"/>
      <c r="QAP233" s="29"/>
      <c r="QAQ233" s="29"/>
      <c r="QAR233" s="29"/>
      <c r="QAS233" s="29"/>
      <c r="QAT233" s="29"/>
      <c r="QAU233" s="29"/>
      <c r="QAV233" s="29"/>
      <c r="QAW233" s="29"/>
      <c r="QAX233" s="29"/>
      <c r="QAY233" s="29"/>
      <c r="QAZ233" s="29"/>
      <c r="QBA233" s="29"/>
      <c r="QBB233" s="29"/>
      <c r="QBC233" s="29"/>
      <c r="QBD233" s="29"/>
      <c r="QBE233" s="29"/>
      <c r="QBF233" s="29"/>
      <c r="QBG233" s="29"/>
      <c r="QBH233" s="29"/>
      <c r="QBI233" s="29"/>
      <c r="QBJ233" s="29"/>
      <c r="QBK233" s="29"/>
      <c r="QBL233" s="29"/>
      <c r="QBM233" s="29"/>
      <c r="QBN233" s="29"/>
      <c r="QBO233" s="29"/>
      <c r="QBP233" s="29"/>
      <c r="QBQ233" s="29"/>
      <c r="QBR233" s="29"/>
      <c r="QBS233" s="29"/>
      <c r="QBT233" s="29"/>
      <c r="QBU233" s="29"/>
      <c r="QBV233" s="29"/>
      <c r="QBW233" s="29"/>
      <c r="QBX233" s="29"/>
      <c r="QBY233" s="29"/>
      <c r="QBZ233" s="29"/>
      <c r="QCA233" s="29"/>
      <c r="QCB233" s="29"/>
      <c r="QCC233" s="29"/>
      <c r="QCD233" s="29"/>
      <c r="QCE233" s="29"/>
      <c r="QCF233" s="29"/>
      <c r="QCG233" s="29"/>
      <c r="QCH233" s="29"/>
      <c r="QCI233" s="29"/>
      <c r="QCJ233" s="29"/>
      <c r="QCK233" s="29"/>
      <c r="QCL233" s="29"/>
      <c r="QCM233" s="29"/>
      <c r="QCN233" s="29"/>
      <c r="QCO233" s="29"/>
      <c r="QCP233" s="29"/>
      <c r="QCQ233" s="29"/>
      <c r="QCR233" s="29"/>
      <c r="QCS233" s="29"/>
      <c r="QCT233" s="29"/>
      <c r="QCU233" s="29"/>
      <c r="QCV233" s="29"/>
      <c r="QCW233" s="29"/>
      <c r="QCX233" s="29"/>
      <c r="QCY233" s="29"/>
      <c r="QCZ233" s="29"/>
      <c r="QDA233" s="29"/>
      <c r="QDB233" s="29"/>
      <c r="QDC233" s="29"/>
      <c r="QDD233" s="29"/>
      <c r="QDE233" s="29"/>
      <c r="QDF233" s="29"/>
      <c r="QDG233" s="29"/>
      <c r="QDH233" s="29"/>
      <c r="QDI233" s="29"/>
      <c r="QDJ233" s="29"/>
      <c r="QDK233" s="29"/>
      <c r="QDL233" s="29"/>
      <c r="QDM233" s="29"/>
      <c r="QDN233" s="29"/>
      <c r="QDO233" s="29"/>
      <c r="QDP233" s="29"/>
      <c r="QDQ233" s="29"/>
      <c r="QDR233" s="29"/>
      <c r="QDS233" s="29"/>
      <c r="QDT233" s="29"/>
      <c r="QDU233" s="29"/>
      <c r="QDV233" s="29"/>
      <c r="QDW233" s="29"/>
      <c r="QDX233" s="29"/>
      <c r="QDY233" s="29"/>
      <c r="QDZ233" s="29"/>
      <c r="QEA233" s="29"/>
      <c r="QEB233" s="29"/>
      <c r="QEC233" s="29"/>
      <c r="QED233" s="29"/>
      <c r="QEE233" s="29"/>
      <c r="QEF233" s="29"/>
      <c r="QEG233" s="29"/>
      <c r="QEH233" s="29"/>
      <c r="QEI233" s="29"/>
      <c r="QEJ233" s="29"/>
      <c r="QEK233" s="29"/>
      <c r="QEL233" s="29"/>
      <c r="QEM233" s="29"/>
      <c r="QEN233" s="29"/>
      <c r="QEO233" s="29"/>
      <c r="QEP233" s="29"/>
      <c r="QEQ233" s="29"/>
      <c r="QER233" s="29"/>
      <c r="QES233" s="29"/>
      <c r="QET233" s="29"/>
      <c r="QEU233" s="29"/>
      <c r="QEV233" s="29"/>
      <c r="QEW233" s="29"/>
      <c r="QEX233" s="29"/>
      <c r="QEY233" s="29"/>
      <c r="QEZ233" s="29"/>
      <c r="QFA233" s="29"/>
      <c r="QFB233" s="29"/>
      <c r="QFC233" s="29"/>
      <c r="QFD233" s="29"/>
      <c r="QFE233" s="29"/>
      <c r="QFF233" s="29"/>
      <c r="QFG233" s="29"/>
      <c r="QFH233" s="29"/>
      <c r="QFI233" s="29"/>
      <c r="QFJ233" s="29"/>
      <c r="QFK233" s="29"/>
      <c r="QFL233" s="29"/>
      <c r="QFM233" s="29"/>
      <c r="QFN233" s="29"/>
      <c r="QFO233" s="29"/>
      <c r="QFP233" s="29"/>
      <c r="QFQ233" s="29"/>
      <c r="QFR233" s="29"/>
      <c r="QFS233" s="29"/>
      <c r="QFT233" s="29"/>
      <c r="QFU233" s="29"/>
      <c r="QFV233" s="29"/>
      <c r="QFW233" s="29"/>
      <c r="QFX233" s="29"/>
      <c r="QFY233" s="29"/>
      <c r="QFZ233" s="29"/>
      <c r="QGA233" s="29"/>
      <c r="QGB233" s="29"/>
      <c r="QGC233" s="29"/>
      <c r="QGD233" s="29"/>
      <c r="QGE233" s="29"/>
      <c r="QGF233" s="29"/>
      <c r="QGG233" s="29"/>
      <c r="QGH233" s="29"/>
      <c r="QGI233" s="29"/>
      <c r="QGJ233" s="29"/>
      <c r="QGK233" s="29"/>
      <c r="QGL233" s="29"/>
      <c r="QGM233" s="29"/>
      <c r="QGN233" s="29"/>
      <c r="QGO233" s="29"/>
      <c r="QGP233" s="29"/>
      <c r="QGQ233" s="29"/>
      <c r="QGR233" s="29"/>
      <c r="QGS233" s="29"/>
      <c r="QGT233" s="29"/>
      <c r="QGU233" s="29"/>
      <c r="QGV233" s="29"/>
      <c r="QGW233" s="29"/>
      <c r="QGX233" s="29"/>
      <c r="QGY233" s="29"/>
      <c r="QGZ233" s="29"/>
      <c r="QHA233" s="29"/>
      <c r="QHB233" s="29"/>
      <c r="QHC233" s="29"/>
      <c r="QHD233" s="29"/>
      <c r="QHE233" s="29"/>
      <c r="QHF233" s="29"/>
      <c r="QHG233" s="29"/>
      <c r="QHH233" s="29"/>
      <c r="QHI233" s="29"/>
      <c r="QHJ233" s="29"/>
      <c r="QHK233" s="29"/>
      <c r="QHL233" s="29"/>
      <c r="QHM233" s="29"/>
      <c r="QHN233" s="29"/>
      <c r="QHO233" s="29"/>
      <c r="QHP233" s="29"/>
      <c r="QHQ233" s="29"/>
      <c r="QHR233" s="29"/>
      <c r="QHS233" s="29"/>
      <c r="QHT233" s="29"/>
      <c r="QHU233" s="29"/>
      <c r="QHV233" s="29"/>
      <c r="QHW233" s="29"/>
      <c r="QHX233" s="29"/>
      <c r="QHY233" s="29"/>
      <c r="QHZ233" s="29"/>
      <c r="QIA233" s="29"/>
      <c r="QIB233" s="29"/>
      <c r="QIC233" s="29"/>
      <c r="QID233" s="29"/>
      <c r="QIE233" s="29"/>
      <c r="QIF233" s="29"/>
      <c r="QIG233" s="29"/>
      <c r="QIH233" s="29"/>
      <c r="QII233" s="29"/>
      <c r="QIJ233" s="29"/>
      <c r="QIK233" s="29"/>
      <c r="QIL233" s="29"/>
      <c r="QIM233" s="29"/>
      <c r="QIN233" s="29"/>
      <c r="QIO233" s="29"/>
      <c r="QIP233" s="29"/>
      <c r="QIQ233" s="29"/>
      <c r="QIR233" s="29"/>
      <c r="QIS233" s="29"/>
      <c r="QIT233" s="29"/>
      <c r="QIU233" s="29"/>
      <c r="QIV233" s="29"/>
      <c r="QIW233" s="29"/>
      <c r="QIX233" s="29"/>
      <c r="QIY233" s="29"/>
      <c r="QIZ233" s="29"/>
      <c r="QJA233" s="29"/>
      <c r="QJB233" s="29"/>
      <c r="QJC233" s="29"/>
      <c r="QJD233" s="29"/>
      <c r="QJE233" s="29"/>
      <c r="QJF233" s="29"/>
      <c r="QJG233" s="29"/>
      <c r="QJH233" s="29"/>
      <c r="QJI233" s="29"/>
      <c r="QJJ233" s="29"/>
      <c r="QJK233" s="29"/>
      <c r="QJL233" s="29"/>
      <c r="QJM233" s="29"/>
      <c r="QJN233" s="29"/>
      <c r="QJO233" s="29"/>
      <c r="QJP233" s="29"/>
      <c r="QJQ233" s="29"/>
      <c r="QJR233" s="29"/>
      <c r="QJS233" s="29"/>
      <c r="QJT233" s="29"/>
      <c r="QJU233" s="29"/>
      <c r="QJV233" s="29"/>
      <c r="QJW233" s="29"/>
      <c r="QJX233" s="29"/>
      <c r="QJY233" s="29"/>
      <c r="QJZ233" s="29"/>
      <c r="QKA233" s="29"/>
      <c r="QKB233" s="29"/>
      <c r="QKC233" s="29"/>
      <c r="QKD233" s="29"/>
      <c r="QKE233" s="29"/>
      <c r="QKF233" s="29"/>
      <c r="QKG233" s="29"/>
      <c r="QKH233" s="29"/>
      <c r="QKI233" s="29"/>
      <c r="QKJ233" s="29"/>
      <c r="QKK233" s="29"/>
      <c r="QKL233" s="29"/>
      <c r="QKM233" s="29"/>
      <c r="QKN233" s="29"/>
      <c r="QKO233" s="29"/>
      <c r="QKP233" s="29"/>
      <c r="QKQ233" s="29"/>
      <c r="QKR233" s="29"/>
      <c r="QKS233" s="29"/>
      <c r="QKT233" s="29"/>
      <c r="QKU233" s="29"/>
      <c r="QKV233" s="29"/>
      <c r="QKW233" s="29"/>
      <c r="QKX233" s="29"/>
      <c r="QKY233" s="29"/>
      <c r="QKZ233" s="29"/>
      <c r="QLA233" s="29"/>
      <c r="QLB233" s="29"/>
      <c r="QLC233" s="29"/>
      <c r="QLD233" s="29"/>
      <c r="QLE233" s="29"/>
      <c r="QLF233" s="29"/>
      <c r="QLG233" s="29"/>
      <c r="QLH233" s="29"/>
      <c r="QLI233" s="29"/>
      <c r="QLJ233" s="29"/>
      <c r="QLK233" s="29"/>
      <c r="QLL233" s="29"/>
      <c r="QLM233" s="29"/>
      <c r="QLN233" s="29"/>
      <c r="QLO233" s="29"/>
      <c r="QLP233" s="29"/>
      <c r="QLQ233" s="29"/>
      <c r="QLR233" s="29"/>
      <c r="QLS233" s="29"/>
      <c r="QLT233" s="29"/>
      <c r="QLU233" s="29"/>
      <c r="QLV233" s="29"/>
      <c r="QLW233" s="29"/>
      <c r="QLX233" s="29"/>
      <c r="QLY233" s="29"/>
      <c r="QLZ233" s="29"/>
      <c r="QMA233" s="29"/>
      <c r="QMB233" s="29"/>
      <c r="QMC233" s="29"/>
      <c r="QMD233" s="29"/>
      <c r="QME233" s="29"/>
      <c r="QMF233" s="29"/>
      <c r="QMG233" s="29"/>
      <c r="QMH233" s="29"/>
      <c r="QMI233" s="29"/>
      <c r="QMJ233" s="29"/>
      <c r="QMK233" s="29"/>
      <c r="QML233" s="29"/>
      <c r="QMM233" s="29"/>
      <c r="QMN233" s="29"/>
      <c r="QMO233" s="29"/>
      <c r="QMP233" s="29"/>
      <c r="QMQ233" s="29"/>
      <c r="QMR233" s="29"/>
      <c r="QMS233" s="29"/>
      <c r="QMT233" s="29"/>
      <c r="QMU233" s="29"/>
      <c r="QMV233" s="29"/>
      <c r="QMW233" s="29"/>
      <c r="QMX233" s="29"/>
      <c r="QMY233" s="29"/>
      <c r="QMZ233" s="29"/>
      <c r="QNA233" s="29"/>
      <c r="QNB233" s="29"/>
      <c r="QNC233" s="29"/>
      <c r="QND233" s="29"/>
      <c r="QNE233" s="29"/>
      <c r="QNF233" s="29"/>
      <c r="QNG233" s="29"/>
      <c r="QNH233" s="29"/>
      <c r="QNI233" s="29"/>
      <c r="QNJ233" s="29"/>
      <c r="QNK233" s="29"/>
      <c r="QNL233" s="29"/>
      <c r="QNM233" s="29"/>
      <c r="QNN233" s="29"/>
      <c r="QNO233" s="29"/>
      <c r="QNP233" s="29"/>
      <c r="QNQ233" s="29"/>
      <c r="QNR233" s="29"/>
      <c r="QNS233" s="29"/>
      <c r="QNT233" s="29"/>
      <c r="QNU233" s="29"/>
      <c r="QNV233" s="29"/>
      <c r="QNW233" s="29"/>
      <c r="QNX233" s="29"/>
      <c r="QNY233" s="29"/>
      <c r="QNZ233" s="29"/>
      <c r="QOA233" s="29"/>
      <c r="QOB233" s="29"/>
      <c r="QOC233" s="29"/>
      <c r="QOD233" s="29"/>
      <c r="QOE233" s="29"/>
      <c r="QOF233" s="29"/>
      <c r="QOG233" s="29"/>
      <c r="QOH233" s="29"/>
      <c r="QOI233" s="29"/>
      <c r="QOJ233" s="29"/>
      <c r="QOK233" s="29"/>
      <c r="QOL233" s="29"/>
      <c r="QOM233" s="29"/>
      <c r="QON233" s="29"/>
      <c r="QOO233" s="29"/>
      <c r="QOP233" s="29"/>
      <c r="QOQ233" s="29"/>
      <c r="QOR233" s="29"/>
      <c r="QOS233" s="29"/>
      <c r="QOT233" s="29"/>
      <c r="QOU233" s="29"/>
      <c r="QOV233" s="29"/>
      <c r="QOW233" s="29"/>
      <c r="QOX233" s="29"/>
      <c r="QOY233" s="29"/>
      <c r="QOZ233" s="29"/>
      <c r="QPA233" s="29"/>
      <c r="QPB233" s="29"/>
      <c r="QPC233" s="29"/>
      <c r="QPD233" s="29"/>
      <c r="QPE233" s="29"/>
      <c r="QPF233" s="29"/>
      <c r="QPG233" s="29"/>
      <c r="QPH233" s="29"/>
      <c r="QPI233" s="29"/>
      <c r="QPJ233" s="29"/>
      <c r="QPK233" s="29"/>
      <c r="QPL233" s="29"/>
      <c r="QPM233" s="29"/>
      <c r="QPN233" s="29"/>
      <c r="QPO233" s="29"/>
      <c r="QPP233" s="29"/>
      <c r="QPQ233" s="29"/>
      <c r="QPR233" s="29"/>
      <c r="QPS233" s="29"/>
      <c r="QPT233" s="29"/>
      <c r="QPU233" s="29"/>
      <c r="QPV233" s="29"/>
      <c r="QPW233" s="29"/>
      <c r="QPX233" s="29"/>
      <c r="QPY233" s="29"/>
      <c r="QPZ233" s="29"/>
      <c r="QQA233" s="29"/>
      <c r="QQB233" s="29"/>
      <c r="QQC233" s="29"/>
      <c r="QQD233" s="29"/>
      <c r="QQE233" s="29"/>
      <c r="QQF233" s="29"/>
      <c r="QQG233" s="29"/>
      <c r="QQH233" s="29"/>
      <c r="QQI233" s="29"/>
      <c r="QQJ233" s="29"/>
      <c r="QQK233" s="29"/>
      <c r="QQL233" s="29"/>
      <c r="QQM233" s="29"/>
      <c r="QQN233" s="29"/>
      <c r="QQO233" s="29"/>
      <c r="QQP233" s="29"/>
      <c r="QQQ233" s="29"/>
      <c r="QQR233" s="29"/>
      <c r="QQS233" s="29"/>
      <c r="QQT233" s="29"/>
      <c r="QQU233" s="29"/>
      <c r="QQV233" s="29"/>
      <c r="QQW233" s="29"/>
      <c r="QQX233" s="29"/>
      <c r="QQY233" s="29"/>
      <c r="QQZ233" s="29"/>
      <c r="QRA233" s="29"/>
      <c r="QRB233" s="29"/>
      <c r="QRC233" s="29"/>
      <c r="QRD233" s="29"/>
      <c r="QRE233" s="29"/>
      <c r="QRF233" s="29"/>
      <c r="QRG233" s="29"/>
      <c r="QRH233" s="29"/>
      <c r="QRI233" s="29"/>
      <c r="QRJ233" s="29"/>
      <c r="QRK233" s="29"/>
      <c r="QRL233" s="29"/>
      <c r="QRM233" s="29"/>
      <c r="QRN233" s="29"/>
      <c r="QRO233" s="29"/>
      <c r="QRP233" s="29"/>
      <c r="QRQ233" s="29"/>
      <c r="QRR233" s="29"/>
      <c r="QRS233" s="29"/>
      <c r="QRT233" s="29"/>
      <c r="QRU233" s="29"/>
      <c r="QRV233" s="29"/>
      <c r="QRW233" s="29"/>
      <c r="QRX233" s="29"/>
      <c r="QRY233" s="29"/>
      <c r="QRZ233" s="29"/>
      <c r="QSA233" s="29"/>
      <c r="QSB233" s="29"/>
      <c r="QSC233" s="29"/>
      <c r="QSD233" s="29"/>
      <c r="QSE233" s="29"/>
      <c r="QSF233" s="29"/>
      <c r="QSG233" s="29"/>
      <c r="QSH233" s="29"/>
      <c r="QSI233" s="29"/>
      <c r="QSJ233" s="29"/>
      <c r="QSK233" s="29"/>
      <c r="QSL233" s="29"/>
      <c r="QSM233" s="29"/>
      <c r="QSN233" s="29"/>
      <c r="QSO233" s="29"/>
      <c r="QSP233" s="29"/>
      <c r="QSQ233" s="29"/>
      <c r="QSR233" s="29"/>
      <c r="QSS233" s="29"/>
      <c r="QST233" s="29"/>
      <c r="QSU233" s="29"/>
      <c r="QSV233" s="29"/>
      <c r="QSW233" s="29"/>
      <c r="QSX233" s="29"/>
      <c r="QSY233" s="29"/>
      <c r="QSZ233" s="29"/>
      <c r="QTA233" s="29"/>
      <c r="QTB233" s="29"/>
      <c r="QTC233" s="29"/>
      <c r="QTD233" s="29"/>
      <c r="QTE233" s="29"/>
      <c r="QTF233" s="29"/>
      <c r="QTG233" s="29"/>
      <c r="QTH233" s="29"/>
      <c r="QTI233" s="29"/>
      <c r="QTJ233" s="29"/>
      <c r="QTK233" s="29"/>
      <c r="QTL233" s="29"/>
      <c r="QTM233" s="29"/>
      <c r="QTN233" s="29"/>
      <c r="QTO233" s="29"/>
      <c r="QTP233" s="29"/>
      <c r="QTQ233" s="29"/>
      <c r="QTR233" s="29"/>
      <c r="QTS233" s="29"/>
      <c r="QTT233" s="29"/>
      <c r="QTU233" s="29"/>
      <c r="QTV233" s="29"/>
      <c r="QTW233" s="29"/>
      <c r="QTX233" s="29"/>
      <c r="QTY233" s="29"/>
      <c r="QTZ233" s="29"/>
      <c r="QUA233" s="29"/>
      <c r="QUB233" s="29"/>
      <c r="QUC233" s="29"/>
      <c r="QUD233" s="29"/>
      <c r="QUE233" s="29"/>
      <c r="QUF233" s="29"/>
      <c r="QUG233" s="29"/>
      <c r="QUH233" s="29"/>
      <c r="QUI233" s="29"/>
      <c r="QUJ233" s="29"/>
      <c r="QUK233" s="29"/>
      <c r="QUL233" s="29"/>
      <c r="QUM233" s="29"/>
      <c r="QUN233" s="29"/>
      <c r="QUO233" s="29"/>
      <c r="QUP233" s="29"/>
      <c r="QUQ233" s="29"/>
      <c r="QUR233" s="29"/>
      <c r="QUS233" s="29"/>
      <c r="QUT233" s="29"/>
      <c r="QUU233" s="29"/>
      <c r="QUV233" s="29"/>
      <c r="QUW233" s="29"/>
      <c r="QUX233" s="29"/>
      <c r="QUY233" s="29"/>
      <c r="QUZ233" s="29"/>
      <c r="QVA233" s="29"/>
      <c r="QVB233" s="29"/>
      <c r="QVC233" s="29"/>
      <c r="QVD233" s="29"/>
      <c r="QVE233" s="29"/>
      <c r="QVF233" s="29"/>
      <c r="QVG233" s="29"/>
      <c r="QVH233" s="29"/>
      <c r="QVI233" s="29"/>
      <c r="QVJ233" s="29"/>
      <c r="QVK233" s="29"/>
      <c r="QVL233" s="29"/>
      <c r="QVM233" s="29"/>
      <c r="QVN233" s="29"/>
      <c r="QVO233" s="29"/>
      <c r="QVP233" s="29"/>
      <c r="QVQ233" s="29"/>
      <c r="QVR233" s="29"/>
      <c r="QVS233" s="29"/>
      <c r="QVT233" s="29"/>
      <c r="QVU233" s="29"/>
      <c r="QVV233" s="29"/>
      <c r="QVW233" s="29"/>
      <c r="QVX233" s="29"/>
      <c r="QVY233" s="29"/>
      <c r="QVZ233" s="29"/>
      <c r="QWA233" s="29"/>
      <c r="QWB233" s="29"/>
      <c r="QWC233" s="29"/>
      <c r="QWD233" s="29"/>
      <c r="QWE233" s="29"/>
      <c r="QWF233" s="29"/>
      <c r="QWG233" s="29"/>
      <c r="QWH233" s="29"/>
      <c r="QWI233" s="29"/>
      <c r="QWJ233" s="29"/>
      <c r="QWK233" s="29"/>
      <c r="QWL233" s="29"/>
      <c r="QWM233" s="29"/>
      <c r="QWN233" s="29"/>
      <c r="QWO233" s="29"/>
      <c r="QWP233" s="29"/>
      <c r="QWQ233" s="29"/>
      <c r="QWR233" s="29"/>
      <c r="QWS233" s="29"/>
      <c r="QWT233" s="29"/>
      <c r="QWU233" s="29"/>
      <c r="QWV233" s="29"/>
      <c r="QWW233" s="29"/>
      <c r="QWX233" s="29"/>
      <c r="QWY233" s="29"/>
      <c r="QWZ233" s="29"/>
      <c r="QXA233" s="29"/>
      <c r="QXB233" s="29"/>
      <c r="QXC233" s="29"/>
      <c r="QXD233" s="29"/>
      <c r="QXE233" s="29"/>
      <c r="QXF233" s="29"/>
      <c r="QXG233" s="29"/>
      <c r="QXH233" s="29"/>
      <c r="QXI233" s="29"/>
      <c r="QXJ233" s="29"/>
      <c r="QXK233" s="29"/>
      <c r="QXL233" s="29"/>
      <c r="QXM233" s="29"/>
      <c r="QXN233" s="29"/>
      <c r="QXO233" s="29"/>
      <c r="QXP233" s="29"/>
      <c r="QXQ233" s="29"/>
      <c r="QXR233" s="29"/>
      <c r="QXS233" s="29"/>
      <c r="QXT233" s="29"/>
      <c r="QXU233" s="29"/>
      <c r="QXV233" s="29"/>
      <c r="QXW233" s="29"/>
      <c r="QXX233" s="29"/>
      <c r="QXY233" s="29"/>
      <c r="QXZ233" s="29"/>
      <c r="QYA233" s="29"/>
      <c r="QYB233" s="29"/>
      <c r="QYC233" s="29"/>
      <c r="QYD233" s="29"/>
      <c r="QYE233" s="29"/>
      <c r="QYF233" s="29"/>
      <c r="QYG233" s="29"/>
      <c r="QYH233" s="29"/>
      <c r="QYI233" s="29"/>
      <c r="QYJ233" s="29"/>
      <c r="QYK233" s="29"/>
      <c r="QYL233" s="29"/>
      <c r="QYM233" s="29"/>
      <c r="QYN233" s="29"/>
      <c r="QYO233" s="29"/>
      <c r="QYP233" s="29"/>
      <c r="QYQ233" s="29"/>
      <c r="QYR233" s="29"/>
      <c r="QYS233" s="29"/>
      <c r="QYT233" s="29"/>
      <c r="QYU233" s="29"/>
      <c r="QYV233" s="29"/>
      <c r="QYW233" s="29"/>
      <c r="QYX233" s="29"/>
      <c r="QYY233" s="29"/>
      <c r="QYZ233" s="29"/>
      <c r="QZA233" s="29"/>
      <c r="QZB233" s="29"/>
      <c r="QZC233" s="29"/>
      <c r="QZD233" s="29"/>
      <c r="QZE233" s="29"/>
      <c r="QZF233" s="29"/>
      <c r="QZG233" s="29"/>
      <c r="QZH233" s="29"/>
      <c r="QZI233" s="29"/>
      <c r="QZJ233" s="29"/>
      <c r="QZK233" s="29"/>
      <c r="QZL233" s="29"/>
      <c r="QZM233" s="29"/>
      <c r="QZN233" s="29"/>
      <c r="QZO233" s="29"/>
      <c r="QZP233" s="29"/>
      <c r="QZQ233" s="29"/>
      <c r="QZR233" s="29"/>
      <c r="QZS233" s="29"/>
      <c r="QZT233" s="29"/>
      <c r="QZU233" s="29"/>
      <c r="QZV233" s="29"/>
      <c r="QZW233" s="29"/>
      <c r="QZX233" s="29"/>
      <c r="QZY233" s="29"/>
      <c r="QZZ233" s="29"/>
      <c r="RAA233" s="29"/>
      <c r="RAB233" s="29"/>
      <c r="RAC233" s="29"/>
      <c r="RAD233" s="29"/>
      <c r="RAE233" s="29"/>
      <c r="RAF233" s="29"/>
      <c r="RAG233" s="29"/>
      <c r="RAH233" s="29"/>
      <c r="RAI233" s="29"/>
      <c r="RAJ233" s="29"/>
      <c r="RAK233" s="29"/>
      <c r="RAL233" s="29"/>
      <c r="RAM233" s="29"/>
      <c r="RAN233" s="29"/>
      <c r="RAO233" s="29"/>
      <c r="RAP233" s="29"/>
      <c r="RAQ233" s="29"/>
      <c r="RAR233" s="29"/>
      <c r="RAS233" s="29"/>
      <c r="RAT233" s="29"/>
      <c r="RAU233" s="29"/>
      <c r="RAV233" s="29"/>
      <c r="RAW233" s="29"/>
      <c r="RAX233" s="29"/>
      <c r="RAY233" s="29"/>
      <c r="RAZ233" s="29"/>
      <c r="RBA233" s="29"/>
      <c r="RBB233" s="29"/>
      <c r="RBC233" s="29"/>
      <c r="RBD233" s="29"/>
      <c r="RBE233" s="29"/>
      <c r="RBF233" s="29"/>
      <c r="RBG233" s="29"/>
      <c r="RBH233" s="29"/>
      <c r="RBI233" s="29"/>
      <c r="RBJ233" s="29"/>
      <c r="RBK233" s="29"/>
      <c r="RBL233" s="29"/>
      <c r="RBM233" s="29"/>
      <c r="RBN233" s="29"/>
      <c r="RBO233" s="29"/>
      <c r="RBP233" s="29"/>
      <c r="RBQ233" s="29"/>
      <c r="RBR233" s="29"/>
      <c r="RBS233" s="29"/>
      <c r="RBT233" s="29"/>
      <c r="RBU233" s="29"/>
      <c r="RBV233" s="29"/>
      <c r="RBW233" s="29"/>
      <c r="RBX233" s="29"/>
      <c r="RBY233" s="29"/>
      <c r="RBZ233" s="29"/>
      <c r="RCA233" s="29"/>
      <c r="RCB233" s="29"/>
      <c r="RCC233" s="29"/>
      <c r="RCD233" s="29"/>
      <c r="RCE233" s="29"/>
      <c r="RCF233" s="29"/>
      <c r="RCG233" s="29"/>
      <c r="RCH233" s="29"/>
      <c r="RCI233" s="29"/>
      <c r="RCJ233" s="29"/>
      <c r="RCK233" s="29"/>
      <c r="RCL233" s="29"/>
      <c r="RCM233" s="29"/>
      <c r="RCN233" s="29"/>
      <c r="RCO233" s="29"/>
      <c r="RCP233" s="29"/>
      <c r="RCQ233" s="29"/>
      <c r="RCR233" s="29"/>
      <c r="RCS233" s="29"/>
      <c r="RCT233" s="29"/>
      <c r="RCU233" s="29"/>
      <c r="RCV233" s="29"/>
      <c r="RCW233" s="29"/>
      <c r="RCX233" s="29"/>
      <c r="RCY233" s="29"/>
      <c r="RCZ233" s="29"/>
      <c r="RDA233" s="29"/>
      <c r="RDB233" s="29"/>
      <c r="RDC233" s="29"/>
      <c r="RDD233" s="29"/>
      <c r="RDE233" s="29"/>
      <c r="RDF233" s="29"/>
      <c r="RDG233" s="29"/>
      <c r="RDH233" s="29"/>
      <c r="RDI233" s="29"/>
      <c r="RDJ233" s="29"/>
      <c r="RDK233" s="29"/>
      <c r="RDL233" s="29"/>
      <c r="RDM233" s="29"/>
      <c r="RDN233" s="29"/>
      <c r="RDO233" s="29"/>
      <c r="RDP233" s="29"/>
      <c r="RDQ233" s="29"/>
      <c r="RDR233" s="29"/>
      <c r="RDS233" s="29"/>
      <c r="RDT233" s="29"/>
      <c r="RDU233" s="29"/>
      <c r="RDV233" s="29"/>
      <c r="RDW233" s="29"/>
      <c r="RDX233" s="29"/>
      <c r="RDY233" s="29"/>
      <c r="RDZ233" s="29"/>
      <c r="REA233" s="29"/>
      <c r="REB233" s="29"/>
      <c r="REC233" s="29"/>
      <c r="RED233" s="29"/>
      <c r="REE233" s="29"/>
      <c r="REF233" s="29"/>
      <c r="REG233" s="29"/>
      <c r="REH233" s="29"/>
      <c r="REI233" s="29"/>
      <c r="REJ233" s="29"/>
      <c r="REK233" s="29"/>
      <c r="REL233" s="29"/>
      <c r="REM233" s="29"/>
      <c r="REN233" s="29"/>
      <c r="REO233" s="29"/>
      <c r="REP233" s="29"/>
      <c r="REQ233" s="29"/>
      <c r="RER233" s="29"/>
      <c r="RES233" s="29"/>
      <c r="RET233" s="29"/>
      <c r="REU233" s="29"/>
      <c r="REV233" s="29"/>
      <c r="REW233" s="29"/>
      <c r="REX233" s="29"/>
      <c r="REY233" s="29"/>
      <c r="REZ233" s="29"/>
      <c r="RFA233" s="29"/>
      <c r="RFB233" s="29"/>
      <c r="RFC233" s="29"/>
      <c r="RFD233" s="29"/>
      <c r="RFE233" s="29"/>
      <c r="RFF233" s="29"/>
      <c r="RFG233" s="29"/>
      <c r="RFH233" s="29"/>
      <c r="RFI233" s="29"/>
      <c r="RFJ233" s="29"/>
      <c r="RFK233" s="29"/>
      <c r="RFL233" s="29"/>
      <c r="RFM233" s="29"/>
      <c r="RFN233" s="29"/>
      <c r="RFO233" s="29"/>
      <c r="RFP233" s="29"/>
      <c r="RFQ233" s="29"/>
      <c r="RFR233" s="29"/>
      <c r="RFS233" s="29"/>
      <c r="RFT233" s="29"/>
      <c r="RFU233" s="29"/>
      <c r="RFV233" s="29"/>
      <c r="RFW233" s="29"/>
      <c r="RFX233" s="29"/>
      <c r="RFY233" s="29"/>
      <c r="RFZ233" s="29"/>
      <c r="RGA233" s="29"/>
      <c r="RGB233" s="29"/>
      <c r="RGC233" s="29"/>
      <c r="RGD233" s="29"/>
      <c r="RGE233" s="29"/>
      <c r="RGF233" s="29"/>
      <c r="RGG233" s="29"/>
      <c r="RGH233" s="29"/>
      <c r="RGI233" s="29"/>
      <c r="RGJ233" s="29"/>
      <c r="RGK233" s="29"/>
      <c r="RGL233" s="29"/>
      <c r="RGM233" s="29"/>
      <c r="RGN233" s="29"/>
      <c r="RGO233" s="29"/>
      <c r="RGP233" s="29"/>
      <c r="RGQ233" s="29"/>
      <c r="RGR233" s="29"/>
      <c r="RGS233" s="29"/>
      <c r="RGT233" s="29"/>
      <c r="RGU233" s="29"/>
      <c r="RGV233" s="29"/>
      <c r="RGW233" s="29"/>
      <c r="RGX233" s="29"/>
      <c r="RGY233" s="29"/>
      <c r="RGZ233" s="29"/>
      <c r="RHA233" s="29"/>
      <c r="RHB233" s="29"/>
      <c r="RHC233" s="29"/>
      <c r="RHD233" s="29"/>
      <c r="RHE233" s="29"/>
      <c r="RHF233" s="29"/>
      <c r="RHG233" s="29"/>
      <c r="RHH233" s="29"/>
      <c r="RHI233" s="29"/>
      <c r="RHJ233" s="29"/>
      <c r="RHK233" s="29"/>
      <c r="RHL233" s="29"/>
      <c r="RHM233" s="29"/>
      <c r="RHN233" s="29"/>
      <c r="RHO233" s="29"/>
      <c r="RHP233" s="29"/>
      <c r="RHQ233" s="29"/>
      <c r="RHR233" s="29"/>
      <c r="RHS233" s="29"/>
      <c r="RHT233" s="29"/>
      <c r="RHU233" s="29"/>
      <c r="RHV233" s="29"/>
      <c r="RHW233" s="29"/>
      <c r="RHX233" s="29"/>
      <c r="RHY233" s="29"/>
      <c r="RHZ233" s="29"/>
      <c r="RIA233" s="29"/>
      <c r="RIB233" s="29"/>
      <c r="RIC233" s="29"/>
      <c r="RID233" s="29"/>
      <c r="RIE233" s="29"/>
      <c r="RIF233" s="29"/>
      <c r="RIG233" s="29"/>
      <c r="RIH233" s="29"/>
      <c r="RII233" s="29"/>
      <c r="RIJ233" s="29"/>
      <c r="RIK233" s="29"/>
      <c r="RIL233" s="29"/>
      <c r="RIM233" s="29"/>
      <c r="RIN233" s="29"/>
      <c r="RIO233" s="29"/>
      <c r="RIP233" s="29"/>
      <c r="RIQ233" s="29"/>
      <c r="RIR233" s="29"/>
      <c r="RIS233" s="29"/>
      <c r="RIT233" s="29"/>
      <c r="RIU233" s="29"/>
      <c r="RIV233" s="29"/>
      <c r="RIW233" s="29"/>
      <c r="RIX233" s="29"/>
      <c r="RIY233" s="29"/>
      <c r="RIZ233" s="29"/>
      <c r="RJA233" s="29"/>
      <c r="RJB233" s="29"/>
      <c r="RJC233" s="29"/>
      <c r="RJD233" s="29"/>
      <c r="RJE233" s="29"/>
      <c r="RJF233" s="29"/>
      <c r="RJG233" s="29"/>
      <c r="RJH233" s="29"/>
      <c r="RJI233" s="29"/>
      <c r="RJJ233" s="29"/>
      <c r="RJK233" s="29"/>
      <c r="RJL233" s="29"/>
      <c r="RJM233" s="29"/>
      <c r="RJN233" s="29"/>
      <c r="RJO233" s="29"/>
      <c r="RJP233" s="29"/>
      <c r="RJQ233" s="29"/>
      <c r="RJR233" s="29"/>
      <c r="RJS233" s="29"/>
      <c r="RJT233" s="29"/>
      <c r="RJU233" s="29"/>
      <c r="RJV233" s="29"/>
      <c r="RJW233" s="29"/>
      <c r="RJX233" s="29"/>
      <c r="RJY233" s="29"/>
      <c r="RJZ233" s="29"/>
      <c r="RKA233" s="29"/>
      <c r="RKB233" s="29"/>
      <c r="RKC233" s="29"/>
      <c r="RKD233" s="29"/>
      <c r="RKE233" s="29"/>
      <c r="RKF233" s="29"/>
      <c r="RKG233" s="29"/>
      <c r="RKH233" s="29"/>
      <c r="RKI233" s="29"/>
      <c r="RKJ233" s="29"/>
      <c r="RKK233" s="29"/>
      <c r="RKL233" s="29"/>
      <c r="RKM233" s="29"/>
      <c r="RKN233" s="29"/>
      <c r="RKO233" s="29"/>
      <c r="RKP233" s="29"/>
      <c r="RKQ233" s="29"/>
      <c r="RKR233" s="29"/>
      <c r="RKS233" s="29"/>
      <c r="RKT233" s="29"/>
      <c r="RKU233" s="29"/>
      <c r="RKV233" s="29"/>
      <c r="RKW233" s="29"/>
      <c r="RKX233" s="29"/>
      <c r="RKY233" s="29"/>
      <c r="RKZ233" s="29"/>
      <c r="RLA233" s="29"/>
      <c r="RLB233" s="29"/>
      <c r="RLC233" s="29"/>
      <c r="RLD233" s="29"/>
      <c r="RLE233" s="29"/>
      <c r="RLF233" s="29"/>
      <c r="RLG233" s="29"/>
      <c r="RLH233" s="29"/>
      <c r="RLI233" s="29"/>
      <c r="RLJ233" s="29"/>
      <c r="RLK233" s="29"/>
      <c r="RLL233" s="29"/>
      <c r="RLM233" s="29"/>
      <c r="RLN233" s="29"/>
      <c r="RLO233" s="29"/>
      <c r="RLP233" s="29"/>
      <c r="RLQ233" s="29"/>
      <c r="RLR233" s="29"/>
      <c r="RLS233" s="29"/>
      <c r="RLT233" s="29"/>
      <c r="RLU233" s="29"/>
      <c r="RLV233" s="29"/>
      <c r="RLW233" s="29"/>
      <c r="RLX233" s="29"/>
      <c r="RLY233" s="29"/>
      <c r="RLZ233" s="29"/>
      <c r="RMA233" s="29"/>
      <c r="RMB233" s="29"/>
      <c r="RMC233" s="29"/>
      <c r="RMD233" s="29"/>
      <c r="RME233" s="29"/>
      <c r="RMF233" s="29"/>
      <c r="RMG233" s="29"/>
      <c r="RMH233" s="29"/>
      <c r="RMI233" s="29"/>
      <c r="RMJ233" s="29"/>
      <c r="RMK233" s="29"/>
      <c r="RML233" s="29"/>
      <c r="RMM233" s="29"/>
      <c r="RMN233" s="29"/>
      <c r="RMO233" s="29"/>
      <c r="RMP233" s="29"/>
      <c r="RMQ233" s="29"/>
      <c r="RMR233" s="29"/>
      <c r="RMS233" s="29"/>
      <c r="RMT233" s="29"/>
      <c r="RMU233" s="29"/>
      <c r="RMV233" s="29"/>
      <c r="RMW233" s="29"/>
      <c r="RMX233" s="29"/>
      <c r="RMY233" s="29"/>
      <c r="RMZ233" s="29"/>
      <c r="RNA233" s="29"/>
      <c r="RNB233" s="29"/>
      <c r="RNC233" s="29"/>
      <c r="RND233" s="29"/>
      <c r="RNE233" s="29"/>
      <c r="RNF233" s="29"/>
      <c r="RNG233" s="29"/>
      <c r="RNH233" s="29"/>
      <c r="RNI233" s="29"/>
      <c r="RNJ233" s="29"/>
      <c r="RNK233" s="29"/>
      <c r="RNL233" s="29"/>
      <c r="RNM233" s="29"/>
      <c r="RNN233" s="29"/>
      <c r="RNO233" s="29"/>
      <c r="RNP233" s="29"/>
      <c r="RNQ233" s="29"/>
      <c r="RNR233" s="29"/>
      <c r="RNS233" s="29"/>
      <c r="RNT233" s="29"/>
      <c r="RNU233" s="29"/>
      <c r="RNV233" s="29"/>
      <c r="RNW233" s="29"/>
      <c r="RNX233" s="29"/>
      <c r="RNY233" s="29"/>
      <c r="RNZ233" s="29"/>
      <c r="ROA233" s="29"/>
      <c r="ROB233" s="29"/>
      <c r="ROC233" s="29"/>
      <c r="ROD233" s="29"/>
      <c r="ROE233" s="29"/>
      <c r="ROF233" s="29"/>
      <c r="ROG233" s="29"/>
      <c r="ROH233" s="29"/>
      <c r="ROI233" s="29"/>
      <c r="ROJ233" s="29"/>
      <c r="ROK233" s="29"/>
      <c r="ROL233" s="29"/>
      <c r="ROM233" s="29"/>
      <c r="RON233" s="29"/>
      <c r="ROO233" s="29"/>
      <c r="ROP233" s="29"/>
      <c r="ROQ233" s="29"/>
      <c r="ROR233" s="29"/>
      <c r="ROS233" s="29"/>
      <c r="ROT233" s="29"/>
      <c r="ROU233" s="29"/>
      <c r="ROV233" s="29"/>
      <c r="ROW233" s="29"/>
      <c r="ROX233" s="29"/>
      <c r="ROY233" s="29"/>
      <c r="ROZ233" s="29"/>
      <c r="RPA233" s="29"/>
      <c r="RPB233" s="29"/>
      <c r="RPC233" s="29"/>
      <c r="RPD233" s="29"/>
      <c r="RPE233" s="29"/>
      <c r="RPF233" s="29"/>
      <c r="RPG233" s="29"/>
      <c r="RPH233" s="29"/>
      <c r="RPI233" s="29"/>
      <c r="RPJ233" s="29"/>
      <c r="RPK233" s="29"/>
      <c r="RPL233" s="29"/>
      <c r="RPM233" s="29"/>
      <c r="RPN233" s="29"/>
      <c r="RPO233" s="29"/>
      <c r="RPP233" s="29"/>
      <c r="RPQ233" s="29"/>
      <c r="RPR233" s="29"/>
      <c r="RPS233" s="29"/>
      <c r="RPT233" s="29"/>
      <c r="RPU233" s="29"/>
      <c r="RPV233" s="29"/>
      <c r="RPW233" s="29"/>
      <c r="RPX233" s="29"/>
      <c r="RPY233" s="29"/>
      <c r="RPZ233" s="29"/>
      <c r="RQA233" s="29"/>
      <c r="RQB233" s="29"/>
      <c r="RQC233" s="29"/>
      <c r="RQD233" s="29"/>
      <c r="RQE233" s="29"/>
      <c r="RQF233" s="29"/>
      <c r="RQG233" s="29"/>
      <c r="RQH233" s="29"/>
      <c r="RQI233" s="29"/>
      <c r="RQJ233" s="29"/>
      <c r="RQK233" s="29"/>
      <c r="RQL233" s="29"/>
      <c r="RQM233" s="29"/>
      <c r="RQN233" s="29"/>
      <c r="RQO233" s="29"/>
      <c r="RQP233" s="29"/>
      <c r="RQQ233" s="29"/>
      <c r="RQR233" s="29"/>
      <c r="RQS233" s="29"/>
      <c r="RQT233" s="29"/>
      <c r="RQU233" s="29"/>
      <c r="RQV233" s="29"/>
      <c r="RQW233" s="29"/>
      <c r="RQX233" s="29"/>
      <c r="RQY233" s="29"/>
      <c r="RQZ233" s="29"/>
      <c r="RRA233" s="29"/>
      <c r="RRB233" s="29"/>
      <c r="RRC233" s="29"/>
      <c r="RRD233" s="29"/>
      <c r="RRE233" s="29"/>
      <c r="RRF233" s="29"/>
      <c r="RRG233" s="29"/>
      <c r="RRH233" s="29"/>
      <c r="RRI233" s="29"/>
      <c r="RRJ233" s="29"/>
      <c r="RRK233" s="29"/>
      <c r="RRL233" s="29"/>
      <c r="RRM233" s="29"/>
      <c r="RRN233" s="29"/>
      <c r="RRO233" s="29"/>
      <c r="RRP233" s="29"/>
      <c r="RRQ233" s="29"/>
      <c r="RRR233" s="29"/>
      <c r="RRS233" s="29"/>
      <c r="RRT233" s="29"/>
      <c r="RRU233" s="29"/>
      <c r="RRV233" s="29"/>
      <c r="RRW233" s="29"/>
      <c r="RRX233" s="29"/>
      <c r="RRY233" s="29"/>
      <c r="RRZ233" s="29"/>
      <c r="RSA233" s="29"/>
      <c r="RSB233" s="29"/>
      <c r="RSC233" s="29"/>
      <c r="RSD233" s="29"/>
      <c r="RSE233" s="29"/>
      <c r="RSF233" s="29"/>
      <c r="RSG233" s="29"/>
      <c r="RSH233" s="29"/>
      <c r="RSI233" s="29"/>
      <c r="RSJ233" s="29"/>
      <c r="RSK233" s="29"/>
      <c r="RSL233" s="29"/>
      <c r="RSM233" s="29"/>
      <c r="RSN233" s="29"/>
      <c r="RSO233" s="29"/>
      <c r="RSP233" s="29"/>
      <c r="RSQ233" s="29"/>
      <c r="RSR233" s="29"/>
      <c r="RSS233" s="29"/>
      <c r="RST233" s="29"/>
      <c r="RSU233" s="29"/>
      <c r="RSV233" s="29"/>
      <c r="RSW233" s="29"/>
      <c r="RSX233" s="29"/>
      <c r="RSY233" s="29"/>
      <c r="RSZ233" s="29"/>
      <c r="RTA233" s="29"/>
      <c r="RTB233" s="29"/>
      <c r="RTC233" s="29"/>
      <c r="RTD233" s="29"/>
      <c r="RTE233" s="29"/>
      <c r="RTF233" s="29"/>
      <c r="RTG233" s="29"/>
      <c r="RTH233" s="29"/>
      <c r="RTI233" s="29"/>
      <c r="RTJ233" s="29"/>
      <c r="RTK233" s="29"/>
      <c r="RTL233" s="29"/>
      <c r="RTM233" s="29"/>
      <c r="RTN233" s="29"/>
      <c r="RTO233" s="29"/>
      <c r="RTP233" s="29"/>
      <c r="RTQ233" s="29"/>
      <c r="RTR233" s="29"/>
      <c r="RTS233" s="29"/>
      <c r="RTT233" s="29"/>
      <c r="RTU233" s="29"/>
      <c r="RTV233" s="29"/>
      <c r="RTW233" s="29"/>
      <c r="RTX233" s="29"/>
      <c r="RTY233" s="29"/>
      <c r="RTZ233" s="29"/>
      <c r="RUA233" s="29"/>
      <c r="RUB233" s="29"/>
      <c r="RUC233" s="29"/>
      <c r="RUD233" s="29"/>
      <c r="RUE233" s="29"/>
      <c r="RUF233" s="29"/>
      <c r="RUG233" s="29"/>
      <c r="RUH233" s="29"/>
      <c r="RUI233" s="29"/>
      <c r="RUJ233" s="29"/>
      <c r="RUK233" s="29"/>
      <c r="RUL233" s="29"/>
      <c r="RUM233" s="29"/>
      <c r="RUN233" s="29"/>
      <c r="RUO233" s="29"/>
      <c r="RUP233" s="29"/>
      <c r="RUQ233" s="29"/>
      <c r="RUR233" s="29"/>
      <c r="RUS233" s="29"/>
      <c r="RUT233" s="29"/>
      <c r="RUU233" s="29"/>
      <c r="RUV233" s="29"/>
      <c r="RUW233" s="29"/>
      <c r="RUX233" s="29"/>
      <c r="RUY233" s="29"/>
      <c r="RUZ233" s="29"/>
      <c r="RVA233" s="29"/>
      <c r="RVB233" s="29"/>
      <c r="RVC233" s="29"/>
      <c r="RVD233" s="29"/>
      <c r="RVE233" s="29"/>
      <c r="RVF233" s="29"/>
      <c r="RVG233" s="29"/>
      <c r="RVH233" s="29"/>
      <c r="RVI233" s="29"/>
      <c r="RVJ233" s="29"/>
      <c r="RVK233" s="29"/>
      <c r="RVL233" s="29"/>
      <c r="RVM233" s="29"/>
      <c r="RVN233" s="29"/>
      <c r="RVO233" s="29"/>
      <c r="RVP233" s="29"/>
      <c r="RVQ233" s="29"/>
      <c r="RVR233" s="29"/>
      <c r="RVS233" s="29"/>
      <c r="RVT233" s="29"/>
      <c r="RVU233" s="29"/>
      <c r="RVV233" s="29"/>
      <c r="RVW233" s="29"/>
      <c r="RVX233" s="29"/>
      <c r="RVY233" s="29"/>
      <c r="RVZ233" s="29"/>
      <c r="RWA233" s="29"/>
      <c r="RWB233" s="29"/>
      <c r="RWC233" s="29"/>
      <c r="RWD233" s="29"/>
      <c r="RWE233" s="29"/>
      <c r="RWF233" s="29"/>
      <c r="RWG233" s="29"/>
      <c r="RWH233" s="29"/>
      <c r="RWI233" s="29"/>
      <c r="RWJ233" s="29"/>
      <c r="RWK233" s="29"/>
      <c r="RWL233" s="29"/>
      <c r="RWM233" s="29"/>
      <c r="RWN233" s="29"/>
      <c r="RWO233" s="29"/>
      <c r="RWP233" s="29"/>
      <c r="RWQ233" s="29"/>
      <c r="RWR233" s="29"/>
      <c r="RWS233" s="29"/>
      <c r="RWT233" s="29"/>
      <c r="RWU233" s="29"/>
      <c r="RWV233" s="29"/>
      <c r="RWW233" s="29"/>
      <c r="RWX233" s="29"/>
      <c r="RWY233" s="29"/>
      <c r="RWZ233" s="29"/>
      <c r="RXA233" s="29"/>
      <c r="RXB233" s="29"/>
      <c r="RXC233" s="29"/>
      <c r="RXD233" s="29"/>
      <c r="RXE233" s="29"/>
      <c r="RXF233" s="29"/>
      <c r="RXG233" s="29"/>
      <c r="RXH233" s="29"/>
      <c r="RXI233" s="29"/>
      <c r="RXJ233" s="29"/>
      <c r="RXK233" s="29"/>
      <c r="RXL233" s="29"/>
      <c r="RXM233" s="29"/>
      <c r="RXN233" s="29"/>
      <c r="RXO233" s="29"/>
      <c r="RXP233" s="29"/>
      <c r="RXQ233" s="29"/>
      <c r="RXR233" s="29"/>
      <c r="RXS233" s="29"/>
      <c r="RXT233" s="29"/>
      <c r="RXU233" s="29"/>
      <c r="RXV233" s="29"/>
      <c r="RXW233" s="29"/>
      <c r="RXX233" s="29"/>
      <c r="RXY233" s="29"/>
      <c r="RXZ233" s="29"/>
      <c r="RYA233" s="29"/>
      <c r="RYB233" s="29"/>
      <c r="RYC233" s="29"/>
      <c r="RYD233" s="29"/>
      <c r="RYE233" s="29"/>
      <c r="RYF233" s="29"/>
      <c r="RYG233" s="29"/>
      <c r="RYH233" s="29"/>
      <c r="RYI233" s="29"/>
      <c r="RYJ233" s="29"/>
      <c r="RYK233" s="29"/>
      <c r="RYL233" s="29"/>
      <c r="RYM233" s="29"/>
      <c r="RYN233" s="29"/>
      <c r="RYO233" s="29"/>
      <c r="RYP233" s="29"/>
      <c r="RYQ233" s="29"/>
      <c r="RYR233" s="29"/>
      <c r="RYS233" s="29"/>
      <c r="RYT233" s="29"/>
      <c r="RYU233" s="29"/>
      <c r="RYV233" s="29"/>
      <c r="RYW233" s="29"/>
      <c r="RYX233" s="29"/>
      <c r="RYY233" s="29"/>
      <c r="RYZ233" s="29"/>
      <c r="RZA233" s="29"/>
      <c r="RZB233" s="29"/>
      <c r="RZC233" s="29"/>
      <c r="RZD233" s="29"/>
      <c r="RZE233" s="29"/>
      <c r="RZF233" s="29"/>
      <c r="RZG233" s="29"/>
      <c r="RZH233" s="29"/>
      <c r="RZI233" s="29"/>
      <c r="RZJ233" s="29"/>
      <c r="RZK233" s="29"/>
      <c r="RZL233" s="29"/>
      <c r="RZM233" s="29"/>
      <c r="RZN233" s="29"/>
      <c r="RZO233" s="29"/>
      <c r="RZP233" s="29"/>
      <c r="RZQ233" s="29"/>
      <c r="RZR233" s="29"/>
      <c r="RZS233" s="29"/>
      <c r="RZT233" s="29"/>
      <c r="RZU233" s="29"/>
      <c r="RZV233" s="29"/>
      <c r="RZW233" s="29"/>
      <c r="RZX233" s="29"/>
      <c r="RZY233" s="29"/>
      <c r="RZZ233" s="29"/>
      <c r="SAA233" s="29"/>
      <c r="SAB233" s="29"/>
      <c r="SAC233" s="29"/>
      <c r="SAD233" s="29"/>
      <c r="SAE233" s="29"/>
      <c r="SAF233" s="29"/>
      <c r="SAG233" s="29"/>
      <c r="SAH233" s="29"/>
      <c r="SAI233" s="29"/>
      <c r="SAJ233" s="29"/>
      <c r="SAK233" s="29"/>
      <c r="SAL233" s="29"/>
      <c r="SAM233" s="29"/>
      <c r="SAN233" s="29"/>
      <c r="SAO233" s="29"/>
      <c r="SAP233" s="29"/>
      <c r="SAQ233" s="29"/>
      <c r="SAR233" s="29"/>
      <c r="SAS233" s="29"/>
      <c r="SAT233" s="29"/>
      <c r="SAU233" s="29"/>
      <c r="SAV233" s="29"/>
      <c r="SAW233" s="29"/>
      <c r="SAX233" s="29"/>
      <c r="SAY233" s="29"/>
      <c r="SAZ233" s="29"/>
      <c r="SBA233" s="29"/>
      <c r="SBB233" s="29"/>
      <c r="SBC233" s="29"/>
      <c r="SBD233" s="29"/>
      <c r="SBE233" s="29"/>
      <c r="SBF233" s="29"/>
      <c r="SBG233" s="29"/>
      <c r="SBH233" s="29"/>
      <c r="SBI233" s="29"/>
      <c r="SBJ233" s="29"/>
      <c r="SBK233" s="29"/>
      <c r="SBL233" s="29"/>
      <c r="SBM233" s="29"/>
      <c r="SBN233" s="29"/>
      <c r="SBO233" s="29"/>
      <c r="SBP233" s="29"/>
      <c r="SBQ233" s="29"/>
      <c r="SBR233" s="29"/>
      <c r="SBS233" s="29"/>
      <c r="SBT233" s="29"/>
      <c r="SBU233" s="29"/>
      <c r="SBV233" s="29"/>
      <c r="SBW233" s="29"/>
      <c r="SBX233" s="29"/>
      <c r="SBY233" s="29"/>
      <c r="SBZ233" s="29"/>
      <c r="SCA233" s="29"/>
      <c r="SCB233" s="29"/>
      <c r="SCC233" s="29"/>
      <c r="SCD233" s="29"/>
      <c r="SCE233" s="29"/>
      <c r="SCF233" s="29"/>
      <c r="SCG233" s="29"/>
      <c r="SCH233" s="29"/>
      <c r="SCI233" s="29"/>
      <c r="SCJ233" s="29"/>
      <c r="SCK233" s="29"/>
      <c r="SCL233" s="29"/>
      <c r="SCM233" s="29"/>
      <c r="SCN233" s="29"/>
      <c r="SCO233" s="29"/>
      <c r="SCP233" s="29"/>
      <c r="SCQ233" s="29"/>
      <c r="SCR233" s="29"/>
      <c r="SCS233" s="29"/>
      <c r="SCT233" s="29"/>
      <c r="SCU233" s="29"/>
      <c r="SCV233" s="29"/>
      <c r="SCW233" s="29"/>
      <c r="SCX233" s="29"/>
      <c r="SCY233" s="29"/>
      <c r="SCZ233" s="29"/>
      <c r="SDA233" s="29"/>
      <c r="SDB233" s="29"/>
      <c r="SDC233" s="29"/>
      <c r="SDD233" s="29"/>
      <c r="SDE233" s="29"/>
      <c r="SDF233" s="29"/>
      <c r="SDG233" s="29"/>
      <c r="SDH233" s="29"/>
      <c r="SDI233" s="29"/>
      <c r="SDJ233" s="29"/>
      <c r="SDK233" s="29"/>
      <c r="SDL233" s="29"/>
      <c r="SDM233" s="29"/>
      <c r="SDN233" s="29"/>
      <c r="SDO233" s="29"/>
      <c r="SDP233" s="29"/>
      <c r="SDQ233" s="29"/>
      <c r="SDR233" s="29"/>
      <c r="SDS233" s="29"/>
      <c r="SDT233" s="29"/>
      <c r="SDU233" s="29"/>
      <c r="SDV233" s="29"/>
      <c r="SDW233" s="29"/>
      <c r="SDX233" s="29"/>
      <c r="SDY233" s="29"/>
      <c r="SDZ233" s="29"/>
      <c r="SEA233" s="29"/>
      <c r="SEB233" s="29"/>
      <c r="SEC233" s="29"/>
      <c r="SED233" s="29"/>
      <c r="SEE233" s="29"/>
      <c r="SEF233" s="29"/>
      <c r="SEG233" s="29"/>
      <c r="SEH233" s="29"/>
      <c r="SEI233" s="29"/>
      <c r="SEJ233" s="29"/>
      <c r="SEK233" s="29"/>
      <c r="SEL233" s="29"/>
      <c r="SEM233" s="29"/>
      <c r="SEN233" s="29"/>
      <c r="SEO233" s="29"/>
      <c r="SEP233" s="29"/>
      <c r="SEQ233" s="29"/>
      <c r="SER233" s="29"/>
      <c r="SES233" s="29"/>
      <c r="SET233" s="29"/>
      <c r="SEU233" s="29"/>
      <c r="SEV233" s="29"/>
      <c r="SEW233" s="29"/>
      <c r="SEX233" s="29"/>
      <c r="SEY233" s="29"/>
      <c r="SEZ233" s="29"/>
      <c r="SFA233" s="29"/>
      <c r="SFB233" s="29"/>
      <c r="SFC233" s="29"/>
      <c r="SFD233" s="29"/>
      <c r="SFE233" s="29"/>
      <c r="SFF233" s="29"/>
      <c r="SFG233" s="29"/>
      <c r="SFH233" s="29"/>
      <c r="SFI233" s="29"/>
      <c r="SFJ233" s="29"/>
      <c r="SFK233" s="29"/>
      <c r="SFL233" s="29"/>
      <c r="SFM233" s="29"/>
      <c r="SFN233" s="29"/>
      <c r="SFO233" s="29"/>
      <c r="SFP233" s="29"/>
      <c r="SFQ233" s="29"/>
      <c r="SFR233" s="29"/>
      <c r="SFS233" s="29"/>
      <c r="SFT233" s="29"/>
      <c r="SFU233" s="29"/>
      <c r="SFV233" s="29"/>
      <c r="SFW233" s="29"/>
      <c r="SFX233" s="29"/>
      <c r="SFY233" s="29"/>
      <c r="SFZ233" s="29"/>
      <c r="SGA233" s="29"/>
      <c r="SGB233" s="29"/>
      <c r="SGC233" s="29"/>
      <c r="SGD233" s="29"/>
      <c r="SGE233" s="29"/>
      <c r="SGF233" s="29"/>
      <c r="SGG233" s="29"/>
      <c r="SGH233" s="29"/>
      <c r="SGI233" s="29"/>
      <c r="SGJ233" s="29"/>
      <c r="SGK233" s="29"/>
      <c r="SGL233" s="29"/>
      <c r="SGM233" s="29"/>
      <c r="SGN233" s="29"/>
      <c r="SGO233" s="29"/>
      <c r="SGP233" s="29"/>
      <c r="SGQ233" s="29"/>
      <c r="SGR233" s="29"/>
      <c r="SGS233" s="29"/>
      <c r="SGT233" s="29"/>
      <c r="SGU233" s="29"/>
      <c r="SGV233" s="29"/>
      <c r="SGW233" s="29"/>
      <c r="SGX233" s="29"/>
      <c r="SGY233" s="29"/>
      <c r="SGZ233" s="29"/>
      <c r="SHA233" s="29"/>
      <c r="SHB233" s="29"/>
      <c r="SHC233" s="29"/>
      <c r="SHD233" s="29"/>
      <c r="SHE233" s="29"/>
      <c r="SHF233" s="29"/>
      <c r="SHG233" s="29"/>
      <c r="SHH233" s="29"/>
      <c r="SHI233" s="29"/>
      <c r="SHJ233" s="29"/>
      <c r="SHK233" s="29"/>
      <c r="SHL233" s="29"/>
      <c r="SHM233" s="29"/>
      <c r="SHN233" s="29"/>
      <c r="SHO233" s="29"/>
      <c r="SHP233" s="29"/>
      <c r="SHQ233" s="29"/>
      <c r="SHR233" s="29"/>
      <c r="SHS233" s="29"/>
      <c r="SHT233" s="29"/>
      <c r="SHU233" s="29"/>
      <c r="SHV233" s="29"/>
      <c r="SHW233" s="29"/>
      <c r="SHX233" s="29"/>
      <c r="SHY233" s="29"/>
      <c r="SHZ233" s="29"/>
      <c r="SIA233" s="29"/>
      <c r="SIB233" s="29"/>
      <c r="SIC233" s="29"/>
      <c r="SID233" s="29"/>
      <c r="SIE233" s="29"/>
      <c r="SIF233" s="29"/>
      <c r="SIG233" s="29"/>
      <c r="SIH233" s="29"/>
      <c r="SII233" s="29"/>
      <c r="SIJ233" s="29"/>
      <c r="SIK233" s="29"/>
      <c r="SIL233" s="29"/>
      <c r="SIM233" s="29"/>
      <c r="SIN233" s="29"/>
      <c r="SIO233" s="29"/>
      <c r="SIP233" s="29"/>
      <c r="SIQ233" s="29"/>
      <c r="SIR233" s="29"/>
      <c r="SIS233" s="29"/>
      <c r="SIT233" s="29"/>
      <c r="SIU233" s="29"/>
      <c r="SIV233" s="29"/>
      <c r="SIW233" s="29"/>
      <c r="SIX233" s="29"/>
      <c r="SIY233" s="29"/>
      <c r="SIZ233" s="29"/>
      <c r="SJA233" s="29"/>
      <c r="SJB233" s="29"/>
      <c r="SJC233" s="29"/>
      <c r="SJD233" s="29"/>
      <c r="SJE233" s="29"/>
      <c r="SJF233" s="29"/>
      <c r="SJG233" s="29"/>
      <c r="SJH233" s="29"/>
      <c r="SJI233" s="29"/>
      <c r="SJJ233" s="29"/>
      <c r="SJK233" s="29"/>
      <c r="SJL233" s="29"/>
      <c r="SJM233" s="29"/>
      <c r="SJN233" s="29"/>
      <c r="SJO233" s="29"/>
      <c r="SJP233" s="29"/>
      <c r="SJQ233" s="29"/>
      <c r="SJR233" s="29"/>
      <c r="SJS233" s="29"/>
      <c r="SJT233" s="29"/>
      <c r="SJU233" s="29"/>
      <c r="SJV233" s="29"/>
      <c r="SJW233" s="29"/>
      <c r="SJX233" s="29"/>
      <c r="SJY233" s="29"/>
      <c r="SJZ233" s="29"/>
      <c r="SKA233" s="29"/>
      <c r="SKB233" s="29"/>
      <c r="SKC233" s="29"/>
      <c r="SKD233" s="29"/>
      <c r="SKE233" s="29"/>
      <c r="SKF233" s="29"/>
      <c r="SKG233" s="29"/>
      <c r="SKH233" s="29"/>
      <c r="SKI233" s="29"/>
      <c r="SKJ233" s="29"/>
      <c r="SKK233" s="29"/>
      <c r="SKL233" s="29"/>
      <c r="SKM233" s="29"/>
      <c r="SKN233" s="29"/>
      <c r="SKO233" s="29"/>
      <c r="SKP233" s="29"/>
      <c r="SKQ233" s="29"/>
      <c r="SKR233" s="29"/>
      <c r="SKS233" s="29"/>
      <c r="SKT233" s="29"/>
      <c r="SKU233" s="29"/>
      <c r="SKV233" s="29"/>
      <c r="SKW233" s="29"/>
      <c r="SKX233" s="29"/>
      <c r="SKY233" s="29"/>
      <c r="SKZ233" s="29"/>
      <c r="SLA233" s="29"/>
      <c r="SLB233" s="29"/>
      <c r="SLC233" s="29"/>
      <c r="SLD233" s="29"/>
      <c r="SLE233" s="29"/>
      <c r="SLF233" s="29"/>
      <c r="SLG233" s="29"/>
      <c r="SLH233" s="29"/>
      <c r="SLI233" s="29"/>
      <c r="SLJ233" s="29"/>
      <c r="SLK233" s="29"/>
      <c r="SLL233" s="29"/>
      <c r="SLM233" s="29"/>
      <c r="SLN233" s="29"/>
      <c r="SLO233" s="29"/>
      <c r="SLP233" s="29"/>
      <c r="SLQ233" s="29"/>
      <c r="SLR233" s="29"/>
      <c r="SLS233" s="29"/>
      <c r="SLT233" s="29"/>
      <c r="SLU233" s="29"/>
      <c r="SLV233" s="29"/>
      <c r="SLW233" s="29"/>
      <c r="SLX233" s="29"/>
      <c r="SLY233" s="29"/>
      <c r="SLZ233" s="29"/>
      <c r="SMA233" s="29"/>
      <c r="SMB233" s="29"/>
      <c r="SMC233" s="29"/>
      <c r="SMD233" s="29"/>
      <c r="SME233" s="29"/>
      <c r="SMF233" s="29"/>
      <c r="SMG233" s="29"/>
      <c r="SMH233" s="29"/>
      <c r="SMI233" s="29"/>
      <c r="SMJ233" s="29"/>
      <c r="SMK233" s="29"/>
      <c r="SML233" s="29"/>
      <c r="SMM233" s="29"/>
      <c r="SMN233" s="29"/>
      <c r="SMO233" s="29"/>
      <c r="SMP233" s="29"/>
      <c r="SMQ233" s="29"/>
      <c r="SMR233" s="29"/>
      <c r="SMS233" s="29"/>
      <c r="SMT233" s="29"/>
      <c r="SMU233" s="29"/>
      <c r="SMV233" s="29"/>
      <c r="SMW233" s="29"/>
      <c r="SMX233" s="29"/>
      <c r="SMY233" s="29"/>
      <c r="SMZ233" s="29"/>
      <c r="SNA233" s="29"/>
      <c r="SNB233" s="29"/>
      <c r="SNC233" s="29"/>
      <c r="SND233" s="29"/>
      <c r="SNE233" s="29"/>
      <c r="SNF233" s="29"/>
      <c r="SNG233" s="29"/>
      <c r="SNH233" s="29"/>
      <c r="SNI233" s="29"/>
      <c r="SNJ233" s="29"/>
      <c r="SNK233" s="29"/>
      <c r="SNL233" s="29"/>
      <c r="SNM233" s="29"/>
      <c r="SNN233" s="29"/>
      <c r="SNO233" s="29"/>
      <c r="SNP233" s="29"/>
      <c r="SNQ233" s="29"/>
      <c r="SNR233" s="29"/>
      <c r="SNS233" s="29"/>
      <c r="SNT233" s="29"/>
      <c r="SNU233" s="29"/>
      <c r="SNV233" s="29"/>
      <c r="SNW233" s="29"/>
      <c r="SNX233" s="29"/>
      <c r="SNY233" s="29"/>
      <c r="SNZ233" s="29"/>
      <c r="SOA233" s="29"/>
      <c r="SOB233" s="29"/>
      <c r="SOC233" s="29"/>
      <c r="SOD233" s="29"/>
      <c r="SOE233" s="29"/>
      <c r="SOF233" s="29"/>
      <c r="SOG233" s="29"/>
      <c r="SOH233" s="29"/>
      <c r="SOI233" s="29"/>
      <c r="SOJ233" s="29"/>
      <c r="SOK233" s="29"/>
      <c r="SOL233" s="29"/>
      <c r="SOM233" s="29"/>
      <c r="SON233" s="29"/>
      <c r="SOO233" s="29"/>
      <c r="SOP233" s="29"/>
      <c r="SOQ233" s="29"/>
      <c r="SOR233" s="29"/>
      <c r="SOS233" s="29"/>
      <c r="SOT233" s="29"/>
      <c r="SOU233" s="29"/>
      <c r="SOV233" s="29"/>
      <c r="SOW233" s="29"/>
      <c r="SOX233" s="29"/>
      <c r="SOY233" s="29"/>
      <c r="SOZ233" s="29"/>
      <c r="SPA233" s="29"/>
      <c r="SPB233" s="29"/>
      <c r="SPC233" s="29"/>
      <c r="SPD233" s="29"/>
      <c r="SPE233" s="29"/>
      <c r="SPF233" s="29"/>
      <c r="SPG233" s="29"/>
      <c r="SPH233" s="29"/>
      <c r="SPI233" s="29"/>
      <c r="SPJ233" s="29"/>
      <c r="SPK233" s="29"/>
      <c r="SPL233" s="29"/>
      <c r="SPM233" s="29"/>
      <c r="SPN233" s="29"/>
      <c r="SPO233" s="29"/>
      <c r="SPP233" s="29"/>
      <c r="SPQ233" s="29"/>
      <c r="SPR233" s="29"/>
      <c r="SPS233" s="29"/>
      <c r="SPT233" s="29"/>
      <c r="SPU233" s="29"/>
      <c r="SPV233" s="29"/>
      <c r="SPW233" s="29"/>
      <c r="SPX233" s="29"/>
      <c r="SPY233" s="29"/>
      <c r="SPZ233" s="29"/>
      <c r="SQA233" s="29"/>
      <c r="SQB233" s="29"/>
      <c r="SQC233" s="29"/>
      <c r="SQD233" s="29"/>
      <c r="SQE233" s="29"/>
      <c r="SQF233" s="29"/>
      <c r="SQG233" s="29"/>
      <c r="SQH233" s="29"/>
      <c r="SQI233" s="29"/>
      <c r="SQJ233" s="29"/>
      <c r="SQK233" s="29"/>
      <c r="SQL233" s="29"/>
      <c r="SQM233" s="29"/>
      <c r="SQN233" s="29"/>
      <c r="SQO233" s="29"/>
      <c r="SQP233" s="29"/>
      <c r="SQQ233" s="29"/>
      <c r="SQR233" s="29"/>
      <c r="SQS233" s="29"/>
      <c r="SQT233" s="29"/>
      <c r="SQU233" s="29"/>
      <c r="SQV233" s="29"/>
      <c r="SQW233" s="29"/>
      <c r="SQX233" s="29"/>
      <c r="SQY233" s="29"/>
      <c r="SQZ233" s="29"/>
      <c r="SRA233" s="29"/>
      <c r="SRB233" s="29"/>
      <c r="SRC233" s="29"/>
      <c r="SRD233" s="29"/>
      <c r="SRE233" s="29"/>
      <c r="SRF233" s="29"/>
      <c r="SRG233" s="29"/>
      <c r="SRH233" s="29"/>
      <c r="SRI233" s="29"/>
      <c r="SRJ233" s="29"/>
      <c r="SRK233" s="29"/>
      <c r="SRL233" s="29"/>
      <c r="SRM233" s="29"/>
      <c r="SRN233" s="29"/>
      <c r="SRO233" s="29"/>
      <c r="SRP233" s="29"/>
      <c r="SRQ233" s="29"/>
      <c r="SRR233" s="29"/>
      <c r="SRS233" s="29"/>
      <c r="SRT233" s="29"/>
      <c r="SRU233" s="29"/>
      <c r="SRV233" s="29"/>
      <c r="SRW233" s="29"/>
      <c r="SRX233" s="29"/>
      <c r="SRY233" s="29"/>
      <c r="SRZ233" s="29"/>
      <c r="SSA233" s="29"/>
      <c r="SSB233" s="29"/>
      <c r="SSC233" s="29"/>
      <c r="SSD233" s="29"/>
      <c r="SSE233" s="29"/>
      <c r="SSF233" s="29"/>
      <c r="SSG233" s="29"/>
      <c r="SSH233" s="29"/>
      <c r="SSI233" s="29"/>
      <c r="SSJ233" s="29"/>
      <c r="SSK233" s="29"/>
      <c r="SSL233" s="29"/>
      <c r="SSM233" s="29"/>
      <c r="SSN233" s="29"/>
      <c r="SSO233" s="29"/>
      <c r="SSP233" s="29"/>
      <c r="SSQ233" s="29"/>
      <c r="SSR233" s="29"/>
      <c r="SSS233" s="29"/>
      <c r="SST233" s="29"/>
      <c r="SSU233" s="29"/>
      <c r="SSV233" s="29"/>
      <c r="SSW233" s="29"/>
      <c r="SSX233" s="29"/>
      <c r="SSY233" s="29"/>
      <c r="SSZ233" s="29"/>
      <c r="STA233" s="29"/>
      <c r="STB233" s="29"/>
      <c r="STC233" s="29"/>
      <c r="STD233" s="29"/>
      <c r="STE233" s="29"/>
      <c r="STF233" s="29"/>
      <c r="STG233" s="29"/>
      <c r="STH233" s="29"/>
      <c r="STI233" s="29"/>
      <c r="STJ233" s="29"/>
      <c r="STK233" s="29"/>
      <c r="STL233" s="29"/>
      <c r="STM233" s="29"/>
      <c r="STN233" s="29"/>
      <c r="STO233" s="29"/>
      <c r="STP233" s="29"/>
      <c r="STQ233" s="29"/>
      <c r="STR233" s="29"/>
      <c r="STS233" s="29"/>
      <c r="STT233" s="29"/>
      <c r="STU233" s="29"/>
      <c r="STV233" s="29"/>
      <c r="STW233" s="29"/>
      <c r="STX233" s="29"/>
      <c r="STY233" s="29"/>
      <c r="STZ233" s="29"/>
      <c r="SUA233" s="29"/>
      <c r="SUB233" s="29"/>
      <c r="SUC233" s="29"/>
      <c r="SUD233" s="29"/>
      <c r="SUE233" s="29"/>
      <c r="SUF233" s="29"/>
      <c r="SUG233" s="29"/>
      <c r="SUH233" s="29"/>
      <c r="SUI233" s="29"/>
      <c r="SUJ233" s="29"/>
      <c r="SUK233" s="29"/>
      <c r="SUL233" s="29"/>
      <c r="SUM233" s="29"/>
      <c r="SUN233" s="29"/>
      <c r="SUO233" s="29"/>
      <c r="SUP233" s="29"/>
      <c r="SUQ233" s="29"/>
      <c r="SUR233" s="29"/>
      <c r="SUS233" s="29"/>
      <c r="SUT233" s="29"/>
      <c r="SUU233" s="29"/>
      <c r="SUV233" s="29"/>
      <c r="SUW233" s="29"/>
      <c r="SUX233" s="29"/>
      <c r="SUY233" s="29"/>
      <c r="SUZ233" s="29"/>
      <c r="SVA233" s="29"/>
      <c r="SVB233" s="29"/>
      <c r="SVC233" s="29"/>
      <c r="SVD233" s="29"/>
      <c r="SVE233" s="29"/>
      <c r="SVF233" s="29"/>
      <c r="SVG233" s="29"/>
      <c r="SVH233" s="29"/>
      <c r="SVI233" s="29"/>
      <c r="SVJ233" s="29"/>
      <c r="SVK233" s="29"/>
      <c r="SVL233" s="29"/>
      <c r="SVM233" s="29"/>
      <c r="SVN233" s="29"/>
      <c r="SVO233" s="29"/>
      <c r="SVP233" s="29"/>
      <c r="SVQ233" s="29"/>
      <c r="SVR233" s="29"/>
      <c r="SVS233" s="29"/>
      <c r="SVT233" s="29"/>
      <c r="SVU233" s="29"/>
      <c r="SVV233" s="29"/>
      <c r="SVW233" s="29"/>
      <c r="SVX233" s="29"/>
      <c r="SVY233" s="29"/>
      <c r="SVZ233" s="29"/>
      <c r="SWA233" s="29"/>
      <c r="SWB233" s="29"/>
      <c r="SWC233" s="29"/>
      <c r="SWD233" s="29"/>
      <c r="SWE233" s="29"/>
      <c r="SWF233" s="29"/>
      <c r="SWG233" s="29"/>
      <c r="SWH233" s="29"/>
      <c r="SWI233" s="29"/>
      <c r="SWJ233" s="29"/>
      <c r="SWK233" s="29"/>
      <c r="SWL233" s="29"/>
      <c r="SWM233" s="29"/>
      <c r="SWN233" s="29"/>
      <c r="SWO233" s="29"/>
      <c r="SWP233" s="29"/>
      <c r="SWQ233" s="29"/>
      <c r="SWR233" s="29"/>
      <c r="SWS233" s="29"/>
      <c r="SWT233" s="29"/>
      <c r="SWU233" s="29"/>
      <c r="SWV233" s="29"/>
      <c r="SWW233" s="29"/>
      <c r="SWX233" s="29"/>
      <c r="SWY233" s="29"/>
      <c r="SWZ233" s="29"/>
      <c r="SXA233" s="29"/>
      <c r="SXB233" s="29"/>
      <c r="SXC233" s="29"/>
      <c r="SXD233" s="29"/>
      <c r="SXE233" s="29"/>
      <c r="SXF233" s="29"/>
      <c r="SXG233" s="29"/>
      <c r="SXH233" s="29"/>
      <c r="SXI233" s="29"/>
      <c r="SXJ233" s="29"/>
      <c r="SXK233" s="29"/>
      <c r="SXL233" s="29"/>
      <c r="SXM233" s="29"/>
      <c r="SXN233" s="29"/>
      <c r="SXO233" s="29"/>
      <c r="SXP233" s="29"/>
      <c r="SXQ233" s="29"/>
      <c r="SXR233" s="29"/>
      <c r="SXS233" s="29"/>
      <c r="SXT233" s="29"/>
      <c r="SXU233" s="29"/>
      <c r="SXV233" s="29"/>
      <c r="SXW233" s="29"/>
      <c r="SXX233" s="29"/>
      <c r="SXY233" s="29"/>
      <c r="SXZ233" s="29"/>
      <c r="SYA233" s="29"/>
      <c r="SYB233" s="29"/>
      <c r="SYC233" s="29"/>
      <c r="SYD233" s="29"/>
      <c r="SYE233" s="29"/>
      <c r="SYF233" s="29"/>
      <c r="SYG233" s="29"/>
      <c r="SYH233" s="29"/>
      <c r="SYI233" s="29"/>
      <c r="SYJ233" s="29"/>
      <c r="SYK233" s="29"/>
      <c r="SYL233" s="29"/>
      <c r="SYM233" s="29"/>
      <c r="SYN233" s="29"/>
      <c r="SYO233" s="29"/>
      <c r="SYP233" s="29"/>
      <c r="SYQ233" s="29"/>
      <c r="SYR233" s="29"/>
      <c r="SYS233" s="29"/>
      <c r="SYT233" s="29"/>
      <c r="SYU233" s="29"/>
      <c r="SYV233" s="29"/>
      <c r="SYW233" s="29"/>
      <c r="SYX233" s="29"/>
      <c r="SYY233" s="29"/>
      <c r="SYZ233" s="29"/>
      <c r="SZA233" s="29"/>
      <c r="SZB233" s="29"/>
      <c r="SZC233" s="29"/>
      <c r="SZD233" s="29"/>
      <c r="SZE233" s="29"/>
      <c r="SZF233" s="29"/>
      <c r="SZG233" s="29"/>
      <c r="SZH233" s="29"/>
      <c r="SZI233" s="29"/>
      <c r="SZJ233" s="29"/>
      <c r="SZK233" s="29"/>
      <c r="SZL233" s="29"/>
      <c r="SZM233" s="29"/>
      <c r="SZN233" s="29"/>
      <c r="SZO233" s="29"/>
      <c r="SZP233" s="29"/>
      <c r="SZQ233" s="29"/>
      <c r="SZR233" s="29"/>
      <c r="SZS233" s="29"/>
      <c r="SZT233" s="29"/>
      <c r="SZU233" s="29"/>
      <c r="SZV233" s="29"/>
      <c r="SZW233" s="29"/>
      <c r="SZX233" s="29"/>
      <c r="SZY233" s="29"/>
      <c r="SZZ233" s="29"/>
      <c r="TAA233" s="29"/>
      <c r="TAB233" s="29"/>
      <c r="TAC233" s="29"/>
      <c r="TAD233" s="29"/>
      <c r="TAE233" s="29"/>
      <c r="TAF233" s="29"/>
      <c r="TAG233" s="29"/>
      <c r="TAH233" s="29"/>
      <c r="TAI233" s="29"/>
      <c r="TAJ233" s="29"/>
      <c r="TAK233" s="29"/>
      <c r="TAL233" s="29"/>
      <c r="TAM233" s="29"/>
      <c r="TAN233" s="29"/>
      <c r="TAO233" s="29"/>
      <c r="TAP233" s="29"/>
      <c r="TAQ233" s="29"/>
      <c r="TAR233" s="29"/>
      <c r="TAS233" s="29"/>
      <c r="TAT233" s="29"/>
      <c r="TAU233" s="29"/>
      <c r="TAV233" s="29"/>
      <c r="TAW233" s="29"/>
      <c r="TAX233" s="29"/>
      <c r="TAY233" s="29"/>
      <c r="TAZ233" s="29"/>
      <c r="TBA233" s="29"/>
      <c r="TBB233" s="29"/>
      <c r="TBC233" s="29"/>
      <c r="TBD233" s="29"/>
      <c r="TBE233" s="29"/>
      <c r="TBF233" s="29"/>
      <c r="TBG233" s="29"/>
      <c r="TBH233" s="29"/>
      <c r="TBI233" s="29"/>
      <c r="TBJ233" s="29"/>
      <c r="TBK233" s="29"/>
      <c r="TBL233" s="29"/>
      <c r="TBM233" s="29"/>
      <c r="TBN233" s="29"/>
      <c r="TBO233" s="29"/>
      <c r="TBP233" s="29"/>
      <c r="TBQ233" s="29"/>
      <c r="TBR233" s="29"/>
      <c r="TBS233" s="29"/>
      <c r="TBT233" s="29"/>
      <c r="TBU233" s="29"/>
      <c r="TBV233" s="29"/>
      <c r="TBW233" s="29"/>
      <c r="TBX233" s="29"/>
      <c r="TBY233" s="29"/>
      <c r="TBZ233" s="29"/>
      <c r="TCA233" s="29"/>
      <c r="TCB233" s="29"/>
      <c r="TCC233" s="29"/>
      <c r="TCD233" s="29"/>
      <c r="TCE233" s="29"/>
      <c r="TCF233" s="29"/>
      <c r="TCG233" s="29"/>
      <c r="TCH233" s="29"/>
      <c r="TCI233" s="29"/>
      <c r="TCJ233" s="29"/>
      <c r="TCK233" s="29"/>
      <c r="TCL233" s="29"/>
      <c r="TCM233" s="29"/>
      <c r="TCN233" s="29"/>
      <c r="TCO233" s="29"/>
      <c r="TCP233" s="29"/>
      <c r="TCQ233" s="29"/>
      <c r="TCR233" s="29"/>
      <c r="TCS233" s="29"/>
      <c r="TCT233" s="29"/>
      <c r="TCU233" s="29"/>
      <c r="TCV233" s="29"/>
      <c r="TCW233" s="29"/>
      <c r="TCX233" s="29"/>
      <c r="TCY233" s="29"/>
      <c r="TCZ233" s="29"/>
      <c r="TDA233" s="29"/>
      <c r="TDB233" s="29"/>
      <c r="TDC233" s="29"/>
      <c r="TDD233" s="29"/>
      <c r="TDE233" s="29"/>
      <c r="TDF233" s="29"/>
      <c r="TDG233" s="29"/>
      <c r="TDH233" s="29"/>
      <c r="TDI233" s="29"/>
      <c r="TDJ233" s="29"/>
      <c r="TDK233" s="29"/>
      <c r="TDL233" s="29"/>
      <c r="TDM233" s="29"/>
      <c r="TDN233" s="29"/>
      <c r="TDO233" s="29"/>
      <c r="TDP233" s="29"/>
      <c r="TDQ233" s="29"/>
      <c r="TDR233" s="29"/>
      <c r="TDS233" s="29"/>
      <c r="TDT233" s="29"/>
      <c r="TDU233" s="29"/>
      <c r="TDV233" s="29"/>
      <c r="TDW233" s="29"/>
      <c r="TDX233" s="29"/>
      <c r="TDY233" s="29"/>
      <c r="TDZ233" s="29"/>
      <c r="TEA233" s="29"/>
      <c r="TEB233" s="29"/>
      <c r="TEC233" s="29"/>
      <c r="TED233" s="29"/>
      <c r="TEE233" s="29"/>
      <c r="TEF233" s="29"/>
      <c r="TEG233" s="29"/>
      <c r="TEH233" s="29"/>
      <c r="TEI233" s="29"/>
      <c r="TEJ233" s="29"/>
      <c r="TEK233" s="29"/>
      <c r="TEL233" s="29"/>
      <c r="TEM233" s="29"/>
      <c r="TEN233" s="29"/>
      <c r="TEO233" s="29"/>
      <c r="TEP233" s="29"/>
      <c r="TEQ233" s="29"/>
      <c r="TER233" s="29"/>
      <c r="TES233" s="29"/>
      <c r="TET233" s="29"/>
      <c r="TEU233" s="29"/>
      <c r="TEV233" s="29"/>
      <c r="TEW233" s="29"/>
      <c r="TEX233" s="29"/>
      <c r="TEY233" s="29"/>
      <c r="TEZ233" s="29"/>
      <c r="TFA233" s="29"/>
      <c r="TFB233" s="29"/>
      <c r="TFC233" s="29"/>
      <c r="TFD233" s="29"/>
      <c r="TFE233" s="29"/>
      <c r="TFF233" s="29"/>
      <c r="TFG233" s="29"/>
      <c r="TFH233" s="29"/>
      <c r="TFI233" s="29"/>
      <c r="TFJ233" s="29"/>
      <c r="TFK233" s="29"/>
      <c r="TFL233" s="29"/>
      <c r="TFM233" s="29"/>
      <c r="TFN233" s="29"/>
      <c r="TFO233" s="29"/>
      <c r="TFP233" s="29"/>
      <c r="TFQ233" s="29"/>
      <c r="TFR233" s="29"/>
      <c r="TFS233" s="29"/>
      <c r="TFT233" s="29"/>
      <c r="TFU233" s="29"/>
      <c r="TFV233" s="29"/>
      <c r="TFW233" s="29"/>
      <c r="TFX233" s="29"/>
      <c r="TFY233" s="29"/>
      <c r="TFZ233" s="29"/>
      <c r="TGA233" s="29"/>
      <c r="TGB233" s="29"/>
      <c r="TGC233" s="29"/>
      <c r="TGD233" s="29"/>
      <c r="TGE233" s="29"/>
      <c r="TGF233" s="29"/>
      <c r="TGG233" s="29"/>
      <c r="TGH233" s="29"/>
      <c r="TGI233" s="29"/>
      <c r="TGJ233" s="29"/>
      <c r="TGK233" s="29"/>
      <c r="TGL233" s="29"/>
      <c r="TGM233" s="29"/>
      <c r="TGN233" s="29"/>
      <c r="TGO233" s="29"/>
      <c r="TGP233" s="29"/>
      <c r="TGQ233" s="29"/>
      <c r="TGR233" s="29"/>
      <c r="TGS233" s="29"/>
      <c r="TGT233" s="29"/>
      <c r="TGU233" s="29"/>
      <c r="TGV233" s="29"/>
      <c r="TGW233" s="29"/>
      <c r="TGX233" s="29"/>
      <c r="TGY233" s="29"/>
      <c r="TGZ233" s="29"/>
      <c r="THA233" s="29"/>
      <c r="THB233" s="29"/>
      <c r="THC233" s="29"/>
      <c r="THD233" s="29"/>
      <c r="THE233" s="29"/>
      <c r="THF233" s="29"/>
      <c r="THG233" s="29"/>
      <c r="THH233" s="29"/>
      <c r="THI233" s="29"/>
      <c r="THJ233" s="29"/>
      <c r="THK233" s="29"/>
      <c r="THL233" s="29"/>
      <c r="THM233" s="29"/>
      <c r="THN233" s="29"/>
      <c r="THO233" s="29"/>
      <c r="THP233" s="29"/>
      <c r="THQ233" s="29"/>
      <c r="THR233" s="29"/>
      <c r="THS233" s="29"/>
      <c r="THT233" s="29"/>
      <c r="THU233" s="29"/>
      <c r="THV233" s="29"/>
      <c r="THW233" s="29"/>
      <c r="THX233" s="29"/>
      <c r="THY233" s="29"/>
      <c r="THZ233" s="29"/>
      <c r="TIA233" s="29"/>
      <c r="TIB233" s="29"/>
      <c r="TIC233" s="29"/>
      <c r="TID233" s="29"/>
      <c r="TIE233" s="29"/>
      <c r="TIF233" s="29"/>
      <c r="TIG233" s="29"/>
      <c r="TIH233" s="29"/>
      <c r="TII233" s="29"/>
      <c r="TIJ233" s="29"/>
      <c r="TIK233" s="29"/>
      <c r="TIL233" s="29"/>
      <c r="TIM233" s="29"/>
      <c r="TIN233" s="29"/>
      <c r="TIO233" s="29"/>
      <c r="TIP233" s="29"/>
      <c r="TIQ233" s="29"/>
      <c r="TIR233" s="29"/>
      <c r="TIS233" s="29"/>
      <c r="TIT233" s="29"/>
      <c r="TIU233" s="29"/>
      <c r="TIV233" s="29"/>
      <c r="TIW233" s="29"/>
      <c r="TIX233" s="29"/>
      <c r="TIY233" s="29"/>
      <c r="TIZ233" s="29"/>
      <c r="TJA233" s="29"/>
      <c r="TJB233" s="29"/>
      <c r="TJC233" s="29"/>
      <c r="TJD233" s="29"/>
      <c r="TJE233" s="29"/>
      <c r="TJF233" s="29"/>
      <c r="TJG233" s="29"/>
      <c r="TJH233" s="29"/>
      <c r="TJI233" s="29"/>
      <c r="TJJ233" s="29"/>
      <c r="TJK233" s="29"/>
      <c r="TJL233" s="29"/>
      <c r="TJM233" s="29"/>
      <c r="TJN233" s="29"/>
      <c r="TJO233" s="29"/>
      <c r="TJP233" s="29"/>
      <c r="TJQ233" s="29"/>
      <c r="TJR233" s="29"/>
      <c r="TJS233" s="29"/>
      <c r="TJT233" s="29"/>
      <c r="TJU233" s="29"/>
      <c r="TJV233" s="29"/>
      <c r="TJW233" s="29"/>
      <c r="TJX233" s="29"/>
      <c r="TJY233" s="29"/>
      <c r="TJZ233" s="29"/>
      <c r="TKA233" s="29"/>
      <c r="TKB233" s="29"/>
      <c r="TKC233" s="29"/>
      <c r="TKD233" s="29"/>
      <c r="TKE233" s="29"/>
      <c r="TKF233" s="29"/>
      <c r="TKG233" s="29"/>
      <c r="TKH233" s="29"/>
      <c r="TKI233" s="29"/>
      <c r="TKJ233" s="29"/>
      <c r="TKK233" s="29"/>
      <c r="TKL233" s="29"/>
      <c r="TKM233" s="29"/>
      <c r="TKN233" s="29"/>
      <c r="TKO233" s="29"/>
      <c r="TKP233" s="29"/>
      <c r="TKQ233" s="29"/>
      <c r="TKR233" s="29"/>
      <c r="TKS233" s="29"/>
      <c r="TKT233" s="29"/>
      <c r="TKU233" s="29"/>
      <c r="TKV233" s="29"/>
      <c r="TKW233" s="29"/>
      <c r="TKX233" s="29"/>
      <c r="TKY233" s="29"/>
      <c r="TKZ233" s="29"/>
      <c r="TLA233" s="29"/>
      <c r="TLB233" s="29"/>
      <c r="TLC233" s="29"/>
      <c r="TLD233" s="29"/>
      <c r="TLE233" s="29"/>
      <c r="TLF233" s="29"/>
      <c r="TLG233" s="29"/>
      <c r="TLH233" s="29"/>
      <c r="TLI233" s="29"/>
      <c r="TLJ233" s="29"/>
      <c r="TLK233" s="29"/>
      <c r="TLL233" s="29"/>
      <c r="TLM233" s="29"/>
      <c r="TLN233" s="29"/>
      <c r="TLO233" s="29"/>
      <c r="TLP233" s="29"/>
      <c r="TLQ233" s="29"/>
      <c r="TLR233" s="29"/>
      <c r="TLS233" s="29"/>
      <c r="TLT233" s="29"/>
      <c r="TLU233" s="29"/>
      <c r="TLV233" s="29"/>
      <c r="TLW233" s="29"/>
      <c r="TLX233" s="29"/>
      <c r="TLY233" s="29"/>
      <c r="TLZ233" s="29"/>
      <c r="TMA233" s="29"/>
      <c r="TMB233" s="29"/>
      <c r="TMC233" s="29"/>
      <c r="TMD233" s="29"/>
      <c r="TME233" s="29"/>
      <c r="TMF233" s="29"/>
      <c r="TMG233" s="29"/>
      <c r="TMH233" s="29"/>
      <c r="TMI233" s="29"/>
      <c r="TMJ233" s="29"/>
      <c r="TMK233" s="29"/>
      <c r="TML233" s="29"/>
      <c r="TMM233" s="29"/>
      <c r="TMN233" s="29"/>
      <c r="TMO233" s="29"/>
      <c r="TMP233" s="29"/>
      <c r="TMQ233" s="29"/>
      <c r="TMR233" s="29"/>
      <c r="TMS233" s="29"/>
      <c r="TMT233" s="29"/>
      <c r="TMU233" s="29"/>
      <c r="TMV233" s="29"/>
      <c r="TMW233" s="29"/>
      <c r="TMX233" s="29"/>
      <c r="TMY233" s="29"/>
      <c r="TMZ233" s="29"/>
      <c r="TNA233" s="29"/>
      <c r="TNB233" s="29"/>
      <c r="TNC233" s="29"/>
      <c r="TND233" s="29"/>
      <c r="TNE233" s="29"/>
      <c r="TNF233" s="29"/>
      <c r="TNG233" s="29"/>
      <c r="TNH233" s="29"/>
      <c r="TNI233" s="29"/>
      <c r="TNJ233" s="29"/>
      <c r="TNK233" s="29"/>
      <c r="TNL233" s="29"/>
      <c r="TNM233" s="29"/>
      <c r="TNN233" s="29"/>
      <c r="TNO233" s="29"/>
      <c r="TNP233" s="29"/>
      <c r="TNQ233" s="29"/>
      <c r="TNR233" s="29"/>
      <c r="TNS233" s="29"/>
      <c r="TNT233" s="29"/>
      <c r="TNU233" s="29"/>
      <c r="TNV233" s="29"/>
      <c r="TNW233" s="29"/>
      <c r="TNX233" s="29"/>
      <c r="TNY233" s="29"/>
      <c r="TNZ233" s="29"/>
      <c r="TOA233" s="29"/>
      <c r="TOB233" s="29"/>
      <c r="TOC233" s="29"/>
      <c r="TOD233" s="29"/>
      <c r="TOE233" s="29"/>
      <c r="TOF233" s="29"/>
      <c r="TOG233" s="29"/>
      <c r="TOH233" s="29"/>
      <c r="TOI233" s="29"/>
      <c r="TOJ233" s="29"/>
      <c r="TOK233" s="29"/>
      <c r="TOL233" s="29"/>
      <c r="TOM233" s="29"/>
      <c r="TON233" s="29"/>
      <c r="TOO233" s="29"/>
      <c r="TOP233" s="29"/>
      <c r="TOQ233" s="29"/>
      <c r="TOR233" s="29"/>
      <c r="TOS233" s="29"/>
      <c r="TOT233" s="29"/>
      <c r="TOU233" s="29"/>
      <c r="TOV233" s="29"/>
      <c r="TOW233" s="29"/>
      <c r="TOX233" s="29"/>
      <c r="TOY233" s="29"/>
      <c r="TOZ233" s="29"/>
      <c r="TPA233" s="29"/>
      <c r="TPB233" s="29"/>
      <c r="TPC233" s="29"/>
      <c r="TPD233" s="29"/>
      <c r="TPE233" s="29"/>
      <c r="TPF233" s="29"/>
      <c r="TPG233" s="29"/>
      <c r="TPH233" s="29"/>
      <c r="TPI233" s="29"/>
      <c r="TPJ233" s="29"/>
      <c r="TPK233" s="29"/>
      <c r="TPL233" s="29"/>
      <c r="TPM233" s="29"/>
      <c r="TPN233" s="29"/>
      <c r="TPO233" s="29"/>
      <c r="TPP233" s="29"/>
      <c r="TPQ233" s="29"/>
      <c r="TPR233" s="29"/>
      <c r="TPS233" s="29"/>
      <c r="TPT233" s="29"/>
      <c r="TPU233" s="29"/>
      <c r="TPV233" s="29"/>
      <c r="TPW233" s="29"/>
      <c r="TPX233" s="29"/>
      <c r="TPY233" s="29"/>
      <c r="TPZ233" s="29"/>
      <c r="TQA233" s="29"/>
      <c r="TQB233" s="29"/>
      <c r="TQC233" s="29"/>
      <c r="TQD233" s="29"/>
      <c r="TQE233" s="29"/>
      <c r="TQF233" s="29"/>
      <c r="TQG233" s="29"/>
      <c r="TQH233" s="29"/>
      <c r="TQI233" s="29"/>
      <c r="TQJ233" s="29"/>
      <c r="TQK233" s="29"/>
      <c r="TQL233" s="29"/>
      <c r="TQM233" s="29"/>
      <c r="TQN233" s="29"/>
      <c r="TQO233" s="29"/>
      <c r="TQP233" s="29"/>
      <c r="TQQ233" s="29"/>
      <c r="TQR233" s="29"/>
      <c r="TQS233" s="29"/>
      <c r="TQT233" s="29"/>
      <c r="TQU233" s="29"/>
      <c r="TQV233" s="29"/>
      <c r="TQW233" s="29"/>
      <c r="TQX233" s="29"/>
      <c r="TQY233" s="29"/>
      <c r="TQZ233" s="29"/>
      <c r="TRA233" s="29"/>
      <c r="TRB233" s="29"/>
      <c r="TRC233" s="29"/>
      <c r="TRD233" s="29"/>
      <c r="TRE233" s="29"/>
      <c r="TRF233" s="29"/>
      <c r="TRG233" s="29"/>
      <c r="TRH233" s="29"/>
      <c r="TRI233" s="29"/>
      <c r="TRJ233" s="29"/>
      <c r="TRK233" s="29"/>
      <c r="TRL233" s="29"/>
      <c r="TRM233" s="29"/>
      <c r="TRN233" s="29"/>
      <c r="TRO233" s="29"/>
      <c r="TRP233" s="29"/>
      <c r="TRQ233" s="29"/>
      <c r="TRR233" s="29"/>
      <c r="TRS233" s="29"/>
      <c r="TRT233" s="29"/>
      <c r="TRU233" s="29"/>
      <c r="TRV233" s="29"/>
      <c r="TRW233" s="29"/>
      <c r="TRX233" s="29"/>
      <c r="TRY233" s="29"/>
      <c r="TRZ233" s="29"/>
      <c r="TSA233" s="29"/>
      <c r="TSB233" s="29"/>
      <c r="TSC233" s="29"/>
      <c r="TSD233" s="29"/>
      <c r="TSE233" s="29"/>
      <c r="TSF233" s="29"/>
      <c r="TSG233" s="29"/>
      <c r="TSH233" s="29"/>
      <c r="TSI233" s="29"/>
      <c r="TSJ233" s="29"/>
      <c r="TSK233" s="29"/>
      <c r="TSL233" s="29"/>
      <c r="TSM233" s="29"/>
      <c r="TSN233" s="29"/>
      <c r="TSO233" s="29"/>
      <c r="TSP233" s="29"/>
      <c r="TSQ233" s="29"/>
      <c r="TSR233" s="29"/>
      <c r="TSS233" s="29"/>
      <c r="TST233" s="29"/>
      <c r="TSU233" s="29"/>
      <c r="TSV233" s="29"/>
      <c r="TSW233" s="29"/>
      <c r="TSX233" s="29"/>
      <c r="TSY233" s="29"/>
      <c r="TSZ233" s="29"/>
      <c r="TTA233" s="29"/>
      <c r="TTB233" s="29"/>
      <c r="TTC233" s="29"/>
      <c r="TTD233" s="29"/>
      <c r="TTE233" s="29"/>
      <c r="TTF233" s="29"/>
      <c r="TTG233" s="29"/>
      <c r="TTH233" s="29"/>
      <c r="TTI233" s="29"/>
      <c r="TTJ233" s="29"/>
      <c r="TTK233" s="29"/>
      <c r="TTL233" s="29"/>
      <c r="TTM233" s="29"/>
      <c r="TTN233" s="29"/>
      <c r="TTO233" s="29"/>
      <c r="TTP233" s="29"/>
      <c r="TTQ233" s="29"/>
      <c r="TTR233" s="29"/>
      <c r="TTS233" s="29"/>
      <c r="TTT233" s="29"/>
      <c r="TTU233" s="29"/>
      <c r="TTV233" s="29"/>
      <c r="TTW233" s="29"/>
      <c r="TTX233" s="29"/>
      <c r="TTY233" s="29"/>
      <c r="TTZ233" s="29"/>
      <c r="TUA233" s="29"/>
      <c r="TUB233" s="29"/>
      <c r="TUC233" s="29"/>
      <c r="TUD233" s="29"/>
      <c r="TUE233" s="29"/>
      <c r="TUF233" s="29"/>
      <c r="TUG233" s="29"/>
      <c r="TUH233" s="29"/>
      <c r="TUI233" s="29"/>
      <c r="TUJ233" s="29"/>
      <c r="TUK233" s="29"/>
      <c r="TUL233" s="29"/>
      <c r="TUM233" s="29"/>
      <c r="TUN233" s="29"/>
      <c r="TUO233" s="29"/>
      <c r="TUP233" s="29"/>
      <c r="TUQ233" s="29"/>
      <c r="TUR233" s="29"/>
      <c r="TUS233" s="29"/>
      <c r="TUT233" s="29"/>
      <c r="TUU233" s="29"/>
      <c r="TUV233" s="29"/>
      <c r="TUW233" s="29"/>
      <c r="TUX233" s="29"/>
      <c r="TUY233" s="29"/>
      <c r="TUZ233" s="29"/>
      <c r="TVA233" s="29"/>
      <c r="TVB233" s="29"/>
      <c r="TVC233" s="29"/>
      <c r="TVD233" s="29"/>
      <c r="TVE233" s="29"/>
      <c r="TVF233" s="29"/>
      <c r="TVG233" s="29"/>
      <c r="TVH233" s="29"/>
      <c r="TVI233" s="29"/>
      <c r="TVJ233" s="29"/>
      <c r="TVK233" s="29"/>
      <c r="TVL233" s="29"/>
      <c r="TVM233" s="29"/>
      <c r="TVN233" s="29"/>
      <c r="TVO233" s="29"/>
      <c r="TVP233" s="29"/>
      <c r="TVQ233" s="29"/>
      <c r="TVR233" s="29"/>
      <c r="TVS233" s="29"/>
      <c r="TVT233" s="29"/>
      <c r="TVU233" s="29"/>
      <c r="TVV233" s="29"/>
      <c r="TVW233" s="29"/>
      <c r="TVX233" s="29"/>
      <c r="TVY233" s="29"/>
      <c r="TVZ233" s="29"/>
      <c r="TWA233" s="29"/>
      <c r="TWB233" s="29"/>
      <c r="TWC233" s="29"/>
      <c r="TWD233" s="29"/>
      <c r="TWE233" s="29"/>
      <c r="TWF233" s="29"/>
      <c r="TWG233" s="29"/>
      <c r="TWH233" s="29"/>
      <c r="TWI233" s="29"/>
      <c r="TWJ233" s="29"/>
      <c r="TWK233" s="29"/>
      <c r="TWL233" s="29"/>
      <c r="TWM233" s="29"/>
      <c r="TWN233" s="29"/>
      <c r="TWO233" s="29"/>
      <c r="TWP233" s="29"/>
      <c r="TWQ233" s="29"/>
      <c r="TWR233" s="29"/>
      <c r="TWS233" s="29"/>
      <c r="TWT233" s="29"/>
      <c r="TWU233" s="29"/>
      <c r="TWV233" s="29"/>
      <c r="TWW233" s="29"/>
      <c r="TWX233" s="29"/>
      <c r="TWY233" s="29"/>
      <c r="TWZ233" s="29"/>
      <c r="TXA233" s="29"/>
      <c r="TXB233" s="29"/>
      <c r="TXC233" s="29"/>
      <c r="TXD233" s="29"/>
      <c r="TXE233" s="29"/>
      <c r="TXF233" s="29"/>
      <c r="TXG233" s="29"/>
      <c r="TXH233" s="29"/>
      <c r="TXI233" s="29"/>
      <c r="TXJ233" s="29"/>
      <c r="TXK233" s="29"/>
      <c r="TXL233" s="29"/>
      <c r="TXM233" s="29"/>
      <c r="TXN233" s="29"/>
      <c r="TXO233" s="29"/>
      <c r="TXP233" s="29"/>
      <c r="TXQ233" s="29"/>
      <c r="TXR233" s="29"/>
      <c r="TXS233" s="29"/>
      <c r="TXT233" s="29"/>
      <c r="TXU233" s="29"/>
      <c r="TXV233" s="29"/>
      <c r="TXW233" s="29"/>
      <c r="TXX233" s="29"/>
      <c r="TXY233" s="29"/>
      <c r="TXZ233" s="29"/>
      <c r="TYA233" s="29"/>
      <c r="TYB233" s="29"/>
      <c r="TYC233" s="29"/>
      <c r="TYD233" s="29"/>
      <c r="TYE233" s="29"/>
      <c r="TYF233" s="29"/>
      <c r="TYG233" s="29"/>
      <c r="TYH233" s="29"/>
      <c r="TYI233" s="29"/>
      <c r="TYJ233" s="29"/>
      <c r="TYK233" s="29"/>
      <c r="TYL233" s="29"/>
      <c r="TYM233" s="29"/>
      <c r="TYN233" s="29"/>
      <c r="TYO233" s="29"/>
      <c r="TYP233" s="29"/>
      <c r="TYQ233" s="29"/>
      <c r="TYR233" s="29"/>
      <c r="TYS233" s="29"/>
      <c r="TYT233" s="29"/>
      <c r="TYU233" s="29"/>
      <c r="TYV233" s="29"/>
      <c r="TYW233" s="29"/>
      <c r="TYX233" s="29"/>
      <c r="TYY233" s="29"/>
      <c r="TYZ233" s="29"/>
      <c r="TZA233" s="29"/>
      <c r="TZB233" s="29"/>
      <c r="TZC233" s="29"/>
      <c r="TZD233" s="29"/>
      <c r="TZE233" s="29"/>
      <c r="TZF233" s="29"/>
      <c r="TZG233" s="29"/>
      <c r="TZH233" s="29"/>
      <c r="TZI233" s="29"/>
      <c r="TZJ233" s="29"/>
      <c r="TZK233" s="29"/>
      <c r="TZL233" s="29"/>
      <c r="TZM233" s="29"/>
      <c r="TZN233" s="29"/>
      <c r="TZO233" s="29"/>
      <c r="TZP233" s="29"/>
      <c r="TZQ233" s="29"/>
      <c r="TZR233" s="29"/>
      <c r="TZS233" s="29"/>
      <c r="TZT233" s="29"/>
      <c r="TZU233" s="29"/>
      <c r="TZV233" s="29"/>
      <c r="TZW233" s="29"/>
      <c r="TZX233" s="29"/>
      <c r="TZY233" s="29"/>
      <c r="TZZ233" s="29"/>
      <c r="UAA233" s="29"/>
      <c r="UAB233" s="29"/>
      <c r="UAC233" s="29"/>
      <c r="UAD233" s="29"/>
      <c r="UAE233" s="29"/>
      <c r="UAF233" s="29"/>
      <c r="UAG233" s="29"/>
      <c r="UAH233" s="29"/>
      <c r="UAI233" s="29"/>
      <c r="UAJ233" s="29"/>
      <c r="UAK233" s="29"/>
      <c r="UAL233" s="29"/>
      <c r="UAM233" s="29"/>
      <c r="UAN233" s="29"/>
      <c r="UAO233" s="29"/>
      <c r="UAP233" s="29"/>
      <c r="UAQ233" s="29"/>
      <c r="UAR233" s="29"/>
      <c r="UAS233" s="29"/>
      <c r="UAT233" s="29"/>
      <c r="UAU233" s="29"/>
      <c r="UAV233" s="29"/>
      <c r="UAW233" s="29"/>
      <c r="UAX233" s="29"/>
      <c r="UAY233" s="29"/>
      <c r="UAZ233" s="29"/>
      <c r="UBA233" s="29"/>
      <c r="UBB233" s="29"/>
      <c r="UBC233" s="29"/>
      <c r="UBD233" s="29"/>
      <c r="UBE233" s="29"/>
      <c r="UBF233" s="29"/>
      <c r="UBG233" s="29"/>
      <c r="UBH233" s="29"/>
      <c r="UBI233" s="29"/>
      <c r="UBJ233" s="29"/>
      <c r="UBK233" s="29"/>
      <c r="UBL233" s="29"/>
      <c r="UBM233" s="29"/>
      <c r="UBN233" s="29"/>
      <c r="UBO233" s="29"/>
      <c r="UBP233" s="29"/>
      <c r="UBQ233" s="29"/>
      <c r="UBR233" s="29"/>
      <c r="UBS233" s="29"/>
      <c r="UBT233" s="29"/>
      <c r="UBU233" s="29"/>
      <c r="UBV233" s="29"/>
      <c r="UBW233" s="29"/>
      <c r="UBX233" s="29"/>
      <c r="UBY233" s="29"/>
      <c r="UBZ233" s="29"/>
      <c r="UCA233" s="29"/>
      <c r="UCB233" s="29"/>
      <c r="UCC233" s="29"/>
      <c r="UCD233" s="29"/>
      <c r="UCE233" s="29"/>
      <c r="UCF233" s="29"/>
      <c r="UCG233" s="29"/>
      <c r="UCH233" s="29"/>
      <c r="UCI233" s="29"/>
      <c r="UCJ233" s="29"/>
      <c r="UCK233" s="29"/>
      <c r="UCL233" s="29"/>
      <c r="UCM233" s="29"/>
      <c r="UCN233" s="29"/>
      <c r="UCO233" s="29"/>
      <c r="UCP233" s="29"/>
      <c r="UCQ233" s="29"/>
      <c r="UCR233" s="29"/>
      <c r="UCS233" s="29"/>
      <c r="UCT233" s="29"/>
      <c r="UCU233" s="29"/>
      <c r="UCV233" s="29"/>
      <c r="UCW233" s="29"/>
      <c r="UCX233" s="29"/>
      <c r="UCY233" s="29"/>
      <c r="UCZ233" s="29"/>
      <c r="UDA233" s="29"/>
      <c r="UDB233" s="29"/>
      <c r="UDC233" s="29"/>
      <c r="UDD233" s="29"/>
      <c r="UDE233" s="29"/>
      <c r="UDF233" s="29"/>
      <c r="UDG233" s="29"/>
      <c r="UDH233" s="29"/>
      <c r="UDI233" s="29"/>
      <c r="UDJ233" s="29"/>
      <c r="UDK233" s="29"/>
      <c r="UDL233" s="29"/>
      <c r="UDM233" s="29"/>
      <c r="UDN233" s="29"/>
      <c r="UDO233" s="29"/>
      <c r="UDP233" s="29"/>
      <c r="UDQ233" s="29"/>
      <c r="UDR233" s="29"/>
      <c r="UDS233" s="29"/>
      <c r="UDT233" s="29"/>
      <c r="UDU233" s="29"/>
      <c r="UDV233" s="29"/>
      <c r="UDW233" s="29"/>
      <c r="UDX233" s="29"/>
      <c r="UDY233" s="29"/>
      <c r="UDZ233" s="29"/>
      <c r="UEA233" s="29"/>
      <c r="UEB233" s="29"/>
      <c r="UEC233" s="29"/>
      <c r="UED233" s="29"/>
      <c r="UEE233" s="29"/>
      <c r="UEF233" s="29"/>
      <c r="UEG233" s="29"/>
      <c r="UEH233" s="29"/>
      <c r="UEI233" s="29"/>
      <c r="UEJ233" s="29"/>
      <c r="UEK233" s="29"/>
      <c r="UEL233" s="29"/>
      <c r="UEM233" s="29"/>
      <c r="UEN233" s="29"/>
      <c r="UEO233" s="29"/>
      <c r="UEP233" s="29"/>
      <c r="UEQ233" s="29"/>
      <c r="UER233" s="29"/>
      <c r="UES233" s="29"/>
      <c r="UET233" s="29"/>
      <c r="UEU233" s="29"/>
      <c r="UEV233" s="29"/>
      <c r="UEW233" s="29"/>
      <c r="UEX233" s="29"/>
      <c r="UEY233" s="29"/>
      <c r="UEZ233" s="29"/>
      <c r="UFA233" s="29"/>
      <c r="UFB233" s="29"/>
      <c r="UFC233" s="29"/>
      <c r="UFD233" s="29"/>
      <c r="UFE233" s="29"/>
      <c r="UFF233" s="29"/>
      <c r="UFG233" s="29"/>
      <c r="UFH233" s="29"/>
      <c r="UFI233" s="29"/>
      <c r="UFJ233" s="29"/>
      <c r="UFK233" s="29"/>
      <c r="UFL233" s="29"/>
      <c r="UFM233" s="29"/>
      <c r="UFN233" s="29"/>
      <c r="UFO233" s="29"/>
      <c r="UFP233" s="29"/>
      <c r="UFQ233" s="29"/>
      <c r="UFR233" s="29"/>
      <c r="UFS233" s="29"/>
      <c r="UFT233" s="29"/>
      <c r="UFU233" s="29"/>
      <c r="UFV233" s="29"/>
      <c r="UFW233" s="29"/>
      <c r="UFX233" s="29"/>
      <c r="UFY233" s="29"/>
      <c r="UFZ233" s="29"/>
      <c r="UGA233" s="29"/>
      <c r="UGB233" s="29"/>
      <c r="UGC233" s="29"/>
      <c r="UGD233" s="29"/>
      <c r="UGE233" s="29"/>
      <c r="UGF233" s="29"/>
      <c r="UGG233" s="29"/>
      <c r="UGH233" s="29"/>
      <c r="UGI233" s="29"/>
      <c r="UGJ233" s="29"/>
      <c r="UGK233" s="29"/>
      <c r="UGL233" s="29"/>
      <c r="UGM233" s="29"/>
      <c r="UGN233" s="29"/>
      <c r="UGO233" s="29"/>
      <c r="UGP233" s="29"/>
      <c r="UGQ233" s="29"/>
      <c r="UGR233" s="29"/>
      <c r="UGS233" s="29"/>
      <c r="UGT233" s="29"/>
      <c r="UGU233" s="29"/>
      <c r="UGV233" s="29"/>
      <c r="UGW233" s="29"/>
      <c r="UGX233" s="29"/>
      <c r="UGY233" s="29"/>
      <c r="UGZ233" s="29"/>
      <c r="UHA233" s="29"/>
      <c r="UHB233" s="29"/>
      <c r="UHC233" s="29"/>
      <c r="UHD233" s="29"/>
      <c r="UHE233" s="29"/>
      <c r="UHF233" s="29"/>
      <c r="UHG233" s="29"/>
      <c r="UHH233" s="29"/>
      <c r="UHI233" s="29"/>
      <c r="UHJ233" s="29"/>
      <c r="UHK233" s="29"/>
      <c r="UHL233" s="29"/>
      <c r="UHM233" s="29"/>
      <c r="UHN233" s="29"/>
      <c r="UHO233" s="29"/>
      <c r="UHP233" s="29"/>
      <c r="UHQ233" s="29"/>
      <c r="UHR233" s="29"/>
      <c r="UHS233" s="29"/>
      <c r="UHT233" s="29"/>
      <c r="UHU233" s="29"/>
      <c r="UHV233" s="29"/>
      <c r="UHW233" s="29"/>
      <c r="UHX233" s="29"/>
      <c r="UHY233" s="29"/>
      <c r="UHZ233" s="29"/>
      <c r="UIA233" s="29"/>
      <c r="UIB233" s="29"/>
      <c r="UIC233" s="29"/>
      <c r="UID233" s="29"/>
      <c r="UIE233" s="29"/>
      <c r="UIF233" s="29"/>
      <c r="UIG233" s="29"/>
      <c r="UIH233" s="29"/>
      <c r="UII233" s="29"/>
      <c r="UIJ233" s="29"/>
      <c r="UIK233" s="29"/>
      <c r="UIL233" s="29"/>
      <c r="UIM233" s="29"/>
      <c r="UIN233" s="29"/>
      <c r="UIO233" s="29"/>
      <c r="UIP233" s="29"/>
      <c r="UIQ233" s="29"/>
      <c r="UIR233" s="29"/>
      <c r="UIS233" s="29"/>
      <c r="UIT233" s="29"/>
      <c r="UIU233" s="29"/>
      <c r="UIV233" s="29"/>
      <c r="UIW233" s="29"/>
      <c r="UIX233" s="29"/>
      <c r="UIY233" s="29"/>
      <c r="UIZ233" s="29"/>
      <c r="UJA233" s="29"/>
      <c r="UJB233" s="29"/>
      <c r="UJC233" s="29"/>
      <c r="UJD233" s="29"/>
      <c r="UJE233" s="29"/>
      <c r="UJF233" s="29"/>
      <c r="UJG233" s="29"/>
      <c r="UJH233" s="29"/>
      <c r="UJI233" s="29"/>
      <c r="UJJ233" s="29"/>
      <c r="UJK233" s="29"/>
      <c r="UJL233" s="29"/>
      <c r="UJM233" s="29"/>
      <c r="UJN233" s="29"/>
      <c r="UJO233" s="29"/>
      <c r="UJP233" s="29"/>
      <c r="UJQ233" s="29"/>
      <c r="UJR233" s="29"/>
      <c r="UJS233" s="29"/>
      <c r="UJT233" s="29"/>
      <c r="UJU233" s="29"/>
      <c r="UJV233" s="29"/>
      <c r="UJW233" s="29"/>
      <c r="UJX233" s="29"/>
      <c r="UJY233" s="29"/>
      <c r="UJZ233" s="29"/>
      <c r="UKA233" s="29"/>
      <c r="UKB233" s="29"/>
      <c r="UKC233" s="29"/>
      <c r="UKD233" s="29"/>
      <c r="UKE233" s="29"/>
      <c r="UKF233" s="29"/>
      <c r="UKG233" s="29"/>
      <c r="UKH233" s="29"/>
      <c r="UKI233" s="29"/>
      <c r="UKJ233" s="29"/>
      <c r="UKK233" s="29"/>
      <c r="UKL233" s="29"/>
      <c r="UKM233" s="29"/>
      <c r="UKN233" s="29"/>
      <c r="UKO233" s="29"/>
      <c r="UKP233" s="29"/>
      <c r="UKQ233" s="29"/>
      <c r="UKR233" s="29"/>
      <c r="UKS233" s="29"/>
      <c r="UKT233" s="29"/>
      <c r="UKU233" s="29"/>
      <c r="UKV233" s="29"/>
      <c r="UKW233" s="29"/>
      <c r="UKX233" s="29"/>
      <c r="UKY233" s="29"/>
      <c r="UKZ233" s="29"/>
      <c r="ULA233" s="29"/>
      <c r="ULB233" s="29"/>
      <c r="ULC233" s="29"/>
      <c r="ULD233" s="29"/>
      <c r="ULE233" s="29"/>
      <c r="ULF233" s="29"/>
      <c r="ULG233" s="29"/>
      <c r="ULH233" s="29"/>
      <c r="ULI233" s="29"/>
      <c r="ULJ233" s="29"/>
      <c r="ULK233" s="29"/>
      <c r="ULL233" s="29"/>
      <c r="ULM233" s="29"/>
      <c r="ULN233" s="29"/>
      <c r="ULO233" s="29"/>
      <c r="ULP233" s="29"/>
      <c r="ULQ233" s="29"/>
      <c r="ULR233" s="29"/>
      <c r="ULS233" s="29"/>
      <c r="ULT233" s="29"/>
      <c r="ULU233" s="29"/>
      <c r="ULV233" s="29"/>
      <c r="ULW233" s="29"/>
      <c r="ULX233" s="29"/>
      <c r="ULY233" s="29"/>
      <c r="ULZ233" s="29"/>
      <c r="UMA233" s="29"/>
      <c r="UMB233" s="29"/>
      <c r="UMC233" s="29"/>
      <c r="UMD233" s="29"/>
      <c r="UME233" s="29"/>
      <c r="UMF233" s="29"/>
      <c r="UMG233" s="29"/>
      <c r="UMH233" s="29"/>
      <c r="UMI233" s="29"/>
      <c r="UMJ233" s="29"/>
      <c r="UMK233" s="29"/>
      <c r="UML233" s="29"/>
      <c r="UMM233" s="29"/>
      <c r="UMN233" s="29"/>
      <c r="UMO233" s="29"/>
      <c r="UMP233" s="29"/>
      <c r="UMQ233" s="29"/>
      <c r="UMR233" s="29"/>
      <c r="UMS233" s="29"/>
      <c r="UMT233" s="29"/>
      <c r="UMU233" s="29"/>
      <c r="UMV233" s="29"/>
      <c r="UMW233" s="29"/>
      <c r="UMX233" s="29"/>
      <c r="UMY233" s="29"/>
      <c r="UMZ233" s="29"/>
      <c r="UNA233" s="29"/>
      <c r="UNB233" s="29"/>
      <c r="UNC233" s="29"/>
      <c r="UND233" s="29"/>
      <c r="UNE233" s="29"/>
      <c r="UNF233" s="29"/>
      <c r="UNG233" s="29"/>
      <c r="UNH233" s="29"/>
      <c r="UNI233" s="29"/>
      <c r="UNJ233" s="29"/>
      <c r="UNK233" s="29"/>
      <c r="UNL233" s="29"/>
      <c r="UNM233" s="29"/>
      <c r="UNN233" s="29"/>
      <c r="UNO233" s="29"/>
      <c r="UNP233" s="29"/>
      <c r="UNQ233" s="29"/>
      <c r="UNR233" s="29"/>
      <c r="UNS233" s="29"/>
      <c r="UNT233" s="29"/>
      <c r="UNU233" s="29"/>
      <c r="UNV233" s="29"/>
      <c r="UNW233" s="29"/>
      <c r="UNX233" s="29"/>
      <c r="UNY233" s="29"/>
      <c r="UNZ233" s="29"/>
      <c r="UOA233" s="29"/>
      <c r="UOB233" s="29"/>
      <c r="UOC233" s="29"/>
      <c r="UOD233" s="29"/>
      <c r="UOE233" s="29"/>
      <c r="UOF233" s="29"/>
      <c r="UOG233" s="29"/>
      <c r="UOH233" s="29"/>
      <c r="UOI233" s="29"/>
      <c r="UOJ233" s="29"/>
      <c r="UOK233" s="29"/>
      <c r="UOL233" s="29"/>
      <c r="UOM233" s="29"/>
      <c r="UON233" s="29"/>
      <c r="UOO233" s="29"/>
      <c r="UOP233" s="29"/>
      <c r="UOQ233" s="29"/>
      <c r="UOR233" s="29"/>
      <c r="UOS233" s="29"/>
      <c r="UOT233" s="29"/>
      <c r="UOU233" s="29"/>
      <c r="UOV233" s="29"/>
      <c r="UOW233" s="29"/>
      <c r="UOX233" s="29"/>
      <c r="UOY233" s="29"/>
      <c r="UOZ233" s="29"/>
      <c r="UPA233" s="29"/>
      <c r="UPB233" s="29"/>
      <c r="UPC233" s="29"/>
      <c r="UPD233" s="29"/>
      <c r="UPE233" s="29"/>
      <c r="UPF233" s="29"/>
      <c r="UPG233" s="29"/>
      <c r="UPH233" s="29"/>
      <c r="UPI233" s="29"/>
      <c r="UPJ233" s="29"/>
      <c r="UPK233" s="29"/>
      <c r="UPL233" s="29"/>
      <c r="UPM233" s="29"/>
      <c r="UPN233" s="29"/>
      <c r="UPO233" s="29"/>
      <c r="UPP233" s="29"/>
      <c r="UPQ233" s="29"/>
      <c r="UPR233" s="29"/>
      <c r="UPS233" s="29"/>
      <c r="UPT233" s="29"/>
      <c r="UPU233" s="29"/>
      <c r="UPV233" s="29"/>
      <c r="UPW233" s="29"/>
      <c r="UPX233" s="29"/>
      <c r="UPY233" s="29"/>
      <c r="UPZ233" s="29"/>
      <c r="UQA233" s="29"/>
      <c r="UQB233" s="29"/>
      <c r="UQC233" s="29"/>
      <c r="UQD233" s="29"/>
      <c r="UQE233" s="29"/>
      <c r="UQF233" s="29"/>
      <c r="UQG233" s="29"/>
      <c r="UQH233" s="29"/>
      <c r="UQI233" s="29"/>
      <c r="UQJ233" s="29"/>
      <c r="UQK233" s="29"/>
      <c r="UQL233" s="29"/>
      <c r="UQM233" s="29"/>
      <c r="UQN233" s="29"/>
      <c r="UQO233" s="29"/>
      <c r="UQP233" s="29"/>
      <c r="UQQ233" s="29"/>
      <c r="UQR233" s="29"/>
      <c r="UQS233" s="29"/>
      <c r="UQT233" s="29"/>
      <c r="UQU233" s="29"/>
      <c r="UQV233" s="29"/>
      <c r="UQW233" s="29"/>
      <c r="UQX233" s="29"/>
      <c r="UQY233" s="29"/>
      <c r="UQZ233" s="29"/>
      <c r="URA233" s="29"/>
      <c r="URB233" s="29"/>
      <c r="URC233" s="29"/>
      <c r="URD233" s="29"/>
      <c r="URE233" s="29"/>
      <c r="URF233" s="29"/>
      <c r="URG233" s="29"/>
      <c r="URH233" s="29"/>
      <c r="URI233" s="29"/>
      <c r="URJ233" s="29"/>
      <c r="URK233" s="29"/>
      <c r="URL233" s="29"/>
      <c r="URM233" s="29"/>
      <c r="URN233" s="29"/>
      <c r="URO233" s="29"/>
      <c r="URP233" s="29"/>
      <c r="URQ233" s="29"/>
      <c r="URR233" s="29"/>
      <c r="URS233" s="29"/>
      <c r="URT233" s="29"/>
      <c r="URU233" s="29"/>
      <c r="URV233" s="29"/>
      <c r="URW233" s="29"/>
      <c r="URX233" s="29"/>
      <c r="URY233" s="29"/>
      <c r="URZ233" s="29"/>
      <c r="USA233" s="29"/>
      <c r="USB233" s="29"/>
      <c r="USC233" s="29"/>
      <c r="USD233" s="29"/>
      <c r="USE233" s="29"/>
      <c r="USF233" s="29"/>
      <c r="USG233" s="29"/>
      <c r="USH233" s="29"/>
      <c r="USI233" s="29"/>
      <c r="USJ233" s="29"/>
      <c r="USK233" s="29"/>
      <c r="USL233" s="29"/>
      <c r="USM233" s="29"/>
      <c r="USN233" s="29"/>
      <c r="USO233" s="29"/>
      <c r="USP233" s="29"/>
      <c r="USQ233" s="29"/>
      <c r="USR233" s="29"/>
      <c r="USS233" s="29"/>
      <c r="UST233" s="29"/>
      <c r="USU233" s="29"/>
      <c r="USV233" s="29"/>
      <c r="USW233" s="29"/>
      <c r="USX233" s="29"/>
      <c r="USY233" s="29"/>
      <c r="USZ233" s="29"/>
      <c r="UTA233" s="29"/>
      <c r="UTB233" s="29"/>
      <c r="UTC233" s="29"/>
      <c r="UTD233" s="29"/>
      <c r="UTE233" s="29"/>
      <c r="UTF233" s="29"/>
      <c r="UTG233" s="29"/>
      <c r="UTH233" s="29"/>
      <c r="UTI233" s="29"/>
      <c r="UTJ233" s="29"/>
      <c r="UTK233" s="29"/>
      <c r="UTL233" s="29"/>
      <c r="UTM233" s="29"/>
      <c r="UTN233" s="29"/>
      <c r="UTO233" s="29"/>
      <c r="UTP233" s="29"/>
      <c r="UTQ233" s="29"/>
      <c r="UTR233" s="29"/>
      <c r="UTS233" s="29"/>
      <c r="UTT233" s="29"/>
      <c r="UTU233" s="29"/>
      <c r="UTV233" s="29"/>
      <c r="UTW233" s="29"/>
      <c r="UTX233" s="29"/>
      <c r="UTY233" s="29"/>
      <c r="UTZ233" s="29"/>
      <c r="UUA233" s="29"/>
      <c r="UUB233" s="29"/>
      <c r="UUC233" s="29"/>
      <c r="UUD233" s="29"/>
      <c r="UUE233" s="29"/>
      <c r="UUF233" s="29"/>
      <c r="UUG233" s="29"/>
      <c r="UUH233" s="29"/>
      <c r="UUI233" s="29"/>
      <c r="UUJ233" s="29"/>
      <c r="UUK233" s="29"/>
      <c r="UUL233" s="29"/>
      <c r="UUM233" s="29"/>
      <c r="UUN233" s="29"/>
      <c r="UUO233" s="29"/>
      <c r="UUP233" s="29"/>
      <c r="UUQ233" s="29"/>
      <c r="UUR233" s="29"/>
      <c r="UUS233" s="29"/>
      <c r="UUT233" s="29"/>
      <c r="UUU233" s="29"/>
      <c r="UUV233" s="29"/>
      <c r="UUW233" s="29"/>
      <c r="UUX233" s="29"/>
      <c r="UUY233" s="29"/>
      <c r="UUZ233" s="29"/>
      <c r="UVA233" s="29"/>
      <c r="UVB233" s="29"/>
      <c r="UVC233" s="29"/>
      <c r="UVD233" s="29"/>
      <c r="UVE233" s="29"/>
      <c r="UVF233" s="29"/>
      <c r="UVG233" s="29"/>
      <c r="UVH233" s="29"/>
      <c r="UVI233" s="29"/>
      <c r="UVJ233" s="29"/>
      <c r="UVK233" s="29"/>
      <c r="UVL233" s="29"/>
      <c r="UVM233" s="29"/>
      <c r="UVN233" s="29"/>
      <c r="UVO233" s="29"/>
      <c r="UVP233" s="29"/>
      <c r="UVQ233" s="29"/>
      <c r="UVR233" s="29"/>
      <c r="UVS233" s="29"/>
      <c r="UVT233" s="29"/>
      <c r="UVU233" s="29"/>
      <c r="UVV233" s="29"/>
      <c r="UVW233" s="29"/>
      <c r="UVX233" s="29"/>
      <c r="UVY233" s="29"/>
      <c r="UVZ233" s="29"/>
      <c r="UWA233" s="29"/>
      <c r="UWB233" s="29"/>
      <c r="UWC233" s="29"/>
      <c r="UWD233" s="29"/>
      <c r="UWE233" s="29"/>
      <c r="UWF233" s="29"/>
      <c r="UWG233" s="29"/>
      <c r="UWH233" s="29"/>
      <c r="UWI233" s="29"/>
      <c r="UWJ233" s="29"/>
      <c r="UWK233" s="29"/>
      <c r="UWL233" s="29"/>
      <c r="UWM233" s="29"/>
      <c r="UWN233" s="29"/>
      <c r="UWO233" s="29"/>
      <c r="UWP233" s="29"/>
      <c r="UWQ233" s="29"/>
      <c r="UWR233" s="29"/>
      <c r="UWS233" s="29"/>
      <c r="UWT233" s="29"/>
      <c r="UWU233" s="29"/>
      <c r="UWV233" s="29"/>
      <c r="UWW233" s="29"/>
      <c r="UWX233" s="29"/>
      <c r="UWY233" s="29"/>
      <c r="UWZ233" s="29"/>
      <c r="UXA233" s="29"/>
      <c r="UXB233" s="29"/>
      <c r="UXC233" s="29"/>
      <c r="UXD233" s="29"/>
      <c r="UXE233" s="29"/>
      <c r="UXF233" s="29"/>
      <c r="UXG233" s="29"/>
      <c r="UXH233" s="29"/>
      <c r="UXI233" s="29"/>
      <c r="UXJ233" s="29"/>
      <c r="UXK233" s="29"/>
      <c r="UXL233" s="29"/>
      <c r="UXM233" s="29"/>
      <c r="UXN233" s="29"/>
      <c r="UXO233" s="29"/>
      <c r="UXP233" s="29"/>
      <c r="UXQ233" s="29"/>
      <c r="UXR233" s="29"/>
      <c r="UXS233" s="29"/>
      <c r="UXT233" s="29"/>
      <c r="UXU233" s="29"/>
      <c r="UXV233" s="29"/>
      <c r="UXW233" s="29"/>
      <c r="UXX233" s="29"/>
      <c r="UXY233" s="29"/>
      <c r="UXZ233" s="29"/>
      <c r="UYA233" s="29"/>
      <c r="UYB233" s="29"/>
      <c r="UYC233" s="29"/>
      <c r="UYD233" s="29"/>
      <c r="UYE233" s="29"/>
      <c r="UYF233" s="29"/>
      <c r="UYG233" s="29"/>
      <c r="UYH233" s="29"/>
      <c r="UYI233" s="29"/>
      <c r="UYJ233" s="29"/>
      <c r="UYK233" s="29"/>
      <c r="UYL233" s="29"/>
      <c r="UYM233" s="29"/>
      <c r="UYN233" s="29"/>
      <c r="UYO233" s="29"/>
      <c r="UYP233" s="29"/>
      <c r="UYQ233" s="29"/>
      <c r="UYR233" s="29"/>
      <c r="UYS233" s="29"/>
      <c r="UYT233" s="29"/>
      <c r="UYU233" s="29"/>
      <c r="UYV233" s="29"/>
      <c r="UYW233" s="29"/>
      <c r="UYX233" s="29"/>
      <c r="UYY233" s="29"/>
      <c r="UYZ233" s="29"/>
      <c r="UZA233" s="29"/>
      <c r="UZB233" s="29"/>
      <c r="UZC233" s="29"/>
      <c r="UZD233" s="29"/>
      <c r="UZE233" s="29"/>
      <c r="UZF233" s="29"/>
      <c r="UZG233" s="29"/>
      <c r="UZH233" s="29"/>
      <c r="UZI233" s="29"/>
      <c r="UZJ233" s="29"/>
      <c r="UZK233" s="29"/>
      <c r="UZL233" s="29"/>
      <c r="UZM233" s="29"/>
      <c r="UZN233" s="29"/>
      <c r="UZO233" s="29"/>
      <c r="UZP233" s="29"/>
      <c r="UZQ233" s="29"/>
      <c r="UZR233" s="29"/>
      <c r="UZS233" s="29"/>
      <c r="UZT233" s="29"/>
      <c r="UZU233" s="29"/>
      <c r="UZV233" s="29"/>
      <c r="UZW233" s="29"/>
      <c r="UZX233" s="29"/>
      <c r="UZY233" s="29"/>
      <c r="UZZ233" s="29"/>
      <c r="VAA233" s="29"/>
      <c r="VAB233" s="29"/>
      <c r="VAC233" s="29"/>
      <c r="VAD233" s="29"/>
      <c r="VAE233" s="29"/>
      <c r="VAF233" s="29"/>
      <c r="VAG233" s="29"/>
      <c r="VAH233" s="29"/>
      <c r="VAI233" s="29"/>
      <c r="VAJ233" s="29"/>
      <c r="VAK233" s="29"/>
      <c r="VAL233" s="29"/>
      <c r="VAM233" s="29"/>
      <c r="VAN233" s="29"/>
      <c r="VAO233" s="29"/>
      <c r="VAP233" s="29"/>
      <c r="VAQ233" s="29"/>
      <c r="VAR233" s="29"/>
      <c r="VAS233" s="29"/>
      <c r="VAT233" s="29"/>
      <c r="VAU233" s="29"/>
      <c r="VAV233" s="29"/>
      <c r="VAW233" s="29"/>
      <c r="VAX233" s="29"/>
      <c r="VAY233" s="29"/>
      <c r="VAZ233" s="29"/>
      <c r="VBA233" s="29"/>
      <c r="VBB233" s="29"/>
      <c r="VBC233" s="29"/>
      <c r="VBD233" s="29"/>
      <c r="VBE233" s="29"/>
      <c r="VBF233" s="29"/>
      <c r="VBG233" s="29"/>
      <c r="VBH233" s="29"/>
      <c r="VBI233" s="29"/>
      <c r="VBJ233" s="29"/>
      <c r="VBK233" s="29"/>
      <c r="VBL233" s="29"/>
      <c r="VBM233" s="29"/>
      <c r="VBN233" s="29"/>
      <c r="VBO233" s="29"/>
      <c r="VBP233" s="29"/>
      <c r="VBQ233" s="29"/>
      <c r="VBR233" s="29"/>
      <c r="VBS233" s="29"/>
      <c r="VBT233" s="29"/>
      <c r="VBU233" s="29"/>
      <c r="VBV233" s="29"/>
      <c r="VBW233" s="29"/>
      <c r="VBX233" s="29"/>
      <c r="VBY233" s="29"/>
      <c r="VBZ233" s="29"/>
      <c r="VCA233" s="29"/>
      <c r="VCB233" s="29"/>
      <c r="VCC233" s="29"/>
      <c r="VCD233" s="29"/>
      <c r="VCE233" s="29"/>
      <c r="VCF233" s="29"/>
      <c r="VCG233" s="29"/>
      <c r="VCH233" s="29"/>
      <c r="VCI233" s="29"/>
      <c r="VCJ233" s="29"/>
      <c r="VCK233" s="29"/>
      <c r="VCL233" s="29"/>
      <c r="VCM233" s="29"/>
      <c r="VCN233" s="29"/>
      <c r="VCO233" s="29"/>
      <c r="VCP233" s="29"/>
      <c r="VCQ233" s="29"/>
      <c r="VCR233" s="29"/>
      <c r="VCS233" s="29"/>
      <c r="VCT233" s="29"/>
      <c r="VCU233" s="29"/>
      <c r="VCV233" s="29"/>
      <c r="VCW233" s="29"/>
      <c r="VCX233" s="29"/>
      <c r="VCY233" s="29"/>
      <c r="VCZ233" s="29"/>
      <c r="VDA233" s="29"/>
      <c r="VDB233" s="29"/>
      <c r="VDC233" s="29"/>
      <c r="VDD233" s="29"/>
      <c r="VDE233" s="29"/>
      <c r="VDF233" s="29"/>
      <c r="VDG233" s="29"/>
      <c r="VDH233" s="29"/>
      <c r="VDI233" s="29"/>
      <c r="VDJ233" s="29"/>
      <c r="VDK233" s="29"/>
      <c r="VDL233" s="29"/>
      <c r="VDM233" s="29"/>
      <c r="VDN233" s="29"/>
      <c r="VDO233" s="29"/>
      <c r="VDP233" s="29"/>
      <c r="VDQ233" s="29"/>
      <c r="VDR233" s="29"/>
      <c r="VDS233" s="29"/>
      <c r="VDT233" s="29"/>
      <c r="VDU233" s="29"/>
      <c r="VDV233" s="29"/>
      <c r="VDW233" s="29"/>
      <c r="VDX233" s="29"/>
      <c r="VDY233" s="29"/>
      <c r="VDZ233" s="29"/>
      <c r="VEA233" s="29"/>
      <c r="VEB233" s="29"/>
      <c r="VEC233" s="29"/>
      <c r="VED233" s="29"/>
      <c r="VEE233" s="29"/>
      <c r="VEF233" s="29"/>
      <c r="VEG233" s="29"/>
      <c r="VEH233" s="29"/>
      <c r="VEI233" s="29"/>
      <c r="VEJ233" s="29"/>
      <c r="VEK233" s="29"/>
      <c r="VEL233" s="29"/>
      <c r="VEM233" s="29"/>
      <c r="VEN233" s="29"/>
      <c r="VEO233" s="29"/>
      <c r="VEP233" s="29"/>
      <c r="VEQ233" s="29"/>
      <c r="VER233" s="29"/>
      <c r="VES233" s="29"/>
      <c r="VET233" s="29"/>
      <c r="VEU233" s="29"/>
      <c r="VEV233" s="29"/>
      <c r="VEW233" s="29"/>
      <c r="VEX233" s="29"/>
      <c r="VEY233" s="29"/>
      <c r="VEZ233" s="29"/>
      <c r="VFA233" s="29"/>
      <c r="VFB233" s="29"/>
      <c r="VFC233" s="29"/>
      <c r="VFD233" s="29"/>
      <c r="VFE233" s="29"/>
      <c r="VFF233" s="29"/>
      <c r="VFG233" s="29"/>
      <c r="VFH233" s="29"/>
      <c r="VFI233" s="29"/>
      <c r="VFJ233" s="29"/>
      <c r="VFK233" s="29"/>
      <c r="VFL233" s="29"/>
      <c r="VFM233" s="29"/>
      <c r="VFN233" s="29"/>
      <c r="VFO233" s="29"/>
      <c r="VFP233" s="29"/>
      <c r="VFQ233" s="29"/>
      <c r="VFR233" s="29"/>
      <c r="VFS233" s="29"/>
      <c r="VFT233" s="29"/>
      <c r="VFU233" s="29"/>
      <c r="VFV233" s="29"/>
      <c r="VFW233" s="29"/>
      <c r="VFX233" s="29"/>
      <c r="VFY233" s="29"/>
      <c r="VFZ233" s="29"/>
      <c r="VGA233" s="29"/>
      <c r="VGB233" s="29"/>
      <c r="VGC233" s="29"/>
      <c r="VGD233" s="29"/>
      <c r="VGE233" s="29"/>
      <c r="VGF233" s="29"/>
      <c r="VGG233" s="29"/>
      <c r="VGH233" s="29"/>
      <c r="VGI233" s="29"/>
      <c r="VGJ233" s="29"/>
      <c r="VGK233" s="29"/>
      <c r="VGL233" s="29"/>
      <c r="VGM233" s="29"/>
      <c r="VGN233" s="29"/>
      <c r="VGO233" s="29"/>
      <c r="VGP233" s="29"/>
      <c r="VGQ233" s="29"/>
      <c r="VGR233" s="29"/>
      <c r="VGS233" s="29"/>
      <c r="VGT233" s="29"/>
      <c r="VGU233" s="29"/>
      <c r="VGV233" s="29"/>
      <c r="VGW233" s="29"/>
      <c r="VGX233" s="29"/>
      <c r="VGY233" s="29"/>
      <c r="VGZ233" s="29"/>
      <c r="VHA233" s="29"/>
      <c r="VHB233" s="29"/>
      <c r="VHC233" s="29"/>
      <c r="VHD233" s="29"/>
      <c r="VHE233" s="29"/>
      <c r="VHF233" s="29"/>
      <c r="VHG233" s="29"/>
      <c r="VHH233" s="29"/>
      <c r="VHI233" s="29"/>
      <c r="VHJ233" s="29"/>
      <c r="VHK233" s="29"/>
      <c r="VHL233" s="29"/>
      <c r="VHM233" s="29"/>
      <c r="VHN233" s="29"/>
      <c r="VHO233" s="29"/>
      <c r="VHP233" s="29"/>
      <c r="VHQ233" s="29"/>
      <c r="VHR233" s="29"/>
      <c r="VHS233" s="29"/>
      <c r="VHT233" s="29"/>
      <c r="VHU233" s="29"/>
      <c r="VHV233" s="29"/>
      <c r="VHW233" s="29"/>
      <c r="VHX233" s="29"/>
      <c r="VHY233" s="29"/>
      <c r="VHZ233" s="29"/>
      <c r="VIA233" s="29"/>
      <c r="VIB233" s="29"/>
      <c r="VIC233" s="29"/>
      <c r="VID233" s="29"/>
      <c r="VIE233" s="29"/>
      <c r="VIF233" s="29"/>
      <c r="VIG233" s="29"/>
      <c r="VIH233" s="29"/>
      <c r="VII233" s="29"/>
      <c r="VIJ233" s="29"/>
      <c r="VIK233" s="29"/>
      <c r="VIL233" s="29"/>
      <c r="VIM233" s="29"/>
      <c r="VIN233" s="29"/>
      <c r="VIO233" s="29"/>
      <c r="VIP233" s="29"/>
      <c r="VIQ233" s="29"/>
      <c r="VIR233" s="29"/>
      <c r="VIS233" s="29"/>
      <c r="VIT233" s="29"/>
      <c r="VIU233" s="29"/>
      <c r="VIV233" s="29"/>
      <c r="VIW233" s="29"/>
      <c r="VIX233" s="29"/>
      <c r="VIY233" s="29"/>
      <c r="VIZ233" s="29"/>
      <c r="VJA233" s="29"/>
      <c r="VJB233" s="29"/>
      <c r="VJC233" s="29"/>
      <c r="VJD233" s="29"/>
      <c r="VJE233" s="29"/>
      <c r="VJF233" s="29"/>
      <c r="VJG233" s="29"/>
      <c r="VJH233" s="29"/>
      <c r="VJI233" s="29"/>
      <c r="VJJ233" s="29"/>
      <c r="VJK233" s="29"/>
      <c r="VJL233" s="29"/>
      <c r="VJM233" s="29"/>
      <c r="VJN233" s="29"/>
      <c r="VJO233" s="29"/>
      <c r="VJP233" s="29"/>
      <c r="VJQ233" s="29"/>
      <c r="VJR233" s="29"/>
      <c r="VJS233" s="29"/>
      <c r="VJT233" s="29"/>
      <c r="VJU233" s="29"/>
      <c r="VJV233" s="29"/>
      <c r="VJW233" s="29"/>
      <c r="VJX233" s="29"/>
      <c r="VJY233" s="29"/>
      <c r="VJZ233" s="29"/>
      <c r="VKA233" s="29"/>
      <c r="VKB233" s="29"/>
      <c r="VKC233" s="29"/>
      <c r="VKD233" s="29"/>
      <c r="VKE233" s="29"/>
      <c r="VKF233" s="29"/>
      <c r="VKG233" s="29"/>
      <c r="VKH233" s="29"/>
      <c r="VKI233" s="29"/>
      <c r="VKJ233" s="29"/>
      <c r="VKK233" s="29"/>
      <c r="VKL233" s="29"/>
      <c r="VKM233" s="29"/>
      <c r="VKN233" s="29"/>
      <c r="VKO233" s="29"/>
      <c r="VKP233" s="29"/>
      <c r="VKQ233" s="29"/>
      <c r="VKR233" s="29"/>
      <c r="VKS233" s="29"/>
      <c r="VKT233" s="29"/>
      <c r="VKU233" s="29"/>
      <c r="VKV233" s="29"/>
      <c r="VKW233" s="29"/>
      <c r="VKX233" s="29"/>
      <c r="VKY233" s="29"/>
      <c r="VKZ233" s="29"/>
      <c r="VLA233" s="29"/>
      <c r="VLB233" s="29"/>
      <c r="VLC233" s="29"/>
      <c r="VLD233" s="29"/>
      <c r="VLE233" s="29"/>
      <c r="VLF233" s="29"/>
      <c r="VLG233" s="29"/>
      <c r="VLH233" s="29"/>
      <c r="VLI233" s="29"/>
      <c r="VLJ233" s="29"/>
      <c r="VLK233" s="29"/>
      <c r="VLL233" s="29"/>
      <c r="VLM233" s="29"/>
      <c r="VLN233" s="29"/>
      <c r="VLO233" s="29"/>
      <c r="VLP233" s="29"/>
      <c r="VLQ233" s="29"/>
      <c r="VLR233" s="29"/>
      <c r="VLS233" s="29"/>
      <c r="VLT233" s="29"/>
      <c r="VLU233" s="29"/>
      <c r="VLV233" s="29"/>
      <c r="VLW233" s="29"/>
      <c r="VLX233" s="29"/>
      <c r="VLY233" s="29"/>
      <c r="VLZ233" s="29"/>
      <c r="VMA233" s="29"/>
      <c r="VMB233" s="29"/>
      <c r="VMC233" s="29"/>
      <c r="VMD233" s="29"/>
      <c r="VME233" s="29"/>
      <c r="VMF233" s="29"/>
      <c r="VMG233" s="29"/>
      <c r="VMH233" s="29"/>
      <c r="VMI233" s="29"/>
      <c r="VMJ233" s="29"/>
      <c r="VMK233" s="29"/>
      <c r="VML233" s="29"/>
      <c r="VMM233" s="29"/>
      <c r="VMN233" s="29"/>
      <c r="VMO233" s="29"/>
      <c r="VMP233" s="29"/>
      <c r="VMQ233" s="29"/>
      <c r="VMR233" s="29"/>
      <c r="VMS233" s="29"/>
      <c r="VMT233" s="29"/>
      <c r="VMU233" s="29"/>
      <c r="VMV233" s="29"/>
      <c r="VMW233" s="29"/>
      <c r="VMX233" s="29"/>
      <c r="VMY233" s="29"/>
      <c r="VMZ233" s="29"/>
      <c r="VNA233" s="29"/>
      <c r="VNB233" s="29"/>
      <c r="VNC233" s="29"/>
      <c r="VND233" s="29"/>
      <c r="VNE233" s="29"/>
      <c r="VNF233" s="29"/>
      <c r="VNG233" s="29"/>
      <c r="VNH233" s="29"/>
      <c r="VNI233" s="29"/>
      <c r="VNJ233" s="29"/>
      <c r="VNK233" s="29"/>
      <c r="VNL233" s="29"/>
      <c r="VNM233" s="29"/>
      <c r="VNN233" s="29"/>
      <c r="VNO233" s="29"/>
      <c r="VNP233" s="29"/>
      <c r="VNQ233" s="29"/>
      <c r="VNR233" s="29"/>
      <c r="VNS233" s="29"/>
      <c r="VNT233" s="29"/>
      <c r="VNU233" s="29"/>
      <c r="VNV233" s="29"/>
      <c r="VNW233" s="29"/>
      <c r="VNX233" s="29"/>
      <c r="VNY233" s="29"/>
      <c r="VNZ233" s="29"/>
      <c r="VOA233" s="29"/>
      <c r="VOB233" s="29"/>
      <c r="VOC233" s="29"/>
      <c r="VOD233" s="29"/>
      <c r="VOE233" s="29"/>
      <c r="VOF233" s="29"/>
      <c r="VOG233" s="29"/>
      <c r="VOH233" s="29"/>
      <c r="VOI233" s="29"/>
      <c r="VOJ233" s="29"/>
      <c r="VOK233" s="29"/>
      <c r="VOL233" s="29"/>
      <c r="VOM233" s="29"/>
      <c r="VON233" s="29"/>
      <c r="VOO233" s="29"/>
      <c r="VOP233" s="29"/>
      <c r="VOQ233" s="29"/>
      <c r="VOR233" s="29"/>
      <c r="VOS233" s="29"/>
      <c r="VOT233" s="29"/>
      <c r="VOU233" s="29"/>
      <c r="VOV233" s="29"/>
      <c r="VOW233" s="29"/>
      <c r="VOX233" s="29"/>
      <c r="VOY233" s="29"/>
      <c r="VOZ233" s="29"/>
      <c r="VPA233" s="29"/>
      <c r="VPB233" s="29"/>
      <c r="VPC233" s="29"/>
      <c r="VPD233" s="29"/>
      <c r="VPE233" s="29"/>
      <c r="VPF233" s="29"/>
      <c r="VPG233" s="29"/>
      <c r="VPH233" s="29"/>
      <c r="VPI233" s="29"/>
      <c r="VPJ233" s="29"/>
      <c r="VPK233" s="29"/>
      <c r="VPL233" s="29"/>
      <c r="VPM233" s="29"/>
      <c r="VPN233" s="29"/>
      <c r="VPO233" s="29"/>
      <c r="VPP233" s="29"/>
      <c r="VPQ233" s="29"/>
      <c r="VPR233" s="29"/>
      <c r="VPS233" s="29"/>
      <c r="VPT233" s="29"/>
      <c r="VPU233" s="29"/>
      <c r="VPV233" s="29"/>
      <c r="VPW233" s="29"/>
      <c r="VPX233" s="29"/>
      <c r="VPY233" s="29"/>
      <c r="VPZ233" s="29"/>
      <c r="VQA233" s="29"/>
      <c r="VQB233" s="29"/>
      <c r="VQC233" s="29"/>
      <c r="VQD233" s="29"/>
      <c r="VQE233" s="29"/>
      <c r="VQF233" s="29"/>
      <c r="VQG233" s="29"/>
      <c r="VQH233" s="29"/>
      <c r="VQI233" s="29"/>
      <c r="VQJ233" s="29"/>
      <c r="VQK233" s="29"/>
      <c r="VQL233" s="29"/>
      <c r="VQM233" s="29"/>
      <c r="VQN233" s="29"/>
      <c r="VQO233" s="29"/>
      <c r="VQP233" s="29"/>
      <c r="VQQ233" s="29"/>
      <c r="VQR233" s="29"/>
      <c r="VQS233" s="29"/>
      <c r="VQT233" s="29"/>
      <c r="VQU233" s="29"/>
      <c r="VQV233" s="29"/>
      <c r="VQW233" s="29"/>
      <c r="VQX233" s="29"/>
      <c r="VQY233" s="29"/>
      <c r="VQZ233" s="29"/>
      <c r="VRA233" s="29"/>
      <c r="VRB233" s="29"/>
      <c r="VRC233" s="29"/>
      <c r="VRD233" s="29"/>
      <c r="VRE233" s="29"/>
      <c r="VRF233" s="29"/>
      <c r="VRG233" s="29"/>
      <c r="VRH233" s="29"/>
      <c r="VRI233" s="29"/>
      <c r="VRJ233" s="29"/>
      <c r="VRK233" s="29"/>
      <c r="VRL233" s="29"/>
      <c r="VRM233" s="29"/>
      <c r="VRN233" s="29"/>
      <c r="VRO233" s="29"/>
      <c r="VRP233" s="29"/>
      <c r="VRQ233" s="29"/>
      <c r="VRR233" s="29"/>
      <c r="VRS233" s="29"/>
      <c r="VRT233" s="29"/>
      <c r="VRU233" s="29"/>
      <c r="VRV233" s="29"/>
      <c r="VRW233" s="29"/>
      <c r="VRX233" s="29"/>
      <c r="VRY233" s="29"/>
      <c r="VRZ233" s="29"/>
      <c r="VSA233" s="29"/>
      <c r="VSB233" s="29"/>
      <c r="VSC233" s="29"/>
      <c r="VSD233" s="29"/>
      <c r="VSE233" s="29"/>
      <c r="VSF233" s="29"/>
      <c r="VSG233" s="29"/>
      <c r="VSH233" s="29"/>
      <c r="VSI233" s="29"/>
      <c r="VSJ233" s="29"/>
      <c r="VSK233" s="29"/>
      <c r="VSL233" s="29"/>
      <c r="VSM233" s="29"/>
      <c r="VSN233" s="29"/>
      <c r="VSO233" s="29"/>
      <c r="VSP233" s="29"/>
      <c r="VSQ233" s="29"/>
      <c r="VSR233" s="29"/>
      <c r="VSS233" s="29"/>
      <c r="VST233" s="29"/>
      <c r="VSU233" s="29"/>
      <c r="VSV233" s="29"/>
      <c r="VSW233" s="29"/>
      <c r="VSX233" s="29"/>
      <c r="VSY233" s="29"/>
      <c r="VSZ233" s="29"/>
      <c r="VTA233" s="29"/>
      <c r="VTB233" s="29"/>
      <c r="VTC233" s="29"/>
      <c r="VTD233" s="29"/>
      <c r="VTE233" s="29"/>
      <c r="VTF233" s="29"/>
      <c r="VTG233" s="29"/>
      <c r="VTH233" s="29"/>
      <c r="VTI233" s="29"/>
      <c r="VTJ233" s="29"/>
      <c r="VTK233" s="29"/>
      <c r="VTL233" s="29"/>
      <c r="VTM233" s="29"/>
      <c r="VTN233" s="29"/>
      <c r="VTO233" s="29"/>
      <c r="VTP233" s="29"/>
      <c r="VTQ233" s="29"/>
      <c r="VTR233" s="29"/>
      <c r="VTS233" s="29"/>
      <c r="VTT233" s="29"/>
      <c r="VTU233" s="29"/>
      <c r="VTV233" s="29"/>
      <c r="VTW233" s="29"/>
      <c r="VTX233" s="29"/>
      <c r="VTY233" s="29"/>
      <c r="VTZ233" s="29"/>
      <c r="VUA233" s="29"/>
      <c r="VUB233" s="29"/>
      <c r="VUC233" s="29"/>
      <c r="VUD233" s="29"/>
      <c r="VUE233" s="29"/>
      <c r="VUF233" s="29"/>
      <c r="VUG233" s="29"/>
      <c r="VUH233" s="29"/>
      <c r="VUI233" s="29"/>
      <c r="VUJ233" s="29"/>
      <c r="VUK233" s="29"/>
      <c r="VUL233" s="29"/>
      <c r="VUM233" s="29"/>
      <c r="VUN233" s="29"/>
      <c r="VUO233" s="29"/>
      <c r="VUP233" s="29"/>
      <c r="VUQ233" s="29"/>
      <c r="VUR233" s="29"/>
      <c r="VUS233" s="29"/>
      <c r="VUT233" s="29"/>
      <c r="VUU233" s="29"/>
      <c r="VUV233" s="29"/>
      <c r="VUW233" s="29"/>
      <c r="VUX233" s="29"/>
      <c r="VUY233" s="29"/>
      <c r="VUZ233" s="29"/>
      <c r="VVA233" s="29"/>
      <c r="VVB233" s="29"/>
      <c r="VVC233" s="29"/>
      <c r="VVD233" s="29"/>
      <c r="VVE233" s="29"/>
      <c r="VVF233" s="29"/>
      <c r="VVG233" s="29"/>
      <c r="VVH233" s="29"/>
      <c r="VVI233" s="29"/>
      <c r="VVJ233" s="29"/>
      <c r="VVK233" s="29"/>
      <c r="VVL233" s="29"/>
      <c r="VVM233" s="29"/>
      <c r="VVN233" s="29"/>
      <c r="VVO233" s="29"/>
      <c r="VVP233" s="29"/>
      <c r="VVQ233" s="29"/>
      <c r="VVR233" s="29"/>
      <c r="VVS233" s="29"/>
      <c r="VVT233" s="29"/>
      <c r="VVU233" s="29"/>
      <c r="VVV233" s="29"/>
      <c r="VVW233" s="29"/>
      <c r="VVX233" s="29"/>
      <c r="VVY233" s="29"/>
      <c r="VVZ233" s="29"/>
      <c r="VWA233" s="29"/>
      <c r="VWB233" s="29"/>
      <c r="VWC233" s="29"/>
      <c r="VWD233" s="29"/>
      <c r="VWE233" s="29"/>
      <c r="VWF233" s="29"/>
      <c r="VWG233" s="29"/>
      <c r="VWH233" s="29"/>
      <c r="VWI233" s="29"/>
      <c r="VWJ233" s="29"/>
      <c r="VWK233" s="29"/>
      <c r="VWL233" s="29"/>
      <c r="VWM233" s="29"/>
      <c r="VWN233" s="29"/>
      <c r="VWO233" s="29"/>
      <c r="VWP233" s="29"/>
      <c r="VWQ233" s="29"/>
      <c r="VWR233" s="29"/>
      <c r="VWS233" s="29"/>
      <c r="VWT233" s="29"/>
      <c r="VWU233" s="29"/>
      <c r="VWV233" s="29"/>
      <c r="VWW233" s="29"/>
      <c r="VWX233" s="29"/>
      <c r="VWY233" s="29"/>
      <c r="VWZ233" s="29"/>
      <c r="VXA233" s="29"/>
      <c r="VXB233" s="29"/>
      <c r="VXC233" s="29"/>
      <c r="VXD233" s="29"/>
      <c r="VXE233" s="29"/>
      <c r="VXF233" s="29"/>
      <c r="VXG233" s="29"/>
      <c r="VXH233" s="29"/>
      <c r="VXI233" s="29"/>
      <c r="VXJ233" s="29"/>
      <c r="VXK233" s="29"/>
      <c r="VXL233" s="29"/>
      <c r="VXM233" s="29"/>
      <c r="VXN233" s="29"/>
      <c r="VXO233" s="29"/>
      <c r="VXP233" s="29"/>
      <c r="VXQ233" s="29"/>
      <c r="VXR233" s="29"/>
      <c r="VXS233" s="29"/>
      <c r="VXT233" s="29"/>
      <c r="VXU233" s="29"/>
      <c r="VXV233" s="29"/>
      <c r="VXW233" s="29"/>
      <c r="VXX233" s="29"/>
      <c r="VXY233" s="29"/>
      <c r="VXZ233" s="29"/>
      <c r="VYA233" s="29"/>
      <c r="VYB233" s="29"/>
      <c r="VYC233" s="29"/>
      <c r="VYD233" s="29"/>
      <c r="VYE233" s="29"/>
      <c r="VYF233" s="29"/>
      <c r="VYG233" s="29"/>
      <c r="VYH233" s="29"/>
      <c r="VYI233" s="29"/>
      <c r="VYJ233" s="29"/>
      <c r="VYK233" s="29"/>
      <c r="VYL233" s="29"/>
      <c r="VYM233" s="29"/>
      <c r="VYN233" s="29"/>
      <c r="VYO233" s="29"/>
      <c r="VYP233" s="29"/>
      <c r="VYQ233" s="29"/>
      <c r="VYR233" s="29"/>
      <c r="VYS233" s="29"/>
      <c r="VYT233" s="29"/>
      <c r="VYU233" s="29"/>
      <c r="VYV233" s="29"/>
      <c r="VYW233" s="29"/>
      <c r="VYX233" s="29"/>
      <c r="VYY233" s="29"/>
      <c r="VYZ233" s="29"/>
      <c r="VZA233" s="29"/>
      <c r="VZB233" s="29"/>
      <c r="VZC233" s="29"/>
      <c r="VZD233" s="29"/>
      <c r="VZE233" s="29"/>
      <c r="VZF233" s="29"/>
      <c r="VZG233" s="29"/>
      <c r="VZH233" s="29"/>
      <c r="VZI233" s="29"/>
      <c r="VZJ233" s="29"/>
      <c r="VZK233" s="29"/>
      <c r="VZL233" s="29"/>
      <c r="VZM233" s="29"/>
      <c r="VZN233" s="29"/>
      <c r="VZO233" s="29"/>
      <c r="VZP233" s="29"/>
      <c r="VZQ233" s="29"/>
      <c r="VZR233" s="29"/>
      <c r="VZS233" s="29"/>
      <c r="VZT233" s="29"/>
      <c r="VZU233" s="29"/>
      <c r="VZV233" s="29"/>
      <c r="VZW233" s="29"/>
      <c r="VZX233" s="29"/>
      <c r="VZY233" s="29"/>
      <c r="VZZ233" s="29"/>
      <c r="WAA233" s="29"/>
      <c r="WAB233" s="29"/>
      <c r="WAC233" s="29"/>
      <c r="WAD233" s="29"/>
      <c r="WAE233" s="29"/>
      <c r="WAF233" s="29"/>
      <c r="WAG233" s="29"/>
      <c r="WAH233" s="29"/>
      <c r="WAI233" s="29"/>
      <c r="WAJ233" s="29"/>
      <c r="WAK233" s="29"/>
      <c r="WAL233" s="29"/>
      <c r="WAM233" s="29"/>
      <c r="WAN233" s="29"/>
      <c r="WAO233" s="29"/>
      <c r="WAP233" s="29"/>
      <c r="WAQ233" s="29"/>
      <c r="WAR233" s="29"/>
      <c r="WAS233" s="29"/>
      <c r="WAT233" s="29"/>
      <c r="WAU233" s="29"/>
      <c r="WAV233" s="29"/>
      <c r="WAW233" s="29"/>
      <c r="WAX233" s="29"/>
      <c r="WAY233" s="29"/>
      <c r="WAZ233" s="29"/>
      <c r="WBA233" s="29"/>
      <c r="WBB233" s="29"/>
      <c r="WBC233" s="29"/>
      <c r="WBD233" s="29"/>
      <c r="WBE233" s="29"/>
      <c r="WBF233" s="29"/>
      <c r="WBG233" s="29"/>
      <c r="WBH233" s="29"/>
      <c r="WBI233" s="29"/>
      <c r="WBJ233" s="29"/>
      <c r="WBK233" s="29"/>
      <c r="WBL233" s="29"/>
      <c r="WBM233" s="29"/>
      <c r="WBN233" s="29"/>
      <c r="WBO233" s="29"/>
      <c r="WBP233" s="29"/>
      <c r="WBQ233" s="29"/>
      <c r="WBR233" s="29"/>
      <c r="WBS233" s="29"/>
      <c r="WBT233" s="29"/>
      <c r="WBU233" s="29"/>
      <c r="WBV233" s="29"/>
      <c r="WBW233" s="29"/>
      <c r="WBX233" s="29"/>
      <c r="WBY233" s="29"/>
      <c r="WBZ233" s="29"/>
      <c r="WCA233" s="29"/>
      <c r="WCB233" s="29"/>
      <c r="WCC233" s="29"/>
      <c r="WCD233" s="29"/>
      <c r="WCE233" s="29"/>
      <c r="WCF233" s="29"/>
      <c r="WCG233" s="29"/>
      <c r="WCH233" s="29"/>
      <c r="WCI233" s="29"/>
      <c r="WCJ233" s="29"/>
      <c r="WCK233" s="29"/>
      <c r="WCL233" s="29"/>
      <c r="WCM233" s="29"/>
      <c r="WCN233" s="29"/>
      <c r="WCO233" s="29"/>
      <c r="WCP233" s="29"/>
      <c r="WCQ233" s="29"/>
      <c r="WCR233" s="29"/>
      <c r="WCS233" s="29"/>
      <c r="WCT233" s="29"/>
      <c r="WCU233" s="29"/>
      <c r="WCV233" s="29"/>
      <c r="WCW233" s="29"/>
      <c r="WCX233" s="29"/>
      <c r="WCY233" s="29"/>
      <c r="WCZ233" s="29"/>
      <c r="WDA233" s="29"/>
      <c r="WDB233" s="29"/>
      <c r="WDC233" s="29"/>
      <c r="WDD233" s="29"/>
      <c r="WDE233" s="29"/>
      <c r="WDF233" s="29"/>
      <c r="WDG233" s="29"/>
      <c r="WDH233" s="29"/>
      <c r="WDI233" s="29"/>
      <c r="WDJ233" s="29"/>
      <c r="WDK233" s="29"/>
      <c r="WDL233" s="29"/>
      <c r="WDM233" s="29"/>
      <c r="WDN233" s="29"/>
      <c r="WDO233" s="29"/>
      <c r="WDP233" s="29"/>
      <c r="WDQ233" s="29"/>
      <c r="WDR233" s="29"/>
      <c r="WDS233" s="29"/>
      <c r="WDT233" s="29"/>
      <c r="WDU233" s="29"/>
      <c r="WDV233" s="29"/>
      <c r="WDW233" s="29"/>
      <c r="WDX233" s="29"/>
      <c r="WDY233" s="29"/>
      <c r="WDZ233" s="29"/>
      <c r="WEA233" s="29"/>
      <c r="WEB233" s="29"/>
      <c r="WEC233" s="29"/>
      <c r="WED233" s="29"/>
      <c r="WEE233" s="29"/>
      <c r="WEF233" s="29"/>
      <c r="WEG233" s="29"/>
      <c r="WEH233" s="29"/>
      <c r="WEI233" s="29"/>
      <c r="WEJ233" s="29"/>
      <c r="WEK233" s="29"/>
      <c r="WEL233" s="29"/>
      <c r="WEM233" s="29"/>
      <c r="WEN233" s="29"/>
      <c r="WEO233" s="29"/>
      <c r="WEP233" s="29"/>
      <c r="WEQ233" s="29"/>
      <c r="WER233" s="29"/>
      <c r="WES233" s="29"/>
      <c r="WET233" s="29"/>
      <c r="WEU233" s="29"/>
      <c r="WEV233" s="29"/>
      <c r="WEW233" s="29"/>
      <c r="WEX233" s="29"/>
      <c r="WEY233" s="29"/>
      <c r="WEZ233" s="29"/>
      <c r="WFA233" s="29"/>
      <c r="WFB233" s="29"/>
      <c r="WFC233" s="29"/>
      <c r="WFD233" s="29"/>
      <c r="WFE233" s="29"/>
      <c r="WFF233" s="29"/>
      <c r="WFG233" s="29"/>
      <c r="WFH233" s="29"/>
      <c r="WFI233" s="29"/>
      <c r="WFJ233" s="29"/>
      <c r="WFK233" s="29"/>
      <c r="WFL233" s="29"/>
      <c r="WFM233" s="29"/>
      <c r="WFN233" s="29"/>
      <c r="WFO233" s="29"/>
      <c r="WFP233" s="29"/>
      <c r="WFQ233" s="29"/>
      <c r="WFR233" s="29"/>
      <c r="WFS233" s="29"/>
      <c r="WFT233" s="29"/>
      <c r="WFU233" s="29"/>
      <c r="WFV233" s="29"/>
      <c r="WFW233" s="29"/>
      <c r="WFX233" s="29"/>
      <c r="WFY233" s="29"/>
      <c r="WFZ233" s="29"/>
      <c r="WGA233" s="29"/>
      <c r="WGB233" s="29"/>
      <c r="WGC233" s="29"/>
      <c r="WGD233" s="29"/>
      <c r="WGE233" s="29"/>
      <c r="WGF233" s="29"/>
      <c r="WGG233" s="29"/>
      <c r="WGH233" s="29"/>
      <c r="WGI233" s="29"/>
      <c r="WGJ233" s="29"/>
      <c r="WGK233" s="29"/>
      <c r="WGL233" s="29"/>
      <c r="WGM233" s="29"/>
      <c r="WGN233" s="29"/>
      <c r="WGO233" s="29"/>
      <c r="WGP233" s="29"/>
      <c r="WGQ233" s="29"/>
      <c r="WGR233" s="29"/>
      <c r="WGS233" s="29"/>
      <c r="WGT233" s="29"/>
      <c r="WGU233" s="29"/>
      <c r="WGV233" s="29"/>
      <c r="WGW233" s="29"/>
      <c r="WGX233" s="29"/>
      <c r="WGY233" s="29"/>
      <c r="WGZ233" s="29"/>
      <c r="WHA233" s="29"/>
      <c r="WHB233" s="29"/>
      <c r="WHC233" s="29"/>
      <c r="WHD233" s="29"/>
      <c r="WHE233" s="29"/>
      <c r="WHF233" s="29"/>
      <c r="WHG233" s="29"/>
      <c r="WHH233" s="29"/>
      <c r="WHI233" s="29"/>
      <c r="WHJ233" s="29"/>
      <c r="WHK233" s="29"/>
      <c r="WHL233" s="29"/>
      <c r="WHM233" s="29"/>
      <c r="WHN233" s="29"/>
      <c r="WHO233" s="29"/>
      <c r="WHP233" s="29"/>
      <c r="WHQ233" s="29"/>
      <c r="WHR233" s="29"/>
      <c r="WHS233" s="29"/>
      <c r="WHT233" s="29"/>
      <c r="WHU233" s="29"/>
      <c r="WHV233" s="29"/>
      <c r="WHW233" s="29"/>
      <c r="WHX233" s="29"/>
      <c r="WHY233" s="29"/>
      <c r="WHZ233" s="29"/>
      <c r="WIA233" s="29"/>
      <c r="WIB233" s="29"/>
      <c r="WIC233" s="29"/>
      <c r="WID233" s="29"/>
      <c r="WIE233" s="29"/>
      <c r="WIF233" s="29"/>
      <c r="WIG233" s="29"/>
      <c r="WIH233" s="29"/>
      <c r="WII233" s="29"/>
      <c r="WIJ233" s="29"/>
      <c r="WIK233" s="29"/>
      <c r="WIL233" s="29"/>
      <c r="WIM233" s="29"/>
      <c r="WIN233" s="29"/>
      <c r="WIO233" s="29"/>
      <c r="WIP233" s="29"/>
      <c r="WIQ233" s="29"/>
      <c r="WIR233" s="29"/>
      <c r="WIS233" s="29"/>
      <c r="WIT233" s="29"/>
      <c r="WIU233" s="29"/>
      <c r="WIV233" s="29"/>
      <c r="WIW233" s="29"/>
      <c r="WIX233" s="29"/>
      <c r="WIY233" s="29"/>
      <c r="WIZ233" s="29"/>
      <c r="WJA233" s="29"/>
      <c r="WJB233" s="29"/>
      <c r="WJC233" s="29"/>
      <c r="WJD233" s="29"/>
      <c r="WJE233" s="29"/>
      <c r="WJF233" s="29"/>
      <c r="WJG233" s="29"/>
      <c r="WJH233" s="29"/>
      <c r="WJI233" s="29"/>
      <c r="WJJ233" s="29"/>
      <c r="WJK233" s="29"/>
      <c r="WJL233" s="29"/>
      <c r="WJM233" s="29"/>
      <c r="WJN233" s="29"/>
      <c r="WJO233" s="29"/>
      <c r="WJP233" s="29"/>
      <c r="WJQ233" s="29"/>
      <c r="WJR233" s="29"/>
      <c r="WJS233" s="29"/>
      <c r="WJT233" s="29"/>
      <c r="WJU233" s="29"/>
      <c r="WJV233" s="29"/>
      <c r="WJW233" s="29"/>
      <c r="WJX233" s="29"/>
      <c r="WJY233" s="29"/>
      <c r="WJZ233" s="29"/>
      <c r="WKA233" s="29"/>
      <c r="WKB233" s="29"/>
      <c r="WKC233" s="29"/>
      <c r="WKD233" s="29"/>
      <c r="WKE233" s="29"/>
      <c r="WKF233" s="29"/>
      <c r="WKG233" s="29"/>
      <c r="WKH233" s="29"/>
      <c r="WKI233" s="29"/>
      <c r="WKJ233" s="29"/>
      <c r="WKK233" s="29"/>
      <c r="WKL233" s="29"/>
      <c r="WKM233" s="29"/>
      <c r="WKN233" s="29"/>
      <c r="WKO233" s="29"/>
      <c r="WKP233" s="29"/>
      <c r="WKQ233" s="29"/>
      <c r="WKR233" s="29"/>
      <c r="WKS233" s="29"/>
      <c r="WKT233" s="29"/>
      <c r="WKU233" s="29"/>
      <c r="WKV233" s="29"/>
      <c r="WKW233" s="29"/>
      <c r="WKX233" s="29"/>
      <c r="WKY233" s="29"/>
      <c r="WKZ233" s="29"/>
      <c r="WLA233" s="29"/>
      <c r="WLB233" s="29"/>
      <c r="WLC233" s="29"/>
      <c r="WLD233" s="29"/>
      <c r="WLE233" s="29"/>
      <c r="WLF233" s="29"/>
      <c r="WLG233" s="29"/>
      <c r="WLH233" s="29"/>
      <c r="WLI233" s="29"/>
      <c r="WLJ233" s="29"/>
      <c r="WLK233" s="29"/>
      <c r="WLL233" s="29"/>
      <c r="WLM233" s="29"/>
      <c r="WLN233" s="29"/>
      <c r="WLO233" s="29"/>
      <c r="WLP233" s="29"/>
      <c r="WLQ233" s="29"/>
      <c r="WLR233" s="29"/>
      <c r="WLS233" s="29"/>
      <c r="WLT233" s="29"/>
      <c r="WLU233" s="29"/>
      <c r="WLV233" s="29"/>
      <c r="WLW233" s="29"/>
      <c r="WLX233" s="29"/>
      <c r="WLY233" s="29"/>
      <c r="WLZ233" s="29"/>
      <c r="WMA233" s="29"/>
      <c r="WMB233" s="29"/>
      <c r="WMC233" s="29"/>
      <c r="WMD233" s="29"/>
      <c r="WME233" s="29"/>
      <c r="WMF233" s="29"/>
      <c r="WMG233" s="29"/>
      <c r="WMH233" s="29"/>
      <c r="WMI233" s="29"/>
      <c r="WMJ233" s="29"/>
      <c r="WMK233" s="29"/>
      <c r="WML233" s="29"/>
      <c r="WMM233" s="29"/>
      <c r="WMN233" s="29"/>
      <c r="WMO233" s="29"/>
      <c r="WMP233" s="29"/>
      <c r="WMQ233" s="29"/>
      <c r="WMR233" s="29"/>
      <c r="WMS233" s="29"/>
      <c r="WMT233" s="29"/>
      <c r="WMU233" s="29"/>
      <c r="WMV233" s="29"/>
      <c r="WMW233" s="29"/>
      <c r="WMX233" s="29"/>
      <c r="WMY233" s="29"/>
      <c r="WMZ233" s="29"/>
      <c r="WNA233" s="29"/>
      <c r="WNB233" s="29"/>
      <c r="WNC233" s="29"/>
      <c r="WND233" s="29"/>
      <c r="WNE233" s="29"/>
      <c r="WNF233" s="29"/>
      <c r="WNG233" s="29"/>
      <c r="WNH233" s="29"/>
      <c r="WNI233" s="29"/>
      <c r="WNJ233" s="29"/>
      <c r="WNK233" s="29"/>
      <c r="WNL233" s="29"/>
      <c r="WNM233" s="29"/>
      <c r="WNN233" s="29"/>
      <c r="WNO233" s="29"/>
      <c r="WNP233" s="29"/>
      <c r="WNQ233" s="29"/>
      <c r="WNR233" s="29"/>
      <c r="WNS233" s="29"/>
      <c r="WNT233" s="29"/>
      <c r="WNU233" s="29"/>
      <c r="WNV233" s="29"/>
      <c r="WNW233" s="29"/>
      <c r="WNX233" s="29"/>
      <c r="WNY233" s="29"/>
      <c r="WNZ233" s="29"/>
      <c r="WOA233" s="29"/>
      <c r="WOB233" s="29"/>
      <c r="WOC233" s="29"/>
      <c r="WOD233" s="29"/>
      <c r="WOE233" s="29"/>
      <c r="WOF233" s="29"/>
      <c r="WOG233" s="29"/>
      <c r="WOH233" s="29"/>
      <c r="WOI233" s="29"/>
      <c r="WOJ233" s="29"/>
      <c r="WOK233" s="29"/>
      <c r="WOL233" s="29"/>
      <c r="WOM233" s="29"/>
      <c r="WON233" s="29"/>
      <c r="WOO233" s="29"/>
      <c r="WOP233" s="29"/>
      <c r="WOQ233" s="29"/>
      <c r="WOR233" s="29"/>
      <c r="WOS233" s="29"/>
      <c r="WOT233" s="29"/>
      <c r="WOU233" s="29"/>
      <c r="WOV233" s="29"/>
      <c r="WOW233" s="29"/>
      <c r="WOX233" s="29"/>
      <c r="WOY233" s="29"/>
      <c r="WOZ233" s="29"/>
      <c r="WPA233" s="29"/>
      <c r="WPB233" s="29"/>
      <c r="WPC233" s="29"/>
      <c r="WPD233" s="29"/>
      <c r="WPE233" s="29"/>
      <c r="WPF233" s="29"/>
      <c r="WPG233" s="29"/>
      <c r="WPH233" s="29"/>
      <c r="WPI233" s="29"/>
      <c r="WPJ233" s="29"/>
      <c r="WPK233" s="29"/>
      <c r="WPL233" s="29"/>
      <c r="WPM233" s="29"/>
      <c r="WPN233" s="29"/>
      <c r="WPO233" s="29"/>
      <c r="WPP233" s="29"/>
      <c r="WPQ233" s="29"/>
      <c r="WPR233" s="29"/>
      <c r="WPS233" s="29"/>
      <c r="WPT233" s="29"/>
      <c r="WPU233" s="29"/>
      <c r="WPV233" s="29"/>
      <c r="WPW233" s="29"/>
      <c r="WPX233" s="29"/>
      <c r="WPY233" s="29"/>
      <c r="WPZ233" s="29"/>
      <c r="WQA233" s="29"/>
      <c r="WQB233" s="29"/>
      <c r="WQC233" s="29"/>
      <c r="WQD233" s="29"/>
      <c r="WQE233" s="29"/>
      <c r="WQF233" s="29"/>
      <c r="WQG233" s="29"/>
      <c r="WQH233" s="29"/>
      <c r="WQI233" s="29"/>
      <c r="WQJ233" s="29"/>
      <c r="WQK233" s="29"/>
      <c r="WQL233" s="29"/>
      <c r="WQM233" s="29"/>
      <c r="WQN233" s="29"/>
      <c r="WQO233" s="29"/>
      <c r="WQP233" s="29"/>
      <c r="WQQ233" s="29"/>
      <c r="WQR233" s="29"/>
      <c r="WQS233" s="29"/>
      <c r="WQT233" s="29"/>
      <c r="WQU233" s="29"/>
      <c r="WQV233" s="29"/>
      <c r="WQW233" s="29"/>
      <c r="WQX233" s="29"/>
      <c r="WQY233" s="29"/>
      <c r="WQZ233" s="29"/>
      <c r="WRA233" s="29"/>
      <c r="WRB233" s="29"/>
      <c r="WRC233" s="29"/>
      <c r="WRD233" s="29"/>
      <c r="WRE233" s="29"/>
      <c r="WRF233" s="29"/>
      <c r="WRG233" s="29"/>
      <c r="WRH233" s="29"/>
      <c r="WRI233" s="29"/>
      <c r="WRJ233" s="29"/>
      <c r="WRK233" s="29"/>
      <c r="WRL233" s="29"/>
      <c r="WRM233" s="29"/>
      <c r="WRN233" s="29"/>
      <c r="WRO233" s="29"/>
      <c r="WRP233" s="29"/>
      <c r="WRQ233" s="29"/>
      <c r="WRR233" s="29"/>
      <c r="WRS233" s="29"/>
      <c r="WRT233" s="29"/>
      <c r="WRU233" s="29"/>
      <c r="WRV233" s="29"/>
      <c r="WRW233" s="29"/>
      <c r="WRX233" s="29"/>
      <c r="WRY233" s="29"/>
      <c r="WRZ233" s="29"/>
      <c r="WSA233" s="29"/>
      <c r="WSB233" s="29"/>
      <c r="WSC233" s="29"/>
      <c r="WSD233" s="29"/>
      <c r="WSE233" s="29"/>
      <c r="WSF233" s="29"/>
      <c r="WSG233" s="29"/>
      <c r="WSH233" s="29"/>
      <c r="WSI233" s="29"/>
      <c r="WSJ233" s="29"/>
      <c r="WSK233" s="29"/>
      <c r="WSL233" s="29"/>
      <c r="WSM233" s="29"/>
      <c r="WSN233" s="29"/>
      <c r="WSO233" s="29"/>
      <c r="WSP233" s="29"/>
      <c r="WSQ233" s="29"/>
      <c r="WSR233" s="29"/>
      <c r="WSS233" s="29"/>
      <c r="WST233" s="29"/>
      <c r="WSU233" s="29"/>
      <c r="WSV233" s="29"/>
      <c r="WSW233" s="29"/>
      <c r="WSX233" s="29"/>
      <c r="WSY233" s="29"/>
      <c r="WSZ233" s="29"/>
      <c r="WTA233" s="29"/>
      <c r="WTB233" s="29"/>
      <c r="WTC233" s="29"/>
      <c r="WTD233" s="29"/>
      <c r="WTE233" s="29"/>
      <c r="WTF233" s="29"/>
      <c r="WTG233" s="29"/>
      <c r="WTH233" s="29"/>
      <c r="WTI233" s="29"/>
      <c r="WTJ233" s="29"/>
      <c r="WTK233" s="29"/>
      <c r="WTL233" s="29"/>
      <c r="WTM233" s="29"/>
      <c r="WTN233" s="29"/>
      <c r="WTO233" s="29"/>
      <c r="WTP233" s="29"/>
      <c r="WTQ233" s="29"/>
      <c r="WTR233" s="29"/>
      <c r="WTS233" s="29"/>
      <c r="WTT233" s="29"/>
      <c r="WTU233" s="29"/>
      <c r="WTV233" s="29"/>
      <c r="WTW233" s="29"/>
      <c r="WTX233" s="29"/>
      <c r="WTY233" s="29"/>
      <c r="WTZ233" s="29"/>
      <c r="WUA233" s="29"/>
      <c r="WUB233" s="29"/>
      <c r="WUC233" s="29"/>
      <c r="WUD233" s="29"/>
      <c r="WUE233" s="29"/>
      <c r="WUF233" s="29"/>
      <c r="WUG233" s="29"/>
      <c r="WUH233" s="29"/>
      <c r="WUI233" s="29"/>
      <c r="WUJ233" s="29"/>
      <c r="WUK233" s="29"/>
      <c r="WUL233" s="29"/>
      <c r="WUM233" s="29"/>
      <c r="WUN233" s="29"/>
      <c r="WUO233" s="29"/>
      <c r="WUP233" s="29"/>
      <c r="WUQ233" s="29"/>
      <c r="WUR233" s="29"/>
      <c r="WUS233" s="29"/>
      <c r="WUT233" s="29"/>
      <c r="WUU233" s="29"/>
      <c r="WUV233" s="29"/>
      <c r="WUW233" s="29"/>
      <c r="WUX233" s="29"/>
      <c r="WUY233" s="29"/>
      <c r="WUZ233" s="29"/>
      <c r="WVA233" s="29"/>
      <c r="WVB233" s="29"/>
      <c r="WVC233" s="29"/>
      <c r="WVD233" s="29"/>
      <c r="WVE233" s="29"/>
      <c r="WVF233" s="29"/>
      <c r="WVG233" s="29"/>
      <c r="WVH233" s="29"/>
      <c r="WVI233" s="29"/>
      <c r="WVJ233" s="29"/>
      <c r="WVK233" s="29"/>
      <c r="WVL233" s="29"/>
      <c r="WVM233" s="29"/>
      <c r="WVN233" s="29"/>
      <c r="WVO233" s="29"/>
      <c r="WVP233" s="29"/>
      <c r="WVQ233" s="29"/>
      <c r="WVR233" s="29"/>
      <c r="WVS233" s="29"/>
    </row>
    <row r="234" spans="1:16139" s="26" customFormat="1" ht="53.25" customHeight="1">
      <c r="A234" s="21" t="s">
        <v>274</v>
      </c>
      <c r="B234" s="8" t="s">
        <v>275</v>
      </c>
      <c r="C234" s="8" t="s">
        <v>297</v>
      </c>
      <c r="D234" s="8" t="s">
        <v>307</v>
      </c>
      <c r="E234" s="8"/>
      <c r="F234" s="8"/>
      <c r="G234" s="22">
        <v>9</v>
      </c>
      <c r="H234" s="22">
        <v>3</v>
      </c>
      <c r="I234" s="22">
        <v>0</v>
      </c>
      <c r="J234" s="22">
        <v>4.5</v>
      </c>
      <c r="K234" s="9">
        <f t="shared" si="48"/>
        <v>16.5</v>
      </c>
      <c r="L234" s="30">
        <v>2227.2600000000002</v>
      </c>
      <c r="M234" s="10">
        <v>4529.4799999999996</v>
      </c>
      <c r="N234" s="23">
        <v>2080</v>
      </c>
      <c r="O234" s="10">
        <v>2163.2000000000003</v>
      </c>
      <c r="P234" s="11">
        <f t="shared" si="49"/>
        <v>1325.340000000002</v>
      </c>
      <c r="Q234" s="11">
        <f t="shared" si="50"/>
        <v>441.78000000000065</v>
      </c>
      <c r="R234" s="11">
        <f t="shared" si="51"/>
        <v>0</v>
      </c>
      <c r="S234" s="11">
        <f t="shared" si="52"/>
        <v>10648.259999999997</v>
      </c>
      <c r="T234" s="11">
        <f t="shared" si="53"/>
        <v>12415.38</v>
      </c>
      <c r="U234" s="27"/>
      <c r="V234" s="25"/>
      <c r="W234" s="25"/>
      <c r="X234" s="13"/>
      <c r="Y234" s="13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</row>
    <row r="235" spans="1:16139" s="31" customFormat="1" ht="53.25" customHeight="1">
      <c r="A235" s="21">
        <v>2919003805</v>
      </c>
      <c r="B235" s="8" t="s">
        <v>276</v>
      </c>
      <c r="C235" s="8" t="s">
        <v>138</v>
      </c>
      <c r="D235" s="8" t="s">
        <v>277</v>
      </c>
      <c r="E235" s="8"/>
      <c r="F235" s="8"/>
      <c r="G235" s="95">
        <v>17.635999999999999</v>
      </c>
      <c r="H235" s="95">
        <v>11.757999999999999</v>
      </c>
      <c r="I235" s="96">
        <v>5.8789999999999996</v>
      </c>
      <c r="J235" s="96">
        <v>17.637</v>
      </c>
      <c r="K235" s="9">
        <f t="shared" si="48"/>
        <v>52.91</v>
      </c>
      <c r="L235" s="23">
        <v>2066.81</v>
      </c>
      <c r="M235" s="10">
        <v>3236.61</v>
      </c>
      <c r="N235" s="23">
        <v>1758</v>
      </c>
      <c r="O235" s="10">
        <v>1828.3200000000002</v>
      </c>
      <c r="P235" s="11">
        <f t="shared" si="49"/>
        <v>5446.1731599999985</v>
      </c>
      <c r="Q235" s="11">
        <f t="shared" si="50"/>
        <v>3630.987979999999</v>
      </c>
      <c r="R235" s="11">
        <f t="shared" si="51"/>
        <v>8279.33691</v>
      </c>
      <c r="S235" s="11">
        <f t="shared" si="52"/>
        <v>24838.010730000002</v>
      </c>
      <c r="T235" s="11">
        <f t="shared" si="53"/>
        <v>42194.508779999996</v>
      </c>
      <c r="U235" s="24"/>
      <c r="V235" s="25"/>
      <c r="W235" s="25"/>
      <c r="X235" s="13"/>
      <c r="Y235" s="13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  <c r="AMK235" s="29"/>
      <c r="AML235" s="29"/>
      <c r="AMM235" s="29"/>
      <c r="AMN235" s="29"/>
      <c r="AMO235" s="29"/>
      <c r="AMP235" s="29"/>
      <c r="AMQ235" s="29"/>
      <c r="AMR235" s="29"/>
      <c r="AMS235" s="29"/>
      <c r="AMT235" s="29"/>
      <c r="AMU235" s="29"/>
      <c r="AMV235" s="29"/>
      <c r="AMW235" s="29"/>
      <c r="AMX235" s="29"/>
      <c r="AMY235" s="29"/>
      <c r="AMZ235" s="29"/>
      <c r="ANA235" s="29"/>
      <c r="ANB235" s="29"/>
      <c r="ANC235" s="29"/>
      <c r="AND235" s="29"/>
      <c r="ANE235" s="29"/>
      <c r="ANF235" s="29"/>
      <c r="ANG235" s="29"/>
      <c r="ANH235" s="29"/>
      <c r="ANI235" s="29"/>
      <c r="ANJ235" s="29"/>
      <c r="ANK235" s="29"/>
      <c r="ANL235" s="29"/>
      <c r="ANM235" s="29"/>
      <c r="ANN235" s="29"/>
      <c r="ANO235" s="29"/>
      <c r="ANP235" s="29"/>
      <c r="ANQ235" s="29"/>
      <c r="ANR235" s="29"/>
      <c r="ANS235" s="29"/>
      <c r="ANT235" s="29"/>
      <c r="ANU235" s="29"/>
      <c r="ANV235" s="29"/>
      <c r="ANW235" s="29"/>
      <c r="ANX235" s="29"/>
      <c r="ANY235" s="29"/>
      <c r="ANZ235" s="29"/>
      <c r="AOA235" s="29"/>
      <c r="AOB235" s="29"/>
      <c r="AOC235" s="29"/>
      <c r="AOD235" s="29"/>
      <c r="AOE235" s="29"/>
      <c r="AOF235" s="29"/>
      <c r="AOG235" s="29"/>
      <c r="AOH235" s="29"/>
      <c r="AOI235" s="29"/>
      <c r="AOJ235" s="29"/>
      <c r="AOK235" s="29"/>
      <c r="AOL235" s="29"/>
      <c r="AOM235" s="29"/>
      <c r="AON235" s="29"/>
      <c r="AOO235" s="29"/>
      <c r="AOP235" s="29"/>
      <c r="AOQ235" s="29"/>
      <c r="AOR235" s="29"/>
      <c r="AOS235" s="29"/>
      <c r="AOT235" s="29"/>
      <c r="AOU235" s="29"/>
      <c r="AOV235" s="29"/>
      <c r="AOW235" s="29"/>
      <c r="AOX235" s="29"/>
      <c r="AOY235" s="29"/>
      <c r="AOZ235" s="29"/>
      <c r="APA235" s="29"/>
      <c r="APB235" s="29"/>
      <c r="APC235" s="29"/>
      <c r="APD235" s="29"/>
      <c r="APE235" s="29"/>
      <c r="APF235" s="29"/>
      <c r="APG235" s="29"/>
      <c r="APH235" s="29"/>
      <c r="API235" s="29"/>
      <c r="APJ235" s="29"/>
      <c r="APK235" s="29"/>
      <c r="APL235" s="29"/>
      <c r="APM235" s="29"/>
      <c r="APN235" s="29"/>
      <c r="APO235" s="29"/>
      <c r="APP235" s="29"/>
      <c r="APQ235" s="29"/>
      <c r="APR235" s="29"/>
      <c r="APS235" s="29"/>
      <c r="APT235" s="29"/>
      <c r="APU235" s="29"/>
      <c r="APV235" s="29"/>
      <c r="APW235" s="29"/>
      <c r="APX235" s="29"/>
      <c r="APY235" s="29"/>
      <c r="APZ235" s="29"/>
      <c r="AQA235" s="29"/>
      <c r="AQB235" s="29"/>
      <c r="AQC235" s="29"/>
      <c r="AQD235" s="29"/>
      <c r="AQE235" s="29"/>
      <c r="AQF235" s="29"/>
      <c r="AQG235" s="29"/>
      <c r="AQH235" s="29"/>
      <c r="AQI235" s="29"/>
      <c r="AQJ235" s="29"/>
      <c r="AQK235" s="29"/>
      <c r="AQL235" s="29"/>
      <c r="AQM235" s="29"/>
      <c r="AQN235" s="29"/>
      <c r="AQO235" s="29"/>
      <c r="AQP235" s="29"/>
      <c r="AQQ235" s="29"/>
      <c r="AQR235" s="29"/>
      <c r="AQS235" s="29"/>
      <c r="AQT235" s="29"/>
      <c r="AQU235" s="29"/>
      <c r="AQV235" s="29"/>
      <c r="AQW235" s="29"/>
      <c r="AQX235" s="29"/>
      <c r="AQY235" s="29"/>
      <c r="AQZ235" s="29"/>
      <c r="ARA235" s="29"/>
      <c r="ARB235" s="29"/>
      <c r="ARC235" s="29"/>
      <c r="ARD235" s="29"/>
      <c r="ARE235" s="29"/>
      <c r="ARF235" s="29"/>
      <c r="ARG235" s="29"/>
      <c r="ARH235" s="29"/>
      <c r="ARI235" s="29"/>
      <c r="ARJ235" s="29"/>
      <c r="ARK235" s="29"/>
      <c r="ARL235" s="29"/>
      <c r="ARM235" s="29"/>
      <c r="ARN235" s="29"/>
      <c r="ARO235" s="29"/>
      <c r="ARP235" s="29"/>
      <c r="ARQ235" s="29"/>
      <c r="ARR235" s="29"/>
      <c r="ARS235" s="29"/>
      <c r="ART235" s="29"/>
      <c r="ARU235" s="29"/>
      <c r="ARV235" s="29"/>
      <c r="ARW235" s="29"/>
      <c r="ARX235" s="29"/>
      <c r="ARY235" s="29"/>
      <c r="ARZ235" s="29"/>
      <c r="ASA235" s="29"/>
      <c r="ASB235" s="29"/>
      <c r="ASC235" s="29"/>
      <c r="ASD235" s="29"/>
      <c r="ASE235" s="29"/>
      <c r="ASF235" s="29"/>
      <c r="ASG235" s="29"/>
      <c r="ASH235" s="29"/>
      <c r="ASI235" s="29"/>
      <c r="ASJ235" s="29"/>
      <c r="ASK235" s="29"/>
      <c r="ASL235" s="29"/>
      <c r="ASM235" s="29"/>
      <c r="ASN235" s="29"/>
      <c r="ASO235" s="29"/>
      <c r="ASP235" s="29"/>
      <c r="ASQ235" s="29"/>
      <c r="ASR235" s="29"/>
      <c r="ASS235" s="29"/>
      <c r="AST235" s="29"/>
      <c r="ASU235" s="29"/>
      <c r="ASV235" s="29"/>
      <c r="ASW235" s="29"/>
      <c r="ASX235" s="29"/>
      <c r="ASY235" s="29"/>
      <c r="ASZ235" s="29"/>
      <c r="ATA235" s="29"/>
      <c r="ATB235" s="29"/>
      <c r="ATC235" s="29"/>
      <c r="ATD235" s="29"/>
      <c r="ATE235" s="29"/>
      <c r="ATF235" s="29"/>
      <c r="ATG235" s="29"/>
      <c r="ATH235" s="29"/>
      <c r="ATI235" s="29"/>
      <c r="ATJ235" s="29"/>
      <c r="ATK235" s="29"/>
      <c r="ATL235" s="29"/>
      <c r="ATM235" s="29"/>
      <c r="ATN235" s="29"/>
      <c r="ATO235" s="29"/>
      <c r="ATP235" s="29"/>
      <c r="ATQ235" s="29"/>
      <c r="ATR235" s="29"/>
      <c r="ATS235" s="29"/>
      <c r="ATT235" s="29"/>
      <c r="ATU235" s="29"/>
      <c r="ATV235" s="29"/>
      <c r="ATW235" s="29"/>
      <c r="ATX235" s="29"/>
      <c r="ATY235" s="29"/>
      <c r="ATZ235" s="29"/>
      <c r="AUA235" s="29"/>
      <c r="AUB235" s="29"/>
      <c r="AUC235" s="29"/>
      <c r="AUD235" s="29"/>
      <c r="AUE235" s="29"/>
      <c r="AUF235" s="29"/>
      <c r="AUG235" s="29"/>
      <c r="AUH235" s="29"/>
      <c r="AUI235" s="29"/>
      <c r="AUJ235" s="29"/>
      <c r="AUK235" s="29"/>
      <c r="AUL235" s="29"/>
      <c r="AUM235" s="29"/>
      <c r="AUN235" s="29"/>
      <c r="AUO235" s="29"/>
      <c r="AUP235" s="29"/>
      <c r="AUQ235" s="29"/>
      <c r="AUR235" s="29"/>
      <c r="AUS235" s="29"/>
      <c r="AUT235" s="29"/>
      <c r="AUU235" s="29"/>
      <c r="AUV235" s="29"/>
      <c r="AUW235" s="29"/>
      <c r="AUX235" s="29"/>
      <c r="AUY235" s="29"/>
      <c r="AUZ235" s="29"/>
      <c r="AVA235" s="29"/>
      <c r="AVB235" s="29"/>
      <c r="AVC235" s="29"/>
      <c r="AVD235" s="29"/>
      <c r="AVE235" s="29"/>
      <c r="AVF235" s="29"/>
      <c r="AVG235" s="29"/>
      <c r="AVH235" s="29"/>
      <c r="AVI235" s="29"/>
      <c r="AVJ235" s="29"/>
      <c r="AVK235" s="29"/>
      <c r="AVL235" s="29"/>
      <c r="AVM235" s="29"/>
      <c r="AVN235" s="29"/>
      <c r="AVO235" s="29"/>
      <c r="AVP235" s="29"/>
      <c r="AVQ235" s="29"/>
      <c r="AVR235" s="29"/>
      <c r="AVS235" s="29"/>
      <c r="AVT235" s="29"/>
      <c r="AVU235" s="29"/>
      <c r="AVV235" s="29"/>
      <c r="AVW235" s="29"/>
      <c r="AVX235" s="29"/>
      <c r="AVY235" s="29"/>
      <c r="AVZ235" s="29"/>
      <c r="AWA235" s="29"/>
      <c r="AWB235" s="29"/>
      <c r="AWC235" s="29"/>
      <c r="AWD235" s="29"/>
      <c r="AWE235" s="29"/>
      <c r="AWF235" s="29"/>
      <c r="AWG235" s="29"/>
      <c r="AWH235" s="29"/>
      <c r="AWI235" s="29"/>
      <c r="AWJ235" s="29"/>
      <c r="AWK235" s="29"/>
      <c r="AWL235" s="29"/>
      <c r="AWM235" s="29"/>
      <c r="AWN235" s="29"/>
      <c r="AWO235" s="29"/>
      <c r="AWP235" s="29"/>
      <c r="AWQ235" s="29"/>
      <c r="AWR235" s="29"/>
      <c r="AWS235" s="29"/>
      <c r="AWT235" s="29"/>
      <c r="AWU235" s="29"/>
      <c r="AWV235" s="29"/>
      <c r="AWW235" s="29"/>
      <c r="AWX235" s="29"/>
      <c r="AWY235" s="29"/>
      <c r="AWZ235" s="29"/>
      <c r="AXA235" s="29"/>
      <c r="AXB235" s="29"/>
      <c r="AXC235" s="29"/>
      <c r="AXD235" s="29"/>
      <c r="AXE235" s="29"/>
      <c r="AXF235" s="29"/>
      <c r="AXG235" s="29"/>
      <c r="AXH235" s="29"/>
      <c r="AXI235" s="29"/>
      <c r="AXJ235" s="29"/>
      <c r="AXK235" s="29"/>
      <c r="AXL235" s="29"/>
      <c r="AXM235" s="29"/>
      <c r="AXN235" s="29"/>
      <c r="AXO235" s="29"/>
      <c r="AXP235" s="29"/>
      <c r="AXQ235" s="29"/>
      <c r="AXR235" s="29"/>
      <c r="AXS235" s="29"/>
      <c r="AXT235" s="29"/>
      <c r="AXU235" s="29"/>
      <c r="AXV235" s="29"/>
      <c r="AXW235" s="29"/>
      <c r="AXX235" s="29"/>
      <c r="AXY235" s="29"/>
      <c r="AXZ235" s="29"/>
      <c r="AYA235" s="29"/>
      <c r="AYB235" s="29"/>
      <c r="AYC235" s="29"/>
      <c r="AYD235" s="29"/>
      <c r="AYE235" s="29"/>
      <c r="AYF235" s="29"/>
      <c r="AYG235" s="29"/>
      <c r="AYH235" s="29"/>
      <c r="AYI235" s="29"/>
      <c r="AYJ235" s="29"/>
      <c r="AYK235" s="29"/>
      <c r="AYL235" s="29"/>
      <c r="AYM235" s="29"/>
      <c r="AYN235" s="29"/>
      <c r="AYO235" s="29"/>
      <c r="AYP235" s="29"/>
      <c r="AYQ235" s="29"/>
      <c r="AYR235" s="29"/>
      <c r="AYS235" s="29"/>
      <c r="AYT235" s="29"/>
      <c r="AYU235" s="29"/>
      <c r="AYV235" s="29"/>
      <c r="AYW235" s="29"/>
      <c r="AYX235" s="29"/>
      <c r="AYY235" s="29"/>
      <c r="AYZ235" s="29"/>
      <c r="AZA235" s="29"/>
      <c r="AZB235" s="29"/>
      <c r="AZC235" s="29"/>
      <c r="AZD235" s="29"/>
      <c r="AZE235" s="29"/>
      <c r="AZF235" s="29"/>
      <c r="AZG235" s="29"/>
      <c r="AZH235" s="29"/>
      <c r="AZI235" s="29"/>
      <c r="AZJ235" s="29"/>
      <c r="AZK235" s="29"/>
      <c r="AZL235" s="29"/>
      <c r="AZM235" s="29"/>
      <c r="AZN235" s="29"/>
      <c r="AZO235" s="29"/>
      <c r="AZP235" s="29"/>
      <c r="AZQ235" s="29"/>
      <c r="AZR235" s="29"/>
      <c r="AZS235" s="29"/>
      <c r="AZT235" s="29"/>
      <c r="AZU235" s="29"/>
      <c r="AZV235" s="29"/>
      <c r="AZW235" s="29"/>
      <c r="AZX235" s="29"/>
      <c r="AZY235" s="29"/>
      <c r="AZZ235" s="29"/>
      <c r="BAA235" s="29"/>
      <c r="BAB235" s="29"/>
      <c r="BAC235" s="29"/>
      <c r="BAD235" s="29"/>
      <c r="BAE235" s="29"/>
      <c r="BAF235" s="29"/>
      <c r="BAG235" s="29"/>
      <c r="BAH235" s="29"/>
      <c r="BAI235" s="29"/>
      <c r="BAJ235" s="29"/>
      <c r="BAK235" s="29"/>
      <c r="BAL235" s="29"/>
      <c r="BAM235" s="29"/>
      <c r="BAN235" s="29"/>
      <c r="BAO235" s="29"/>
      <c r="BAP235" s="29"/>
      <c r="BAQ235" s="29"/>
      <c r="BAR235" s="29"/>
      <c r="BAS235" s="29"/>
      <c r="BAT235" s="29"/>
      <c r="BAU235" s="29"/>
      <c r="BAV235" s="29"/>
      <c r="BAW235" s="29"/>
      <c r="BAX235" s="29"/>
      <c r="BAY235" s="29"/>
      <c r="BAZ235" s="29"/>
      <c r="BBA235" s="29"/>
      <c r="BBB235" s="29"/>
      <c r="BBC235" s="29"/>
      <c r="BBD235" s="29"/>
      <c r="BBE235" s="29"/>
      <c r="BBF235" s="29"/>
      <c r="BBG235" s="29"/>
      <c r="BBH235" s="29"/>
      <c r="BBI235" s="29"/>
      <c r="BBJ235" s="29"/>
      <c r="BBK235" s="29"/>
      <c r="BBL235" s="29"/>
      <c r="BBM235" s="29"/>
      <c r="BBN235" s="29"/>
      <c r="BBO235" s="29"/>
      <c r="BBP235" s="29"/>
      <c r="BBQ235" s="29"/>
      <c r="BBR235" s="29"/>
      <c r="BBS235" s="29"/>
      <c r="BBT235" s="29"/>
      <c r="BBU235" s="29"/>
      <c r="BBV235" s="29"/>
      <c r="BBW235" s="29"/>
      <c r="BBX235" s="29"/>
      <c r="BBY235" s="29"/>
      <c r="BBZ235" s="29"/>
      <c r="BCA235" s="29"/>
      <c r="BCB235" s="29"/>
      <c r="BCC235" s="29"/>
      <c r="BCD235" s="29"/>
      <c r="BCE235" s="29"/>
      <c r="BCF235" s="29"/>
      <c r="BCG235" s="29"/>
      <c r="BCH235" s="29"/>
      <c r="BCI235" s="29"/>
      <c r="BCJ235" s="29"/>
      <c r="BCK235" s="29"/>
      <c r="BCL235" s="29"/>
      <c r="BCM235" s="29"/>
      <c r="BCN235" s="29"/>
      <c r="BCO235" s="29"/>
      <c r="BCP235" s="29"/>
      <c r="BCQ235" s="29"/>
      <c r="BCR235" s="29"/>
      <c r="BCS235" s="29"/>
      <c r="BCT235" s="29"/>
      <c r="BCU235" s="29"/>
      <c r="BCV235" s="29"/>
      <c r="BCW235" s="29"/>
      <c r="BCX235" s="29"/>
      <c r="BCY235" s="29"/>
      <c r="BCZ235" s="29"/>
      <c r="BDA235" s="29"/>
      <c r="BDB235" s="29"/>
      <c r="BDC235" s="29"/>
      <c r="BDD235" s="29"/>
      <c r="BDE235" s="29"/>
      <c r="BDF235" s="29"/>
      <c r="BDG235" s="29"/>
      <c r="BDH235" s="29"/>
      <c r="BDI235" s="29"/>
      <c r="BDJ235" s="29"/>
      <c r="BDK235" s="29"/>
      <c r="BDL235" s="29"/>
      <c r="BDM235" s="29"/>
      <c r="BDN235" s="29"/>
      <c r="BDO235" s="29"/>
      <c r="BDP235" s="29"/>
      <c r="BDQ235" s="29"/>
      <c r="BDR235" s="29"/>
      <c r="BDS235" s="29"/>
      <c r="BDT235" s="29"/>
      <c r="BDU235" s="29"/>
      <c r="BDV235" s="29"/>
      <c r="BDW235" s="29"/>
      <c r="BDX235" s="29"/>
      <c r="BDY235" s="29"/>
      <c r="BDZ235" s="29"/>
      <c r="BEA235" s="29"/>
      <c r="BEB235" s="29"/>
      <c r="BEC235" s="29"/>
      <c r="BED235" s="29"/>
      <c r="BEE235" s="29"/>
      <c r="BEF235" s="29"/>
      <c r="BEG235" s="29"/>
      <c r="BEH235" s="29"/>
      <c r="BEI235" s="29"/>
      <c r="BEJ235" s="29"/>
      <c r="BEK235" s="29"/>
      <c r="BEL235" s="29"/>
      <c r="BEM235" s="29"/>
      <c r="BEN235" s="29"/>
      <c r="BEO235" s="29"/>
      <c r="BEP235" s="29"/>
      <c r="BEQ235" s="29"/>
      <c r="BER235" s="29"/>
      <c r="BES235" s="29"/>
      <c r="BET235" s="29"/>
      <c r="BEU235" s="29"/>
      <c r="BEV235" s="29"/>
      <c r="BEW235" s="29"/>
      <c r="BEX235" s="29"/>
      <c r="BEY235" s="29"/>
      <c r="BEZ235" s="29"/>
      <c r="BFA235" s="29"/>
      <c r="BFB235" s="29"/>
      <c r="BFC235" s="29"/>
      <c r="BFD235" s="29"/>
      <c r="BFE235" s="29"/>
      <c r="BFF235" s="29"/>
      <c r="BFG235" s="29"/>
      <c r="BFH235" s="29"/>
      <c r="BFI235" s="29"/>
      <c r="BFJ235" s="29"/>
      <c r="BFK235" s="29"/>
      <c r="BFL235" s="29"/>
      <c r="BFM235" s="29"/>
      <c r="BFN235" s="29"/>
      <c r="BFO235" s="29"/>
      <c r="BFP235" s="29"/>
      <c r="BFQ235" s="29"/>
      <c r="BFR235" s="29"/>
      <c r="BFS235" s="29"/>
      <c r="BFT235" s="29"/>
      <c r="BFU235" s="29"/>
      <c r="BFV235" s="29"/>
      <c r="BFW235" s="29"/>
      <c r="BFX235" s="29"/>
      <c r="BFY235" s="29"/>
      <c r="BFZ235" s="29"/>
      <c r="BGA235" s="29"/>
      <c r="BGB235" s="29"/>
      <c r="BGC235" s="29"/>
      <c r="BGD235" s="29"/>
      <c r="BGE235" s="29"/>
      <c r="BGF235" s="29"/>
      <c r="BGG235" s="29"/>
      <c r="BGH235" s="29"/>
      <c r="BGI235" s="29"/>
      <c r="BGJ235" s="29"/>
      <c r="BGK235" s="29"/>
      <c r="BGL235" s="29"/>
      <c r="BGM235" s="29"/>
      <c r="BGN235" s="29"/>
      <c r="BGO235" s="29"/>
      <c r="BGP235" s="29"/>
      <c r="BGQ235" s="29"/>
      <c r="BGR235" s="29"/>
      <c r="BGS235" s="29"/>
      <c r="BGT235" s="29"/>
      <c r="BGU235" s="29"/>
      <c r="BGV235" s="29"/>
      <c r="BGW235" s="29"/>
      <c r="BGX235" s="29"/>
      <c r="BGY235" s="29"/>
      <c r="BGZ235" s="29"/>
      <c r="BHA235" s="29"/>
      <c r="BHB235" s="29"/>
      <c r="BHC235" s="29"/>
      <c r="BHD235" s="29"/>
      <c r="BHE235" s="29"/>
      <c r="BHF235" s="29"/>
      <c r="BHG235" s="29"/>
      <c r="BHH235" s="29"/>
      <c r="BHI235" s="29"/>
      <c r="BHJ235" s="29"/>
      <c r="BHK235" s="29"/>
      <c r="BHL235" s="29"/>
      <c r="BHM235" s="29"/>
      <c r="BHN235" s="29"/>
      <c r="BHO235" s="29"/>
      <c r="BHP235" s="29"/>
      <c r="BHQ235" s="29"/>
      <c r="BHR235" s="29"/>
      <c r="BHS235" s="29"/>
      <c r="BHT235" s="29"/>
      <c r="BHU235" s="29"/>
      <c r="BHV235" s="29"/>
      <c r="BHW235" s="29"/>
      <c r="BHX235" s="29"/>
      <c r="BHY235" s="29"/>
      <c r="BHZ235" s="29"/>
      <c r="BIA235" s="29"/>
      <c r="BIB235" s="29"/>
      <c r="BIC235" s="29"/>
      <c r="BID235" s="29"/>
      <c r="BIE235" s="29"/>
      <c r="BIF235" s="29"/>
      <c r="BIG235" s="29"/>
      <c r="BIH235" s="29"/>
      <c r="BII235" s="29"/>
      <c r="BIJ235" s="29"/>
      <c r="BIK235" s="29"/>
      <c r="BIL235" s="29"/>
      <c r="BIM235" s="29"/>
      <c r="BIN235" s="29"/>
      <c r="BIO235" s="29"/>
      <c r="BIP235" s="29"/>
      <c r="BIQ235" s="29"/>
      <c r="BIR235" s="29"/>
      <c r="BIS235" s="29"/>
      <c r="BIT235" s="29"/>
      <c r="BIU235" s="29"/>
      <c r="BIV235" s="29"/>
      <c r="BIW235" s="29"/>
      <c r="BIX235" s="29"/>
      <c r="BIY235" s="29"/>
      <c r="BIZ235" s="29"/>
      <c r="BJA235" s="29"/>
      <c r="BJB235" s="29"/>
      <c r="BJC235" s="29"/>
      <c r="BJD235" s="29"/>
      <c r="BJE235" s="29"/>
      <c r="BJF235" s="29"/>
      <c r="BJG235" s="29"/>
      <c r="BJH235" s="29"/>
      <c r="BJI235" s="29"/>
      <c r="BJJ235" s="29"/>
      <c r="BJK235" s="29"/>
      <c r="BJL235" s="29"/>
      <c r="BJM235" s="29"/>
      <c r="BJN235" s="29"/>
      <c r="BJO235" s="29"/>
      <c r="BJP235" s="29"/>
      <c r="BJQ235" s="29"/>
      <c r="BJR235" s="29"/>
      <c r="BJS235" s="29"/>
      <c r="BJT235" s="29"/>
      <c r="BJU235" s="29"/>
      <c r="BJV235" s="29"/>
      <c r="BJW235" s="29"/>
      <c r="BJX235" s="29"/>
      <c r="BJY235" s="29"/>
      <c r="BJZ235" s="29"/>
      <c r="BKA235" s="29"/>
      <c r="BKB235" s="29"/>
      <c r="BKC235" s="29"/>
      <c r="BKD235" s="29"/>
      <c r="BKE235" s="29"/>
      <c r="BKF235" s="29"/>
      <c r="BKG235" s="29"/>
      <c r="BKH235" s="29"/>
      <c r="BKI235" s="29"/>
      <c r="BKJ235" s="29"/>
      <c r="BKK235" s="29"/>
      <c r="BKL235" s="29"/>
      <c r="BKM235" s="29"/>
      <c r="BKN235" s="29"/>
      <c r="BKO235" s="29"/>
      <c r="BKP235" s="29"/>
      <c r="BKQ235" s="29"/>
      <c r="BKR235" s="29"/>
      <c r="BKS235" s="29"/>
      <c r="BKT235" s="29"/>
      <c r="BKU235" s="29"/>
      <c r="BKV235" s="29"/>
      <c r="BKW235" s="29"/>
      <c r="BKX235" s="29"/>
      <c r="BKY235" s="29"/>
      <c r="BKZ235" s="29"/>
      <c r="BLA235" s="29"/>
      <c r="BLB235" s="29"/>
      <c r="BLC235" s="29"/>
      <c r="BLD235" s="29"/>
      <c r="BLE235" s="29"/>
      <c r="BLF235" s="29"/>
      <c r="BLG235" s="29"/>
      <c r="BLH235" s="29"/>
      <c r="BLI235" s="29"/>
      <c r="BLJ235" s="29"/>
      <c r="BLK235" s="29"/>
      <c r="BLL235" s="29"/>
      <c r="BLM235" s="29"/>
      <c r="BLN235" s="29"/>
      <c r="BLO235" s="29"/>
      <c r="BLP235" s="29"/>
      <c r="BLQ235" s="29"/>
      <c r="BLR235" s="29"/>
      <c r="BLS235" s="29"/>
      <c r="BLT235" s="29"/>
      <c r="BLU235" s="29"/>
      <c r="BLV235" s="29"/>
      <c r="BLW235" s="29"/>
      <c r="BLX235" s="29"/>
      <c r="BLY235" s="29"/>
      <c r="BLZ235" s="29"/>
      <c r="BMA235" s="29"/>
      <c r="BMB235" s="29"/>
      <c r="BMC235" s="29"/>
      <c r="BMD235" s="29"/>
      <c r="BME235" s="29"/>
      <c r="BMF235" s="29"/>
      <c r="BMG235" s="29"/>
      <c r="BMH235" s="29"/>
      <c r="BMI235" s="29"/>
      <c r="BMJ235" s="29"/>
      <c r="BMK235" s="29"/>
      <c r="BML235" s="29"/>
      <c r="BMM235" s="29"/>
      <c r="BMN235" s="29"/>
      <c r="BMO235" s="29"/>
      <c r="BMP235" s="29"/>
      <c r="BMQ235" s="29"/>
      <c r="BMR235" s="29"/>
      <c r="BMS235" s="29"/>
      <c r="BMT235" s="29"/>
      <c r="BMU235" s="29"/>
      <c r="BMV235" s="29"/>
      <c r="BMW235" s="29"/>
      <c r="BMX235" s="29"/>
      <c r="BMY235" s="29"/>
      <c r="BMZ235" s="29"/>
      <c r="BNA235" s="29"/>
      <c r="BNB235" s="29"/>
      <c r="BNC235" s="29"/>
      <c r="BND235" s="29"/>
      <c r="BNE235" s="29"/>
      <c r="BNF235" s="29"/>
      <c r="BNG235" s="29"/>
      <c r="BNH235" s="29"/>
      <c r="BNI235" s="29"/>
      <c r="BNJ235" s="29"/>
      <c r="BNK235" s="29"/>
      <c r="BNL235" s="29"/>
      <c r="BNM235" s="29"/>
      <c r="BNN235" s="29"/>
      <c r="BNO235" s="29"/>
      <c r="BNP235" s="29"/>
      <c r="BNQ235" s="29"/>
      <c r="BNR235" s="29"/>
      <c r="BNS235" s="29"/>
      <c r="BNT235" s="29"/>
      <c r="BNU235" s="29"/>
      <c r="BNV235" s="29"/>
      <c r="BNW235" s="29"/>
      <c r="BNX235" s="29"/>
      <c r="BNY235" s="29"/>
      <c r="BNZ235" s="29"/>
      <c r="BOA235" s="29"/>
      <c r="BOB235" s="29"/>
      <c r="BOC235" s="29"/>
      <c r="BOD235" s="29"/>
      <c r="BOE235" s="29"/>
      <c r="BOF235" s="29"/>
      <c r="BOG235" s="29"/>
      <c r="BOH235" s="29"/>
      <c r="BOI235" s="29"/>
      <c r="BOJ235" s="29"/>
      <c r="BOK235" s="29"/>
      <c r="BOL235" s="29"/>
      <c r="BOM235" s="29"/>
      <c r="BON235" s="29"/>
      <c r="BOO235" s="29"/>
      <c r="BOP235" s="29"/>
      <c r="BOQ235" s="29"/>
      <c r="BOR235" s="29"/>
      <c r="BOS235" s="29"/>
      <c r="BOT235" s="29"/>
      <c r="BOU235" s="29"/>
      <c r="BOV235" s="29"/>
      <c r="BOW235" s="29"/>
      <c r="BOX235" s="29"/>
      <c r="BOY235" s="29"/>
      <c r="BOZ235" s="29"/>
      <c r="BPA235" s="29"/>
      <c r="BPB235" s="29"/>
      <c r="BPC235" s="29"/>
      <c r="BPD235" s="29"/>
      <c r="BPE235" s="29"/>
      <c r="BPF235" s="29"/>
      <c r="BPG235" s="29"/>
      <c r="BPH235" s="29"/>
      <c r="BPI235" s="29"/>
      <c r="BPJ235" s="29"/>
      <c r="BPK235" s="29"/>
      <c r="BPL235" s="29"/>
      <c r="BPM235" s="29"/>
      <c r="BPN235" s="29"/>
      <c r="BPO235" s="29"/>
      <c r="BPP235" s="29"/>
      <c r="BPQ235" s="29"/>
      <c r="BPR235" s="29"/>
      <c r="BPS235" s="29"/>
      <c r="BPT235" s="29"/>
      <c r="BPU235" s="29"/>
      <c r="BPV235" s="29"/>
      <c r="BPW235" s="29"/>
      <c r="BPX235" s="29"/>
      <c r="BPY235" s="29"/>
      <c r="BPZ235" s="29"/>
      <c r="BQA235" s="29"/>
      <c r="BQB235" s="29"/>
      <c r="BQC235" s="29"/>
      <c r="BQD235" s="29"/>
      <c r="BQE235" s="29"/>
      <c r="BQF235" s="29"/>
      <c r="BQG235" s="29"/>
      <c r="BQH235" s="29"/>
      <c r="BQI235" s="29"/>
      <c r="BQJ235" s="29"/>
      <c r="BQK235" s="29"/>
      <c r="BQL235" s="29"/>
      <c r="BQM235" s="29"/>
      <c r="BQN235" s="29"/>
      <c r="BQO235" s="29"/>
      <c r="BQP235" s="29"/>
      <c r="BQQ235" s="29"/>
      <c r="BQR235" s="29"/>
      <c r="BQS235" s="29"/>
      <c r="BQT235" s="29"/>
      <c r="BQU235" s="29"/>
      <c r="BQV235" s="29"/>
      <c r="BQW235" s="29"/>
      <c r="BQX235" s="29"/>
      <c r="BQY235" s="29"/>
      <c r="BQZ235" s="29"/>
      <c r="BRA235" s="29"/>
      <c r="BRB235" s="29"/>
      <c r="BRC235" s="29"/>
      <c r="BRD235" s="29"/>
      <c r="BRE235" s="29"/>
      <c r="BRF235" s="29"/>
      <c r="BRG235" s="29"/>
      <c r="BRH235" s="29"/>
      <c r="BRI235" s="29"/>
      <c r="BRJ235" s="29"/>
      <c r="BRK235" s="29"/>
      <c r="BRL235" s="29"/>
      <c r="BRM235" s="29"/>
      <c r="BRN235" s="29"/>
      <c r="BRO235" s="29"/>
      <c r="BRP235" s="29"/>
      <c r="BRQ235" s="29"/>
      <c r="BRR235" s="29"/>
      <c r="BRS235" s="29"/>
      <c r="BRT235" s="29"/>
      <c r="BRU235" s="29"/>
      <c r="BRV235" s="29"/>
      <c r="BRW235" s="29"/>
      <c r="BRX235" s="29"/>
      <c r="BRY235" s="29"/>
      <c r="BRZ235" s="29"/>
      <c r="BSA235" s="29"/>
      <c r="BSB235" s="29"/>
      <c r="BSC235" s="29"/>
      <c r="BSD235" s="29"/>
      <c r="BSE235" s="29"/>
      <c r="BSF235" s="29"/>
      <c r="BSG235" s="29"/>
      <c r="BSH235" s="29"/>
      <c r="BSI235" s="29"/>
      <c r="BSJ235" s="29"/>
      <c r="BSK235" s="29"/>
      <c r="BSL235" s="29"/>
      <c r="BSM235" s="29"/>
      <c r="BSN235" s="29"/>
      <c r="BSO235" s="29"/>
      <c r="BSP235" s="29"/>
      <c r="BSQ235" s="29"/>
      <c r="BSR235" s="29"/>
      <c r="BSS235" s="29"/>
      <c r="BST235" s="29"/>
      <c r="BSU235" s="29"/>
      <c r="BSV235" s="29"/>
      <c r="BSW235" s="29"/>
      <c r="BSX235" s="29"/>
      <c r="BSY235" s="29"/>
      <c r="BSZ235" s="29"/>
      <c r="BTA235" s="29"/>
      <c r="BTB235" s="29"/>
      <c r="BTC235" s="29"/>
      <c r="BTD235" s="29"/>
      <c r="BTE235" s="29"/>
      <c r="BTF235" s="29"/>
      <c r="BTG235" s="29"/>
      <c r="BTH235" s="29"/>
      <c r="BTI235" s="29"/>
      <c r="BTJ235" s="29"/>
      <c r="BTK235" s="29"/>
      <c r="BTL235" s="29"/>
      <c r="BTM235" s="29"/>
      <c r="BTN235" s="29"/>
      <c r="BTO235" s="29"/>
      <c r="BTP235" s="29"/>
      <c r="BTQ235" s="29"/>
      <c r="BTR235" s="29"/>
      <c r="BTS235" s="29"/>
      <c r="BTT235" s="29"/>
      <c r="BTU235" s="29"/>
      <c r="BTV235" s="29"/>
      <c r="BTW235" s="29"/>
      <c r="BTX235" s="29"/>
      <c r="BTY235" s="29"/>
      <c r="BTZ235" s="29"/>
      <c r="BUA235" s="29"/>
      <c r="BUB235" s="29"/>
      <c r="BUC235" s="29"/>
      <c r="BUD235" s="29"/>
      <c r="BUE235" s="29"/>
      <c r="BUF235" s="29"/>
      <c r="BUG235" s="29"/>
      <c r="BUH235" s="29"/>
      <c r="BUI235" s="29"/>
      <c r="BUJ235" s="29"/>
      <c r="BUK235" s="29"/>
      <c r="BUL235" s="29"/>
      <c r="BUM235" s="29"/>
      <c r="BUN235" s="29"/>
      <c r="BUO235" s="29"/>
      <c r="BUP235" s="29"/>
      <c r="BUQ235" s="29"/>
      <c r="BUR235" s="29"/>
      <c r="BUS235" s="29"/>
      <c r="BUT235" s="29"/>
      <c r="BUU235" s="29"/>
      <c r="BUV235" s="29"/>
      <c r="BUW235" s="29"/>
      <c r="BUX235" s="29"/>
      <c r="BUY235" s="29"/>
      <c r="BUZ235" s="29"/>
      <c r="BVA235" s="29"/>
      <c r="BVB235" s="29"/>
      <c r="BVC235" s="29"/>
      <c r="BVD235" s="29"/>
      <c r="BVE235" s="29"/>
      <c r="BVF235" s="29"/>
      <c r="BVG235" s="29"/>
      <c r="BVH235" s="29"/>
      <c r="BVI235" s="29"/>
      <c r="BVJ235" s="29"/>
      <c r="BVK235" s="29"/>
      <c r="BVL235" s="29"/>
      <c r="BVM235" s="29"/>
      <c r="BVN235" s="29"/>
      <c r="BVO235" s="29"/>
      <c r="BVP235" s="29"/>
      <c r="BVQ235" s="29"/>
      <c r="BVR235" s="29"/>
      <c r="BVS235" s="29"/>
      <c r="BVT235" s="29"/>
      <c r="BVU235" s="29"/>
      <c r="BVV235" s="29"/>
      <c r="BVW235" s="29"/>
      <c r="BVX235" s="29"/>
      <c r="BVY235" s="29"/>
      <c r="BVZ235" s="29"/>
      <c r="BWA235" s="29"/>
      <c r="BWB235" s="29"/>
      <c r="BWC235" s="29"/>
      <c r="BWD235" s="29"/>
      <c r="BWE235" s="29"/>
      <c r="BWF235" s="29"/>
      <c r="BWG235" s="29"/>
      <c r="BWH235" s="29"/>
      <c r="BWI235" s="29"/>
      <c r="BWJ235" s="29"/>
      <c r="BWK235" s="29"/>
      <c r="BWL235" s="29"/>
      <c r="BWM235" s="29"/>
      <c r="BWN235" s="29"/>
      <c r="BWO235" s="29"/>
      <c r="BWP235" s="29"/>
      <c r="BWQ235" s="29"/>
      <c r="BWR235" s="29"/>
      <c r="BWS235" s="29"/>
      <c r="BWT235" s="29"/>
      <c r="BWU235" s="29"/>
      <c r="BWV235" s="29"/>
      <c r="BWW235" s="29"/>
      <c r="BWX235" s="29"/>
      <c r="BWY235" s="29"/>
      <c r="BWZ235" s="29"/>
      <c r="BXA235" s="29"/>
      <c r="BXB235" s="29"/>
      <c r="BXC235" s="29"/>
      <c r="BXD235" s="29"/>
      <c r="BXE235" s="29"/>
      <c r="BXF235" s="29"/>
      <c r="BXG235" s="29"/>
      <c r="BXH235" s="29"/>
      <c r="BXI235" s="29"/>
      <c r="BXJ235" s="29"/>
      <c r="BXK235" s="29"/>
      <c r="BXL235" s="29"/>
      <c r="BXM235" s="29"/>
      <c r="BXN235" s="29"/>
      <c r="BXO235" s="29"/>
      <c r="BXP235" s="29"/>
      <c r="BXQ235" s="29"/>
      <c r="BXR235" s="29"/>
      <c r="BXS235" s="29"/>
      <c r="BXT235" s="29"/>
      <c r="BXU235" s="29"/>
      <c r="BXV235" s="29"/>
      <c r="BXW235" s="29"/>
      <c r="BXX235" s="29"/>
      <c r="BXY235" s="29"/>
      <c r="BXZ235" s="29"/>
      <c r="BYA235" s="29"/>
      <c r="BYB235" s="29"/>
      <c r="BYC235" s="29"/>
      <c r="BYD235" s="29"/>
      <c r="BYE235" s="29"/>
      <c r="BYF235" s="29"/>
      <c r="BYG235" s="29"/>
      <c r="BYH235" s="29"/>
      <c r="BYI235" s="29"/>
      <c r="BYJ235" s="29"/>
      <c r="BYK235" s="29"/>
      <c r="BYL235" s="29"/>
      <c r="BYM235" s="29"/>
      <c r="BYN235" s="29"/>
      <c r="BYO235" s="29"/>
      <c r="BYP235" s="29"/>
      <c r="BYQ235" s="29"/>
      <c r="BYR235" s="29"/>
      <c r="BYS235" s="29"/>
      <c r="BYT235" s="29"/>
      <c r="BYU235" s="29"/>
      <c r="BYV235" s="29"/>
      <c r="BYW235" s="29"/>
      <c r="BYX235" s="29"/>
      <c r="BYY235" s="29"/>
      <c r="BYZ235" s="29"/>
      <c r="BZA235" s="29"/>
      <c r="BZB235" s="29"/>
      <c r="BZC235" s="29"/>
      <c r="BZD235" s="29"/>
      <c r="BZE235" s="29"/>
      <c r="BZF235" s="29"/>
      <c r="BZG235" s="29"/>
      <c r="BZH235" s="29"/>
      <c r="BZI235" s="29"/>
      <c r="BZJ235" s="29"/>
      <c r="BZK235" s="29"/>
      <c r="BZL235" s="29"/>
      <c r="BZM235" s="29"/>
      <c r="BZN235" s="29"/>
      <c r="BZO235" s="29"/>
      <c r="BZP235" s="29"/>
      <c r="BZQ235" s="29"/>
      <c r="BZR235" s="29"/>
      <c r="BZS235" s="29"/>
      <c r="BZT235" s="29"/>
      <c r="BZU235" s="29"/>
      <c r="BZV235" s="29"/>
      <c r="BZW235" s="29"/>
      <c r="BZX235" s="29"/>
      <c r="BZY235" s="29"/>
      <c r="BZZ235" s="29"/>
      <c r="CAA235" s="29"/>
      <c r="CAB235" s="29"/>
      <c r="CAC235" s="29"/>
      <c r="CAD235" s="29"/>
      <c r="CAE235" s="29"/>
      <c r="CAF235" s="29"/>
      <c r="CAG235" s="29"/>
      <c r="CAH235" s="29"/>
      <c r="CAI235" s="29"/>
      <c r="CAJ235" s="29"/>
      <c r="CAK235" s="29"/>
      <c r="CAL235" s="29"/>
      <c r="CAM235" s="29"/>
      <c r="CAN235" s="29"/>
      <c r="CAO235" s="29"/>
      <c r="CAP235" s="29"/>
      <c r="CAQ235" s="29"/>
      <c r="CAR235" s="29"/>
      <c r="CAS235" s="29"/>
      <c r="CAT235" s="29"/>
      <c r="CAU235" s="29"/>
      <c r="CAV235" s="29"/>
      <c r="CAW235" s="29"/>
      <c r="CAX235" s="29"/>
      <c r="CAY235" s="29"/>
      <c r="CAZ235" s="29"/>
      <c r="CBA235" s="29"/>
      <c r="CBB235" s="29"/>
      <c r="CBC235" s="29"/>
      <c r="CBD235" s="29"/>
      <c r="CBE235" s="29"/>
      <c r="CBF235" s="29"/>
      <c r="CBG235" s="29"/>
      <c r="CBH235" s="29"/>
      <c r="CBI235" s="29"/>
      <c r="CBJ235" s="29"/>
      <c r="CBK235" s="29"/>
      <c r="CBL235" s="29"/>
      <c r="CBM235" s="29"/>
      <c r="CBN235" s="29"/>
      <c r="CBO235" s="29"/>
      <c r="CBP235" s="29"/>
      <c r="CBQ235" s="29"/>
      <c r="CBR235" s="29"/>
      <c r="CBS235" s="29"/>
      <c r="CBT235" s="29"/>
      <c r="CBU235" s="29"/>
      <c r="CBV235" s="29"/>
      <c r="CBW235" s="29"/>
      <c r="CBX235" s="29"/>
      <c r="CBY235" s="29"/>
      <c r="CBZ235" s="29"/>
      <c r="CCA235" s="29"/>
      <c r="CCB235" s="29"/>
      <c r="CCC235" s="29"/>
      <c r="CCD235" s="29"/>
      <c r="CCE235" s="29"/>
      <c r="CCF235" s="29"/>
      <c r="CCG235" s="29"/>
      <c r="CCH235" s="29"/>
      <c r="CCI235" s="29"/>
      <c r="CCJ235" s="29"/>
      <c r="CCK235" s="29"/>
      <c r="CCL235" s="29"/>
      <c r="CCM235" s="29"/>
      <c r="CCN235" s="29"/>
      <c r="CCO235" s="29"/>
      <c r="CCP235" s="29"/>
      <c r="CCQ235" s="29"/>
      <c r="CCR235" s="29"/>
      <c r="CCS235" s="29"/>
      <c r="CCT235" s="29"/>
      <c r="CCU235" s="29"/>
      <c r="CCV235" s="29"/>
      <c r="CCW235" s="29"/>
      <c r="CCX235" s="29"/>
      <c r="CCY235" s="29"/>
      <c r="CCZ235" s="29"/>
      <c r="CDA235" s="29"/>
      <c r="CDB235" s="29"/>
      <c r="CDC235" s="29"/>
      <c r="CDD235" s="29"/>
      <c r="CDE235" s="29"/>
      <c r="CDF235" s="29"/>
      <c r="CDG235" s="29"/>
      <c r="CDH235" s="29"/>
      <c r="CDI235" s="29"/>
      <c r="CDJ235" s="29"/>
      <c r="CDK235" s="29"/>
      <c r="CDL235" s="29"/>
      <c r="CDM235" s="29"/>
      <c r="CDN235" s="29"/>
      <c r="CDO235" s="29"/>
      <c r="CDP235" s="29"/>
      <c r="CDQ235" s="29"/>
      <c r="CDR235" s="29"/>
      <c r="CDS235" s="29"/>
      <c r="CDT235" s="29"/>
      <c r="CDU235" s="29"/>
      <c r="CDV235" s="29"/>
      <c r="CDW235" s="29"/>
      <c r="CDX235" s="29"/>
      <c r="CDY235" s="29"/>
      <c r="CDZ235" s="29"/>
      <c r="CEA235" s="29"/>
      <c r="CEB235" s="29"/>
      <c r="CEC235" s="29"/>
      <c r="CED235" s="29"/>
      <c r="CEE235" s="29"/>
      <c r="CEF235" s="29"/>
      <c r="CEG235" s="29"/>
      <c r="CEH235" s="29"/>
      <c r="CEI235" s="29"/>
      <c r="CEJ235" s="29"/>
      <c r="CEK235" s="29"/>
      <c r="CEL235" s="29"/>
      <c r="CEM235" s="29"/>
      <c r="CEN235" s="29"/>
      <c r="CEO235" s="29"/>
      <c r="CEP235" s="29"/>
      <c r="CEQ235" s="29"/>
      <c r="CER235" s="29"/>
      <c r="CES235" s="29"/>
      <c r="CET235" s="29"/>
      <c r="CEU235" s="29"/>
      <c r="CEV235" s="29"/>
      <c r="CEW235" s="29"/>
      <c r="CEX235" s="29"/>
      <c r="CEY235" s="29"/>
      <c r="CEZ235" s="29"/>
      <c r="CFA235" s="29"/>
      <c r="CFB235" s="29"/>
      <c r="CFC235" s="29"/>
      <c r="CFD235" s="29"/>
      <c r="CFE235" s="29"/>
      <c r="CFF235" s="29"/>
      <c r="CFG235" s="29"/>
      <c r="CFH235" s="29"/>
      <c r="CFI235" s="29"/>
      <c r="CFJ235" s="29"/>
      <c r="CFK235" s="29"/>
      <c r="CFL235" s="29"/>
      <c r="CFM235" s="29"/>
      <c r="CFN235" s="29"/>
      <c r="CFO235" s="29"/>
      <c r="CFP235" s="29"/>
      <c r="CFQ235" s="29"/>
      <c r="CFR235" s="29"/>
      <c r="CFS235" s="29"/>
      <c r="CFT235" s="29"/>
      <c r="CFU235" s="29"/>
      <c r="CFV235" s="29"/>
      <c r="CFW235" s="29"/>
      <c r="CFX235" s="29"/>
      <c r="CFY235" s="29"/>
      <c r="CFZ235" s="29"/>
      <c r="CGA235" s="29"/>
      <c r="CGB235" s="29"/>
      <c r="CGC235" s="29"/>
      <c r="CGD235" s="29"/>
      <c r="CGE235" s="29"/>
      <c r="CGF235" s="29"/>
      <c r="CGG235" s="29"/>
      <c r="CGH235" s="29"/>
      <c r="CGI235" s="29"/>
      <c r="CGJ235" s="29"/>
      <c r="CGK235" s="29"/>
      <c r="CGL235" s="29"/>
      <c r="CGM235" s="29"/>
      <c r="CGN235" s="29"/>
      <c r="CGO235" s="29"/>
      <c r="CGP235" s="29"/>
      <c r="CGQ235" s="29"/>
      <c r="CGR235" s="29"/>
      <c r="CGS235" s="29"/>
      <c r="CGT235" s="29"/>
      <c r="CGU235" s="29"/>
      <c r="CGV235" s="29"/>
      <c r="CGW235" s="29"/>
      <c r="CGX235" s="29"/>
      <c r="CGY235" s="29"/>
      <c r="CGZ235" s="29"/>
      <c r="CHA235" s="29"/>
      <c r="CHB235" s="29"/>
      <c r="CHC235" s="29"/>
      <c r="CHD235" s="29"/>
      <c r="CHE235" s="29"/>
      <c r="CHF235" s="29"/>
      <c r="CHG235" s="29"/>
      <c r="CHH235" s="29"/>
      <c r="CHI235" s="29"/>
      <c r="CHJ235" s="29"/>
      <c r="CHK235" s="29"/>
      <c r="CHL235" s="29"/>
      <c r="CHM235" s="29"/>
      <c r="CHN235" s="29"/>
      <c r="CHO235" s="29"/>
      <c r="CHP235" s="29"/>
      <c r="CHQ235" s="29"/>
      <c r="CHR235" s="29"/>
      <c r="CHS235" s="29"/>
      <c r="CHT235" s="29"/>
      <c r="CHU235" s="29"/>
      <c r="CHV235" s="29"/>
      <c r="CHW235" s="29"/>
      <c r="CHX235" s="29"/>
      <c r="CHY235" s="29"/>
      <c r="CHZ235" s="29"/>
      <c r="CIA235" s="29"/>
      <c r="CIB235" s="29"/>
      <c r="CIC235" s="29"/>
      <c r="CID235" s="29"/>
      <c r="CIE235" s="29"/>
      <c r="CIF235" s="29"/>
      <c r="CIG235" s="29"/>
      <c r="CIH235" s="29"/>
      <c r="CII235" s="29"/>
      <c r="CIJ235" s="29"/>
      <c r="CIK235" s="29"/>
      <c r="CIL235" s="29"/>
      <c r="CIM235" s="29"/>
      <c r="CIN235" s="29"/>
      <c r="CIO235" s="29"/>
      <c r="CIP235" s="29"/>
      <c r="CIQ235" s="29"/>
      <c r="CIR235" s="29"/>
      <c r="CIS235" s="29"/>
      <c r="CIT235" s="29"/>
      <c r="CIU235" s="29"/>
      <c r="CIV235" s="29"/>
      <c r="CIW235" s="29"/>
      <c r="CIX235" s="29"/>
      <c r="CIY235" s="29"/>
      <c r="CIZ235" s="29"/>
      <c r="CJA235" s="29"/>
      <c r="CJB235" s="29"/>
      <c r="CJC235" s="29"/>
      <c r="CJD235" s="29"/>
      <c r="CJE235" s="29"/>
      <c r="CJF235" s="29"/>
      <c r="CJG235" s="29"/>
      <c r="CJH235" s="29"/>
      <c r="CJI235" s="29"/>
      <c r="CJJ235" s="29"/>
      <c r="CJK235" s="29"/>
      <c r="CJL235" s="29"/>
      <c r="CJM235" s="29"/>
      <c r="CJN235" s="29"/>
      <c r="CJO235" s="29"/>
      <c r="CJP235" s="29"/>
      <c r="CJQ235" s="29"/>
      <c r="CJR235" s="29"/>
      <c r="CJS235" s="29"/>
      <c r="CJT235" s="29"/>
      <c r="CJU235" s="29"/>
      <c r="CJV235" s="29"/>
      <c r="CJW235" s="29"/>
      <c r="CJX235" s="29"/>
      <c r="CJY235" s="29"/>
      <c r="CJZ235" s="29"/>
      <c r="CKA235" s="29"/>
      <c r="CKB235" s="29"/>
      <c r="CKC235" s="29"/>
      <c r="CKD235" s="29"/>
      <c r="CKE235" s="29"/>
      <c r="CKF235" s="29"/>
      <c r="CKG235" s="29"/>
      <c r="CKH235" s="29"/>
      <c r="CKI235" s="29"/>
      <c r="CKJ235" s="29"/>
      <c r="CKK235" s="29"/>
      <c r="CKL235" s="29"/>
      <c r="CKM235" s="29"/>
      <c r="CKN235" s="29"/>
      <c r="CKO235" s="29"/>
      <c r="CKP235" s="29"/>
      <c r="CKQ235" s="29"/>
      <c r="CKR235" s="29"/>
      <c r="CKS235" s="29"/>
      <c r="CKT235" s="29"/>
      <c r="CKU235" s="29"/>
      <c r="CKV235" s="29"/>
      <c r="CKW235" s="29"/>
      <c r="CKX235" s="29"/>
      <c r="CKY235" s="29"/>
      <c r="CKZ235" s="29"/>
      <c r="CLA235" s="29"/>
      <c r="CLB235" s="29"/>
      <c r="CLC235" s="29"/>
      <c r="CLD235" s="29"/>
      <c r="CLE235" s="29"/>
      <c r="CLF235" s="29"/>
      <c r="CLG235" s="29"/>
      <c r="CLH235" s="29"/>
      <c r="CLI235" s="29"/>
      <c r="CLJ235" s="29"/>
      <c r="CLK235" s="29"/>
      <c r="CLL235" s="29"/>
      <c r="CLM235" s="29"/>
      <c r="CLN235" s="29"/>
      <c r="CLO235" s="29"/>
      <c r="CLP235" s="29"/>
      <c r="CLQ235" s="29"/>
      <c r="CLR235" s="29"/>
      <c r="CLS235" s="29"/>
      <c r="CLT235" s="29"/>
      <c r="CLU235" s="29"/>
      <c r="CLV235" s="29"/>
      <c r="CLW235" s="29"/>
      <c r="CLX235" s="29"/>
      <c r="CLY235" s="29"/>
      <c r="CLZ235" s="29"/>
      <c r="CMA235" s="29"/>
      <c r="CMB235" s="29"/>
      <c r="CMC235" s="29"/>
      <c r="CMD235" s="29"/>
      <c r="CME235" s="29"/>
      <c r="CMF235" s="29"/>
      <c r="CMG235" s="29"/>
      <c r="CMH235" s="29"/>
      <c r="CMI235" s="29"/>
      <c r="CMJ235" s="29"/>
      <c r="CMK235" s="29"/>
      <c r="CML235" s="29"/>
      <c r="CMM235" s="29"/>
      <c r="CMN235" s="29"/>
      <c r="CMO235" s="29"/>
      <c r="CMP235" s="29"/>
      <c r="CMQ235" s="29"/>
      <c r="CMR235" s="29"/>
      <c r="CMS235" s="29"/>
      <c r="CMT235" s="29"/>
      <c r="CMU235" s="29"/>
      <c r="CMV235" s="29"/>
      <c r="CMW235" s="29"/>
      <c r="CMX235" s="29"/>
      <c r="CMY235" s="29"/>
      <c r="CMZ235" s="29"/>
      <c r="CNA235" s="29"/>
      <c r="CNB235" s="29"/>
      <c r="CNC235" s="29"/>
      <c r="CND235" s="29"/>
      <c r="CNE235" s="29"/>
      <c r="CNF235" s="29"/>
      <c r="CNG235" s="29"/>
      <c r="CNH235" s="29"/>
      <c r="CNI235" s="29"/>
      <c r="CNJ235" s="29"/>
      <c r="CNK235" s="29"/>
      <c r="CNL235" s="29"/>
      <c r="CNM235" s="29"/>
      <c r="CNN235" s="29"/>
      <c r="CNO235" s="29"/>
      <c r="CNP235" s="29"/>
      <c r="CNQ235" s="29"/>
      <c r="CNR235" s="29"/>
      <c r="CNS235" s="29"/>
      <c r="CNT235" s="29"/>
      <c r="CNU235" s="29"/>
      <c r="CNV235" s="29"/>
      <c r="CNW235" s="29"/>
      <c r="CNX235" s="29"/>
      <c r="CNY235" s="29"/>
      <c r="CNZ235" s="29"/>
      <c r="COA235" s="29"/>
      <c r="COB235" s="29"/>
      <c r="COC235" s="29"/>
      <c r="COD235" s="29"/>
      <c r="COE235" s="29"/>
      <c r="COF235" s="29"/>
      <c r="COG235" s="29"/>
      <c r="COH235" s="29"/>
      <c r="COI235" s="29"/>
      <c r="COJ235" s="29"/>
      <c r="COK235" s="29"/>
      <c r="COL235" s="29"/>
      <c r="COM235" s="29"/>
      <c r="CON235" s="29"/>
      <c r="COO235" s="29"/>
      <c r="COP235" s="29"/>
      <c r="COQ235" s="29"/>
      <c r="COR235" s="29"/>
      <c r="COS235" s="29"/>
      <c r="COT235" s="29"/>
      <c r="COU235" s="29"/>
      <c r="COV235" s="29"/>
      <c r="COW235" s="29"/>
      <c r="COX235" s="29"/>
      <c r="COY235" s="29"/>
      <c r="COZ235" s="29"/>
      <c r="CPA235" s="29"/>
      <c r="CPB235" s="29"/>
      <c r="CPC235" s="29"/>
      <c r="CPD235" s="29"/>
      <c r="CPE235" s="29"/>
      <c r="CPF235" s="29"/>
      <c r="CPG235" s="29"/>
      <c r="CPH235" s="29"/>
      <c r="CPI235" s="29"/>
      <c r="CPJ235" s="29"/>
      <c r="CPK235" s="29"/>
      <c r="CPL235" s="29"/>
      <c r="CPM235" s="29"/>
      <c r="CPN235" s="29"/>
      <c r="CPO235" s="29"/>
      <c r="CPP235" s="29"/>
      <c r="CPQ235" s="29"/>
      <c r="CPR235" s="29"/>
      <c r="CPS235" s="29"/>
      <c r="CPT235" s="29"/>
      <c r="CPU235" s="29"/>
      <c r="CPV235" s="29"/>
      <c r="CPW235" s="29"/>
      <c r="CPX235" s="29"/>
      <c r="CPY235" s="29"/>
      <c r="CPZ235" s="29"/>
      <c r="CQA235" s="29"/>
      <c r="CQB235" s="29"/>
      <c r="CQC235" s="29"/>
      <c r="CQD235" s="29"/>
      <c r="CQE235" s="29"/>
      <c r="CQF235" s="29"/>
      <c r="CQG235" s="29"/>
      <c r="CQH235" s="29"/>
      <c r="CQI235" s="29"/>
      <c r="CQJ235" s="29"/>
      <c r="CQK235" s="29"/>
      <c r="CQL235" s="29"/>
      <c r="CQM235" s="29"/>
      <c r="CQN235" s="29"/>
      <c r="CQO235" s="29"/>
      <c r="CQP235" s="29"/>
      <c r="CQQ235" s="29"/>
      <c r="CQR235" s="29"/>
      <c r="CQS235" s="29"/>
      <c r="CQT235" s="29"/>
      <c r="CQU235" s="29"/>
      <c r="CQV235" s="29"/>
      <c r="CQW235" s="29"/>
      <c r="CQX235" s="29"/>
      <c r="CQY235" s="29"/>
      <c r="CQZ235" s="29"/>
      <c r="CRA235" s="29"/>
      <c r="CRB235" s="29"/>
      <c r="CRC235" s="29"/>
      <c r="CRD235" s="29"/>
      <c r="CRE235" s="29"/>
      <c r="CRF235" s="29"/>
      <c r="CRG235" s="29"/>
      <c r="CRH235" s="29"/>
      <c r="CRI235" s="29"/>
      <c r="CRJ235" s="29"/>
      <c r="CRK235" s="29"/>
      <c r="CRL235" s="29"/>
      <c r="CRM235" s="29"/>
      <c r="CRN235" s="29"/>
      <c r="CRO235" s="29"/>
      <c r="CRP235" s="29"/>
      <c r="CRQ235" s="29"/>
      <c r="CRR235" s="29"/>
      <c r="CRS235" s="29"/>
      <c r="CRT235" s="29"/>
      <c r="CRU235" s="29"/>
      <c r="CRV235" s="29"/>
      <c r="CRW235" s="29"/>
      <c r="CRX235" s="29"/>
      <c r="CRY235" s="29"/>
      <c r="CRZ235" s="29"/>
      <c r="CSA235" s="29"/>
      <c r="CSB235" s="29"/>
      <c r="CSC235" s="29"/>
      <c r="CSD235" s="29"/>
      <c r="CSE235" s="29"/>
      <c r="CSF235" s="29"/>
      <c r="CSG235" s="29"/>
      <c r="CSH235" s="29"/>
      <c r="CSI235" s="29"/>
      <c r="CSJ235" s="29"/>
      <c r="CSK235" s="29"/>
      <c r="CSL235" s="29"/>
      <c r="CSM235" s="29"/>
      <c r="CSN235" s="29"/>
      <c r="CSO235" s="29"/>
      <c r="CSP235" s="29"/>
      <c r="CSQ235" s="29"/>
      <c r="CSR235" s="29"/>
      <c r="CSS235" s="29"/>
      <c r="CST235" s="29"/>
      <c r="CSU235" s="29"/>
      <c r="CSV235" s="29"/>
      <c r="CSW235" s="29"/>
      <c r="CSX235" s="29"/>
      <c r="CSY235" s="29"/>
      <c r="CSZ235" s="29"/>
      <c r="CTA235" s="29"/>
      <c r="CTB235" s="29"/>
      <c r="CTC235" s="29"/>
      <c r="CTD235" s="29"/>
      <c r="CTE235" s="29"/>
      <c r="CTF235" s="29"/>
      <c r="CTG235" s="29"/>
      <c r="CTH235" s="29"/>
      <c r="CTI235" s="29"/>
      <c r="CTJ235" s="29"/>
      <c r="CTK235" s="29"/>
      <c r="CTL235" s="29"/>
      <c r="CTM235" s="29"/>
      <c r="CTN235" s="29"/>
      <c r="CTO235" s="29"/>
      <c r="CTP235" s="29"/>
      <c r="CTQ235" s="29"/>
      <c r="CTR235" s="29"/>
      <c r="CTS235" s="29"/>
      <c r="CTT235" s="29"/>
      <c r="CTU235" s="29"/>
      <c r="CTV235" s="29"/>
      <c r="CTW235" s="29"/>
      <c r="CTX235" s="29"/>
      <c r="CTY235" s="29"/>
      <c r="CTZ235" s="29"/>
      <c r="CUA235" s="29"/>
      <c r="CUB235" s="29"/>
      <c r="CUC235" s="29"/>
      <c r="CUD235" s="29"/>
      <c r="CUE235" s="29"/>
      <c r="CUF235" s="29"/>
      <c r="CUG235" s="29"/>
      <c r="CUH235" s="29"/>
      <c r="CUI235" s="29"/>
      <c r="CUJ235" s="29"/>
      <c r="CUK235" s="29"/>
      <c r="CUL235" s="29"/>
      <c r="CUM235" s="29"/>
      <c r="CUN235" s="29"/>
      <c r="CUO235" s="29"/>
      <c r="CUP235" s="29"/>
      <c r="CUQ235" s="29"/>
      <c r="CUR235" s="29"/>
      <c r="CUS235" s="29"/>
      <c r="CUT235" s="29"/>
      <c r="CUU235" s="29"/>
      <c r="CUV235" s="29"/>
      <c r="CUW235" s="29"/>
      <c r="CUX235" s="29"/>
      <c r="CUY235" s="29"/>
      <c r="CUZ235" s="29"/>
      <c r="CVA235" s="29"/>
      <c r="CVB235" s="29"/>
      <c r="CVC235" s="29"/>
      <c r="CVD235" s="29"/>
      <c r="CVE235" s="29"/>
      <c r="CVF235" s="29"/>
      <c r="CVG235" s="29"/>
      <c r="CVH235" s="29"/>
      <c r="CVI235" s="29"/>
      <c r="CVJ235" s="29"/>
      <c r="CVK235" s="29"/>
      <c r="CVL235" s="29"/>
      <c r="CVM235" s="29"/>
      <c r="CVN235" s="29"/>
      <c r="CVO235" s="29"/>
      <c r="CVP235" s="29"/>
      <c r="CVQ235" s="29"/>
      <c r="CVR235" s="29"/>
      <c r="CVS235" s="29"/>
      <c r="CVT235" s="29"/>
      <c r="CVU235" s="29"/>
      <c r="CVV235" s="29"/>
      <c r="CVW235" s="29"/>
      <c r="CVX235" s="29"/>
      <c r="CVY235" s="29"/>
      <c r="CVZ235" s="29"/>
      <c r="CWA235" s="29"/>
      <c r="CWB235" s="29"/>
      <c r="CWC235" s="29"/>
      <c r="CWD235" s="29"/>
      <c r="CWE235" s="29"/>
      <c r="CWF235" s="29"/>
      <c r="CWG235" s="29"/>
      <c r="CWH235" s="29"/>
      <c r="CWI235" s="29"/>
      <c r="CWJ235" s="29"/>
      <c r="CWK235" s="29"/>
      <c r="CWL235" s="29"/>
      <c r="CWM235" s="29"/>
      <c r="CWN235" s="29"/>
      <c r="CWO235" s="29"/>
      <c r="CWP235" s="29"/>
      <c r="CWQ235" s="29"/>
      <c r="CWR235" s="29"/>
      <c r="CWS235" s="29"/>
      <c r="CWT235" s="29"/>
      <c r="CWU235" s="29"/>
      <c r="CWV235" s="29"/>
      <c r="CWW235" s="29"/>
      <c r="CWX235" s="29"/>
      <c r="CWY235" s="29"/>
      <c r="CWZ235" s="29"/>
      <c r="CXA235" s="29"/>
      <c r="CXB235" s="29"/>
      <c r="CXC235" s="29"/>
      <c r="CXD235" s="29"/>
      <c r="CXE235" s="29"/>
      <c r="CXF235" s="29"/>
      <c r="CXG235" s="29"/>
      <c r="CXH235" s="29"/>
      <c r="CXI235" s="29"/>
      <c r="CXJ235" s="29"/>
      <c r="CXK235" s="29"/>
      <c r="CXL235" s="29"/>
      <c r="CXM235" s="29"/>
      <c r="CXN235" s="29"/>
      <c r="CXO235" s="29"/>
      <c r="CXP235" s="29"/>
      <c r="CXQ235" s="29"/>
      <c r="CXR235" s="29"/>
      <c r="CXS235" s="29"/>
      <c r="CXT235" s="29"/>
      <c r="CXU235" s="29"/>
      <c r="CXV235" s="29"/>
      <c r="CXW235" s="29"/>
      <c r="CXX235" s="29"/>
      <c r="CXY235" s="29"/>
      <c r="CXZ235" s="29"/>
      <c r="CYA235" s="29"/>
      <c r="CYB235" s="29"/>
      <c r="CYC235" s="29"/>
      <c r="CYD235" s="29"/>
      <c r="CYE235" s="29"/>
      <c r="CYF235" s="29"/>
      <c r="CYG235" s="29"/>
      <c r="CYH235" s="29"/>
      <c r="CYI235" s="29"/>
      <c r="CYJ235" s="29"/>
      <c r="CYK235" s="29"/>
      <c r="CYL235" s="29"/>
      <c r="CYM235" s="29"/>
      <c r="CYN235" s="29"/>
      <c r="CYO235" s="29"/>
      <c r="CYP235" s="29"/>
      <c r="CYQ235" s="29"/>
      <c r="CYR235" s="29"/>
      <c r="CYS235" s="29"/>
      <c r="CYT235" s="29"/>
      <c r="CYU235" s="29"/>
      <c r="CYV235" s="29"/>
      <c r="CYW235" s="29"/>
      <c r="CYX235" s="29"/>
      <c r="CYY235" s="29"/>
      <c r="CYZ235" s="29"/>
      <c r="CZA235" s="29"/>
      <c r="CZB235" s="29"/>
      <c r="CZC235" s="29"/>
      <c r="CZD235" s="29"/>
      <c r="CZE235" s="29"/>
      <c r="CZF235" s="29"/>
      <c r="CZG235" s="29"/>
      <c r="CZH235" s="29"/>
      <c r="CZI235" s="29"/>
      <c r="CZJ235" s="29"/>
      <c r="CZK235" s="29"/>
      <c r="CZL235" s="29"/>
      <c r="CZM235" s="29"/>
      <c r="CZN235" s="29"/>
      <c r="CZO235" s="29"/>
      <c r="CZP235" s="29"/>
      <c r="CZQ235" s="29"/>
      <c r="CZR235" s="29"/>
      <c r="CZS235" s="29"/>
      <c r="CZT235" s="29"/>
      <c r="CZU235" s="29"/>
      <c r="CZV235" s="29"/>
      <c r="CZW235" s="29"/>
      <c r="CZX235" s="29"/>
      <c r="CZY235" s="29"/>
      <c r="CZZ235" s="29"/>
      <c r="DAA235" s="29"/>
      <c r="DAB235" s="29"/>
      <c r="DAC235" s="29"/>
      <c r="DAD235" s="29"/>
      <c r="DAE235" s="29"/>
      <c r="DAF235" s="29"/>
      <c r="DAG235" s="29"/>
      <c r="DAH235" s="29"/>
      <c r="DAI235" s="29"/>
      <c r="DAJ235" s="29"/>
      <c r="DAK235" s="29"/>
      <c r="DAL235" s="29"/>
      <c r="DAM235" s="29"/>
      <c r="DAN235" s="29"/>
      <c r="DAO235" s="29"/>
      <c r="DAP235" s="29"/>
      <c r="DAQ235" s="29"/>
      <c r="DAR235" s="29"/>
      <c r="DAS235" s="29"/>
      <c r="DAT235" s="29"/>
      <c r="DAU235" s="29"/>
      <c r="DAV235" s="29"/>
      <c r="DAW235" s="29"/>
      <c r="DAX235" s="29"/>
      <c r="DAY235" s="29"/>
      <c r="DAZ235" s="29"/>
      <c r="DBA235" s="29"/>
      <c r="DBB235" s="29"/>
      <c r="DBC235" s="29"/>
      <c r="DBD235" s="29"/>
      <c r="DBE235" s="29"/>
      <c r="DBF235" s="29"/>
      <c r="DBG235" s="29"/>
      <c r="DBH235" s="29"/>
      <c r="DBI235" s="29"/>
      <c r="DBJ235" s="29"/>
      <c r="DBK235" s="29"/>
      <c r="DBL235" s="29"/>
      <c r="DBM235" s="29"/>
      <c r="DBN235" s="29"/>
      <c r="DBO235" s="29"/>
      <c r="DBP235" s="29"/>
      <c r="DBQ235" s="29"/>
      <c r="DBR235" s="29"/>
      <c r="DBS235" s="29"/>
      <c r="DBT235" s="29"/>
      <c r="DBU235" s="29"/>
      <c r="DBV235" s="29"/>
      <c r="DBW235" s="29"/>
      <c r="DBX235" s="29"/>
      <c r="DBY235" s="29"/>
      <c r="DBZ235" s="29"/>
      <c r="DCA235" s="29"/>
      <c r="DCB235" s="29"/>
      <c r="DCC235" s="29"/>
      <c r="DCD235" s="29"/>
      <c r="DCE235" s="29"/>
      <c r="DCF235" s="29"/>
      <c r="DCG235" s="29"/>
      <c r="DCH235" s="29"/>
      <c r="DCI235" s="29"/>
      <c r="DCJ235" s="29"/>
      <c r="DCK235" s="29"/>
      <c r="DCL235" s="29"/>
      <c r="DCM235" s="29"/>
      <c r="DCN235" s="29"/>
      <c r="DCO235" s="29"/>
      <c r="DCP235" s="29"/>
      <c r="DCQ235" s="29"/>
      <c r="DCR235" s="29"/>
      <c r="DCS235" s="29"/>
      <c r="DCT235" s="29"/>
      <c r="DCU235" s="29"/>
      <c r="DCV235" s="29"/>
      <c r="DCW235" s="29"/>
      <c r="DCX235" s="29"/>
      <c r="DCY235" s="29"/>
      <c r="DCZ235" s="29"/>
      <c r="DDA235" s="29"/>
      <c r="DDB235" s="29"/>
      <c r="DDC235" s="29"/>
      <c r="DDD235" s="29"/>
      <c r="DDE235" s="29"/>
      <c r="DDF235" s="29"/>
      <c r="DDG235" s="29"/>
      <c r="DDH235" s="29"/>
      <c r="DDI235" s="29"/>
      <c r="DDJ235" s="29"/>
      <c r="DDK235" s="29"/>
      <c r="DDL235" s="29"/>
      <c r="DDM235" s="29"/>
      <c r="DDN235" s="29"/>
      <c r="DDO235" s="29"/>
      <c r="DDP235" s="29"/>
      <c r="DDQ235" s="29"/>
      <c r="DDR235" s="29"/>
      <c r="DDS235" s="29"/>
      <c r="DDT235" s="29"/>
      <c r="DDU235" s="29"/>
      <c r="DDV235" s="29"/>
      <c r="DDW235" s="29"/>
      <c r="DDX235" s="29"/>
      <c r="DDY235" s="29"/>
      <c r="DDZ235" s="29"/>
      <c r="DEA235" s="29"/>
      <c r="DEB235" s="29"/>
      <c r="DEC235" s="29"/>
      <c r="DED235" s="29"/>
      <c r="DEE235" s="29"/>
      <c r="DEF235" s="29"/>
      <c r="DEG235" s="29"/>
      <c r="DEH235" s="29"/>
      <c r="DEI235" s="29"/>
      <c r="DEJ235" s="29"/>
      <c r="DEK235" s="29"/>
      <c r="DEL235" s="29"/>
      <c r="DEM235" s="29"/>
      <c r="DEN235" s="29"/>
      <c r="DEO235" s="29"/>
      <c r="DEP235" s="29"/>
      <c r="DEQ235" s="29"/>
      <c r="DER235" s="29"/>
      <c r="DES235" s="29"/>
      <c r="DET235" s="29"/>
      <c r="DEU235" s="29"/>
      <c r="DEV235" s="29"/>
      <c r="DEW235" s="29"/>
      <c r="DEX235" s="29"/>
      <c r="DEY235" s="29"/>
      <c r="DEZ235" s="29"/>
      <c r="DFA235" s="29"/>
      <c r="DFB235" s="29"/>
      <c r="DFC235" s="29"/>
      <c r="DFD235" s="29"/>
      <c r="DFE235" s="29"/>
      <c r="DFF235" s="29"/>
      <c r="DFG235" s="29"/>
      <c r="DFH235" s="29"/>
      <c r="DFI235" s="29"/>
      <c r="DFJ235" s="29"/>
      <c r="DFK235" s="29"/>
      <c r="DFL235" s="29"/>
      <c r="DFM235" s="29"/>
      <c r="DFN235" s="29"/>
      <c r="DFO235" s="29"/>
      <c r="DFP235" s="29"/>
      <c r="DFQ235" s="29"/>
      <c r="DFR235" s="29"/>
      <c r="DFS235" s="29"/>
      <c r="DFT235" s="29"/>
      <c r="DFU235" s="29"/>
      <c r="DFV235" s="29"/>
      <c r="DFW235" s="29"/>
      <c r="DFX235" s="29"/>
      <c r="DFY235" s="29"/>
      <c r="DFZ235" s="29"/>
      <c r="DGA235" s="29"/>
      <c r="DGB235" s="29"/>
      <c r="DGC235" s="29"/>
      <c r="DGD235" s="29"/>
      <c r="DGE235" s="29"/>
      <c r="DGF235" s="29"/>
      <c r="DGG235" s="29"/>
      <c r="DGH235" s="29"/>
      <c r="DGI235" s="29"/>
      <c r="DGJ235" s="29"/>
      <c r="DGK235" s="29"/>
      <c r="DGL235" s="29"/>
      <c r="DGM235" s="29"/>
      <c r="DGN235" s="29"/>
      <c r="DGO235" s="29"/>
      <c r="DGP235" s="29"/>
      <c r="DGQ235" s="29"/>
      <c r="DGR235" s="29"/>
      <c r="DGS235" s="29"/>
      <c r="DGT235" s="29"/>
      <c r="DGU235" s="29"/>
      <c r="DGV235" s="29"/>
      <c r="DGW235" s="29"/>
      <c r="DGX235" s="29"/>
      <c r="DGY235" s="29"/>
      <c r="DGZ235" s="29"/>
      <c r="DHA235" s="29"/>
      <c r="DHB235" s="29"/>
      <c r="DHC235" s="29"/>
      <c r="DHD235" s="29"/>
      <c r="DHE235" s="29"/>
      <c r="DHF235" s="29"/>
      <c r="DHG235" s="29"/>
      <c r="DHH235" s="29"/>
      <c r="DHI235" s="29"/>
      <c r="DHJ235" s="29"/>
      <c r="DHK235" s="29"/>
      <c r="DHL235" s="29"/>
      <c r="DHM235" s="29"/>
      <c r="DHN235" s="29"/>
      <c r="DHO235" s="29"/>
      <c r="DHP235" s="29"/>
      <c r="DHQ235" s="29"/>
      <c r="DHR235" s="29"/>
      <c r="DHS235" s="29"/>
      <c r="DHT235" s="29"/>
      <c r="DHU235" s="29"/>
      <c r="DHV235" s="29"/>
      <c r="DHW235" s="29"/>
      <c r="DHX235" s="29"/>
      <c r="DHY235" s="29"/>
      <c r="DHZ235" s="29"/>
      <c r="DIA235" s="29"/>
      <c r="DIB235" s="29"/>
      <c r="DIC235" s="29"/>
      <c r="DID235" s="29"/>
      <c r="DIE235" s="29"/>
      <c r="DIF235" s="29"/>
      <c r="DIG235" s="29"/>
      <c r="DIH235" s="29"/>
      <c r="DII235" s="29"/>
      <c r="DIJ235" s="29"/>
      <c r="DIK235" s="29"/>
      <c r="DIL235" s="29"/>
      <c r="DIM235" s="29"/>
      <c r="DIN235" s="29"/>
      <c r="DIO235" s="29"/>
      <c r="DIP235" s="29"/>
      <c r="DIQ235" s="29"/>
      <c r="DIR235" s="29"/>
      <c r="DIS235" s="29"/>
      <c r="DIT235" s="29"/>
      <c r="DIU235" s="29"/>
      <c r="DIV235" s="29"/>
      <c r="DIW235" s="29"/>
      <c r="DIX235" s="29"/>
      <c r="DIY235" s="29"/>
      <c r="DIZ235" s="29"/>
      <c r="DJA235" s="29"/>
      <c r="DJB235" s="29"/>
      <c r="DJC235" s="29"/>
      <c r="DJD235" s="29"/>
      <c r="DJE235" s="29"/>
      <c r="DJF235" s="29"/>
      <c r="DJG235" s="29"/>
      <c r="DJH235" s="29"/>
      <c r="DJI235" s="29"/>
      <c r="DJJ235" s="29"/>
      <c r="DJK235" s="29"/>
      <c r="DJL235" s="29"/>
      <c r="DJM235" s="29"/>
      <c r="DJN235" s="29"/>
      <c r="DJO235" s="29"/>
      <c r="DJP235" s="29"/>
      <c r="DJQ235" s="29"/>
      <c r="DJR235" s="29"/>
      <c r="DJS235" s="29"/>
      <c r="DJT235" s="29"/>
      <c r="DJU235" s="29"/>
      <c r="DJV235" s="29"/>
      <c r="DJW235" s="29"/>
      <c r="DJX235" s="29"/>
      <c r="DJY235" s="29"/>
      <c r="DJZ235" s="29"/>
      <c r="DKA235" s="29"/>
      <c r="DKB235" s="29"/>
      <c r="DKC235" s="29"/>
      <c r="DKD235" s="29"/>
      <c r="DKE235" s="29"/>
      <c r="DKF235" s="29"/>
      <c r="DKG235" s="29"/>
      <c r="DKH235" s="29"/>
      <c r="DKI235" s="29"/>
      <c r="DKJ235" s="29"/>
      <c r="DKK235" s="29"/>
      <c r="DKL235" s="29"/>
      <c r="DKM235" s="29"/>
      <c r="DKN235" s="29"/>
      <c r="DKO235" s="29"/>
      <c r="DKP235" s="29"/>
      <c r="DKQ235" s="29"/>
      <c r="DKR235" s="29"/>
      <c r="DKS235" s="29"/>
      <c r="DKT235" s="29"/>
      <c r="DKU235" s="29"/>
      <c r="DKV235" s="29"/>
      <c r="DKW235" s="29"/>
      <c r="DKX235" s="29"/>
      <c r="DKY235" s="29"/>
      <c r="DKZ235" s="29"/>
      <c r="DLA235" s="29"/>
      <c r="DLB235" s="29"/>
      <c r="DLC235" s="29"/>
      <c r="DLD235" s="29"/>
      <c r="DLE235" s="29"/>
      <c r="DLF235" s="29"/>
      <c r="DLG235" s="29"/>
      <c r="DLH235" s="29"/>
      <c r="DLI235" s="29"/>
      <c r="DLJ235" s="29"/>
      <c r="DLK235" s="29"/>
      <c r="DLL235" s="29"/>
      <c r="DLM235" s="29"/>
      <c r="DLN235" s="29"/>
      <c r="DLO235" s="29"/>
      <c r="DLP235" s="29"/>
      <c r="DLQ235" s="29"/>
      <c r="DLR235" s="29"/>
      <c r="DLS235" s="29"/>
      <c r="DLT235" s="29"/>
      <c r="DLU235" s="29"/>
      <c r="DLV235" s="29"/>
      <c r="DLW235" s="29"/>
      <c r="DLX235" s="29"/>
      <c r="DLY235" s="29"/>
      <c r="DLZ235" s="29"/>
      <c r="DMA235" s="29"/>
      <c r="DMB235" s="29"/>
      <c r="DMC235" s="29"/>
      <c r="DMD235" s="29"/>
      <c r="DME235" s="29"/>
      <c r="DMF235" s="29"/>
      <c r="DMG235" s="29"/>
      <c r="DMH235" s="29"/>
      <c r="DMI235" s="29"/>
      <c r="DMJ235" s="29"/>
      <c r="DMK235" s="29"/>
      <c r="DML235" s="29"/>
      <c r="DMM235" s="29"/>
      <c r="DMN235" s="29"/>
      <c r="DMO235" s="29"/>
      <c r="DMP235" s="29"/>
      <c r="DMQ235" s="29"/>
      <c r="DMR235" s="29"/>
      <c r="DMS235" s="29"/>
      <c r="DMT235" s="29"/>
      <c r="DMU235" s="29"/>
      <c r="DMV235" s="29"/>
      <c r="DMW235" s="29"/>
      <c r="DMX235" s="29"/>
      <c r="DMY235" s="29"/>
      <c r="DMZ235" s="29"/>
      <c r="DNA235" s="29"/>
      <c r="DNB235" s="29"/>
      <c r="DNC235" s="29"/>
      <c r="DND235" s="29"/>
      <c r="DNE235" s="29"/>
      <c r="DNF235" s="29"/>
      <c r="DNG235" s="29"/>
      <c r="DNH235" s="29"/>
      <c r="DNI235" s="29"/>
      <c r="DNJ235" s="29"/>
      <c r="DNK235" s="29"/>
      <c r="DNL235" s="29"/>
      <c r="DNM235" s="29"/>
      <c r="DNN235" s="29"/>
      <c r="DNO235" s="29"/>
      <c r="DNP235" s="29"/>
      <c r="DNQ235" s="29"/>
      <c r="DNR235" s="29"/>
      <c r="DNS235" s="29"/>
      <c r="DNT235" s="29"/>
      <c r="DNU235" s="29"/>
      <c r="DNV235" s="29"/>
      <c r="DNW235" s="29"/>
      <c r="DNX235" s="29"/>
      <c r="DNY235" s="29"/>
      <c r="DNZ235" s="29"/>
      <c r="DOA235" s="29"/>
      <c r="DOB235" s="29"/>
      <c r="DOC235" s="29"/>
      <c r="DOD235" s="29"/>
      <c r="DOE235" s="29"/>
      <c r="DOF235" s="29"/>
      <c r="DOG235" s="29"/>
      <c r="DOH235" s="29"/>
      <c r="DOI235" s="29"/>
      <c r="DOJ235" s="29"/>
      <c r="DOK235" s="29"/>
      <c r="DOL235" s="29"/>
      <c r="DOM235" s="29"/>
      <c r="DON235" s="29"/>
      <c r="DOO235" s="29"/>
      <c r="DOP235" s="29"/>
      <c r="DOQ235" s="29"/>
      <c r="DOR235" s="29"/>
      <c r="DOS235" s="29"/>
      <c r="DOT235" s="29"/>
      <c r="DOU235" s="29"/>
      <c r="DOV235" s="29"/>
      <c r="DOW235" s="29"/>
      <c r="DOX235" s="29"/>
      <c r="DOY235" s="29"/>
      <c r="DOZ235" s="29"/>
      <c r="DPA235" s="29"/>
      <c r="DPB235" s="29"/>
      <c r="DPC235" s="29"/>
      <c r="DPD235" s="29"/>
      <c r="DPE235" s="29"/>
      <c r="DPF235" s="29"/>
      <c r="DPG235" s="29"/>
      <c r="DPH235" s="29"/>
      <c r="DPI235" s="29"/>
      <c r="DPJ235" s="29"/>
      <c r="DPK235" s="29"/>
      <c r="DPL235" s="29"/>
      <c r="DPM235" s="29"/>
      <c r="DPN235" s="29"/>
      <c r="DPO235" s="29"/>
      <c r="DPP235" s="29"/>
      <c r="DPQ235" s="29"/>
      <c r="DPR235" s="29"/>
      <c r="DPS235" s="29"/>
      <c r="DPT235" s="29"/>
      <c r="DPU235" s="29"/>
      <c r="DPV235" s="29"/>
      <c r="DPW235" s="29"/>
      <c r="DPX235" s="29"/>
      <c r="DPY235" s="29"/>
      <c r="DPZ235" s="29"/>
      <c r="DQA235" s="29"/>
      <c r="DQB235" s="29"/>
      <c r="DQC235" s="29"/>
      <c r="DQD235" s="29"/>
      <c r="DQE235" s="29"/>
      <c r="DQF235" s="29"/>
      <c r="DQG235" s="29"/>
      <c r="DQH235" s="29"/>
      <c r="DQI235" s="29"/>
      <c r="DQJ235" s="29"/>
      <c r="DQK235" s="29"/>
      <c r="DQL235" s="29"/>
      <c r="DQM235" s="29"/>
      <c r="DQN235" s="29"/>
      <c r="DQO235" s="29"/>
      <c r="DQP235" s="29"/>
      <c r="DQQ235" s="29"/>
      <c r="DQR235" s="29"/>
      <c r="DQS235" s="29"/>
      <c r="DQT235" s="29"/>
      <c r="DQU235" s="29"/>
      <c r="DQV235" s="29"/>
      <c r="DQW235" s="29"/>
      <c r="DQX235" s="29"/>
      <c r="DQY235" s="29"/>
      <c r="DQZ235" s="29"/>
      <c r="DRA235" s="29"/>
      <c r="DRB235" s="29"/>
      <c r="DRC235" s="29"/>
      <c r="DRD235" s="29"/>
      <c r="DRE235" s="29"/>
      <c r="DRF235" s="29"/>
      <c r="DRG235" s="29"/>
      <c r="DRH235" s="29"/>
      <c r="DRI235" s="29"/>
      <c r="DRJ235" s="29"/>
      <c r="DRK235" s="29"/>
      <c r="DRL235" s="29"/>
      <c r="DRM235" s="29"/>
      <c r="DRN235" s="29"/>
      <c r="DRO235" s="29"/>
      <c r="DRP235" s="29"/>
      <c r="DRQ235" s="29"/>
      <c r="DRR235" s="29"/>
      <c r="DRS235" s="29"/>
      <c r="DRT235" s="29"/>
      <c r="DRU235" s="29"/>
      <c r="DRV235" s="29"/>
      <c r="DRW235" s="29"/>
      <c r="DRX235" s="29"/>
      <c r="DRY235" s="29"/>
      <c r="DRZ235" s="29"/>
      <c r="DSA235" s="29"/>
      <c r="DSB235" s="29"/>
      <c r="DSC235" s="29"/>
      <c r="DSD235" s="29"/>
      <c r="DSE235" s="29"/>
      <c r="DSF235" s="29"/>
      <c r="DSG235" s="29"/>
      <c r="DSH235" s="29"/>
      <c r="DSI235" s="29"/>
      <c r="DSJ235" s="29"/>
      <c r="DSK235" s="29"/>
      <c r="DSL235" s="29"/>
      <c r="DSM235" s="29"/>
      <c r="DSN235" s="29"/>
      <c r="DSO235" s="29"/>
      <c r="DSP235" s="29"/>
      <c r="DSQ235" s="29"/>
      <c r="DSR235" s="29"/>
      <c r="DSS235" s="29"/>
      <c r="DST235" s="29"/>
      <c r="DSU235" s="29"/>
      <c r="DSV235" s="29"/>
      <c r="DSW235" s="29"/>
      <c r="DSX235" s="29"/>
      <c r="DSY235" s="29"/>
      <c r="DSZ235" s="29"/>
      <c r="DTA235" s="29"/>
      <c r="DTB235" s="29"/>
      <c r="DTC235" s="29"/>
      <c r="DTD235" s="29"/>
      <c r="DTE235" s="29"/>
      <c r="DTF235" s="29"/>
      <c r="DTG235" s="29"/>
      <c r="DTH235" s="29"/>
      <c r="DTI235" s="29"/>
      <c r="DTJ235" s="29"/>
      <c r="DTK235" s="29"/>
      <c r="DTL235" s="29"/>
      <c r="DTM235" s="29"/>
      <c r="DTN235" s="29"/>
      <c r="DTO235" s="29"/>
      <c r="DTP235" s="29"/>
      <c r="DTQ235" s="29"/>
      <c r="DTR235" s="29"/>
      <c r="DTS235" s="29"/>
      <c r="DTT235" s="29"/>
      <c r="DTU235" s="29"/>
      <c r="DTV235" s="29"/>
      <c r="DTW235" s="29"/>
      <c r="DTX235" s="29"/>
      <c r="DTY235" s="29"/>
      <c r="DTZ235" s="29"/>
      <c r="DUA235" s="29"/>
      <c r="DUB235" s="29"/>
      <c r="DUC235" s="29"/>
      <c r="DUD235" s="29"/>
      <c r="DUE235" s="29"/>
      <c r="DUF235" s="29"/>
      <c r="DUG235" s="29"/>
      <c r="DUH235" s="29"/>
      <c r="DUI235" s="29"/>
      <c r="DUJ235" s="29"/>
      <c r="DUK235" s="29"/>
      <c r="DUL235" s="29"/>
      <c r="DUM235" s="29"/>
      <c r="DUN235" s="29"/>
      <c r="DUO235" s="29"/>
      <c r="DUP235" s="29"/>
      <c r="DUQ235" s="29"/>
      <c r="DUR235" s="29"/>
      <c r="DUS235" s="29"/>
      <c r="DUT235" s="29"/>
      <c r="DUU235" s="29"/>
      <c r="DUV235" s="29"/>
      <c r="DUW235" s="29"/>
      <c r="DUX235" s="29"/>
      <c r="DUY235" s="29"/>
      <c r="DUZ235" s="29"/>
      <c r="DVA235" s="29"/>
      <c r="DVB235" s="29"/>
      <c r="DVC235" s="29"/>
      <c r="DVD235" s="29"/>
      <c r="DVE235" s="29"/>
      <c r="DVF235" s="29"/>
      <c r="DVG235" s="29"/>
      <c r="DVH235" s="29"/>
      <c r="DVI235" s="29"/>
      <c r="DVJ235" s="29"/>
      <c r="DVK235" s="29"/>
      <c r="DVL235" s="29"/>
      <c r="DVM235" s="29"/>
      <c r="DVN235" s="29"/>
      <c r="DVO235" s="29"/>
      <c r="DVP235" s="29"/>
      <c r="DVQ235" s="29"/>
      <c r="DVR235" s="29"/>
      <c r="DVS235" s="29"/>
      <c r="DVT235" s="29"/>
      <c r="DVU235" s="29"/>
      <c r="DVV235" s="29"/>
      <c r="DVW235" s="29"/>
      <c r="DVX235" s="29"/>
      <c r="DVY235" s="29"/>
      <c r="DVZ235" s="29"/>
      <c r="DWA235" s="29"/>
      <c r="DWB235" s="29"/>
      <c r="DWC235" s="29"/>
      <c r="DWD235" s="29"/>
      <c r="DWE235" s="29"/>
      <c r="DWF235" s="29"/>
      <c r="DWG235" s="29"/>
      <c r="DWH235" s="29"/>
      <c r="DWI235" s="29"/>
      <c r="DWJ235" s="29"/>
      <c r="DWK235" s="29"/>
      <c r="DWL235" s="29"/>
      <c r="DWM235" s="29"/>
      <c r="DWN235" s="29"/>
      <c r="DWO235" s="29"/>
      <c r="DWP235" s="29"/>
      <c r="DWQ235" s="29"/>
      <c r="DWR235" s="29"/>
      <c r="DWS235" s="29"/>
      <c r="DWT235" s="29"/>
      <c r="DWU235" s="29"/>
      <c r="DWV235" s="29"/>
      <c r="DWW235" s="29"/>
      <c r="DWX235" s="29"/>
      <c r="DWY235" s="29"/>
      <c r="DWZ235" s="29"/>
      <c r="DXA235" s="29"/>
      <c r="DXB235" s="29"/>
      <c r="DXC235" s="29"/>
      <c r="DXD235" s="29"/>
      <c r="DXE235" s="29"/>
      <c r="DXF235" s="29"/>
      <c r="DXG235" s="29"/>
      <c r="DXH235" s="29"/>
      <c r="DXI235" s="29"/>
      <c r="DXJ235" s="29"/>
      <c r="DXK235" s="29"/>
      <c r="DXL235" s="29"/>
      <c r="DXM235" s="29"/>
      <c r="DXN235" s="29"/>
      <c r="DXO235" s="29"/>
      <c r="DXP235" s="29"/>
      <c r="DXQ235" s="29"/>
      <c r="DXR235" s="29"/>
      <c r="DXS235" s="29"/>
      <c r="DXT235" s="29"/>
      <c r="DXU235" s="29"/>
      <c r="DXV235" s="29"/>
      <c r="DXW235" s="29"/>
      <c r="DXX235" s="29"/>
      <c r="DXY235" s="29"/>
      <c r="DXZ235" s="29"/>
      <c r="DYA235" s="29"/>
      <c r="DYB235" s="29"/>
      <c r="DYC235" s="29"/>
      <c r="DYD235" s="29"/>
      <c r="DYE235" s="29"/>
      <c r="DYF235" s="29"/>
      <c r="DYG235" s="29"/>
      <c r="DYH235" s="29"/>
      <c r="DYI235" s="29"/>
      <c r="DYJ235" s="29"/>
      <c r="DYK235" s="29"/>
      <c r="DYL235" s="29"/>
      <c r="DYM235" s="29"/>
      <c r="DYN235" s="29"/>
      <c r="DYO235" s="29"/>
      <c r="DYP235" s="29"/>
      <c r="DYQ235" s="29"/>
      <c r="DYR235" s="29"/>
      <c r="DYS235" s="29"/>
      <c r="DYT235" s="29"/>
      <c r="DYU235" s="29"/>
      <c r="DYV235" s="29"/>
      <c r="DYW235" s="29"/>
      <c r="DYX235" s="29"/>
      <c r="DYY235" s="29"/>
      <c r="DYZ235" s="29"/>
      <c r="DZA235" s="29"/>
      <c r="DZB235" s="29"/>
      <c r="DZC235" s="29"/>
      <c r="DZD235" s="29"/>
      <c r="DZE235" s="29"/>
      <c r="DZF235" s="29"/>
      <c r="DZG235" s="29"/>
      <c r="DZH235" s="29"/>
      <c r="DZI235" s="29"/>
      <c r="DZJ235" s="29"/>
      <c r="DZK235" s="29"/>
      <c r="DZL235" s="29"/>
      <c r="DZM235" s="29"/>
      <c r="DZN235" s="29"/>
      <c r="DZO235" s="29"/>
      <c r="DZP235" s="29"/>
      <c r="DZQ235" s="29"/>
      <c r="DZR235" s="29"/>
      <c r="DZS235" s="29"/>
      <c r="DZT235" s="29"/>
      <c r="DZU235" s="29"/>
      <c r="DZV235" s="29"/>
      <c r="DZW235" s="29"/>
      <c r="DZX235" s="29"/>
      <c r="DZY235" s="29"/>
      <c r="DZZ235" s="29"/>
      <c r="EAA235" s="29"/>
      <c r="EAB235" s="29"/>
      <c r="EAC235" s="29"/>
      <c r="EAD235" s="29"/>
      <c r="EAE235" s="29"/>
      <c r="EAF235" s="29"/>
      <c r="EAG235" s="29"/>
      <c r="EAH235" s="29"/>
      <c r="EAI235" s="29"/>
      <c r="EAJ235" s="29"/>
      <c r="EAK235" s="29"/>
      <c r="EAL235" s="29"/>
      <c r="EAM235" s="29"/>
      <c r="EAN235" s="29"/>
      <c r="EAO235" s="29"/>
      <c r="EAP235" s="29"/>
      <c r="EAQ235" s="29"/>
      <c r="EAR235" s="29"/>
      <c r="EAS235" s="29"/>
      <c r="EAT235" s="29"/>
      <c r="EAU235" s="29"/>
      <c r="EAV235" s="29"/>
      <c r="EAW235" s="29"/>
      <c r="EAX235" s="29"/>
      <c r="EAY235" s="29"/>
      <c r="EAZ235" s="29"/>
      <c r="EBA235" s="29"/>
      <c r="EBB235" s="29"/>
      <c r="EBC235" s="29"/>
      <c r="EBD235" s="29"/>
      <c r="EBE235" s="29"/>
      <c r="EBF235" s="29"/>
      <c r="EBG235" s="29"/>
      <c r="EBH235" s="29"/>
      <c r="EBI235" s="29"/>
      <c r="EBJ235" s="29"/>
      <c r="EBK235" s="29"/>
      <c r="EBL235" s="29"/>
      <c r="EBM235" s="29"/>
      <c r="EBN235" s="29"/>
      <c r="EBO235" s="29"/>
      <c r="EBP235" s="29"/>
      <c r="EBQ235" s="29"/>
      <c r="EBR235" s="29"/>
      <c r="EBS235" s="29"/>
      <c r="EBT235" s="29"/>
      <c r="EBU235" s="29"/>
      <c r="EBV235" s="29"/>
      <c r="EBW235" s="29"/>
      <c r="EBX235" s="29"/>
      <c r="EBY235" s="29"/>
      <c r="EBZ235" s="29"/>
      <c r="ECA235" s="29"/>
      <c r="ECB235" s="29"/>
      <c r="ECC235" s="29"/>
      <c r="ECD235" s="29"/>
      <c r="ECE235" s="29"/>
      <c r="ECF235" s="29"/>
      <c r="ECG235" s="29"/>
      <c r="ECH235" s="29"/>
      <c r="ECI235" s="29"/>
      <c r="ECJ235" s="29"/>
      <c r="ECK235" s="29"/>
      <c r="ECL235" s="29"/>
      <c r="ECM235" s="29"/>
      <c r="ECN235" s="29"/>
      <c r="ECO235" s="29"/>
      <c r="ECP235" s="29"/>
      <c r="ECQ235" s="29"/>
      <c r="ECR235" s="29"/>
      <c r="ECS235" s="29"/>
      <c r="ECT235" s="29"/>
      <c r="ECU235" s="29"/>
      <c r="ECV235" s="29"/>
      <c r="ECW235" s="29"/>
      <c r="ECX235" s="29"/>
      <c r="ECY235" s="29"/>
      <c r="ECZ235" s="29"/>
      <c r="EDA235" s="29"/>
      <c r="EDB235" s="29"/>
      <c r="EDC235" s="29"/>
      <c r="EDD235" s="29"/>
      <c r="EDE235" s="29"/>
      <c r="EDF235" s="29"/>
      <c r="EDG235" s="29"/>
      <c r="EDH235" s="29"/>
      <c r="EDI235" s="29"/>
      <c r="EDJ235" s="29"/>
      <c r="EDK235" s="29"/>
      <c r="EDL235" s="29"/>
      <c r="EDM235" s="29"/>
      <c r="EDN235" s="29"/>
      <c r="EDO235" s="29"/>
      <c r="EDP235" s="29"/>
      <c r="EDQ235" s="29"/>
      <c r="EDR235" s="29"/>
      <c r="EDS235" s="29"/>
      <c r="EDT235" s="29"/>
      <c r="EDU235" s="29"/>
      <c r="EDV235" s="29"/>
      <c r="EDW235" s="29"/>
      <c r="EDX235" s="29"/>
      <c r="EDY235" s="29"/>
      <c r="EDZ235" s="29"/>
      <c r="EEA235" s="29"/>
      <c r="EEB235" s="29"/>
      <c r="EEC235" s="29"/>
      <c r="EED235" s="29"/>
      <c r="EEE235" s="29"/>
      <c r="EEF235" s="29"/>
      <c r="EEG235" s="29"/>
      <c r="EEH235" s="29"/>
      <c r="EEI235" s="29"/>
      <c r="EEJ235" s="29"/>
      <c r="EEK235" s="29"/>
      <c r="EEL235" s="29"/>
      <c r="EEM235" s="29"/>
      <c r="EEN235" s="29"/>
      <c r="EEO235" s="29"/>
      <c r="EEP235" s="29"/>
      <c r="EEQ235" s="29"/>
      <c r="EER235" s="29"/>
      <c r="EES235" s="29"/>
      <c r="EET235" s="29"/>
      <c r="EEU235" s="29"/>
      <c r="EEV235" s="29"/>
      <c r="EEW235" s="29"/>
      <c r="EEX235" s="29"/>
      <c r="EEY235" s="29"/>
      <c r="EEZ235" s="29"/>
      <c r="EFA235" s="29"/>
      <c r="EFB235" s="29"/>
      <c r="EFC235" s="29"/>
      <c r="EFD235" s="29"/>
      <c r="EFE235" s="29"/>
      <c r="EFF235" s="29"/>
      <c r="EFG235" s="29"/>
      <c r="EFH235" s="29"/>
      <c r="EFI235" s="29"/>
      <c r="EFJ235" s="29"/>
      <c r="EFK235" s="29"/>
      <c r="EFL235" s="29"/>
      <c r="EFM235" s="29"/>
      <c r="EFN235" s="29"/>
      <c r="EFO235" s="29"/>
      <c r="EFP235" s="29"/>
      <c r="EFQ235" s="29"/>
      <c r="EFR235" s="29"/>
      <c r="EFS235" s="29"/>
      <c r="EFT235" s="29"/>
      <c r="EFU235" s="29"/>
      <c r="EFV235" s="29"/>
      <c r="EFW235" s="29"/>
      <c r="EFX235" s="29"/>
      <c r="EFY235" s="29"/>
      <c r="EFZ235" s="29"/>
      <c r="EGA235" s="29"/>
      <c r="EGB235" s="29"/>
      <c r="EGC235" s="29"/>
      <c r="EGD235" s="29"/>
      <c r="EGE235" s="29"/>
      <c r="EGF235" s="29"/>
      <c r="EGG235" s="29"/>
      <c r="EGH235" s="29"/>
      <c r="EGI235" s="29"/>
      <c r="EGJ235" s="29"/>
      <c r="EGK235" s="29"/>
      <c r="EGL235" s="29"/>
      <c r="EGM235" s="29"/>
      <c r="EGN235" s="29"/>
      <c r="EGO235" s="29"/>
      <c r="EGP235" s="29"/>
      <c r="EGQ235" s="29"/>
      <c r="EGR235" s="29"/>
      <c r="EGS235" s="29"/>
      <c r="EGT235" s="29"/>
      <c r="EGU235" s="29"/>
      <c r="EGV235" s="29"/>
      <c r="EGW235" s="29"/>
      <c r="EGX235" s="29"/>
      <c r="EGY235" s="29"/>
      <c r="EGZ235" s="29"/>
      <c r="EHA235" s="29"/>
      <c r="EHB235" s="29"/>
      <c r="EHC235" s="29"/>
      <c r="EHD235" s="29"/>
      <c r="EHE235" s="29"/>
      <c r="EHF235" s="29"/>
      <c r="EHG235" s="29"/>
      <c r="EHH235" s="29"/>
      <c r="EHI235" s="29"/>
      <c r="EHJ235" s="29"/>
      <c r="EHK235" s="29"/>
      <c r="EHL235" s="29"/>
      <c r="EHM235" s="29"/>
      <c r="EHN235" s="29"/>
      <c r="EHO235" s="29"/>
      <c r="EHP235" s="29"/>
      <c r="EHQ235" s="29"/>
      <c r="EHR235" s="29"/>
      <c r="EHS235" s="29"/>
      <c r="EHT235" s="29"/>
      <c r="EHU235" s="29"/>
      <c r="EHV235" s="29"/>
      <c r="EHW235" s="29"/>
      <c r="EHX235" s="29"/>
      <c r="EHY235" s="29"/>
      <c r="EHZ235" s="29"/>
      <c r="EIA235" s="29"/>
      <c r="EIB235" s="29"/>
      <c r="EIC235" s="29"/>
      <c r="EID235" s="29"/>
      <c r="EIE235" s="29"/>
      <c r="EIF235" s="29"/>
      <c r="EIG235" s="29"/>
      <c r="EIH235" s="29"/>
      <c r="EII235" s="29"/>
      <c r="EIJ235" s="29"/>
      <c r="EIK235" s="29"/>
      <c r="EIL235" s="29"/>
      <c r="EIM235" s="29"/>
      <c r="EIN235" s="29"/>
      <c r="EIO235" s="29"/>
      <c r="EIP235" s="29"/>
      <c r="EIQ235" s="29"/>
      <c r="EIR235" s="29"/>
      <c r="EIS235" s="29"/>
      <c r="EIT235" s="29"/>
      <c r="EIU235" s="29"/>
      <c r="EIV235" s="29"/>
      <c r="EIW235" s="29"/>
      <c r="EIX235" s="29"/>
      <c r="EIY235" s="29"/>
      <c r="EIZ235" s="29"/>
      <c r="EJA235" s="29"/>
      <c r="EJB235" s="29"/>
      <c r="EJC235" s="29"/>
      <c r="EJD235" s="29"/>
      <c r="EJE235" s="29"/>
      <c r="EJF235" s="29"/>
      <c r="EJG235" s="29"/>
      <c r="EJH235" s="29"/>
      <c r="EJI235" s="29"/>
      <c r="EJJ235" s="29"/>
      <c r="EJK235" s="29"/>
      <c r="EJL235" s="29"/>
      <c r="EJM235" s="29"/>
      <c r="EJN235" s="29"/>
      <c r="EJO235" s="29"/>
      <c r="EJP235" s="29"/>
      <c r="EJQ235" s="29"/>
      <c r="EJR235" s="29"/>
      <c r="EJS235" s="29"/>
      <c r="EJT235" s="29"/>
      <c r="EJU235" s="29"/>
      <c r="EJV235" s="29"/>
      <c r="EJW235" s="29"/>
      <c r="EJX235" s="29"/>
      <c r="EJY235" s="29"/>
      <c r="EJZ235" s="29"/>
      <c r="EKA235" s="29"/>
      <c r="EKB235" s="29"/>
      <c r="EKC235" s="29"/>
      <c r="EKD235" s="29"/>
      <c r="EKE235" s="29"/>
      <c r="EKF235" s="29"/>
      <c r="EKG235" s="29"/>
      <c r="EKH235" s="29"/>
      <c r="EKI235" s="29"/>
      <c r="EKJ235" s="29"/>
      <c r="EKK235" s="29"/>
      <c r="EKL235" s="29"/>
      <c r="EKM235" s="29"/>
      <c r="EKN235" s="29"/>
      <c r="EKO235" s="29"/>
      <c r="EKP235" s="29"/>
      <c r="EKQ235" s="29"/>
      <c r="EKR235" s="29"/>
      <c r="EKS235" s="29"/>
      <c r="EKT235" s="29"/>
      <c r="EKU235" s="29"/>
      <c r="EKV235" s="29"/>
      <c r="EKW235" s="29"/>
      <c r="EKX235" s="29"/>
      <c r="EKY235" s="29"/>
      <c r="EKZ235" s="29"/>
      <c r="ELA235" s="29"/>
      <c r="ELB235" s="29"/>
      <c r="ELC235" s="29"/>
      <c r="ELD235" s="29"/>
      <c r="ELE235" s="29"/>
      <c r="ELF235" s="29"/>
      <c r="ELG235" s="29"/>
      <c r="ELH235" s="29"/>
      <c r="ELI235" s="29"/>
      <c r="ELJ235" s="29"/>
      <c r="ELK235" s="29"/>
      <c r="ELL235" s="29"/>
      <c r="ELM235" s="29"/>
      <c r="ELN235" s="29"/>
      <c r="ELO235" s="29"/>
      <c r="ELP235" s="29"/>
      <c r="ELQ235" s="29"/>
      <c r="ELR235" s="29"/>
      <c r="ELS235" s="29"/>
      <c r="ELT235" s="29"/>
      <c r="ELU235" s="29"/>
      <c r="ELV235" s="29"/>
      <c r="ELW235" s="29"/>
      <c r="ELX235" s="29"/>
      <c r="ELY235" s="29"/>
      <c r="ELZ235" s="29"/>
      <c r="EMA235" s="29"/>
      <c r="EMB235" s="29"/>
      <c r="EMC235" s="29"/>
      <c r="EMD235" s="29"/>
      <c r="EME235" s="29"/>
      <c r="EMF235" s="29"/>
      <c r="EMG235" s="29"/>
      <c r="EMH235" s="29"/>
      <c r="EMI235" s="29"/>
      <c r="EMJ235" s="29"/>
      <c r="EMK235" s="29"/>
      <c r="EML235" s="29"/>
      <c r="EMM235" s="29"/>
      <c r="EMN235" s="29"/>
      <c r="EMO235" s="29"/>
      <c r="EMP235" s="29"/>
      <c r="EMQ235" s="29"/>
      <c r="EMR235" s="29"/>
      <c r="EMS235" s="29"/>
      <c r="EMT235" s="29"/>
      <c r="EMU235" s="29"/>
      <c r="EMV235" s="29"/>
      <c r="EMW235" s="29"/>
      <c r="EMX235" s="29"/>
      <c r="EMY235" s="29"/>
      <c r="EMZ235" s="29"/>
      <c r="ENA235" s="29"/>
      <c r="ENB235" s="29"/>
      <c r="ENC235" s="29"/>
      <c r="END235" s="29"/>
      <c r="ENE235" s="29"/>
      <c r="ENF235" s="29"/>
      <c r="ENG235" s="29"/>
      <c r="ENH235" s="29"/>
      <c r="ENI235" s="29"/>
      <c r="ENJ235" s="29"/>
      <c r="ENK235" s="29"/>
      <c r="ENL235" s="29"/>
      <c r="ENM235" s="29"/>
      <c r="ENN235" s="29"/>
      <c r="ENO235" s="29"/>
      <c r="ENP235" s="29"/>
      <c r="ENQ235" s="29"/>
      <c r="ENR235" s="29"/>
      <c r="ENS235" s="29"/>
      <c r="ENT235" s="29"/>
      <c r="ENU235" s="29"/>
      <c r="ENV235" s="29"/>
      <c r="ENW235" s="29"/>
      <c r="ENX235" s="29"/>
      <c r="ENY235" s="29"/>
      <c r="ENZ235" s="29"/>
      <c r="EOA235" s="29"/>
      <c r="EOB235" s="29"/>
      <c r="EOC235" s="29"/>
      <c r="EOD235" s="29"/>
      <c r="EOE235" s="29"/>
      <c r="EOF235" s="29"/>
      <c r="EOG235" s="29"/>
      <c r="EOH235" s="29"/>
      <c r="EOI235" s="29"/>
      <c r="EOJ235" s="29"/>
      <c r="EOK235" s="29"/>
      <c r="EOL235" s="29"/>
      <c r="EOM235" s="29"/>
      <c r="EON235" s="29"/>
      <c r="EOO235" s="29"/>
      <c r="EOP235" s="29"/>
      <c r="EOQ235" s="29"/>
      <c r="EOR235" s="29"/>
      <c r="EOS235" s="29"/>
      <c r="EOT235" s="29"/>
      <c r="EOU235" s="29"/>
      <c r="EOV235" s="29"/>
      <c r="EOW235" s="29"/>
      <c r="EOX235" s="29"/>
      <c r="EOY235" s="29"/>
      <c r="EOZ235" s="29"/>
      <c r="EPA235" s="29"/>
      <c r="EPB235" s="29"/>
      <c r="EPC235" s="29"/>
      <c r="EPD235" s="29"/>
      <c r="EPE235" s="29"/>
      <c r="EPF235" s="29"/>
      <c r="EPG235" s="29"/>
      <c r="EPH235" s="29"/>
      <c r="EPI235" s="29"/>
      <c r="EPJ235" s="29"/>
      <c r="EPK235" s="29"/>
      <c r="EPL235" s="29"/>
      <c r="EPM235" s="29"/>
      <c r="EPN235" s="29"/>
      <c r="EPO235" s="29"/>
      <c r="EPP235" s="29"/>
      <c r="EPQ235" s="29"/>
      <c r="EPR235" s="29"/>
      <c r="EPS235" s="29"/>
      <c r="EPT235" s="29"/>
      <c r="EPU235" s="29"/>
      <c r="EPV235" s="29"/>
      <c r="EPW235" s="29"/>
      <c r="EPX235" s="29"/>
      <c r="EPY235" s="29"/>
      <c r="EPZ235" s="29"/>
      <c r="EQA235" s="29"/>
      <c r="EQB235" s="29"/>
      <c r="EQC235" s="29"/>
      <c r="EQD235" s="29"/>
      <c r="EQE235" s="29"/>
      <c r="EQF235" s="29"/>
      <c r="EQG235" s="29"/>
      <c r="EQH235" s="29"/>
      <c r="EQI235" s="29"/>
      <c r="EQJ235" s="29"/>
      <c r="EQK235" s="29"/>
      <c r="EQL235" s="29"/>
      <c r="EQM235" s="29"/>
      <c r="EQN235" s="29"/>
      <c r="EQO235" s="29"/>
      <c r="EQP235" s="29"/>
      <c r="EQQ235" s="29"/>
      <c r="EQR235" s="29"/>
      <c r="EQS235" s="29"/>
      <c r="EQT235" s="29"/>
      <c r="EQU235" s="29"/>
      <c r="EQV235" s="29"/>
      <c r="EQW235" s="29"/>
      <c r="EQX235" s="29"/>
      <c r="EQY235" s="29"/>
      <c r="EQZ235" s="29"/>
      <c r="ERA235" s="29"/>
      <c r="ERB235" s="29"/>
      <c r="ERC235" s="29"/>
      <c r="ERD235" s="29"/>
      <c r="ERE235" s="29"/>
      <c r="ERF235" s="29"/>
      <c r="ERG235" s="29"/>
      <c r="ERH235" s="29"/>
      <c r="ERI235" s="29"/>
      <c r="ERJ235" s="29"/>
      <c r="ERK235" s="29"/>
      <c r="ERL235" s="29"/>
      <c r="ERM235" s="29"/>
      <c r="ERN235" s="29"/>
      <c r="ERO235" s="29"/>
      <c r="ERP235" s="29"/>
      <c r="ERQ235" s="29"/>
      <c r="ERR235" s="29"/>
      <c r="ERS235" s="29"/>
      <c r="ERT235" s="29"/>
      <c r="ERU235" s="29"/>
      <c r="ERV235" s="29"/>
      <c r="ERW235" s="29"/>
      <c r="ERX235" s="29"/>
      <c r="ERY235" s="29"/>
      <c r="ERZ235" s="29"/>
      <c r="ESA235" s="29"/>
      <c r="ESB235" s="29"/>
      <c r="ESC235" s="29"/>
      <c r="ESD235" s="29"/>
      <c r="ESE235" s="29"/>
      <c r="ESF235" s="29"/>
      <c r="ESG235" s="29"/>
      <c r="ESH235" s="29"/>
      <c r="ESI235" s="29"/>
      <c r="ESJ235" s="29"/>
      <c r="ESK235" s="29"/>
      <c r="ESL235" s="29"/>
      <c r="ESM235" s="29"/>
      <c r="ESN235" s="29"/>
      <c r="ESO235" s="29"/>
      <c r="ESP235" s="29"/>
      <c r="ESQ235" s="29"/>
      <c r="ESR235" s="29"/>
      <c r="ESS235" s="29"/>
      <c r="EST235" s="29"/>
      <c r="ESU235" s="29"/>
      <c r="ESV235" s="29"/>
      <c r="ESW235" s="29"/>
      <c r="ESX235" s="29"/>
      <c r="ESY235" s="29"/>
      <c r="ESZ235" s="29"/>
      <c r="ETA235" s="29"/>
      <c r="ETB235" s="29"/>
      <c r="ETC235" s="29"/>
      <c r="ETD235" s="29"/>
      <c r="ETE235" s="29"/>
      <c r="ETF235" s="29"/>
      <c r="ETG235" s="29"/>
      <c r="ETH235" s="29"/>
      <c r="ETI235" s="29"/>
      <c r="ETJ235" s="29"/>
      <c r="ETK235" s="29"/>
      <c r="ETL235" s="29"/>
      <c r="ETM235" s="29"/>
      <c r="ETN235" s="29"/>
      <c r="ETO235" s="29"/>
      <c r="ETP235" s="29"/>
      <c r="ETQ235" s="29"/>
      <c r="ETR235" s="29"/>
      <c r="ETS235" s="29"/>
      <c r="ETT235" s="29"/>
      <c r="ETU235" s="29"/>
      <c r="ETV235" s="29"/>
      <c r="ETW235" s="29"/>
      <c r="ETX235" s="29"/>
      <c r="ETY235" s="29"/>
      <c r="ETZ235" s="29"/>
      <c r="EUA235" s="29"/>
      <c r="EUB235" s="29"/>
      <c r="EUC235" s="29"/>
      <c r="EUD235" s="29"/>
      <c r="EUE235" s="29"/>
      <c r="EUF235" s="29"/>
      <c r="EUG235" s="29"/>
      <c r="EUH235" s="29"/>
      <c r="EUI235" s="29"/>
      <c r="EUJ235" s="29"/>
      <c r="EUK235" s="29"/>
      <c r="EUL235" s="29"/>
      <c r="EUM235" s="29"/>
      <c r="EUN235" s="29"/>
      <c r="EUO235" s="29"/>
      <c r="EUP235" s="29"/>
      <c r="EUQ235" s="29"/>
      <c r="EUR235" s="29"/>
      <c r="EUS235" s="29"/>
      <c r="EUT235" s="29"/>
      <c r="EUU235" s="29"/>
      <c r="EUV235" s="29"/>
      <c r="EUW235" s="29"/>
      <c r="EUX235" s="29"/>
      <c r="EUY235" s="29"/>
      <c r="EUZ235" s="29"/>
      <c r="EVA235" s="29"/>
      <c r="EVB235" s="29"/>
      <c r="EVC235" s="29"/>
      <c r="EVD235" s="29"/>
      <c r="EVE235" s="29"/>
      <c r="EVF235" s="29"/>
      <c r="EVG235" s="29"/>
      <c r="EVH235" s="29"/>
      <c r="EVI235" s="29"/>
      <c r="EVJ235" s="29"/>
      <c r="EVK235" s="29"/>
      <c r="EVL235" s="29"/>
      <c r="EVM235" s="29"/>
      <c r="EVN235" s="29"/>
      <c r="EVO235" s="29"/>
      <c r="EVP235" s="29"/>
      <c r="EVQ235" s="29"/>
      <c r="EVR235" s="29"/>
      <c r="EVS235" s="29"/>
      <c r="EVT235" s="29"/>
      <c r="EVU235" s="29"/>
      <c r="EVV235" s="29"/>
      <c r="EVW235" s="29"/>
      <c r="EVX235" s="29"/>
      <c r="EVY235" s="29"/>
      <c r="EVZ235" s="29"/>
      <c r="EWA235" s="29"/>
      <c r="EWB235" s="29"/>
      <c r="EWC235" s="29"/>
      <c r="EWD235" s="29"/>
      <c r="EWE235" s="29"/>
      <c r="EWF235" s="29"/>
      <c r="EWG235" s="29"/>
      <c r="EWH235" s="29"/>
      <c r="EWI235" s="29"/>
      <c r="EWJ235" s="29"/>
      <c r="EWK235" s="29"/>
      <c r="EWL235" s="29"/>
      <c r="EWM235" s="29"/>
      <c r="EWN235" s="29"/>
      <c r="EWO235" s="29"/>
      <c r="EWP235" s="29"/>
      <c r="EWQ235" s="29"/>
      <c r="EWR235" s="29"/>
      <c r="EWS235" s="29"/>
      <c r="EWT235" s="29"/>
      <c r="EWU235" s="29"/>
      <c r="EWV235" s="29"/>
      <c r="EWW235" s="29"/>
      <c r="EWX235" s="29"/>
      <c r="EWY235" s="29"/>
      <c r="EWZ235" s="29"/>
      <c r="EXA235" s="29"/>
      <c r="EXB235" s="29"/>
      <c r="EXC235" s="29"/>
      <c r="EXD235" s="29"/>
      <c r="EXE235" s="29"/>
      <c r="EXF235" s="29"/>
      <c r="EXG235" s="29"/>
      <c r="EXH235" s="29"/>
      <c r="EXI235" s="29"/>
      <c r="EXJ235" s="29"/>
      <c r="EXK235" s="29"/>
      <c r="EXL235" s="29"/>
      <c r="EXM235" s="29"/>
      <c r="EXN235" s="29"/>
      <c r="EXO235" s="29"/>
      <c r="EXP235" s="29"/>
      <c r="EXQ235" s="29"/>
      <c r="EXR235" s="29"/>
      <c r="EXS235" s="29"/>
      <c r="EXT235" s="29"/>
      <c r="EXU235" s="29"/>
      <c r="EXV235" s="29"/>
      <c r="EXW235" s="29"/>
      <c r="EXX235" s="29"/>
      <c r="EXY235" s="29"/>
      <c r="EXZ235" s="29"/>
      <c r="EYA235" s="29"/>
      <c r="EYB235" s="29"/>
      <c r="EYC235" s="29"/>
      <c r="EYD235" s="29"/>
      <c r="EYE235" s="29"/>
      <c r="EYF235" s="29"/>
      <c r="EYG235" s="29"/>
      <c r="EYH235" s="29"/>
      <c r="EYI235" s="29"/>
      <c r="EYJ235" s="29"/>
      <c r="EYK235" s="29"/>
      <c r="EYL235" s="29"/>
      <c r="EYM235" s="29"/>
      <c r="EYN235" s="29"/>
      <c r="EYO235" s="29"/>
      <c r="EYP235" s="29"/>
      <c r="EYQ235" s="29"/>
      <c r="EYR235" s="29"/>
      <c r="EYS235" s="29"/>
      <c r="EYT235" s="29"/>
      <c r="EYU235" s="29"/>
      <c r="EYV235" s="29"/>
      <c r="EYW235" s="29"/>
      <c r="EYX235" s="29"/>
      <c r="EYY235" s="29"/>
      <c r="EYZ235" s="29"/>
      <c r="EZA235" s="29"/>
      <c r="EZB235" s="29"/>
      <c r="EZC235" s="29"/>
      <c r="EZD235" s="29"/>
      <c r="EZE235" s="29"/>
      <c r="EZF235" s="29"/>
      <c r="EZG235" s="29"/>
      <c r="EZH235" s="29"/>
      <c r="EZI235" s="29"/>
      <c r="EZJ235" s="29"/>
      <c r="EZK235" s="29"/>
      <c r="EZL235" s="29"/>
      <c r="EZM235" s="29"/>
      <c r="EZN235" s="29"/>
      <c r="EZO235" s="29"/>
      <c r="EZP235" s="29"/>
      <c r="EZQ235" s="29"/>
      <c r="EZR235" s="29"/>
      <c r="EZS235" s="29"/>
      <c r="EZT235" s="29"/>
      <c r="EZU235" s="29"/>
      <c r="EZV235" s="29"/>
      <c r="EZW235" s="29"/>
      <c r="EZX235" s="29"/>
      <c r="EZY235" s="29"/>
      <c r="EZZ235" s="29"/>
      <c r="FAA235" s="29"/>
      <c r="FAB235" s="29"/>
      <c r="FAC235" s="29"/>
      <c r="FAD235" s="29"/>
      <c r="FAE235" s="29"/>
      <c r="FAF235" s="29"/>
      <c r="FAG235" s="29"/>
      <c r="FAH235" s="29"/>
      <c r="FAI235" s="29"/>
      <c r="FAJ235" s="29"/>
      <c r="FAK235" s="29"/>
      <c r="FAL235" s="29"/>
      <c r="FAM235" s="29"/>
      <c r="FAN235" s="29"/>
      <c r="FAO235" s="29"/>
      <c r="FAP235" s="29"/>
      <c r="FAQ235" s="29"/>
      <c r="FAR235" s="29"/>
      <c r="FAS235" s="29"/>
      <c r="FAT235" s="29"/>
      <c r="FAU235" s="29"/>
      <c r="FAV235" s="29"/>
      <c r="FAW235" s="29"/>
      <c r="FAX235" s="29"/>
      <c r="FAY235" s="29"/>
      <c r="FAZ235" s="29"/>
      <c r="FBA235" s="29"/>
      <c r="FBB235" s="29"/>
      <c r="FBC235" s="29"/>
      <c r="FBD235" s="29"/>
      <c r="FBE235" s="29"/>
      <c r="FBF235" s="29"/>
      <c r="FBG235" s="29"/>
      <c r="FBH235" s="29"/>
      <c r="FBI235" s="29"/>
      <c r="FBJ235" s="29"/>
      <c r="FBK235" s="29"/>
      <c r="FBL235" s="29"/>
      <c r="FBM235" s="29"/>
      <c r="FBN235" s="29"/>
      <c r="FBO235" s="29"/>
      <c r="FBP235" s="29"/>
      <c r="FBQ235" s="29"/>
      <c r="FBR235" s="29"/>
      <c r="FBS235" s="29"/>
      <c r="FBT235" s="29"/>
      <c r="FBU235" s="29"/>
      <c r="FBV235" s="29"/>
      <c r="FBW235" s="29"/>
      <c r="FBX235" s="29"/>
      <c r="FBY235" s="29"/>
      <c r="FBZ235" s="29"/>
      <c r="FCA235" s="29"/>
      <c r="FCB235" s="29"/>
      <c r="FCC235" s="29"/>
      <c r="FCD235" s="29"/>
      <c r="FCE235" s="29"/>
      <c r="FCF235" s="29"/>
      <c r="FCG235" s="29"/>
      <c r="FCH235" s="29"/>
      <c r="FCI235" s="29"/>
      <c r="FCJ235" s="29"/>
      <c r="FCK235" s="29"/>
      <c r="FCL235" s="29"/>
      <c r="FCM235" s="29"/>
      <c r="FCN235" s="29"/>
      <c r="FCO235" s="29"/>
      <c r="FCP235" s="29"/>
      <c r="FCQ235" s="29"/>
      <c r="FCR235" s="29"/>
      <c r="FCS235" s="29"/>
      <c r="FCT235" s="29"/>
      <c r="FCU235" s="29"/>
      <c r="FCV235" s="29"/>
      <c r="FCW235" s="29"/>
      <c r="FCX235" s="29"/>
      <c r="FCY235" s="29"/>
      <c r="FCZ235" s="29"/>
      <c r="FDA235" s="29"/>
      <c r="FDB235" s="29"/>
      <c r="FDC235" s="29"/>
      <c r="FDD235" s="29"/>
      <c r="FDE235" s="29"/>
      <c r="FDF235" s="29"/>
      <c r="FDG235" s="29"/>
      <c r="FDH235" s="29"/>
      <c r="FDI235" s="29"/>
      <c r="FDJ235" s="29"/>
      <c r="FDK235" s="29"/>
      <c r="FDL235" s="29"/>
      <c r="FDM235" s="29"/>
      <c r="FDN235" s="29"/>
      <c r="FDO235" s="29"/>
      <c r="FDP235" s="29"/>
      <c r="FDQ235" s="29"/>
      <c r="FDR235" s="29"/>
      <c r="FDS235" s="29"/>
      <c r="FDT235" s="29"/>
      <c r="FDU235" s="29"/>
      <c r="FDV235" s="29"/>
      <c r="FDW235" s="29"/>
      <c r="FDX235" s="29"/>
      <c r="FDY235" s="29"/>
      <c r="FDZ235" s="29"/>
      <c r="FEA235" s="29"/>
      <c r="FEB235" s="29"/>
      <c r="FEC235" s="29"/>
      <c r="FED235" s="29"/>
      <c r="FEE235" s="29"/>
      <c r="FEF235" s="29"/>
      <c r="FEG235" s="29"/>
      <c r="FEH235" s="29"/>
      <c r="FEI235" s="29"/>
      <c r="FEJ235" s="29"/>
      <c r="FEK235" s="29"/>
      <c r="FEL235" s="29"/>
      <c r="FEM235" s="29"/>
      <c r="FEN235" s="29"/>
      <c r="FEO235" s="29"/>
      <c r="FEP235" s="29"/>
      <c r="FEQ235" s="29"/>
      <c r="FER235" s="29"/>
      <c r="FES235" s="29"/>
      <c r="FET235" s="29"/>
      <c r="FEU235" s="29"/>
      <c r="FEV235" s="29"/>
      <c r="FEW235" s="29"/>
      <c r="FEX235" s="29"/>
      <c r="FEY235" s="29"/>
      <c r="FEZ235" s="29"/>
      <c r="FFA235" s="29"/>
      <c r="FFB235" s="29"/>
      <c r="FFC235" s="29"/>
      <c r="FFD235" s="29"/>
      <c r="FFE235" s="29"/>
      <c r="FFF235" s="29"/>
      <c r="FFG235" s="29"/>
      <c r="FFH235" s="29"/>
      <c r="FFI235" s="29"/>
      <c r="FFJ235" s="29"/>
      <c r="FFK235" s="29"/>
      <c r="FFL235" s="29"/>
      <c r="FFM235" s="29"/>
      <c r="FFN235" s="29"/>
      <c r="FFO235" s="29"/>
      <c r="FFP235" s="29"/>
      <c r="FFQ235" s="29"/>
      <c r="FFR235" s="29"/>
      <c r="FFS235" s="29"/>
      <c r="FFT235" s="29"/>
      <c r="FFU235" s="29"/>
      <c r="FFV235" s="29"/>
      <c r="FFW235" s="29"/>
      <c r="FFX235" s="29"/>
      <c r="FFY235" s="29"/>
      <c r="FFZ235" s="29"/>
      <c r="FGA235" s="29"/>
      <c r="FGB235" s="29"/>
      <c r="FGC235" s="29"/>
      <c r="FGD235" s="29"/>
      <c r="FGE235" s="29"/>
      <c r="FGF235" s="29"/>
      <c r="FGG235" s="29"/>
      <c r="FGH235" s="29"/>
      <c r="FGI235" s="29"/>
      <c r="FGJ235" s="29"/>
      <c r="FGK235" s="29"/>
      <c r="FGL235" s="29"/>
      <c r="FGM235" s="29"/>
      <c r="FGN235" s="29"/>
      <c r="FGO235" s="29"/>
      <c r="FGP235" s="29"/>
      <c r="FGQ235" s="29"/>
      <c r="FGR235" s="29"/>
      <c r="FGS235" s="29"/>
      <c r="FGT235" s="29"/>
      <c r="FGU235" s="29"/>
      <c r="FGV235" s="29"/>
      <c r="FGW235" s="29"/>
      <c r="FGX235" s="29"/>
      <c r="FGY235" s="29"/>
      <c r="FGZ235" s="29"/>
      <c r="FHA235" s="29"/>
      <c r="FHB235" s="29"/>
      <c r="FHC235" s="29"/>
      <c r="FHD235" s="29"/>
      <c r="FHE235" s="29"/>
      <c r="FHF235" s="29"/>
      <c r="FHG235" s="29"/>
      <c r="FHH235" s="29"/>
      <c r="FHI235" s="29"/>
      <c r="FHJ235" s="29"/>
      <c r="FHK235" s="29"/>
      <c r="FHL235" s="29"/>
      <c r="FHM235" s="29"/>
      <c r="FHN235" s="29"/>
      <c r="FHO235" s="29"/>
      <c r="FHP235" s="29"/>
      <c r="FHQ235" s="29"/>
      <c r="FHR235" s="29"/>
      <c r="FHS235" s="29"/>
      <c r="FHT235" s="29"/>
      <c r="FHU235" s="29"/>
      <c r="FHV235" s="29"/>
      <c r="FHW235" s="29"/>
      <c r="FHX235" s="29"/>
      <c r="FHY235" s="29"/>
      <c r="FHZ235" s="29"/>
      <c r="FIA235" s="29"/>
      <c r="FIB235" s="29"/>
      <c r="FIC235" s="29"/>
      <c r="FID235" s="29"/>
      <c r="FIE235" s="29"/>
      <c r="FIF235" s="29"/>
      <c r="FIG235" s="29"/>
      <c r="FIH235" s="29"/>
      <c r="FII235" s="29"/>
      <c r="FIJ235" s="29"/>
      <c r="FIK235" s="29"/>
      <c r="FIL235" s="29"/>
      <c r="FIM235" s="29"/>
      <c r="FIN235" s="29"/>
      <c r="FIO235" s="29"/>
      <c r="FIP235" s="29"/>
      <c r="FIQ235" s="29"/>
      <c r="FIR235" s="29"/>
      <c r="FIS235" s="29"/>
      <c r="FIT235" s="29"/>
      <c r="FIU235" s="29"/>
      <c r="FIV235" s="29"/>
      <c r="FIW235" s="29"/>
      <c r="FIX235" s="29"/>
      <c r="FIY235" s="29"/>
      <c r="FIZ235" s="29"/>
      <c r="FJA235" s="29"/>
      <c r="FJB235" s="29"/>
      <c r="FJC235" s="29"/>
      <c r="FJD235" s="29"/>
      <c r="FJE235" s="29"/>
      <c r="FJF235" s="29"/>
      <c r="FJG235" s="29"/>
      <c r="FJH235" s="29"/>
      <c r="FJI235" s="29"/>
      <c r="FJJ235" s="29"/>
      <c r="FJK235" s="29"/>
      <c r="FJL235" s="29"/>
      <c r="FJM235" s="29"/>
      <c r="FJN235" s="29"/>
      <c r="FJO235" s="29"/>
      <c r="FJP235" s="29"/>
      <c r="FJQ235" s="29"/>
      <c r="FJR235" s="29"/>
      <c r="FJS235" s="29"/>
      <c r="FJT235" s="29"/>
      <c r="FJU235" s="29"/>
      <c r="FJV235" s="29"/>
      <c r="FJW235" s="29"/>
      <c r="FJX235" s="29"/>
      <c r="FJY235" s="29"/>
      <c r="FJZ235" s="29"/>
      <c r="FKA235" s="29"/>
      <c r="FKB235" s="29"/>
      <c r="FKC235" s="29"/>
      <c r="FKD235" s="29"/>
      <c r="FKE235" s="29"/>
      <c r="FKF235" s="29"/>
      <c r="FKG235" s="29"/>
      <c r="FKH235" s="29"/>
      <c r="FKI235" s="29"/>
      <c r="FKJ235" s="29"/>
      <c r="FKK235" s="29"/>
      <c r="FKL235" s="29"/>
      <c r="FKM235" s="29"/>
      <c r="FKN235" s="29"/>
      <c r="FKO235" s="29"/>
      <c r="FKP235" s="29"/>
      <c r="FKQ235" s="29"/>
      <c r="FKR235" s="29"/>
      <c r="FKS235" s="29"/>
      <c r="FKT235" s="29"/>
      <c r="FKU235" s="29"/>
      <c r="FKV235" s="29"/>
      <c r="FKW235" s="29"/>
      <c r="FKX235" s="29"/>
      <c r="FKY235" s="29"/>
      <c r="FKZ235" s="29"/>
      <c r="FLA235" s="29"/>
      <c r="FLB235" s="29"/>
      <c r="FLC235" s="29"/>
      <c r="FLD235" s="29"/>
      <c r="FLE235" s="29"/>
      <c r="FLF235" s="29"/>
      <c r="FLG235" s="29"/>
      <c r="FLH235" s="29"/>
      <c r="FLI235" s="29"/>
      <c r="FLJ235" s="29"/>
      <c r="FLK235" s="29"/>
      <c r="FLL235" s="29"/>
      <c r="FLM235" s="29"/>
      <c r="FLN235" s="29"/>
      <c r="FLO235" s="29"/>
      <c r="FLP235" s="29"/>
      <c r="FLQ235" s="29"/>
      <c r="FLR235" s="29"/>
      <c r="FLS235" s="29"/>
      <c r="FLT235" s="29"/>
      <c r="FLU235" s="29"/>
      <c r="FLV235" s="29"/>
      <c r="FLW235" s="29"/>
      <c r="FLX235" s="29"/>
      <c r="FLY235" s="29"/>
      <c r="FLZ235" s="29"/>
      <c r="FMA235" s="29"/>
      <c r="FMB235" s="29"/>
      <c r="FMC235" s="29"/>
      <c r="FMD235" s="29"/>
      <c r="FME235" s="29"/>
      <c r="FMF235" s="29"/>
      <c r="FMG235" s="29"/>
      <c r="FMH235" s="29"/>
      <c r="FMI235" s="29"/>
      <c r="FMJ235" s="29"/>
      <c r="FMK235" s="29"/>
      <c r="FML235" s="29"/>
      <c r="FMM235" s="29"/>
      <c r="FMN235" s="29"/>
      <c r="FMO235" s="29"/>
      <c r="FMP235" s="29"/>
      <c r="FMQ235" s="29"/>
      <c r="FMR235" s="29"/>
      <c r="FMS235" s="29"/>
      <c r="FMT235" s="29"/>
      <c r="FMU235" s="29"/>
      <c r="FMV235" s="29"/>
      <c r="FMW235" s="29"/>
      <c r="FMX235" s="29"/>
      <c r="FMY235" s="29"/>
      <c r="FMZ235" s="29"/>
      <c r="FNA235" s="29"/>
      <c r="FNB235" s="29"/>
      <c r="FNC235" s="29"/>
      <c r="FND235" s="29"/>
      <c r="FNE235" s="29"/>
      <c r="FNF235" s="29"/>
      <c r="FNG235" s="29"/>
      <c r="FNH235" s="29"/>
      <c r="FNI235" s="29"/>
      <c r="FNJ235" s="29"/>
      <c r="FNK235" s="29"/>
      <c r="FNL235" s="29"/>
      <c r="FNM235" s="29"/>
      <c r="FNN235" s="29"/>
      <c r="FNO235" s="29"/>
      <c r="FNP235" s="29"/>
      <c r="FNQ235" s="29"/>
      <c r="FNR235" s="29"/>
      <c r="FNS235" s="29"/>
      <c r="FNT235" s="29"/>
      <c r="FNU235" s="29"/>
      <c r="FNV235" s="29"/>
      <c r="FNW235" s="29"/>
      <c r="FNX235" s="29"/>
      <c r="FNY235" s="29"/>
      <c r="FNZ235" s="29"/>
      <c r="FOA235" s="29"/>
      <c r="FOB235" s="29"/>
      <c r="FOC235" s="29"/>
      <c r="FOD235" s="29"/>
      <c r="FOE235" s="29"/>
      <c r="FOF235" s="29"/>
      <c r="FOG235" s="29"/>
      <c r="FOH235" s="29"/>
      <c r="FOI235" s="29"/>
      <c r="FOJ235" s="29"/>
      <c r="FOK235" s="29"/>
      <c r="FOL235" s="29"/>
      <c r="FOM235" s="29"/>
      <c r="FON235" s="29"/>
      <c r="FOO235" s="29"/>
      <c r="FOP235" s="29"/>
      <c r="FOQ235" s="29"/>
      <c r="FOR235" s="29"/>
      <c r="FOS235" s="29"/>
      <c r="FOT235" s="29"/>
      <c r="FOU235" s="29"/>
      <c r="FOV235" s="29"/>
      <c r="FOW235" s="29"/>
      <c r="FOX235" s="29"/>
      <c r="FOY235" s="29"/>
      <c r="FOZ235" s="29"/>
      <c r="FPA235" s="29"/>
      <c r="FPB235" s="29"/>
      <c r="FPC235" s="29"/>
      <c r="FPD235" s="29"/>
      <c r="FPE235" s="29"/>
      <c r="FPF235" s="29"/>
      <c r="FPG235" s="29"/>
      <c r="FPH235" s="29"/>
      <c r="FPI235" s="29"/>
      <c r="FPJ235" s="29"/>
      <c r="FPK235" s="29"/>
      <c r="FPL235" s="29"/>
      <c r="FPM235" s="29"/>
      <c r="FPN235" s="29"/>
      <c r="FPO235" s="29"/>
      <c r="FPP235" s="29"/>
      <c r="FPQ235" s="29"/>
      <c r="FPR235" s="29"/>
      <c r="FPS235" s="29"/>
      <c r="FPT235" s="29"/>
      <c r="FPU235" s="29"/>
      <c r="FPV235" s="29"/>
      <c r="FPW235" s="29"/>
      <c r="FPX235" s="29"/>
      <c r="FPY235" s="29"/>
      <c r="FPZ235" s="29"/>
      <c r="FQA235" s="29"/>
      <c r="FQB235" s="29"/>
      <c r="FQC235" s="29"/>
      <c r="FQD235" s="29"/>
      <c r="FQE235" s="29"/>
      <c r="FQF235" s="29"/>
      <c r="FQG235" s="29"/>
      <c r="FQH235" s="29"/>
      <c r="FQI235" s="29"/>
      <c r="FQJ235" s="29"/>
      <c r="FQK235" s="29"/>
      <c r="FQL235" s="29"/>
      <c r="FQM235" s="29"/>
      <c r="FQN235" s="29"/>
      <c r="FQO235" s="29"/>
      <c r="FQP235" s="29"/>
      <c r="FQQ235" s="29"/>
      <c r="FQR235" s="29"/>
      <c r="FQS235" s="29"/>
      <c r="FQT235" s="29"/>
      <c r="FQU235" s="29"/>
      <c r="FQV235" s="29"/>
      <c r="FQW235" s="29"/>
      <c r="FQX235" s="29"/>
      <c r="FQY235" s="29"/>
      <c r="FQZ235" s="29"/>
      <c r="FRA235" s="29"/>
      <c r="FRB235" s="29"/>
      <c r="FRC235" s="29"/>
      <c r="FRD235" s="29"/>
      <c r="FRE235" s="29"/>
      <c r="FRF235" s="29"/>
      <c r="FRG235" s="29"/>
      <c r="FRH235" s="29"/>
      <c r="FRI235" s="29"/>
      <c r="FRJ235" s="29"/>
      <c r="FRK235" s="29"/>
      <c r="FRL235" s="29"/>
      <c r="FRM235" s="29"/>
      <c r="FRN235" s="29"/>
      <c r="FRO235" s="29"/>
      <c r="FRP235" s="29"/>
      <c r="FRQ235" s="29"/>
      <c r="FRR235" s="29"/>
      <c r="FRS235" s="29"/>
      <c r="FRT235" s="29"/>
      <c r="FRU235" s="29"/>
      <c r="FRV235" s="29"/>
      <c r="FRW235" s="29"/>
      <c r="FRX235" s="29"/>
      <c r="FRY235" s="29"/>
      <c r="FRZ235" s="29"/>
      <c r="FSA235" s="29"/>
      <c r="FSB235" s="29"/>
      <c r="FSC235" s="29"/>
      <c r="FSD235" s="29"/>
      <c r="FSE235" s="29"/>
      <c r="FSF235" s="29"/>
      <c r="FSG235" s="29"/>
      <c r="FSH235" s="29"/>
      <c r="FSI235" s="29"/>
      <c r="FSJ235" s="29"/>
      <c r="FSK235" s="29"/>
      <c r="FSL235" s="29"/>
      <c r="FSM235" s="29"/>
      <c r="FSN235" s="29"/>
      <c r="FSO235" s="29"/>
      <c r="FSP235" s="29"/>
      <c r="FSQ235" s="29"/>
      <c r="FSR235" s="29"/>
      <c r="FSS235" s="29"/>
      <c r="FST235" s="29"/>
      <c r="FSU235" s="29"/>
      <c r="FSV235" s="29"/>
      <c r="FSW235" s="29"/>
      <c r="FSX235" s="29"/>
      <c r="FSY235" s="29"/>
      <c r="FSZ235" s="29"/>
      <c r="FTA235" s="29"/>
      <c r="FTB235" s="29"/>
      <c r="FTC235" s="29"/>
      <c r="FTD235" s="29"/>
      <c r="FTE235" s="29"/>
      <c r="FTF235" s="29"/>
      <c r="FTG235" s="29"/>
      <c r="FTH235" s="29"/>
      <c r="FTI235" s="29"/>
      <c r="FTJ235" s="29"/>
      <c r="FTK235" s="29"/>
      <c r="FTL235" s="29"/>
      <c r="FTM235" s="29"/>
      <c r="FTN235" s="29"/>
      <c r="FTO235" s="29"/>
      <c r="FTP235" s="29"/>
      <c r="FTQ235" s="29"/>
      <c r="FTR235" s="29"/>
      <c r="FTS235" s="29"/>
      <c r="FTT235" s="29"/>
      <c r="FTU235" s="29"/>
      <c r="FTV235" s="29"/>
      <c r="FTW235" s="29"/>
      <c r="FTX235" s="29"/>
      <c r="FTY235" s="29"/>
      <c r="FTZ235" s="29"/>
      <c r="FUA235" s="29"/>
      <c r="FUB235" s="29"/>
      <c r="FUC235" s="29"/>
      <c r="FUD235" s="29"/>
      <c r="FUE235" s="29"/>
      <c r="FUF235" s="29"/>
      <c r="FUG235" s="29"/>
      <c r="FUH235" s="29"/>
      <c r="FUI235" s="29"/>
      <c r="FUJ235" s="29"/>
      <c r="FUK235" s="29"/>
      <c r="FUL235" s="29"/>
      <c r="FUM235" s="29"/>
      <c r="FUN235" s="29"/>
      <c r="FUO235" s="29"/>
      <c r="FUP235" s="29"/>
      <c r="FUQ235" s="29"/>
      <c r="FUR235" s="29"/>
      <c r="FUS235" s="29"/>
      <c r="FUT235" s="29"/>
      <c r="FUU235" s="29"/>
      <c r="FUV235" s="29"/>
      <c r="FUW235" s="29"/>
      <c r="FUX235" s="29"/>
      <c r="FUY235" s="29"/>
      <c r="FUZ235" s="29"/>
      <c r="FVA235" s="29"/>
      <c r="FVB235" s="29"/>
      <c r="FVC235" s="29"/>
      <c r="FVD235" s="29"/>
      <c r="FVE235" s="29"/>
      <c r="FVF235" s="29"/>
      <c r="FVG235" s="29"/>
      <c r="FVH235" s="29"/>
      <c r="FVI235" s="29"/>
      <c r="FVJ235" s="29"/>
      <c r="FVK235" s="29"/>
      <c r="FVL235" s="29"/>
      <c r="FVM235" s="29"/>
      <c r="FVN235" s="29"/>
      <c r="FVO235" s="29"/>
      <c r="FVP235" s="29"/>
      <c r="FVQ235" s="29"/>
      <c r="FVR235" s="29"/>
      <c r="FVS235" s="29"/>
      <c r="FVT235" s="29"/>
      <c r="FVU235" s="29"/>
      <c r="FVV235" s="29"/>
      <c r="FVW235" s="29"/>
      <c r="FVX235" s="29"/>
      <c r="FVY235" s="29"/>
      <c r="FVZ235" s="29"/>
      <c r="FWA235" s="29"/>
      <c r="FWB235" s="29"/>
      <c r="FWC235" s="29"/>
      <c r="FWD235" s="29"/>
      <c r="FWE235" s="29"/>
      <c r="FWF235" s="29"/>
      <c r="FWG235" s="29"/>
      <c r="FWH235" s="29"/>
      <c r="FWI235" s="29"/>
      <c r="FWJ235" s="29"/>
      <c r="FWK235" s="29"/>
      <c r="FWL235" s="29"/>
      <c r="FWM235" s="29"/>
      <c r="FWN235" s="29"/>
      <c r="FWO235" s="29"/>
      <c r="FWP235" s="29"/>
      <c r="FWQ235" s="29"/>
      <c r="FWR235" s="29"/>
      <c r="FWS235" s="29"/>
      <c r="FWT235" s="29"/>
      <c r="FWU235" s="29"/>
      <c r="FWV235" s="29"/>
      <c r="FWW235" s="29"/>
      <c r="FWX235" s="29"/>
      <c r="FWY235" s="29"/>
      <c r="FWZ235" s="29"/>
      <c r="FXA235" s="29"/>
      <c r="FXB235" s="29"/>
      <c r="FXC235" s="29"/>
      <c r="FXD235" s="29"/>
      <c r="FXE235" s="29"/>
      <c r="FXF235" s="29"/>
      <c r="FXG235" s="29"/>
      <c r="FXH235" s="29"/>
      <c r="FXI235" s="29"/>
      <c r="FXJ235" s="29"/>
      <c r="FXK235" s="29"/>
      <c r="FXL235" s="29"/>
      <c r="FXM235" s="29"/>
      <c r="FXN235" s="29"/>
      <c r="FXO235" s="29"/>
      <c r="FXP235" s="29"/>
      <c r="FXQ235" s="29"/>
      <c r="FXR235" s="29"/>
      <c r="FXS235" s="29"/>
      <c r="FXT235" s="29"/>
      <c r="FXU235" s="29"/>
      <c r="FXV235" s="29"/>
      <c r="FXW235" s="29"/>
      <c r="FXX235" s="29"/>
      <c r="FXY235" s="29"/>
      <c r="FXZ235" s="29"/>
      <c r="FYA235" s="29"/>
      <c r="FYB235" s="29"/>
      <c r="FYC235" s="29"/>
      <c r="FYD235" s="29"/>
      <c r="FYE235" s="29"/>
      <c r="FYF235" s="29"/>
      <c r="FYG235" s="29"/>
      <c r="FYH235" s="29"/>
      <c r="FYI235" s="29"/>
      <c r="FYJ235" s="29"/>
      <c r="FYK235" s="29"/>
      <c r="FYL235" s="29"/>
      <c r="FYM235" s="29"/>
      <c r="FYN235" s="29"/>
      <c r="FYO235" s="29"/>
      <c r="FYP235" s="29"/>
      <c r="FYQ235" s="29"/>
      <c r="FYR235" s="29"/>
      <c r="FYS235" s="29"/>
      <c r="FYT235" s="29"/>
      <c r="FYU235" s="29"/>
      <c r="FYV235" s="29"/>
      <c r="FYW235" s="29"/>
      <c r="FYX235" s="29"/>
      <c r="FYY235" s="29"/>
      <c r="FYZ235" s="29"/>
      <c r="FZA235" s="29"/>
      <c r="FZB235" s="29"/>
      <c r="FZC235" s="29"/>
      <c r="FZD235" s="29"/>
      <c r="FZE235" s="29"/>
      <c r="FZF235" s="29"/>
      <c r="FZG235" s="29"/>
      <c r="FZH235" s="29"/>
      <c r="FZI235" s="29"/>
      <c r="FZJ235" s="29"/>
      <c r="FZK235" s="29"/>
      <c r="FZL235" s="29"/>
      <c r="FZM235" s="29"/>
      <c r="FZN235" s="29"/>
      <c r="FZO235" s="29"/>
      <c r="FZP235" s="29"/>
      <c r="FZQ235" s="29"/>
      <c r="FZR235" s="29"/>
      <c r="FZS235" s="29"/>
      <c r="FZT235" s="29"/>
      <c r="FZU235" s="29"/>
      <c r="FZV235" s="29"/>
      <c r="FZW235" s="29"/>
      <c r="FZX235" s="29"/>
      <c r="FZY235" s="29"/>
      <c r="FZZ235" s="29"/>
      <c r="GAA235" s="29"/>
      <c r="GAB235" s="29"/>
      <c r="GAC235" s="29"/>
      <c r="GAD235" s="29"/>
      <c r="GAE235" s="29"/>
      <c r="GAF235" s="29"/>
      <c r="GAG235" s="29"/>
      <c r="GAH235" s="29"/>
      <c r="GAI235" s="29"/>
      <c r="GAJ235" s="29"/>
      <c r="GAK235" s="29"/>
      <c r="GAL235" s="29"/>
      <c r="GAM235" s="29"/>
      <c r="GAN235" s="29"/>
      <c r="GAO235" s="29"/>
      <c r="GAP235" s="29"/>
      <c r="GAQ235" s="29"/>
      <c r="GAR235" s="29"/>
      <c r="GAS235" s="29"/>
      <c r="GAT235" s="29"/>
      <c r="GAU235" s="29"/>
      <c r="GAV235" s="29"/>
      <c r="GAW235" s="29"/>
      <c r="GAX235" s="29"/>
      <c r="GAY235" s="29"/>
      <c r="GAZ235" s="29"/>
      <c r="GBA235" s="29"/>
      <c r="GBB235" s="29"/>
      <c r="GBC235" s="29"/>
      <c r="GBD235" s="29"/>
      <c r="GBE235" s="29"/>
      <c r="GBF235" s="29"/>
      <c r="GBG235" s="29"/>
      <c r="GBH235" s="29"/>
      <c r="GBI235" s="29"/>
      <c r="GBJ235" s="29"/>
      <c r="GBK235" s="29"/>
      <c r="GBL235" s="29"/>
      <c r="GBM235" s="29"/>
      <c r="GBN235" s="29"/>
      <c r="GBO235" s="29"/>
      <c r="GBP235" s="29"/>
      <c r="GBQ235" s="29"/>
      <c r="GBR235" s="29"/>
      <c r="GBS235" s="29"/>
      <c r="GBT235" s="29"/>
      <c r="GBU235" s="29"/>
      <c r="GBV235" s="29"/>
      <c r="GBW235" s="29"/>
      <c r="GBX235" s="29"/>
      <c r="GBY235" s="29"/>
      <c r="GBZ235" s="29"/>
      <c r="GCA235" s="29"/>
      <c r="GCB235" s="29"/>
      <c r="GCC235" s="29"/>
      <c r="GCD235" s="29"/>
      <c r="GCE235" s="29"/>
      <c r="GCF235" s="29"/>
      <c r="GCG235" s="29"/>
      <c r="GCH235" s="29"/>
      <c r="GCI235" s="29"/>
      <c r="GCJ235" s="29"/>
      <c r="GCK235" s="29"/>
      <c r="GCL235" s="29"/>
      <c r="GCM235" s="29"/>
      <c r="GCN235" s="29"/>
      <c r="GCO235" s="29"/>
      <c r="GCP235" s="29"/>
      <c r="GCQ235" s="29"/>
      <c r="GCR235" s="29"/>
      <c r="GCS235" s="29"/>
      <c r="GCT235" s="29"/>
      <c r="GCU235" s="29"/>
      <c r="GCV235" s="29"/>
      <c r="GCW235" s="29"/>
      <c r="GCX235" s="29"/>
      <c r="GCY235" s="29"/>
      <c r="GCZ235" s="29"/>
      <c r="GDA235" s="29"/>
      <c r="GDB235" s="29"/>
      <c r="GDC235" s="29"/>
      <c r="GDD235" s="29"/>
      <c r="GDE235" s="29"/>
      <c r="GDF235" s="29"/>
      <c r="GDG235" s="29"/>
      <c r="GDH235" s="29"/>
      <c r="GDI235" s="29"/>
      <c r="GDJ235" s="29"/>
      <c r="GDK235" s="29"/>
      <c r="GDL235" s="29"/>
      <c r="GDM235" s="29"/>
      <c r="GDN235" s="29"/>
      <c r="GDO235" s="29"/>
      <c r="GDP235" s="29"/>
      <c r="GDQ235" s="29"/>
      <c r="GDR235" s="29"/>
      <c r="GDS235" s="29"/>
      <c r="GDT235" s="29"/>
      <c r="GDU235" s="29"/>
      <c r="GDV235" s="29"/>
      <c r="GDW235" s="29"/>
      <c r="GDX235" s="29"/>
      <c r="GDY235" s="29"/>
      <c r="GDZ235" s="29"/>
      <c r="GEA235" s="29"/>
      <c r="GEB235" s="29"/>
      <c r="GEC235" s="29"/>
      <c r="GED235" s="29"/>
      <c r="GEE235" s="29"/>
      <c r="GEF235" s="29"/>
      <c r="GEG235" s="29"/>
      <c r="GEH235" s="29"/>
      <c r="GEI235" s="29"/>
      <c r="GEJ235" s="29"/>
      <c r="GEK235" s="29"/>
      <c r="GEL235" s="29"/>
      <c r="GEM235" s="29"/>
      <c r="GEN235" s="29"/>
      <c r="GEO235" s="29"/>
      <c r="GEP235" s="29"/>
      <c r="GEQ235" s="29"/>
      <c r="GER235" s="29"/>
      <c r="GES235" s="29"/>
      <c r="GET235" s="29"/>
      <c r="GEU235" s="29"/>
      <c r="GEV235" s="29"/>
      <c r="GEW235" s="29"/>
      <c r="GEX235" s="29"/>
      <c r="GEY235" s="29"/>
      <c r="GEZ235" s="29"/>
      <c r="GFA235" s="29"/>
      <c r="GFB235" s="29"/>
      <c r="GFC235" s="29"/>
      <c r="GFD235" s="29"/>
      <c r="GFE235" s="29"/>
      <c r="GFF235" s="29"/>
      <c r="GFG235" s="29"/>
      <c r="GFH235" s="29"/>
      <c r="GFI235" s="29"/>
      <c r="GFJ235" s="29"/>
      <c r="GFK235" s="29"/>
      <c r="GFL235" s="29"/>
      <c r="GFM235" s="29"/>
      <c r="GFN235" s="29"/>
      <c r="GFO235" s="29"/>
      <c r="GFP235" s="29"/>
      <c r="GFQ235" s="29"/>
      <c r="GFR235" s="29"/>
      <c r="GFS235" s="29"/>
      <c r="GFT235" s="29"/>
      <c r="GFU235" s="29"/>
      <c r="GFV235" s="29"/>
      <c r="GFW235" s="29"/>
      <c r="GFX235" s="29"/>
      <c r="GFY235" s="29"/>
      <c r="GFZ235" s="29"/>
      <c r="GGA235" s="29"/>
      <c r="GGB235" s="29"/>
      <c r="GGC235" s="29"/>
      <c r="GGD235" s="29"/>
      <c r="GGE235" s="29"/>
      <c r="GGF235" s="29"/>
      <c r="GGG235" s="29"/>
      <c r="GGH235" s="29"/>
      <c r="GGI235" s="29"/>
      <c r="GGJ235" s="29"/>
      <c r="GGK235" s="29"/>
      <c r="GGL235" s="29"/>
      <c r="GGM235" s="29"/>
      <c r="GGN235" s="29"/>
      <c r="GGO235" s="29"/>
      <c r="GGP235" s="29"/>
      <c r="GGQ235" s="29"/>
      <c r="GGR235" s="29"/>
      <c r="GGS235" s="29"/>
      <c r="GGT235" s="29"/>
      <c r="GGU235" s="29"/>
      <c r="GGV235" s="29"/>
      <c r="GGW235" s="29"/>
      <c r="GGX235" s="29"/>
      <c r="GGY235" s="29"/>
      <c r="GGZ235" s="29"/>
      <c r="GHA235" s="29"/>
      <c r="GHB235" s="29"/>
      <c r="GHC235" s="29"/>
      <c r="GHD235" s="29"/>
      <c r="GHE235" s="29"/>
      <c r="GHF235" s="29"/>
      <c r="GHG235" s="29"/>
      <c r="GHH235" s="29"/>
      <c r="GHI235" s="29"/>
      <c r="GHJ235" s="29"/>
      <c r="GHK235" s="29"/>
      <c r="GHL235" s="29"/>
      <c r="GHM235" s="29"/>
      <c r="GHN235" s="29"/>
      <c r="GHO235" s="29"/>
      <c r="GHP235" s="29"/>
      <c r="GHQ235" s="29"/>
      <c r="GHR235" s="29"/>
      <c r="GHS235" s="29"/>
      <c r="GHT235" s="29"/>
      <c r="GHU235" s="29"/>
      <c r="GHV235" s="29"/>
      <c r="GHW235" s="29"/>
      <c r="GHX235" s="29"/>
      <c r="GHY235" s="29"/>
      <c r="GHZ235" s="29"/>
      <c r="GIA235" s="29"/>
      <c r="GIB235" s="29"/>
      <c r="GIC235" s="29"/>
      <c r="GID235" s="29"/>
      <c r="GIE235" s="29"/>
      <c r="GIF235" s="29"/>
      <c r="GIG235" s="29"/>
      <c r="GIH235" s="29"/>
      <c r="GII235" s="29"/>
      <c r="GIJ235" s="29"/>
      <c r="GIK235" s="29"/>
      <c r="GIL235" s="29"/>
      <c r="GIM235" s="29"/>
      <c r="GIN235" s="29"/>
      <c r="GIO235" s="29"/>
      <c r="GIP235" s="29"/>
      <c r="GIQ235" s="29"/>
      <c r="GIR235" s="29"/>
      <c r="GIS235" s="29"/>
      <c r="GIT235" s="29"/>
      <c r="GIU235" s="29"/>
      <c r="GIV235" s="29"/>
      <c r="GIW235" s="29"/>
      <c r="GIX235" s="29"/>
      <c r="GIY235" s="29"/>
      <c r="GIZ235" s="29"/>
      <c r="GJA235" s="29"/>
      <c r="GJB235" s="29"/>
      <c r="GJC235" s="29"/>
      <c r="GJD235" s="29"/>
      <c r="GJE235" s="29"/>
      <c r="GJF235" s="29"/>
      <c r="GJG235" s="29"/>
      <c r="GJH235" s="29"/>
      <c r="GJI235" s="29"/>
      <c r="GJJ235" s="29"/>
      <c r="GJK235" s="29"/>
      <c r="GJL235" s="29"/>
      <c r="GJM235" s="29"/>
      <c r="GJN235" s="29"/>
      <c r="GJO235" s="29"/>
      <c r="GJP235" s="29"/>
      <c r="GJQ235" s="29"/>
      <c r="GJR235" s="29"/>
      <c r="GJS235" s="29"/>
      <c r="GJT235" s="29"/>
      <c r="GJU235" s="29"/>
      <c r="GJV235" s="29"/>
      <c r="GJW235" s="29"/>
      <c r="GJX235" s="29"/>
      <c r="GJY235" s="29"/>
      <c r="GJZ235" s="29"/>
      <c r="GKA235" s="29"/>
      <c r="GKB235" s="29"/>
      <c r="GKC235" s="29"/>
      <c r="GKD235" s="29"/>
      <c r="GKE235" s="29"/>
      <c r="GKF235" s="29"/>
      <c r="GKG235" s="29"/>
      <c r="GKH235" s="29"/>
      <c r="GKI235" s="29"/>
      <c r="GKJ235" s="29"/>
      <c r="GKK235" s="29"/>
      <c r="GKL235" s="29"/>
      <c r="GKM235" s="29"/>
      <c r="GKN235" s="29"/>
      <c r="GKO235" s="29"/>
      <c r="GKP235" s="29"/>
      <c r="GKQ235" s="29"/>
      <c r="GKR235" s="29"/>
      <c r="GKS235" s="29"/>
      <c r="GKT235" s="29"/>
      <c r="GKU235" s="29"/>
      <c r="GKV235" s="29"/>
      <c r="GKW235" s="29"/>
      <c r="GKX235" s="29"/>
      <c r="GKY235" s="29"/>
      <c r="GKZ235" s="29"/>
      <c r="GLA235" s="29"/>
      <c r="GLB235" s="29"/>
      <c r="GLC235" s="29"/>
      <c r="GLD235" s="29"/>
      <c r="GLE235" s="29"/>
      <c r="GLF235" s="29"/>
      <c r="GLG235" s="29"/>
      <c r="GLH235" s="29"/>
      <c r="GLI235" s="29"/>
      <c r="GLJ235" s="29"/>
      <c r="GLK235" s="29"/>
      <c r="GLL235" s="29"/>
      <c r="GLM235" s="29"/>
      <c r="GLN235" s="29"/>
      <c r="GLO235" s="29"/>
      <c r="GLP235" s="29"/>
      <c r="GLQ235" s="29"/>
      <c r="GLR235" s="29"/>
      <c r="GLS235" s="29"/>
      <c r="GLT235" s="29"/>
      <c r="GLU235" s="29"/>
      <c r="GLV235" s="29"/>
      <c r="GLW235" s="29"/>
      <c r="GLX235" s="29"/>
      <c r="GLY235" s="29"/>
      <c r="GLZ235" s="29"/>
      <c r="GMA235" s="29"/>
      <c r="GMB235" s="29"/>
      <c r="GMC235" s="29"/>
      <c r="GMD235" s="29"/>
      <c r="GME235" s="29"/>
      <c r="GMF235" s="29"/>
      <c r="GMG235" s="29"/>
      <c r="GMH235" s="29"/>
      <c r="GMI235" s="29"/>
      <c r="GMJ235" s="29"/>
      <c r="GMK235" s="29"/>
      <c r="GML235" s="29"/>
      <c r="GMM235" s="29"/>
      <c r="GMN235" s="29"/>
      <c r="GMO235" s="29"/>
      <c r="GMP235" s="29"/>
      <c r="GMQ235" s="29"/>
      <c r="GMR235" s="29"/>
      <c r="GMS235" s="29"/>
      <c r="GMT235" s="29"/>
      <c r="GMU235" s="29"/>
      <c r="GMV235" s="29"/>
      <c r="GMW235" s="29"/>
      <c r="GMX235" s="29"/>
      <c r="GMY235" s="29"/>
      <c r="GMZ235" s="29"/>
      <c r="GNA235" s="29"/>
      <c r="GNB235" s="29"/>
      <c r="GNC235" s="29"/>
      <c r="GND235" s="29"/>
      <c r="GNE235" s="29"/>
      <c r="GNF235" s="29"/>
      <c r="GNG235" s="29"/>
      <c r="GNH235" s="29"/>
      <c r="GNI235" s="29"/>
      <c r="GNJ235" s="29"/>
      <c r="GNK235" s="29"/>
      <c r="GNL235" s="29"/>
      <c r="GNM235" s="29"/>
      <c r="GNN235" s="29"/>
      <c r="GNO235" s="29"/>
      <c r="GNP235" s="29"/>
      <c r="GNQ235" s="29"/>
      <c r="GNR235" s="29"/>
      <c r="GNS235" s="29"/>
      <c r="GNT235" s="29"/>
      <c r="GNU235" s="29"/>
      <c r="GNV235" s="29"/>
      <c r="GNW235" s="29"/>
      <c r="GNX235" s="29"/>
      <c r="GNY235" s="29"/>
      <c r="GNZ235" s="29"/>
      <c r="GOA235" s="29"/>
      <c r="GOB235" s="29"/>
      <c r="GOC235" s="29"/>
      <c r="GOD235" s="29"/>
      <c r="GOE235" s="29"/>
      <c r="GOF235" s="29"/>
      <c r="GOG235" s="29"/>
      <c r="GOH235" s="29"/>
      <c r="GOI235" s="29"/>
      <c r="GOJ235" s="29"/>
      <c r="GOK235" s="29"/>
      <c r="GOL235" s="29"/>
      <c r="GOM235" s="29"/>
      <c r="GON235" s="29"/>
      <c r="GOO235" s="29"/>
      <c r="GOP235" s="29"/>
      <c r="GOQ235" s="29"/>
      <c r="GOR235" s="29"/>
      <c r="GOS235" s="29"/>
      <c r="GOT235" s="29"/>
      <c r="GOU235" s="29"/>
      <c r="GOV235" s="29"/>
      <c r="GOW235" s="29"/>
      <c r="GOX235" s="29"/>
      <c r="GOY235" s="29"/>
      <c r="GOZ235" s="29"/>
      <c r="GPA235" s="29"/>
      <c r="GPB235" s="29"/>
      <c r="GPC235" s="29"/>
      <c r="GPD235" s="29"/>
      <c r="GPE235" s="29"/>
      <c r="GPF235" s="29"/>
      <c r="GPG235" s="29"/>
      <c r="GPH235" s="29"/>
      <c r="GPI235" s="29"/>
      <c r="GPJ235" s="29"/>
      <c r="GPK235" s="29"/>
      <c r="GPL235" s="29"/>
      <c r="GPM235" s="29"/>
      <c r="GPN235" s="29"/>
      <c r="GPO235" s="29"/>
      <c r="GPP235" s="29"/>
      <c r="GPQ235" s="29"/>
      <c r="GPR235" s="29"/>
      <c r="GPS235" s="29"/>
      <c r="GPT235" s="29"/>
      <c r="GPU235" s="29"/>
      <c r="GPV235" s="29"/>
      <c r="GPW235" s="29"/>
      <c r="GPX235" s="29"/>
      <c r="GPY235" s="29"/>
      <c r="GPZ235" s="29"/>
      <c r="GQA235" s="29"/>
      <c r="GQB235" s="29"/>
      <c r="GQC235" s="29"/>
      <c r="GQD235" s="29"/>
      <c r="GQE235" s="29"/>
      <c r="GQF235" s="29"/>
      <c r="GQG235" s="29"/>
      <c r="GQH235" s="29"/>
      <c r="GQI235" s="29"/>
      <c r="GQJ235" s="29"/>
      <c r="GQK235" s="29"/>
      <c r="GQL235" s="29"/>
      <c r="GQM235" s="29"/>
      <c r="GQN235" s="29"/>
      <c r="GQO235" s="29"/>
      <c r="GQP235" s="29"/>
      <c r="GQQ235" s="29"/>
      <c r="GQR235" s="29"/>
      <c r="GQS235" s="29"/>
      <c r="GQT235" s="29"/>
      <c r="GQU235" s="29"/>
      <c r="GQV235" s="29"/>
      <c r="GQW235" s="29"/>
      <c r="GQX235" s="29"/>
      <c r="GQY235" s="29"/>
      <c r="GQZ235" s="29"/>
      <c r="GRA235" s="29"/>
      <c r="GRB235" s="29"/>
      <c r="GRC235" s="29"/>
      <c r="GRD235" s="29"/>
      <c r="GRE235" s="29"/>
      <c r="GRF235" s="29"/>
      <c r="GRG235" s="29"/>
      <c r="GRH235" s="29"/>
      <c r="GRI235" s="29"/>
      <c r="GRJ235" s="29"/>
      <c r="GRK235" s="29"/>
      <c r="GRL235" s="29"/>
      <c r="GRM235" s="29"/>
      <c r="GRN235" s="29"/>
      <c r="GRO235" s="29"/>
      <c r="GRP235" s="29"/>
      <c r="GRQ235" s="29"/>
      <c r="GRR235" s="29"/>
      <c r="GRS235" s="29"/>
      <c r="GRT235" s="29"/>
      <c r="GRU235" s="29"/>
      <c r="GRV235" s="29"/>
      <c r="GRW235" s="29"/>
      <c r="GRX235" s="29"/>
      <c r="GRY235" s="29"/>
      <c r="GRZ235" s="29"/>
      <c r="GSA235" s="29"/>
      <c r="GSB235" s="29"/>
      <c r="GSC235" s="29"/>
      <c r="GSD235" s="29"/>
      <c r="GSE235" s="29"/>
      <c r="GSF235" s="29"/>
      <c r="GSG235" s="29"/>
      <c r="GSH235" s="29"/>
      <c r="GSI235" s="29"/>
      <c r="GSJ235" s="29"/>
      <c r="GSK235" s="29"/>
      <c r="GSL235" s="29"/>
      <c r="GSM235" s="29"/>
      <c r="GSN235" s="29"/>
      <c r="GSO235" s="29"/>
      <c r="GSP235" s="29"/>
      <c r="GSQ235" s="29"/>
      <c r="GSR235" s="29"/>
      <c r="GSS235" s="29"/>
      <c r="GST235" s="29"/>
      <c r="GSU235" s="29"/>
      <c r="GSV235" s="29"/>
      <c r="GSW235" s="29"/>
      <c r="GSX235" s="29"/>
      <c r="GSY235" s="29"/>
      <c r="GSZ235" s="29"/>
      <c r="GTA235" s="29"/>
      <c r="GTB235" s="29"/>
      <c r="GTC235" s="29"/>
      <c r="GTD235" s="29"/>
      <c r="GTE235" s="29"/>
      <c r="GTF235" s="29"/>
      <c r="GTG235" s="29"/>
      <c r="GTH235" s="29"/>
      <c r="GTI235" s="29"/>
      <c r="GTJ235" s="29"/>
      <c r="GTK235" s="29"/>
      <c r="GTL235" s="29"/>
      <c r="GTM235" s="29"/>
      <c r="GTN235" s="29"/>
      <c r="GTO235" s="29"/>
      <c r="GTP235" s="29"/>
      <c r="GTQ235" s="29"/>
      <c r="GTR235" s="29"/>
      <c r="GTS235" s="29"/>
      <c r="GTT235" s="29"/>
      <c r="GTU235" s="29"/>
      <c r="GTV235" s="29"/>
      <c r="GTW235" s="29"/>
      <c r="GTX235" s="29"/>
      <c r="GTY235" s="29"/>
      <c r="GTZ235" s="29"/>
      <c r="GUA235" s="29"/>
      <c r="GUB235" s="29"/>
      <c r="GUC235" s="29"/>
      <c r="GUD235" s="29"/>
      <c r="GUE235" s="29"/>
      <c r="GUF235" s="29"/>
      <c r="GUG235" s="29"/>
      <c r="GUH235" s="29"/>
      <c r="GUI235" s="29"/>
      <c r="GUJ235" s="29"/>
      <c r="GUK235" s="29"/>
      <c r="GUL235" s="29"/>
      <c r="GUM235" s="29"/>
      <c r="GUN235" s="29"/>
      <c r="GUO235" s="29"/>
      <c r="GUP235" s="29"/>
      <c r="GUQ235" s="29"/>
      <c r="GUR235" s="29"/>
      <c r="GUS235" s="29"/>
      <c r="GUT235" s="29"/>
      <c r="GUU235" s="29"/>
      <c r="GUV235" s="29"/>
      <c r="GUW235" s="29"/>
      <c r="GUX235" s="29"/>
      <c r="GUY235" s="29"/>
      <c r="GUZ235" s="29"/>
      <c r="GVA235" s="29"/>
      <c r="GVB235" s="29"/>
      <c r="GVC235" s="29"/>
      <c r="GVD235" s="29"/>
      <c r="GVE235" s="29"/>
      <c r="GVF235" s="29"/>
      <c r="GVG235" s="29"/>
      <c r="GVH235" s="29"/>
      <c r="GVI235" s="29"/>
      <c r="GVJ235" s="29"/>
      <c r="GVK235" s="29"/>
      <c r="GVL235" s="29"/>
      <c r="GVM235" s="29"/>
      <c r="GVN235" s="29"/>
      <c r="GVO235" s="29"/>
      <c r="GVP235" s="29"/>
      <c r="GVQ235" s="29"/>
      <c r="GVR235" s="29"/>
      <c r="GVS235" s="29"/>
      <c r="GVT235" s="29"/>
      <c r="GVU235" s="29"/>
      <c r="GVV235" s="29"/>
      <c r="GVW235" s="29"/>
      <c r="GVX235" s="29"/>
      <c r="GVY235" s="29"/>
      <c r="GVZ235" s="29"/>
      <c r="GWA235" s="29"/>
      <c r="GWB235" s="29"/>
      <c r="GWC235" s="29"/>
      <c r="GWD235" s="29"/>
      <c r="GWE235" s="29"/>
      <c r="GWF235" s="29"/>
      <c r="GWG235" s="29"/>
      <c r="GWH235" s="29"/>
      <c r="GWI235" s="29"/>
      <c r="GWJ235" s="29"/>
      <c r="GWK235" s="29"/>
      <c r="GWL235" s="29"/>
      <c r="GWM235" s="29"/>
      <c r="GWN235" s="29"/>
      <c r="GWO235" s="29"/>
      <c r="GWP235" s="29"/>
      <c r="GWQ235" s="29"/>
      <c r="GWR235" s="29"/>
      <c r="GWS235" s="29"/>
      <c r="GWT235" s="29"/>
      <c r="GWU235" s="29"/>
      <c r="GWV235" s="29"/>
      <c r="GWW235" s="29"/>
      <c r="GWX235" s="29"/>
      <c r="GWY235" s="29"/>
      <c r="GWZ235" s="29"/>
      <c r="GXA235" s="29"/>
      <c r="GXB235" s="29"/>
      <c r="GXC235" s="29"/>
      <c r="GXD235" s="29"/>
      <c r="GXE235" s="29"/>
      <c r="GXF235" s="29"/>
      <c r="GXG235" s="29"/>
      <c r="GXH235" s="29"/>
      <c r="GXI235" s="29"/>
      <c r="GXJ235" s="29"/>
      <c r="GXK235" s="29"/>
      <c r="GXL235" s="29"/>
      <c r="GXM235" s="29"/>
      <c r="GXN235" s="29"/>
      <c r="GXO235" s="29"/>
      <c r="GXP235" s="29"/>
      <c r="GXQ235" s="29"/>
      <c r="GXR235" s="29"/>
      <c r="GXS235" s="29"/>
      <c r="GXT235" s="29"/>
      <c r="GXU235" s="29"/>
      <c r="GXV235" s="29"/>
      <c r="GXW235" s="29"/>
      <c r="GXX235" s="29"/>
      <c r="GXY235" s="29"/>
      <c r="GXZ235" s="29"/>
      <c r="GYA235" s="29"/>
      <c r="GYB235" s="29"/>
      <c r="GYC235" s="29"/>
      <c r="GYD235" s="29"/>
      <c r="GYE235" s="29"/>
      <c r="GYF235" s="29"/>
      <c r="GYG235" s="29"/>
      <c r="GYH235" s="29"/>
      <c r="GYI235" s="29"/>
      <c r="GYJ235" s="29"/>
      <c r="GYK235" s="29"/>
      <c r="GYL235" s="29"/>
      <c r="GYM235" s="29"/>
      <c r="GYN235" s="29"/>
      <c r="GYO235" s="29"/>
      <c r="GYP235" s="29"/>
      <c r="GYQ235" s="29"/>
      <c r="GYR235" s="29"/>
      <c r="GYS235" s="29"/>
      <c r="GYT235" s="29"/>
      <c r="GYU235" s="29"/>
      <c r="GYV235" s="29"/>
      <c r="GYW235" s="29"/>
      <c r="GYX235" s="29"/>
      <c r="GYY235" s="29"/>
      <c r="GYZ235" s="29"/>
      <c r="GZA235" s="29"/>
      <c r="GZB235" s="29"/>
      <c r="GZC235" s="29"/>
      <c r="GZD235" s="29"/>
      <c r="GZE235" s="29"/>
      <c r="GZF235" s="29"/>
      <c r="GZG235" s="29"/>
      <c r="GZH235" s="29"/>
      <c r="GZI235" s="29"/>
      <c r="GZJ235" s="29"/>
      <c r="GZK235" s="29"/>
      <c r="GZL235" s="29"/>
      <c r="GZM235" s="29"/>
      <c r="GZN235" s="29"/>
      <c r="GZO235" s="29"/>
      <c r="GZP235" s="29"/>
      <c r="GZQ235" s="29"/>
      <c r="GZR235" s="29"/>
      <c r="GZS235" s="29"/>
      <c r="GZT235" s="29"/>
      <c r="GZU235" s="29"/>
      <c r="GZV235" s="29"/>
      <c r="GZW235" s="29"/>
      <c r="GZX235" s="29"/>
      <c r="GZY235" s="29"/>
      <c r="GZZ235" s="29"/>
      <c r="HAA235" s="29"/>
      <c r="HAB235" s="29"/>
      <c r="HAC235" s="29"/>
      <c r="HAD235" s="29"/>
      <c r="HAE235" s="29"/>
      <c r="HAF235" s="29"/>
      <c r="HAG235" s="29"/>
      <c r="HAH235" s="29"/>
      <c r="HAI235" s="29"/>
      <c r="HAJ235" s="29"/>
      <c r="HAK235" s="29"/>
      <c r="HAL235" s="29"/>
      <c r="HAM235" s="29"/>
      <c r="HAN235" s="29"/>
      <c r="HAO235" s="29"/>
      <c r="HAP235" s="29"/>
      <c r="HAQ235" s="29"/>
      <c r="HAR235" s="29"/>
      <c r="HAS235" s="29"/>
      <c r="HAT235" s="29"/>
      <c r="HAU235" s="29"/>
      <c r="HAV235" s="29"/>
      <c r="HAW235" s="29"/>
      <c r="HAX235" s="29"/>
      <c r="HAY235" s="29"/>
      <c r="HAZ235" s="29"/>
      <c r="HBA235" s="29"/>
      <c r="HBB235" s="29"/>
      <c r="HBC235" s="29"/>
      <c r="HBD235" s="29"/>
      <c r="HBE235" s="29"/>
      <c r="HBF235" s="29"/>
      <c r="HBG235" s="29"/>
      <c r="HBH235" s="29"/>
      <c r="HBI235" s="29"/>
      <c r="HBJ235" s="29"/>
      <c r="HBK235" s="29"/>
      <c r="HBL235" s="29"/>
      <c r="HBM235" s="29"/>
      <c r="HBN235" s="29"/>
      <c r="HBO235" s="29"/>
      <c r="HBP235" s="29"/>
      <c r="HBQ235" s="29"/>
      <c r="HBR235" s="29"/>
      <c r="HBS235" s="29"/>
      <c r="HBT235" s="29"/>
      <c r="HBU235" s="29"/>
      <c r="HBV235" s="29"/>
      <c r="HBW235" s="29"/>
      <c r="HBX235" s="29"/>
      <c r="HBY235" s="29"/>
      <c r="HBZ235" s="29"/>
      <c r="HCA235" s="29"/>
      <c r="HCB235" s="29"/>
      <c r="HCC235" s="29"/>
      <c r="HCD235" s="29"/>
      <c r="HCE235" s="29"/>
      <c r="HCF235" s="29"/>
      <c r="HCG235" s="29"/>
      <c r="HCH235" s="29"/>
      <c r="HCI235" s="29"/>
      <c r="HCJ235" s="29"/>
      <c r="HCK235" s="29"/>
      <c r="HCL235" s="29"/>
      <c r="HCM235" s="29"/>
      <c r="HCN235" s="29"/>
      <c r="HCO235" s="29"/>
      <c r="HCP235" s="29"/>
      <c r="HCQ235" s="29"/>
      <c r="HCR235" s="29"/>
      <c r="HCS235" s="29"/>
      <c r="HCT235" s="29"/>
      <c r="HCU235" s="29"/>
      <c r="HCV235" s="29"/>
      <c r="HCW235" s="29"/>
      <c r="HCX235" s="29"/>
      <c r="HCY235" s="29"/>
      <c r="HCZ235" s="29"/>
      <c r="HDA235" s="29"/>
      <c r="HDB235" s="29"/>
      <c r="HDC235" s="29"/>
      <c r="HDD235" s="29"/>
      <c r="HDE235" s="29"/>
      <c r="HDF235" s="29"/>
      <c r="HDG235" s="29"/>
      <c r="HDH235" s="29"/>
      <c r="HDI235" s="29"/>
      <c r="HDJ235" s="29"/>
      <c r="HDK235" s="29"/>
      <c r="HDL235" s="29"/>
      <c r="HDM235" s="29"/>
      <c r="HDN235" s="29"/>
      <c r="HDO235" s="29"/>
      <c r="HDP235" s="29"/>
      <c r="HDQ235" s="29"/>
      <c r="HDR235" s="29"/>
      <c r="HDS235" s="29"/>
      <c r="HDT235" s="29"/>
      <c r="HDU235" s="29"/>
      <c r="HDV235" s="29"/>
      <c r="HDW235" s="29"/>
      <c r="HDX235" s="29"/>
      <c r="HDY235" s="29"/>
      <c r="HDZ235" s="29"/>
      <c r="HEA235" s="29"/>
      <c r="HEB235" s="29"/>
      <c r="HEC235" s="29"/>
      <c r="HED235" s="29"/>
      <c r="HEE235" s="29"/>
      <c r="HEF235" s="29"/>
      <c r="HEG235" s="29"/>
      <c r="HEH235" s="29"/>
      <c r="HEI235" s="29"/>
      <c r="HEJ235" s="29"/>
      <c r="HEK235" s="29"/>
      <c r="HEL235" s="29"/>
      <c r="HEM235" s="29"/>
      <c r="HEN235" s="29"/>
      <c r="HEO235" s="29"/>
      <c r="HEP235" s="29"/>
      <c r="HEQ235" s="29"/>
      <c r="HER235" s="29"/>
      <c r="HES235" s="29"/>
      <c r="HET235" s="29"/>
      <c r="HEU235" s="29"/>
      <c r="HEV235" s="29"/>
      <c r="HEW235" s="29"/>
      <c r="HEX235" s="29"/>
      <c r="HEY235" s="29"/>
      <c r="HEZ235" s="29"/>
      <c r="HFA235" s="29"/>
      <c r="HFB235" s="29"/>
      <c r="HFC235" s="29"/>
      <c r="HFD235" s="29"/>
      <c r="HFE235" s="29"/>
      <c r="HFF235" s="29"/>
      <c r="HFG235" s="29"/>
      <c r="HFH235" s="29"/>
      <c r="HFI235" s="29"/>
      <c r="HFJ235" s="29"/>
      <c r="HFK235" s="29"/>
      <c r="HFL235" s="29"/>
      <c r="HFM235" s="29"/>
      <c r="HFN235" s="29"/>
      <c r="HFO235" s="29"/>
      <c r="HFP235" s="29"/>
      <c r="HFQ235" s="29"/>
      <c r="HFR235" s="29"/>
      <c r="HFS235" s="29"/>
      <c r="HFT235" s="29"/>
      <c r="HFU235" s="29"/>
      <c r="HFV235" s="29"/>
      <c r="HFW235" s="29"/>
      <c r="HFX235" s="29"/>
      <c r="HFY235" s="29"/>
      <c r="HFZ235" s="29"/>
      <c r="HGA235" s="29"/>
      <c r="HGB235" s="29"/>
      <c r="HGC235" s="29"/>
      <c r="HGD235" s="29"/>
      <c r="HGE235" s="29"/>
      <c r="HGF235" s="29"/>
      <c r="HGG235" s="29"/>
      <c r="HGH235" s="29"/>
      <c r="HGI235" s="29"/>
      <c r="HGJ235" s="29"/>
      <c r="HGK235" s="29"/>
      <c r="HGL235" s="29"/>
      <c r="HGM235" s="29"/>
      <c r="HGN235" s="29"/>
      <c r="HGO235" s="29"/>
      <c r="HGP235" s="29"/>
      <c r="HGQ235" s="29"/>
      <c r="HGR235" s="29"/>
      <c r="HGS235" s="29"/>
      <c r="HGT235" s="29"/>
      <c r="HGU235" s="29"/>
      <c r="HGV235" s="29"/>
      <c r="HGW235" s="29"/>
      <c r="HGX235" s="29"/>
      <c r="HGY235" s="29"/>
      <c r="HGZ235" s="29"/>
      <c r="HHA235" s="29"/>
      <c r="HHB235" s="29"/>
      <c r="HHC235" s="29"/>
      <c r="HHD235" s="29"/>
      <c r="HHE235" s="29"/>
      <c r="HHF235" s="29"/>
      <c r="HHG235" s="29"/>
      <c r="HHH235" s="29"/>
      <c r="HHI235" s="29"/>
      <c r="HHJ235" s="29"/>
      <c r="HHK235" s="29"/>
      <c r="HHL235" s="29"/>
      <c r="HHM235" s="29"/>
      <c r="HHN235" s="29"/>
      <c r="HHO235" s="29"/>
      <c r="HHP235" s="29"/>
      <c r="HHQ235" s="29"/>
      <c r="HHR235" s="29"/>
      <c r="HHS235" s="29"/>
      <c r="HHT235" s="29"/>
      <c r="HHU235" s="29"/>
      <c r="HHV235" s="29"/>
      <c r="HHW235" s="29"/>
      <c r="HHX235" s="29"/>
      <c r="HHY235" s="29"/>
      <c r="HHZ235" s="29"/>
      <c r="HIA235" s="29"/>
      <c r="HIB235" s="29"/>
      <c r="HIC235" s="29"/>
      <c r="HID235" s="29"/>
      <c r="HIE235" s="29"/>
      <c r="HIF235" s="29"/>
      <c r="HIG235" s="29"/>
      <c r="HIH235" s="29"/>
      <c r="HII235" s="29"/>
      <c r="HIJ235" s="29"/>
      <c r="HIK235" s="29"/>
      <c r="HIL235" s="29"/>
      <c r="HIM235" s="29"/>
      <c r="HIN235" s="29"/>
      <c r="HIO235" s="29"/>
      <c r="HIP235" s="29"/>
      <c r="HIQ235" s="29"/>
      <c r="HIR235" s="29"/>
      <c r="HIS235" s="29"/>
      <c r="HIT235" s="29"/>
      <c r="HIU235" s="29"/>
      <c r="HIV235" s="29"/>
      <c r="HIW235" s="29"/>
      <c r="HIX235" s="29"/>
      <c r="HIY235" s="29"/>
      <c r="HIZ235" s="29"/>
      <c r="HJA235" s="29"/>
      <c r="HJB235" s="29"/>
      <c r="HJC235" s="29"/>
      <c r="HJD235" s="29"/>
      <c r="HJE235" s="29"/>
      <c r="HJF235" s="29"/>
      <c r="HJG235" s="29"/>
      <c r="HJH235" s="29"/>
      <c r="HJI235" s="29"/>
      <c r="HJJ235" s="29"/>
      <c r="HJK235" s="29"/>
      <c r="HJL235" s="29"/>
      <c r="HJM235" s="29"/>
      <c r="HJN235" s="29"/>
      <c r="HJO235" s="29"/>
      <c r="HJP235" s="29"/>
      <c r="HJQ235" s="29"/>
      <c r="HJR235" s="29"/>
      <c r="HJS235" s="29"/>
      <c r="HJT235" s="29"/>
      <c r="HJU235" s="29"/>
      <c r="HJV235" s="29"/>
      <c r="HJW235" s="29"/>
      <c r="HJX235" s="29"/>
      <c r="HJY235" s="29"/>
      <c r="HJZ235" s="29"/>
      <c r="HKA235" s="29"/>
      <c r="HKB235" s="29"/>
      <c r="HKC235" s="29"/>
      <c r="HKD235" s="29"/>
      <c r="HKE235" s="29"/>
      <c r="HKF235" s="29"/>
      <c r="HKG235" s="29"/>
      <c r="HKH235" s="29"/>
      <c r="HKI235" s="29"/>
      <c r="HKJ235" s="29"/>
      <c r="HKK235" s="29"/>
      <c r="HKL235" s="29"/>
      <c r="HKM235" s="29"/>
      <c r="HKN235" s="29"/>
      <c r="HKO235" s="29"/>
      <c r="HKP235" s="29"/>
      <c r="HKQ235" s="29"/>
      <c r="HKR235" s="29"/>
      <c r="HKS235" s="29"/>
      <c r="HKT235" s="29"/>
      <c r="HKU235" s="29"/>
      <c r="HKV235" s="29"/>
      <c r="HKW235" s="29"/>
      <c r="HKX235" s="29"/>
      <c r="HKY235" s="29"/>
      <c r="HKZ235" s="29"/>
      <c r="HLA235" s="29"/>
      <c r="HLB235" s="29"/>
      <c r="HLC235" s="29"/>
      <c r="HLD235" s="29"/>
      <c r="HLE235" s="29"/>
      <c r="HLF235" s="29"/>
      <c r="HLG235" s="29"/>
      <c r="HLH235" s="29"/>
      <c r="HLI235" s="29"/>
      <c r="HLJ235" s="29"/>
      <c r="HLK235" s="29"/>
      <c r="HLL235" s="29"/>
      <c r="HLM235" s="29"/>
      <c r="HLN235" s="29"/>
      <c r="HLO235" s="29"/>
      <c r="HLP235" s="29"/>
      <c r="HLQ235" s="29"/>
      <c r="HLR235" s="29"/>
      <c r="HLS235" s="29"/>
      <c r="HLT235" s="29"/>
      <c r="HLU235" s="29"/>
      <c r="HLV235" s="29"/>
      <c r="HLW235" s="29"/>
      <c r="HLX235" s="29"/>
      <c r="HLY235" s="29"/>
      <c r="HLZ235" s="29"/>
      <c r="HMA235" s="29"/>
      <c r="HMB235" s="29"/>
      <c r="HMC235" s="29"/>
      <c r="HMD235" s="29"/>
      <c r="HME235" s="29"/>
      <c r="HMF235" s="29"/>
      <c r="HMG235" s="29"/>
      <c r="HMH235" s="29"/>
      <c r="HMI235" s="29"/>
      <c r="HMJ235" s="29"/>
      <c r="HMK235" s="29"/>
      <c r="HML235" s="29"/>
      <c r="HMM235" s="29"/>
      <c r="HMN235" s="29"/>
      <c r="HMO235" s="29"/>
      <c r="HMP235" s="29"/>
      <c r="HMQ235" s="29"/>
      <c r="HMR235" s="29"/>
      <c r="HMS235" s="29"/>
      <c r="HMT235" s="29"/>
      <c r="HMU235" s="29"/>
      <c r="HMV235" s="29"/>
      <c r="HMW235" s="29"/>
      <c r="HMX235" s="29"/>
      <c r="HMY235" s="29"/>
      <c r="HMZ235" s="29"/>
      <c r="HNA235" s="29"/>
      <c r="HNB235" s="29"/>
      <c r="HNC235" s="29"/>
      <c r="HND235" s="29"/>
      <c r="HNE235" s="29"/>
      <c r="HNF235" s="29"/>
      <c r="HNG235" s="29"/>
      <c r="HNH235" s="29"/>
      <c r="HNI235" s="29"/>
      <c r="HNJ235" s="29"/>
      <c r="HNK235" s="29"/>
      <c r="HNL235" s="29"/>
      <c r="HNM235" s="29"/>
      <c r="HNN235" s="29"/>
      <c r="HNO235" s="29"/>
      <c r="HNP235" s="29"/>
      <c r="HNQ235" s="29"/>
      <c r="HNR235" s="29"/>
      <c r="HNS235" s="29"/>
      <c r="HNT235" s="29"/>
      <c r="HNU235" s="29"/>
      <c r="HNV235" s="29"/>
      <c r="HNW235" s="29"/>
      <c r="HNX235" s="29"/>
      <c r="HNY235" s="29"/>
      <c r="HNZ235" s="29"/>
      <c r="HOA235" s="29"/>
      <c r="HOB235" s="29"/>
      <c r="HOC235" s="29"/>
      <c r="HOD235" s="29"/>
      <c r="HOE235" s="29"/>
      <c r="HOF235" s="29"/>
      <c r="HOG235" s="29"/>
      <c r="HOH235" s="29"/>
      <c r="HOI235" s="29"/>
      <c r="HOJ235" s="29"/>
      <c r="HOK235" s="29"/>
      <c r="HOL235" s="29"/>
      <c r="HOM235" s="29"/>
      <c r="HON235" s="29"/>
      <c r="HOO235" s="29"/>
      <c r="HOP235" s="29"/>
      <c r="HOQ235" s="29"/>
      <c r="HOR235" s="29"/>
      <c r="HOS235" s="29"/>
      <c r="HOT235" s="29"/>
      <c r="HOU235" s="29"/>
      <c r="HOV235" s="29"/>
      <c r="HOW235" s="29"/>
      <c r="HOX235" s="29"/>
      <c r="HOY235" s="29"/>
      <c r="HOZ235" s="29"/>
      <c r="HPA235" s="29"/>
      <c r="HPB235" s="29"/>
      <c r="HPC235" s="29"/>
      <c r="HPD235" s="29"/>
      <c r="HPE235" s="29"/>
      <c r="HPF235" s="29"/>
      <c r="HPG235" s="29"/>
      <c r="HPH235" s="29"/>
      <c r="HPI235" s="29"/>
      <c r="HPJ235" s="29"/>
      <c r="HPK235" s="29"/>
      <c r="HPL235" s="29"/>
      <c r="HPM235" s="29"/>
      <c r="HPN235" s="29"/>
      <c r="HPO235" s="29"/>
      <c r="HPP235" s="29"/>
      <c r="HPQ235" s="29"/>
      <c r="HPR235" s="29"/>
      <c r="HPS235" s="29"/>
      <c r="HPT235" s="29"/>
      <c r="HPU235" s="29"/>
      <c r="HPV235" s="29"/>
      <c r="HPW235" s="29"/>
      <c r="HPX235" s="29"/>
      <c r="HPY235" s="29"/>
      <c r="HPZ235" s="29"/>
      <c r="HQA235" s="29"/>
      <c r="HQB235" s="29"/>
      <c r="HQC235" s="29"/>
      <c r="HQD235" s="29"/>
      <c r="HQE235" s="29"/>
      <c r="HQF235" s="29"/>
      <c r="HQG235" s="29"/>
      <c r="HQH235" s="29"/>
      <c r="HQI235" s="29"/>
      <c r="HQJ235" s="29"/>
      <c r="HQK235" s="29"/>
      <c r="HQL235" s="29"/>
      <c r="HQM235" s="29"/>
      <c r="HQN235" s="29"/>
      <c r="HQO235" s="29"/>
      <c r="HQP235" s="29"/>
      <c r="HQQ235" s="29"/>
      <c r="HQR235" s="29"/>
      <c r="HQS235" s="29"/>
      <c r="HQT235" s="29"/>
      <c r="HQU235" s="29"/>
      <c r="HQV235" s="29"/>
      <c r="HQW235" s="29"/>
      <c r="HQX235" s="29"/>
      <c r="HQY235" s="29"/>
      <c r="HQZ235" s="29"/>
      <c r="HRA235" s="29"/>
      <c r="HRB235" s="29"/>
      <c r="HRC235" s="29"/>
      <c r="HRD235" s="29"/>
      <c r="HRE235" s="29"/>
      <c r="HRF235" s="29"/>
      <c r="HRG235" s="29"/>
      <c r="HRH235" s="29"/>
      <c r="HRI235" s="29"/>
      <c r="HRJ235" s="29"/>
      <c r="HRK235" s="29"/>
      <c r="HRL235" s="29"/>
      <c r="HRM235" s="29"/>
      <c r="HRN235" s="29"/>
      <c r="HRO235" s="29"/>
      <c r="HRP235" s="29"/>
      <c r="HRQ235" s="29"/>
      <c r="HRR235" s="29"/>
      <c r="HRS235" s="29"/>
      <c r="HRT235" s="29"/>
      <c r="HRU235" s="29"/>
      <c r="HRV235" s="29"/>
      <c r="HRW235" s="29"/>
      <c r="HRX235" s="29"/>
      <c r="HRY235" s="29"/>
      <c r="HRZ235" s="29"/>
      <c r="HSA235" s="29"/>
      <c r="HSB235" s="29"/>
      <c r="HSC235" s="29"/>
      <c r="HSD235" s="29"/>
      <c r="HSE235" s="29"/>
      <c r="HSF235" s="29"/>
      <c r="HSG235" s="29"/>
      <c r="HSH235" s="29"/>
      <c r="HSI235" s="29"/>
      <c r="HSJ235" s="29"/>
      <c r="HSK235" s="29"/>
      <c r="HSL235" s="29"/>
      <c r="HSM235" s="29"/>
      <c r="HSN235" s="29"/>
      <c r="HSO235" s="29"/>
      <c r="HSP235" s="29"/>
      <c r="HSQ235" s="29"/>
      <c r="HSR235" s="29"/>
      <c r="HSS235" s="29"/>
      <c r="HST235" s="29"/>
      <c r="HSU235" s="29"/>
      <c r="HSV235" s="29"/>
      <c r="HSW235" s="29"/>
      <c r="HSX235" s="29"/>
      <c r="HSY235" s="29"/>
      <c r="HSZ235" s="29"/>
      <c r="HTA235" s="29"/>
      <c r="HTB235" s="29"/>
      <c r="HTC235" s="29"/>
      <c r="HTD235" s="29"/>
      <c r="HTE235" s="29"/>
      <c r="HTF235" s="29"/>
      <c r="HTG235" s="29"/>
      <c r="HTH235" s="29"/>
      <c r="HTI235" s="29"/>
      <c r="HTJ235" s="29"/>
      <c r="HTK235" s="29"/>
      <c r="HTL235" s="29"/>
      <c r="HTM235" s="29"/>
      <c r="HTN235" s="29"/>
      <c r="HTO235" s="29"/>
      <c r="HTP235" s="29"/>
      <c r="HTQ235" s="29"/>
      <c r="HTR235" s="29"/>
      <c r="HTS235" s="29"/>
      <c r="HTT235" s="29"/>
      <c r="HTU235" s="29"/>
      <c r="HTV235" s="29"/>
      <c r="HTW235" s="29"/>
      <c r="HTX235" s="29"/>
      <c r="HTY235" s="29"/>
      <c r="HTZ235" s="29"/>
      <c r="HUA235" s="29"/>
      <c r="HUB235" s="29"/>
      <c r="HUC235" s="29"/>
      <c r="HUD235" s="29"/>
      <c r="HUE235" s="29"/>
      <c r="HUF235" s="29"/>
      <c r="HUG235" s="29"/>
      <c r="HUH235" s="29"/>
      <c r="HUI235" s="29"/>
      <c r="HUJ235" s="29"/>
      <c r="HUK235" s="29"/>
      <c r="HUL235" s="29"/>
      <c r="HUM235" s="29"/>
      <c r="HUN235" s="29"/>
      <c r="HUO235" s="29"/>
      <c r="HUP235" s="29"/>
      <c r="HUQ235" s="29"/>
      <c r="HUR235" s="29"/>
      <c r="HUS235" s="29"/>
      <c r="HUT235" s="29"/>
      <c r="HUU235" s="29"/>
      <c r="HUV235" s="29"/>
      <c r="HUW235" s="29"/>
      <c r="HUX235" s="29"/>
      <c r="HUY235" s="29"/>
      <c r="HUZ235" s="29"/>
      <c r="HVA235" s="29"/>
      <c r="HVB235" s="29"/>
      <c r="HVC235" s="29"/>
      <c r="HVD235" s="29"/>
      <c r="HVE235" s="29"/>
      <c r="HVF235" s="29"/>
      <c r="HVG235" s="29"/>
      <c r="HVH235" s="29"/>
      <c r="HVI235" s="29"/>
      <c r="HVJ235" s="29"/>
      <c r="HVK235" s="29"/>
      <c r="HVL235" s="29"/>
      <c r="HVM235" s="29"/>
      <c r="HVN235" s="29"/>
      <c r="HVO235" s="29"/>
      <c r="HVP235" s="29"/>
      <c r="HVQ235" s="29"/>
      <c r="HVR235" s="29"/>
      <c r="HVS235" s="29"/>
      <c r="HVT235" s="29"/>
      <c r="HVU235" s="29"/>
      <c r="HVV235" s="29"/>
      <c r="HVW235" s="29"/>
      <c r="HVX235" s="29"/>
      <c r="HVY235" s="29"/>
      <c r="HVZ235" s="29"/>
      <c r="HWA235" s="29"/>
      <c r="HWB235" s="29"/>
      <c r="HWC235" s="29"/>
      <c r="HWD235" s="29"/>
      <c r="HWE235" s="29"/>
      <c r="HWF235" s="29"/>
      <c r="HWG235" s="29"/>
      <c r="HWH235" s="29"/>
      <c r="HWI235" s="29"/>
      <c r="HWJ235" s="29"/>
      <c r="HWK235" s="29"/>
      <c r="HWL235" s="29"/>
      <c r="HWM235" s="29"/>
      <c r="HWN235" s="29"/>
      <c r="HWO235" s="29"/>
      <c r="HWP235" s="29"/>
      <c r="HWQ235" s="29"/>
      <c r="HWR235" s="29"/>
      <c r="HWS235" s="29"/>
      <c r="HWT235" s="29"/>
      <c r="HWU235" s="29"/>
      <c r="HWV235" s="29"/>
      <c r="HWW235" s="29"/>
      <c r="HWX235" s="29"/>
      <c r="HWY235" s="29"/>
      <c r="HWZ235" s="29"/>
      <c r="HXA235" s="29"/>
      <c r="HXB235" s="29"/>
      <c r="HXC235" s="29"/>
      <c r="HXD235" s="29"/>
      <c r="HXE235" s="29"/>
      <c r="HXF235" s="29"/>
      <c r="HXG235" s="29"/>
      <c r="HXH235" s="29"/>
      <c r="HXI235" s="29"/>
      <c r="HXJ235" s="29"/>
      <c r="HXK235" s="29"/>
      <c r="HXL235" s="29"/>
      <c r="HXM235" s="29"/>
      <c r="HXN235" s="29"/>
      <c r="HXO235" s="29"/>
      <c r="HXP235" s="29"/>
      <c r="HXQ235" s="29"/>
      <c r="HXR235" s="29"/>
      <c r="HXS235" s="29"/>
      <c r="HXT235" s="29"/>
      <c r="HXU235" s="29"/>
      <c r="HXV235" s="29"/>
      <c r="HXW235" s="29"/>
      <c r="HXX235" s="29"/>
      <c r="HXY235" s="29"/>
      <c r="HXZ235" s="29"/>
      <c r="HYA235" s="29"/>
      <c r="HYB235" s="29"/>
      <c r="HYC235" s="29"/>
      <c r="HYD235" s="29"/>
      <c r="HYE235" s="29"/>
      <c r="HYF235" s="29"/>
      <c r="HYG235" s="29"/>
      <c r="HYH235" s="29"/>
      <c r="HYI235" s="29"/>
      <c r="HYJ235" s="29"/>
      <c r="HYK235" s="29"/>
      <c r="HYL235" s="29"/>
      <c r="HYM235" s="29"/>
      <c r="HYN235" s="29"/>
      <c r="HYO235" s="29"/>
      <c r="HYP235" s="29"/>
      <c r="HYQ235" s="29"/>
      <c r="HYR235" s="29"/>
      <c r="HYS235" s="29"/>
      <c r="HYT235" s="29"/>
      <c r="HYU235" s="29"/>
      <c r="HYV235" s="29"/>
      <c r="HYW235" s="29"/>
      <c r="HYX235" s="29"/>
      <c r="HYY235" s="29"/>
      <c r="HYZ235" s="29"/>
      <c r="HZA235" s="29"/>
      <c r="HZB235" s="29"/>
      <c r="HZC235" s="29"/>
      <c r="HZD235" s="29"/>
      <c r="HZE235" s="29"/>
      <c r="HZF235" s="29"/>
      <c r="HZG235" s="29"/>
      <c r="HZH235" s="29"/>
      <c r="HZI235" s="29"/>
      <c r="HZJ235" s="29"/>
      <c r="HZK235" s="29"/>
      <c r="HZL235" s="29"/>
      <c r="HZM235" s="29"/>
      <c r="HZN235" s="29"/>
      <c r="HZO235" s="29"/>
      <c r="HZP235" s="29"/>
      <c r="HZQ235" s="29"/>
      <c r="HZR235" s="29"/>
      <c r="HZS235" s="29"/>
      <c r="HZT235" s="29"/>
      <c r="HZU235" s="29"/>
      <c r="HZV235" s="29"/>
      <c r="HZW235" s="29"/>
      <c r="HZX235" s="29"/>
      <c r="HZY235" s="29"/>
      <c r="HZZ235" s="29"/>
      <c r="IAA235" s="29"/>
      <c r="IAB235" s="29"/>
      <c r="IAC235" s="29"/>
      <c r="IAD235" s="29"/>
      <c r="IAE235" s="29"/>
      <c r="IAF235" s="29"/>
      <c r="IAG235" s="29"/>
      <c r="IAH235" s="29"/>
      <c r="IAI235" s="29"/>
      <c r="IAJ235" s="29"/>
      <c r="IAK235" s="29"/>
      <c r="IAL235" s="29"/>
      <c r="IAM235" s="29"/>
      <c r="IAN235" s="29"/>
      <c r="IAO235" s="29"/>
      <c r="IAP235" s="29"/>
      <c r="IAQ235" s="29"/>
      <c r="IAR235" s="29"/>
      <c r="IAS235" s="29"/>
      <c r="IAT235" s="29"/>
      <c r="IAU235" s="29"/>
      <c r="IAV235" s="29"/>
      <c r="IAW235" s="29"/>
      <c r="IAX235" s="29"/>
      <c r="IAY235" s="29"/>
      <c r="IAZ235" s="29"/>
      <c r="IBA235" s="29"/>
      <c r="IBB235" s="29"/>
      <c r="IBC235" s="29"/>
      <c r="IBD235" s="29"/>
      <c r="IBE235" s="29"/>
      <c r="IBF235" s="29"/>
      <c r="IBG235" s="29"/>
      <c r="IBH235" s="29"/>
      <c r="IBI235" s="29"/>
      <c r="IBJ235" s="29"/>
      <c r="IBK235" s="29"/>
      <c r="IBL235" s="29"/>
      <c r="IBM235" s="29"/>
      <c r="IBN235" s="29"/>
      <c r="IBO235" s="29"/>
      <c r="IBP235" s="29"/>
      <c r="IBQ235" s="29"/>
      <c r="IBR235" s="29"/>
      <c r="IBS235" s="29"/>
      <c r="IBT235" s="29"/>
      <c r="IBU235" s="29"/>
      <c r="IBV235" s="29"/>
      <c r="IBW235" s="29"/>
      <c r="IBX235" s="29"/>
      <c r="IBY235" s="29"/>
      <c r="IBZ235" s="29"/>
      <c r="ICA235" s="29"/>
      <c r="ICB235" s="29"/>
      <c r="ICC235" s="29"/>
      <c r="ICD235" s="29"/>
      <c r="ICE235" s="29"/>
      <c r="ICF235" s="29"/>
      <c r="ICG235" s="29"/>
      <c r="ICH235" s="29"/>
      <c r="ICI235" s="29"/>
      <c r="ICJ235" s="29"/>
      <c r="ICK235" s="29"/>
      <c r="ICL235" s="29"/>
      <c r="ICM235" s="29"/>
      <c r="ICN235" s="29"/>
      <c r="ICO235" s="29"/>
      <c r="ICP235" s="29"/>
      <c r="ICQ235" s="29"/>
      <c r="ICR235" s="29"/>
      <c r="ICS235" s="29"/>
      <c r="ICT235" s="29"/>
      <c r="ICU235" s="29"/>
      <c r="ICV235" s="29"/>
      <c r="ICW235" s="29"/>
      <c r="ICX235" s="29"/>
      <c r="ICY235" s="29"/>
      <c r="ICZ235" s="29"/>
      <c r="IDA235" s="29"/>
      <c r="IDB235" s="29"/>
      <c r="IDC235" s="29"/>
      <c r="IDD235" s="29"/>
      <c r="IDE235" s="29"/>
      <c r="IDF235" s="29"/>
      <c r="IDG235" s="29"/>
      <c r="IDH235" s="29"/>
      <c r="IDI235" s="29"/>
      <c r="IDJ235" s="29"/>
      <c r="IDK235" s="29"/>
      <c r="IDL235" s="29"/>
      <c r="IDM235" s="29"/>
      <c r="IDN235" s="29"/>
      <c r="IDO235" s="29"/>
      <c r="IDP235" s="29"/>
      <c r="IDQ235" s="29"/>
      <c r="IDR235" s="29"/>
      <c r="IDS235" s="29"/>
      <c r="IDT235" s="29"/>
      <c r="IDU235" s="29"/>
      <c r="IDV235" s="29"/>
      <c r="IDW235" s="29"/>
      <c r="IDX235" s="29"/>
      <c r="IDY235" s="29"/>
      <c r="IDZ235" s="29"/>
      <c r="IEA235" s="29"/>
      <c r="IEB235" s="29"/>
      <c r="IEC235" s="29"/>
      <c r="IED235" s="29"/>
      <c r="IEE235" s="29"/>
      <c r="IEF235" s="29"/>
      <c r="IEG235" s="29"/>
      <c r="IEH235" s="29"/>
      <c r="IEI235" s="29"/>
      <c r="IEJ235" s="29"/>
      <c r="IEK235" s="29"/>
      <c r="IEL235" s="29"/>
      <c r="IEM235" s="29"/>
      <c r="IEN235" s="29"/>
      <c r="IEO235" s="29"/>
      <c r="IEP235" s="29"/>
      <c r="IEQ235" s="29"/>
      <c r="IER235" s="29"/>
      <c r="IES235" s="29"/>
      <c r="IET235" s="29"/>
      <c r="IEU235" s="29"/>
      <c r="IEV235" s="29"/>
      <c r="IEW235" s="29"/>
      <c r="IEX235" s="29"/>
      <c r="IEY235" s="29"/>
      <c r="IEZ235" s="29"/>
      <c r="IFA235" s="29"/>
      <c r="IFB235" s="29"/>
      <c r="IFC235" s="29"/>
      <c r="IFD235" s="29"/>
      <c r="IFE235" s="29"/>
      <c r="IFF235" s="29"/>
      <c r="IFG235" s="29"/>
      <c r="IFH235" s="29"/>
      <c r="IFI235" s="29"/>
      <c r="IFJ235" s="29"/>
      <c r="IFK235" s="29"/>
      <c r="IFL235" s="29"/>
      <c r="IFM235" s="29"/>
      <c r="IFN235" s="29"/>
      <c r="IFO235" s="29"/>
      <c r="IFP235" s="29"/>
      <c r="IFQ235" s="29"/>
      <c r="IFR235" s="29"/>
      <c r="IFS235" s="29"/>
      <c r="IFT235" s="29"/>
      <c r="IFU235" s="29"/>
      <c r="IFV235" s="29"/>
      <c r="IFW235" s="29"/>
      <c r="IFX235" s="29"/>
      <c r="IFY235" s="29"/>
      <c r="IFZ235" s="29"/>
      <c r="IGA235" s="29"/>
      <c r="IGB235" s="29"/>
      <c r="IGC235" s="29"/>
      <c r="IGD235" s="29"/>
      <c r="IGE235" s="29"/>
      <c r="IGF235" s="29"/>
      <c r="IGG235" s="29"/>
      <c r="IGH235" s="29"/>
      <c r="IGI235" s="29"/>
      <c r="IGJ235" s="29"/>
      <c r="IGK235" s="29"/>
      <c r="IGL235" s="29"/>
      <c r="IGM235" s="29"/>
      <c r="IGN235" s="29"/>
      <c r="IGO235" s="29"/>
      <c r="IGP235" s="29"/>
      <c r="IGQ235" s="29"/>
      <c r="IGR235" s="29"/>
      <c r="IGS235" s="29"/>
      <c r="IGT235" s="29"/>
      <c r="IGU235" s="29"/>
      <c r="IGV235" s="29"/>
      <c r="IGW235" s="29"/>
      <c r="IGX235" s="29"/>
      <c r="IGY235" s="29"/>
      <c r="IGZ235" s="29"/>
      <c r="IHA235" s="29"/>
      <c r="IHB235" s="29"/>
      <c r="IHC235" s="29"/>
      <c r="IHD235" s="29"/>
      <c r="IHE235" s="29"/>
      <c r="IHF235" s="29"/>
      <c r="IHG235" s="29"/>
      <c r="IHH235" s="29"/>
      <c r="IHI235" s="29"/>
      <c r="IHJ235" s="29"/>
      <c r="IHK235" s="29"/>
      <c r="IHL235" s="29"/>
      <c r="IHM235" s="29"/>
      <c r="IHN235" s="29"/>
      <c r="IHO235" s="29"/>
      <c r="IHP235" s="29"/>
      <c r="IHQ235" s="29"/>
      <c r="IHR235" s="29"/>
      <c r="IHS235" s="29"/>
      <c r="IHT235" s="29"/>
      <c r="IHU235" s="29"/>
      <c r="IHV235" s="29"/>
      <c r="IHW235" s="29"/>
      <c r="IHX235" s="29"/>
      <c r="IHY235" s="29"/>
      <c r="IHZ235" s="29"/>
      <c r="IIA235" s="29"/>
      <c r="IIB235" s="29"/>
      <c r="IIC235" s="29"/>
      <c r="IID235" s="29"/>
      <c r="IIE235" s="29"/>
      <c r="IIF235" s="29"/>
      <c r="IIG235" s="29"/>
      <c r="IIH235" s="29"/>
      <c r="III235" s="29"/>
      <c r="IIJ235" s="29"/>
      <c r="IIK235" s="29"/>
      <c r="IIL235" s="29"/>
      <c r="IIM235" s="29"/>
      <c r="IIN235" s="29"/>
      <c r="IIO235" s="29"/>
      <c r="IIP235" s="29"/>
      <c r="IIQ235" s="29"/>
      <c r="IIR235" s="29"/>
      <c r="IIS235" s="29"/>
      <c r="IIT235" s="29"/>
      <c r="IIU235" s="29"/>
      <c r="IIV235" s="29"/>
      <c r="IIW235" s="29"/>
      <c r="IIX235" s="29"/>
      <c r="IIY235" s="29"/>
      <c r="IIZ235" s="29"/>
      <c r="IJA235" s="29"/>
      <c r="IJB235" s="29"/>
      <c r="IJC235" s="29"/>
      <c r="IJD235" s="29"/>
      <c r="IJE235" s="29"/>
      <c r="IJF235" s="29"/>
      <c r="IJG235" s="29"/>
      <c r="IJH235" s="29"/>
      <c r="IJI235" s="29"/>
      <c r="IJJ235" s="29"/>
      <c r="IJK235" s="29"/>
      <c r="IJL235" s="29"/>
      <c r="IJM235" s="29"/>
      <c r="IJN235" s="29"/>
      <c r="IJO235" s="29"/>
      <c r="IJP235" s="29"/>
      <c r="IJQ235" s="29"/>
      <c r="IJR235" s="29"/>
      <c r="IJS235" s="29"/>
      <c r="IJT235" s="29"/>
      <c r="IJU235" s="29"/>
      <c r="IJV235" s="29"/>
      <c r="IJW235" s="29"/>
      <c r="IJX235" s="29"/>
      <c r="IJY235" s="29"/>
      <c r="IJZ235" s="29"/>
      <c r="IKA235" s="29"/>
      <c r="IKB235" s="29"/>
      <c r="IKC235" s="29"/>
      <c r="IKD235" s="29"/>
      <c r="IKE235" s="29"/>
      <c r="IKF235" s="29"/>
      <c r="IKG235" s="29"/>
      <c r="IKH235" s="29"/>
      <c r="IKI235" s="29"/>
      <c r="IKJ235" s="29"/>
      <c r="IKK235" s="29"/>
      <c r="IKL235" s="29"/>
      <c r="IKM235" s="29"/>
      <c r="IKN235" s="29"/>
      <c r="IKO235" s="29"/>
      <c r="IKP235" s="29"/>
      <c r="IKQ235" s="29"/>
      <c r="IKR235" s="29"/>
      <c r="IKS235" s="29"/>
      <c r="IKT235" s="29"/>
      <c r="IKU235" s="29"/>
      <c r="IKV235" s="29"/>
      <c r="IKW235" s="29"/>
      <c r="IKX235" s="29"/>
      <c r="IKY235" s="29"/>
      <c r="IKZ235" s="29"/>
      <c r="ILA235" s="29"/>
      <c r="ILB235" s="29"/>
      <c r="ILC235" s="29"/>
      <c r="ILD235" s="29"/>
      <c r="ILE235" s="29"/>
      <c r="ILF235" s="29"/>
      <c r="ILG235" s="29"/>
      <c r="ILH235" s="29"/>
      <c r="ILI235" s="29"/>
      <c r="ILJ235" s="29"/>
      <c r="ILK235" s="29"/>
      <c r="ILL235" s="29"/>
      <c r="ILM235" s="29"/>
      <c r="ILN235" s="29"/>
      <c r="ILO235" s="29"/>
      <c r="ILP235" s="29"/>
      <c r="ILQ235" s="29"/>
      <c r="ILR235" s="29"/>
      <c r="ILS235" s="29"/>
      <c r="ILT235" s="29"/>
      <c r="ILU235" s="29"/>
      <c r="ILV235" s="29"/>
      <c r="ILW235" s="29"/>
      <c r="ILX235" s="29"/>
      <c r="ILY235" s="29"/>
      <c r="ILZ235" s="29"/>
      <c r="IMA235" s="29"/>
      <c r="IMB235" s="29"/>
      <c r="IMC235" s="29"/>
      <c r="IMD235" s="29"/>
      <c r="IME235" s="29"/>
      <c r="IMF235" s="29"/>
      <c r="IMG235" s="29"/>
      <c r="IMH235" s="29"/>
      <c r="IMI235" s="29"/>
      <c r="IMJ235" s="29"/>
      <c r="IMK235" s="29"/>
      <c r="IML235" s="29"/>
      <c r="IMM235" s="29"/>
      <c r="IMN235" s="29"/>
      <c r="IMO235" s="29"/>
      <c r="IMP235" s="29"/>
      <c r="IMQ235" s="29"/>
      <c r="IMR235" s="29"/>
      <c r="IMS235" s="29"/>
      <c r="IMT235" s="29"/>
      <c r="IMU235" s="29"/>
      <c r="IMV235" s="29"/>
      <c r="IMW235" s="29"/>
      <c r="IMX235" s="29"/>
      <c r="IMY235" s="29"/>
      <c r="IMZ235" s="29"/>
      <c r="INA235" s="29"/>
      <c r="INB235" s="29"/>
      <c r="INC235" s="29"/>
      <c r="IND235" s="29"/>
      <c r="INE235" s="29"/>
      <c r="INF235" s="29"/>
      <c r="ING235" s="29"/>
      <c r="INH235" s="29"/>
      <c r="INI235" s="29"/>
      <c r="INJ235" s="29"/>
      <c r="INK235" s="29"/>
      <c r="INL235" s="29"/>
      <c r="INM235" s="29"/>
      <c r="INN235" s="29"/>
      <c r="INO235" s="29"/>
      <c r="INP235" s="29"/>
      <c r="INQ235" s="29"/>
      <c r="INR235" s="29"/>
      <c r="INS235" s="29"/>
      <c r="INT235" s="29"/>
      <c r="INU235" s="29"/>
      <c r="INV235" s="29"/>
      <c r="INW235" s="29"/>
      <c r="INX235" s="29"/>
      <c r="INY235" s="29"/>
      <c r="INZ235" s="29"/>
      <c r="IOA235" s="29"/>
      <c r="IOB235" s="29"/>
      <c r="IOC235" s="29"/>
      <c r="IOD235" s="29"/>
      <c r="IOE235" s="29"/>
      <c r="IOF235" s="29"/>
      <c r="IOG235" s="29"/>
      <c r="IOH235" s="29"/>
      <c r="IOI235" s="29"/>
      <c r="IOJ235" s="29"/>
      <c r="IOK235" s="29"/>
      <c r="IOL235" s="29"/>
      <c r="IOM235" s="29"/>
      <c r="ION235" s="29"/>
      <c r="IOO235" s="29"/>
      <c r="IOP235" s="29"/>
      <c r="IOQ235" s="29"/>
      <c r="IOR235" s="29"/>
      <c r="IOS235" s="29"/>
      <c r="IOT235" s="29"/>
      <c r="IOU235" s="29"/>
      <c r="IOV235" s="29"/>
      <c r="IOW235" s="29"/>
      <c r="IOX235" s="29"/>
      <c r="IOY235" s="29"/>
      <c r="IOZ235" s="29"/>
      <c r="IPA235" s="29"/>
      <c r="IPB235" s="29"/>
      <c r="IPC235" s="29"/>
      <c r="IPD235" s="29"/>
      <c r="IPE235" s="29"/>
      <c r="IPF235" s="29"/>
      <c r="IPG235" s="29"/>
      <c r="IPH235" s="29"/>
      <c r="IPI235" s="29"/>
      <c r="IPJ235" s="29"/>
      <c r="IPK235" s="29"/>
      <c r="IPL235" s="29"/>
      <c r="IPM235" s="29"/>
      <c r="IPN235" s="29"/>
      <c r="IPO235" s="29"/>
      <c r="IPP235" s="29"/>
      <c r="IPQ235" s="29"/>
      <c r="IPR235" s="29"/>
      <c r="IPS235" s="29"/>
      <c r="IPT235" s="29"/>
      <c r="IPU235" s="29"/>
      <c r="IPV235" s="29"/>
      <c r="IPW235" s="29"/>
      <c r="IPX235" s="29"/>
      <c r="IPY235" s="29"/>
      <c r="IPZ235" s="29"/>
      <c r="IQA235" s="29"/>
      <c r="IQB235" s="29"/>
      <c r="IQC235" s="29"/>
      <c r="IQD235" s="29"/>
      <c r="IQE235" s="29"/>
      <c r="IQF235" s="29"/>
      <c r="IQG235" s="29"/>
      <c r="IQH235" s="29"/>
      <c r="IQI235" s="29"/>
      <c r="IQJ235" s="29"/>
      <c r="IQK235" s="29"/>
      <c r="IQL235" s="29"/>
      <c r="IQM235" s="29"/>
      <c r="IQN235" s="29"/>
      <c r="IQO235" s="29"/>
      <c r="IQP235" s="29"/>
      <c r="IQQ235" s="29"/>
      <c r="IQR235" s="29"/>
      <c r="IQS235" s="29"/>
      <c r="IQT235" s="29"/>
      <c r="IQU235" s="29"/>
      <c r="IQV235" s="29"/>
      <c r="IQW235" s="29"/>
      <c r="IQX235" s="29"/>
      <c r="IQY235" s="29"/>
      <c r="IQZ235" s="29"/>
      <c r="IRA235" s="29"/>
      <c r="IRB235" s="29"/>
      <c r="IRC235" s="29"/>
      <c r="IRD235" s="29"/>
      <c r="IRE235" s="29"/>
      <c r="IRF235" s="29"/>
      <c r="IRG235" s="29"/>
      <c r="IRH235" s="29"/>
      <c r="IRI235" s="29"/>
      <c r="IRJ235" s="29"/>
      <c r="IRK235" s="29"/>
      <c r="IRL235" s="29"/>
      <c r="IRM235" s="29"/>
      <c r="IRN235" s="29"/>
      <c r="IRO235" s="29"/>
      <c r="IRP235" s="29"/>
      <c r="IRQ235" s="29"/>
      <c r="IRR235" s="29"/>
      <c r="IRS235" s="29"/>
      <c r="IRT235" s="29"/>
      <c r="IRU235" s="29"/>
      <c r="IRV235" s="29"/>
      <c r="IRW235" s="29"/>
      <c r="IRX235" s="29"/>
      <c r="IRY235" s="29"/>
      <c r="IRZ235" s="29"/>
      <c r="ISA235" s="29"/>
      <c r="ISB235" s="29"/>
      <c r="ISC235" s="29"/>
      <c r="ISD235" s="29"/>
      <c r="ISE235" s="29"/>
      <c r="ISF235" s="29"/>
      <c r="ISG235" s="29"/>
      <c r="ISH235" s="29"/>
      <c r="ISI235" s="29"/>
      <c r="ISJ235" s="29"/>
      <c r="ISK235" s="29"/>
      <c r="ISL235" s="29"/>
      <c r="ISM235" s="29"/>
      <c r="ISN235" s="29"/>
      <c r="ISO235" s="29"/>
      <c r="ISP235" s="29"/>
      <c r="ISQ235" s="29"/>
      <c r="ISR235" s="29"/>
      <c r="ISS235" s="29"/>
      <c r="IST235" s="29"/>
      <c r="ISU235" s="29"/>
      <c r="ISV235" s="29"/>
      <c r="ISW235" s="29"/>
      <c r="ISX235" s="29"/>
      <c r="ISY235" s="29"/>
      <c r="ISZ235" s="29"/>
      <c r="ITA235" s="29"/>
      <c r="ITB235" s="29"/>
      <c r="ITC235" s="29"/>
      <c r="ITD235" s="29"/>
      <c r="ITE235" s="29"/>
      <c r="ITF235" s="29"/>
      <c r="ITG235" s="29"/>
      <c r="ITH235" s="29"/>
      <c r="ITI235" s="29"/>
      <c r="ITJ235" s="29"/>
      <c r="ITK235" s="29"/>
      <c r="ITL235" s="29"/>
      <c r="ITM235" s="29"/>
      <c r="ITN235" s="29"/>
      <c r="ITO235" s="29"/>
      <c r="ITP235" s="29"/>
      <c r="ITQ235" s="29"/>
      <c r="ITR235" s="29"/>
      <c r="ITS235" s="29"/>
      <c r="ITT235" s="29"/>
      <c r="ITU235" s="29"/>
      <c r="ITV235" s="29"/>
      <c r="ITW235" s="29"/>
      <c r="ITX235" s="29"/>
      <c r="ITY235" s="29"/>
      <c r="ITZ235" s="29"/>
      <c r="IUA235" s="29"/>
      <c r="IUB235" s="29"/>
      <c r="IUC235" s="29"/>
      <c r="IUD235" s="29"/>
      <c r="IUE235" s="29"/>
      <c r="IUF235" s="29"/>
      <c r="IUG235" s="29"/>
      <c r="IUH235" s="29"/>
      <c r="IUI235" s="29"/>
      <c r="IUJ235" s="29"/>
      <c r="IUK235" s="29"/>
      <c r="IUL235" s="29"/>
      <c r="IUM235" s="29"/>
      <c r="IUN235" s="29"/>
      <c r="IUO235" s="29"/>
      <c r="IUP235" s="29"/>
      <c r="IUQ235" s="29"/>
      <c r="IUR235" s="29"/>
      <c r="IUS235" s="29"/>
      <c r="IUT235" s="29"/>
      <c r="IUU235" s="29"/>
      <c r="IUV235" s="29"/>
      <c r="IUW235" s="29"/>
      <c r="IUX235" s="29"/>
      <c r="IUY235" s="29"/>
      <c r="IUZ235" s="29"/>
      <c r="IVA235" s="29"/>
      <c r="IVB235" s="29"/>
      <c r="IVC235" s="29"/>
      <c r="IVD235" s="29"/>
      <c r="IVE235" s="29"/>
      <c r="IVF235" s="29"/>
      <c r="IVG235" s="29"/>
      <c r="IVH235" s="29"/>
      <c r="IVI235" s="29"/>
      <c r="IVJ235" s="29"/>
      <c r="IVK235" s="29"/>
      <c r="IVL235" s="29"/>
      <c r="IVM235" s="29"/>
      <c r="IVN235" s="29"/>
      <c r="IVO235" s="29"/>
      <c r="IVP235" s="29"/>
      <c r="IVQ235" s="29"/>
      <c r="IVR235" s="29"/>
      <c r="IVS235" s="29"/>
      <c r="IVT235" s="29"/>
      <c r="IVU235" s="29"/>
      <c r="IVV235" s="29"/>
      <c r="IVW235" s="29"/>
      <c r="IVX235" s="29"/>
      <c r="IVY235" s="29"/>
      <c r="IVZ235" s="29"/>
      <c r="IWA235" s="29"/>
      <c r="IWB235" s="29"/>
      <c r="IWC235" s="29"/>
      <c r="IWD235" s="29"/>
      <c r="IWE235" s="29"/>
      <c r="IWF235" s="29"/>
      <c r="IWG235" s="29"/>
      <c r="IWH235" s="29"/>
      <c r="IWI235" s="29"/>
      <c r="IWJ235" s="29"/>
      <c r="IWK235" s="29"/>
      <c r="IWL235" s="29"/>
      <c r="IWM235" s="29"/>
      <c r="IWN235" s="29"/>
      <c r="IWO235" s="29"/>
      <c r="IWP235" s="29"/>
      <c r="IWQ235" s="29"/>
      <c r="IWR235" s="29"/>
      <c r="IWS235" s="29"/>
      <c r="IWT235" s="29"/>
      <c r="IWU235" s="29"/>
      <c r="IWV235" s="29"/>
      <c r="IWW235" s="29"/>
      <c r="IWX235" s="29"/>
      <c r="IWY235" s="29"/>
      <c r="IWZ235" s="29"/>
      <c r="IXA235" s="29"/>
      <c r="IXB235" s="29"/>
      <c r="IXC235" s="29"/>
      <c r="IXD235" s="29"/>
      <c r="IXE235" s="29"/>
      <c r="IXF235" s="29"/>
      <c r="IXG235" s="29"/>
      <c r="IXH235" s="29"/>
      <c r="IXI235" s="29"/>
      <c r="IXJ235" s="29"/>
      <c r="IXK235" s="29"/>
      <c r="IXL235" s="29"/>
      <c r="IXM235" s="29"/>
      <c r="IXN235" s="29"/>
      <c r="IXO235" s="29"/>
      <c r="IXP235" s="29"/>
      <c r="IXQ235" s="29"/>
      <c r="IXR235" s="29"/>
      <c r="IXS235" s="29"/>
      <c r="IXT235" s="29"/>
      <c r="IXU235" s="29"/>
      <c r="IXV235" s="29"/>
      <c r="IXW235" s="29"/>
      <c r="IXX235" s="29"/>
      <c r="IXY235" s="29"/>
      <c r="IXZ235" s="29"/>
      <c r="IYA235" s="29"/>
      <c r="IYB235" s="29"/>
      <c r="IYC235" s="29"/>
      <c r="IYD235" s="29"/>
      <c r="IYE235" s="29"/>
      <c r="IYF235" s="29"/>
      <c r="IYG235" s="29"/>
      <c r="IYH235" s="29"/>
      <c r="IYI235" s="29"/>
      <c r="IYJ235" s="29"/>
      <c r="IYK235" s="29"/>
      <c r="IYL235" s="29"/>
      <c r="IYM235" s="29"/>
      <c r="IYN235" s="29"/>
      <c r="IYO235" s="29"/>
      <c r="IYP235" s="29"/>
      <c r="IYQ235" s="29"/>
      <c r="IYR235" s="29"/>
      <c r="IYS235" s="29"/>
      <c r="IYT235" s="29"/>
      <c r="IYU235" s="29"/>
      <c r="IYV235" s="29"/>
      <c r="IYW235" s="29"/>
      <c r="IYX235" s="29"/>
      <c r="IYY235" s="29"/>
      <c r="IYZ235" s="29"/>
      <c r="IZA235" s="29"/>
      <c r="IZB235" s="29"/>
      <c r="IZC235" s="29"/>
      <c r="IZD235" s="29"/>
      <c r="IZE235" s="29"/>
      <c r="IZF235" s="29"/>
      <c r="IZG235" s="29"/>
      <c r="IZH235" s="29"/>
      <c r="IZI235" s="29"/>
      <c r="IZJ235" s="29"/>
      <c r="IZK235" s="29"/>
      <c r="IZL235" s="29"/>
      <c r="IZM235" s="29"/>
      <c r="IZN235" s="29"/>
      <c r="IZO235" s="29"/>
      <c r="IZP235" s="29"/>
      <c r="IZQ235" s="29"/>
      <c r="IZR235" s="29"/>
      <c r="IZS235" s="29"/>
      <c r="IZT235" s="29"/>
      <c r="IZU235" s="29"/>
      <c r="IZV235" s="29"/>
      <c r="IZW235" s="29"/>
      <c r="IZX235" s="29"/>
      <c r="IZY235" s="29"/>
      <c r="IZZ235" s="29"/>
      <c r="JAA235" s="29"/>
      <c r="JAB235" s="29"/>
      <c r="JAC235" s="29"/>
      <c r="JAD235" s="29"/>
      <c r="JAE235" s="29"/>
      <c r="JAF235" s="29"/>
      <c r="JAG235" s="29"/>
      <c r="JAH235" s="29"/>
      <c r="JAI235" s="29"/>
      <c r="JAJ235" s="29"/>
      <c r="JAK235" s="29"/>
      <c r="JAL235" s="29"/>
      <c r="JAM235" s="29"/>
      <c r="JAN235" s="29"/>
      <c r="JAO235" s="29"/>
      <c r="JAP235" s="29"/>
      <c r="JAQ235" s="29"/>
      <c r="JAR235" s="29"/>
      <c r="JAS235" s="29"/>
      <c r="JAT235" s="29"/>
      <c r="JAU235" s="29"/>
      <c r="JAV235" s="29"/>
      <c r="JAW235" s="29"/>
      <c r="JAX235" s="29"/>
      <c r="JAY235" s="29"/>
      <c r="JAZ235" s="29"/>
      <c r="JBA235" s="29"/>
      <c r="JBB235" s="29"/>
      <c r="JBC235" s="29"/>
      <c r="JBD235" s="29"/>
      <c r="JBE235" s="29"/>
      <c r="JBF235" s="29"/>
      <c r="JBG235" s="29"/>
      <c r="JBH235" s="29"/>
      <c r="JBI235" s="29"/>
      <c r="JBJ235" s="29"/>
      <c r="JBK235" s="29"/>
      <c r="JBL235" s="29"/>
      <c r="JBM235" s="29"/>
      <c r="JBN235" s="29"/>
      <c r="JBO235" s="29"/>
      <c r="JBP235" s="29"/>
      <c r="JBQ235" s="29"/>
      <c r="JBR235" s="29"/>
      <c r="JBS235" s="29"/>
      <c r="JBT235" s="29"/>
      <c r="JBU235" s="29"/>
      <c r="JBV235" s="29"/>
      <c r="JBW235" s="29"/>
      <c r="JBX235" s="29"/>
      <c r="JBY235" s="29"/>
      <c r="JBZ235" s="29"/>
      <c r="JCA235" s="29"/>
      <c r="JCB235" s="29"/>
      <c r="JCC235" s="29"/>
      <c r="JCD235" s="29"/>
      <c r="JCE235" s="29"/>
      <c r="JCF235" s="29"/>
      <c r="JCG235" s="29"/>
      <c r="JCH235" s="29"/>
      <c r="JCI235" s="29"/>
      <c r="JCJ235" s="29"/>
      <c r="JCK235" s="29"/>
      <c r="JCL235" s="29"/>
      <c r="JCM235" s="29"/>
      <c r="JCN235" s="29"/>
      <c r="JCO235" s="29"/>
      <c r="JCP235" s="29"/>
      <c r="JCQ235" s="29"/>
      <c r="JCR235" s="29"/>
      <c r="JCS235" s="29"/>
      <c r="JCT235" s="29"/>
      <c r="JCU235" s="29"/>
      <c r="JCV235" s="29"/>
      <c r="JCW235" s="29"/>
      <c r="JCX235" s="29"/>
      <c r="JCY235" s="29"/>
      <c r="JCZ235" s="29"/>
      <c r="JDA235" s="29"/>
      <c r="JDB235" s="29"/>
      <c r="JDC235" s="29"/>
      <c r="JDD235" s="29"/>
      <c r="JDE235" s="29"/>
      <c r="JDF235" s="29"/>
      <c r="JDG235" s="29"/>
      <c r="JDH235" s="29"/>
      <c r="JDI235" s="29"/>
      <c r="JDJ235" s="29"/>
      <c r="JDK235" s="29"/>
      <c r="JDL235" s="29"/>
      <c r="JDM235" s="29"/>
      <c r="JDN235" s="29"/>
      <c r="JDO235" s="29"/>
      <c r="JDP235" s="29"/>
      <c r="JDQ235" s="29"/>
      <c r="JDR235" s="29"/>
      <c r="JDS235" s="29"/>
      <c r="JDT235" s="29"/>
      <c r="JDU235" s="29"/>
      <c r="JDV235" s="29"/>
      <c r="JDW235" s="29"/>
      <c r="JDX235" s="29"/>
      <c r="JDY235" s="29"/>
      <c r="JDZ235" s="29"/>
      <c r="JEA235" s="29"/>
      <c r="JEB235" s="29"/>
      <c r="JEC235" s="29"/>
      <c r="JED235" s="29"/>
      <c r="JEE235" s="29"/>
      <c r="JEF235" s="29"/>
      <c r="JEG235" s="29"/>
      <c r="JEH235" s="29"/>
      <c r="JEI235" s="29"/>
      <c r="JEJ235" s="29"/>
      <c r="JEK235" s="29"/>
      <c r="JEL235" s="29"/>
      <c r="JEM235" s="29"/>
      <c r="JEN235" s="29"/>
      <c r="JEO235" s="29"/>
      <c r="JEP235" s="29"/>
      <c r="JEQ235" s="29"/>
      <c r="JER235" s="29"/>
      <c r="JES235" s="29"/>
      <c r="JET235" s="29"/>
      <c r="JEU235" s="29"/>
      <c r="JEV235" s="29"/>
      <c r="JEW235" s="29"/>
      <c r="JEX235" s="29"/>
      <c r="JEY235" s="29"/>
      <c r="JEZ235" s="29"/>
      <c r="JFA235" s="29"/>
      <c r="JFB235" s="29"/>
      <c r="JFC235" s="29"/>
      <c r="JFD235" s="29"/>
      <c r="JFE235" s="29"/>
      <c r="JFF235" s="29"/>
      <c r="JFG235" s="29"/>
      <c r="JFH235" s="29"/>
      <c r="JFI235" s="29"/>
      <c r="JFJ235" s="29"/>
      <c r="JFK235" s="29"/>
      <c r="JFL235" s="29"/>
      <c r="JFM235" s="29"/>
      <c r="JFN235" s="29"/>
      <c r="JFO235" s="29"/>
      <c r="JFP235" s="29"/>
      <c r="JFQ235" s="29"/>
      <c r="JFR235" s="29"/>
      <c r="JFS235" s="29"/>
      <c r="JFT235" s="29"/>
      <c r="JFU235" s="29"/>
      <c r="JFV235" s="29"/>
      <c r="JFW235" s="29"/>
      <c r="JFX235" s="29"/>
      <c r="JFY235" s="29"/>
      <c r="JFZ235" s="29"/>
      <c r="JGA235" s="29"/>
      <c r="JGB235" s="29"/>
      <c r="JGC235" s="29"/>
      <c r="JGD235" s="29"/>
      <c r="JGE235" s="29"/>
      <c r="JGF235" s="29"/>
      <c r="JGG235" s="29"/>
      <c r="JGH235" s="29"/>
      <c r="JGI235" s="29"/>
      <c r="JGJ235" s="29"/>
      <c r="JGK235" s="29"/>
      <c r="JGL235" s="29"/>
      <c r="JGM235" s="29"/>
      <c r="JGN235" s="29"/>
      <c r="JGO235" s="29"/>
      <c r="JGP235" s="29"/>
      <c r="JGQ235" s="29"/>
      <c r="JGR235" s="29"/>
      <c r="JGS235" s="29"/>
      <c r="JGT235" s="29"/>
      <c r="JGU235" s="29"/>
      <c r="JGV235" s="29"/>
      <c r="JGW235" s="29"/>
      <c r="JGX235" s="29"/>
      <c r="JGY235" s="29"/>
      <c r="JGZ235" s="29"/>
      <c r="JHA235" s="29"/>
      <c r="JHB235" s="29"/>
      <c r="JHC235" s="29"/>
      <c r="JHD235" s="29"/>
      <c r="JHE235" s="29"/>
      <c r="JHF235" s="29"/>
      <c r="JHG235" s="29"/>
      <c r="JHH235" s="29"/>
      <c r="JHI235" s="29"/>
      <c r="JHJ235" s="29"/>
      <c r="JHK235" s="29"/>
      <c r="JHL235" s="29"/>
      <c r="JHM235" s="29"/>
      <c r="JHN235" s="29"/>
      <c r="JHO235" s="29"/>
      <c r="JHP235" s="29"/>
      <c r="JHQ235" s="29"/>
      <c r="JHR235" s="29"/>
      <c r="JHS235" s="29"/>
      <c r="JHT235" s="29"/>
      <c r="JHU235" s="29"/>
      <c r="JHV235" s="29"/>
      <c r="JHW235" s="29"/>
      <c r="JHX235" s="29"/>
      <c r="JHY235" s="29"/>
      <c r="JHZ235" s="29"/>
      <c r="JIA235" s="29"/>
      <c r="JIB235" s="29"/>
      <c r="JIC235" s="29"/>
      <c r="JID235" s="29"/>
      <c r="JIE235" s="29"/>
      <c r="JIF235" s="29"/>
      <c r="JIG235" s="29"/>
      <c r="JIH235" s="29"/>
      <c r="JII235" s="29"/>
      <c r="JIJ235" s="29"/>
      <c r="JIK235" s="29"/>
      <c r="JIL235" s="29"/>
      <c r="JIM235" s="29"/>
      <c r="JIN235" s="29"/>
      <c r="JIO235" s="29"/>
      <c r="JIP235" s="29"/>
      <c r="JIQ235" s="29"/>
      <c r="JIR235" s="29"/>
      <c r="JIS235" s="29"/>
      <c r="JIT235" s="29"/>
      <c r="JIU235" s="29"/>
      <c r="JIV235" s="29"/>
      <c r="JIW235" s="29"/>
      <c r="JIX235" s="29"/>
      <c r="JIY235" s="29"/>
      <c r="JIZ235" s="29"/>
      <c r="JJA235" s="29"/>
      <c r="JJB235" s="29"/>
      <c r="JJC235" s="29"/>
      <c r="JJD235" s="29"/>
      <c r="JJE235" s="29"/>
      <c r="JJF235" s="29"/>
      <c r="JJG235" s="29"/>
      <c r="JJH235" s="29"/>
      <c r="JJI235" s="29"/>
      <c r="JJJ235" s="29"/>
      <c r="JJK235" s="29"/>
      <c r="JJL235" s="29"/>
      <c r="JJM235" s="29"/>
      <c r="JJN235" s="29"/>
      <c r="JJO235" s="29"/>
      <c r="JJP235" s="29"/>
      <c r="JJQ235" s="29"/>
      <c r="JJR235" s="29"/>
      <c r="JJS235" s="29"/>
      <c r="JJT235" s="29"/>
      <c r="JJU235" s="29"/>
      <c r="JJV235" s="29"/>
      <c r="JJW235" s="29"/>
      <c r="JJX235" s="29"/>
      <c r="JJY235" s="29"/>
      <c r="JJZ235" s="29"/>
      <c r="JKA235" s="29"/>
      <c r="JKB235" s="29"/>
      <c r="JKC235" s="29"/>
      <c r="JKD235" s="29"/>
      <c r="JKE235" s="29"/>
      <c r="JKF235" s="29"/>
      <c r="JKG235" s="29"/>
      <c r="JKH235" s="29"/>
      <c r="JKI235" s="29"/>
      <c r="JKJ235" s="29"/>
      <c r="JKK235" s="29"/>
      <c r="JKL235" s="29"/>
      <c r="JKM235" s="29"/>
      <c r="JKN235" s="29"/>
      <c r="JKO235" s="29"/>
      <c r="JKP235" s="29"/>
      <c r="JKQ235" s="29"/>
      <c r="JKR235" s="29"/>
      <c r="JKS235" s="29"/>
      <c r="JKT235" s="29"/>
      <c r="JKU235" s="29"/>
      <c r="JKV235" s="29"/>
      <c r="JKW235" s="29"/>
      <c r="JKX235" s="29"/>
      <c r="JKY235" s="29"/>
      <c r="JKZ235" s="29"/>
      <c r="JLA235" s="29"/>
      <c r="JLB235" s="29"/>
      <c r="JLC235" s="29"/>
      <c r="JLD235" s="29"/>
      <c r="JLE235" s="29"/>
      <c r="JLF235" s="29"/>
      <c r="JLG235" s="29"/>
      <c r="JLH235" s="29"/>
      <c r="JLI235" s="29"/>
      <c r="JLJ235" s="29"/>
      <c r="JLK235" s="29"/>
      <c r="JLL235" s="29"/>
      <c r="JLM235" s="29"/>
      <c r="JLN235" s="29"/>
      <c r="JLO235" s="29"/>
      <c r="JLP235" s="29"/>
      <c r="JLQ235" s="29"/>
      <c r="JLR235" s="29"/>
      <c r="JLS235" s="29"/>
      <c r="JLT235" s="29"/>
      <c r="JLU235" s="29"/>
      <c r="JLV235" s="29"/>
      <c r="JLW235" s="29"/>
      <c r="JLX235" s="29"/>
      <c r="JLY235" s="29"/>
      <c r="JLZ235" s="29"/>
      <c r="JMA235" s="29"/>
      <c r="JMB235" s="29"/>
      <c r="JMC235" s="29"/>
      <c r="JMD235" s="29"/>
      <c r="JME235" s="29"/>
      <c r="JMF235" s="29"/>
      <c r="JMG235" s="29"/>
      <c r="JMH235" s="29"/>
      <c r="JMI235" s="29"/>
      <c r="JMJ235" s="29"/>
      <c r="JMK235" s="29"/>
      <c r="JML235" s="29"/>
      <c r="JMM235" s="29"/>
      <c r="JMN235" s="29"/>
      <c r="JMO235" s="29"/>
      <c r="JMP235" s="29"/>
      <c r="JMQ235" s="29"/>
      <c r="JMR235" s="29"/>
      <c r="JMS235" s="29"/>
      <c r="JMT235" s="29"/>
      <c r="JMU235" s="29"/>
      <c r="JMV235" s="29"/>
      <c r="JMW235" s="29"/>
      <c r="JMX235" s="29"/>
      <c r="JMY235" s="29"/>
      <c r="JMZ235" s="29"/>
      <c r="JNA235" s="29"/>
      <c r="JNB235" s="29"/>
      <c r="JNC235" s="29"/>
      <c r="JND235" s="29"/>
      <c r="JNE235" s="29"/>
      <c r="JNF235" s="29"/>
      <c r="JNG235" s="29"/>
      <c r="JNH235" s="29"/>
      <c r="JNI235" s="29"/>
      <c r="JNJ235" s="29"/>
      <c r="JNK235" s="29"/>
      <c r="JNL235" s="29"/>
      <c r="JNM235" s="29"/>
      <c r="JNN235" s="29"/>
      <c r="JNO235" s="29"/>
      <c r="JNP235" s="29"/>
      <c r="JNQ235" s="29"/>
      <c r="JNR235" s="29"/>
      <c r="JNS235" s="29"/>
      <c r="JNT235" s="29"/>
      <c r="JNU235" s="29"/>
      <c r="JNV235" s="29"/>
      <c r="JNW235" s="29"/>
      <c r="JNX235" s="29"/>
      <c r="JNY235" s="29"/>
      <c r="JNZ235" s="29"/>
      <c r="JOA235" s="29"/>
      <c r="JOB235" s="29"/>
      <c r="JOC235" s="29"/>
      <c r="JOD235" s="29"/>
      <c r="JOE235" s="29"/>
      <c r="JOF235" s="29"/>
      <c r="JOG235" s="29"/>
      <c r="JOH235" s="29"/>
      <c r="JOI235" s="29"/>
      <c r="JOJ235" s="29"/>
      <c r="JOK235" s="29"/>
      <c r="JOL235" s="29"/>
      <c r="JOM235" s="29"/>
      <c r="JON235" s="29"/>
      <c r="JOO235" s="29"/>
      <c r="JOP235" s="29"/>
      <c r="JOQ235" s="29"/>
      <c r="JOR235" s="29"/>
      <c r="JOS235" s="29"/>
      <c r="JOT235" s="29"/>
      <c r="JOU235" s="29"/>
      <c r="JOV235" s="29"/>
      <c r="JOW235" s="29"/>
      <c r="JOX235" s="29"/>
      <c r="JOY235" s="29"/>
      <c r="JOZ235" s="29"/>
      <c r="JPA235" s="29"/>
      <c r="JPB235" s="29"/>
      <c r="JPC235" s="29"/>
      <c r="JPD235" s="29"/>
      <c r="JPE235" s="29"/>
      <c r="JPF235" s="29"/>
      <c r="JPG235" s="29"/>
      <c r="JPH235" s="29"/>
      <c r="JPI235" s="29"/>
      <c r="JPJ235" s="29"/>
      <c r="JPK235" s="29"/>
      <c r="JPL235" s="29"/>
      <c r="JPM235" s="29"/>
      <c r="JPN235" s="29"/>
      <c r="JPO235" s="29"/>
      <c r="JPP235" s="29"/>
      <c r="JPQ235" s="29"/>
      <c r="JPR235" s="29"/>
      <c r="JPS235" s="29"/>
      <c r="JPT235" s="29"/>
      <c r="JPU235" s="29"/>
      <c r="JPV235" s="29"/>
      <c r="JPW235" s="29"/>
      <c r="JPX235" s="29"/>
      <c r="JPY235" s="29"/>
      <c r="JPZ235" s="29"/>
      <c r="JQA235" s="29"/>
      <c r="JQB235" s="29"/>
      <c r="JQC235" s="29"/>
      <c r="JQD235" s="29"/>
      <c r="JQE235" s="29"/>
      <c r="JQF235" s="29"/>
      <c r="JQG235" s="29"/>
      <c r="JQH235" s="29"/>
      <c r="JQI235" s="29"/>
      <c r="JQJ235" s="29"/>
      <c r="JQK235" s="29"/>
      <c r="JQL235" s="29"/>
      <c r="JQM235" s="29"/>
      <c r="JQN235" s="29"/>
      <c r="JQO235" s="29"/>
      <c r="JQP235" s="29"/>
      <c r="JQQ235" s="29"/>
      <c r="JQR235" s="29"/>
      <c r="JQS235" s="29"/>
      <c r="JQT235" s="29"/>
      <c r="JQU235" s="29"/>
      <c r="JQV235" s="29"/>
      <c r="JQW235" s="29"/>
      <c r="JQX235" s="29"/>
      <c r="JQY235" s="29"/>
      <c r="JQZ235" s="29"/>
      <c r="JRA235" s="29"/>
      <c r="JRB235" s="29"/>
      <c r="JRC235" s="29"/>
      <c r="JRD235" s="29"/>
      <c r="JRE235" s="29"/>
      <c r="JRF235" s="29"/>
      <c r="JRG235" s="29"/>
      <c r="JRH235" s="29"/>
      <c r="JRI235" s="29"/>
      <c r="JRJ235" s="29"/>
      <c r="JRK235" s="29"/>
      <c r="JRL235" s="29"/>
      <c r="JRM235" s="29"/>
      <c r="JRN235" s="29"/>
      <c r="JRO235" s="29"/>
      <c r="JRP235" s="29"/>
      <c r="JRQ235" s="29"/>
      <c r="JRR235" s="29"/>
      <c r="JRS235" s="29"/>
      <c r="JRT235" s="29"/>
      <c r="JRU235" s="29"/>
      <c r="JRV235" s="29"/>
      <c r="JRW235" s="29"/>
      <c r="JRX235" s="29"/>
      <c r="JRY235" s="29"/>
      <c r="JRZ235" s="29"/>
      <c r="JSA235" s="29"/>
      <c r="JSB235" s="29"/>
      <c r="JSC235" s="29"/>
      <c r="JSD235" s="29"/>
      <c r="JSE235" s="29"/>
      <c r="JSF235" s="29"/>
      <c r="JSG235" s="29"/>
      <c r="JSH235" s="29"/>
      <c r="JSI235" s="29"/>
      <c r="JSJ235" s="29"/>
      <c r="JSK235" s="29"/>
      <c r="JSL235" s="29"/>
      <c r="JSM235" s="29"/>
      <c r="JSN235" s="29"/>
      <c r="JSO235" s="29"/>
      <c r="JSP235" s="29"/>
      <c r="JSQ235" s="29"/>
      <c r="JSR235" s="29"/>
      <c r="JSS235" s="29"/>
      <c r="JST235" s="29"/>
      <c r="JSU235" s="29"/>
      <c r="JSV235" s="29"/>
      <c r="JSW235" s="29"/>
      <c r="JSX235" s="29"/>
      <c r="JSY235" s="29"/>
      <c r="JSZ235" s="29"/>
      <c r="JTA235" s="29"/>
      <c r="JTB235" s="29"/>
      <c r="JTC235" s="29"/>
      <c r="JTD235" s="29"/>
      <c r="JTE235" s="29"/>
      <c r="JTF235" s="29"/>
      <c r="JTG235" s="29"/>
      <c r="JTH235" s="29"/>
      <c r="JTI235" s="29"/>
      <c r="JTJ235" s="29"/>
      <c r="JTK235" s="29"/>
      <c r="JTL235" s="29"/>
      <c r="JTM235" s="29"/>
      <c r="JTN235" s="29"/>
      <c r="JTO235" s="29"/>
      <c r="JTP235" s="29"/>
      <c r="JTQ235" s="29"/>
      <c r="JTR235" s="29"/>
      <c r="JTS235" s="29"/>
      <c r="JTT235" s="29"/>
      <c r="JTU235" s="29"/>
      <c r="JTV235" s="29"/>
      <c r="JTW235" s="29"/>
      <c r="JTX235" s="29"/>
      <c r="JTY235" s="29"/>
      <c r="JTZ235" s="29"/>
      <c r="JUA235" s="29"/>
      <c r="JUB235" s="29"/>
      <c r="JUC235" s="29"/>
      <c r="JUD235" s="29"/>
      <c r="JUE235" s="29"/>
      <c r="JUF235" s="29"/>
      <c r="JUG235" s="29"/>
      <c r="JUH235" s="29"/>
      <c r="JUI235" s="29"/>
      <c r="JUJ235" s="29"/>
      <c r="JUK235" s="29"/>
      <c r="JUL235" s="29"/>
      <c r="JUM235" s="29"/>
      <c r="JUN235" s="29"/>
      <c r="JUO235" s="29"/>
      <c r="JUP235" s="29"/>
      <c r="JUQ235" s="29"/>
      <c r="JUR235" s="29"/>
      <c r="JUS235" s="29"/>
      <c r="JUT235" s="29"/>
      <c r="JUU235" s="29"/>
      <c r="JUV235" s="29"/>
      <c r="JUW235" s="29"/>
      <c r="JUX235" s="29"/>
      <c r="JUY235" s="29"/>
      <c r="JUZ235" s="29"/>
      <c r="JVA235" s="29"/>
      <c r="JVB235" s="29"/>
      <c r="JVC235" s="29"/>
      <c r="JVD235" s="29"/>
      <c r="JVE235" s="29"/>
      <c r="JVF235" s="29"/>
      <c r="JVG235" s="29"/>
      <c r="JVH235" s="29"/>
      <c r="JVI235" s="29"/>
      <c r="JVJ235" s="29"/>
      <c r="JVK235" s="29"/>
      <c r="JVL235" s="29"/>
      <c r="JVM235" s="29"/>
      <c r="JVN235" s="29"/>
      <c r="JVO235" s="29"/>
      <c r="JVP235" s="29"/>
      <c r="JVQ235" s="29"/>
      <c r="JVR235" s="29"/>
      <c r="JVS235" s="29"/>
      <c r="JVT235" s="29"/>
      <c r="JVU235" s="29"/>
      <c r="JVV235" s="29"/>
      <c r="JVW235" s="29"/>
      <c r="JVX235" s="29"/>
      <c r="JVY235" s="29"/>
      <c r="JVZ235" s="29"/>
      <c r="JWA235" s="29"/>
      <c r="JWB235" s="29"/>
      <c r="JWC235" s="29"/>
      <c r="JWD235" s="29"/>
      <c r="JWE235" s="29"/>
      <c r="JWF235" s="29"/>
      <c r="JWG235" s="29"/>
      <c r="JWH235" s="29"/>
      <c r="JWI235" s="29"/>
      <c r="JWJ235" s="29"/>
      <c r="JWK235" s="29"/>
      <c r="JWL235" s="29"/>
      <c r="JWM235" s="29"/>
      <c r="JWN235" s="29"/>
      <c r="JWO235" s="29"/>
      <c r="JWP235" s="29"/>
      <c r="JWQ235" s="29"/>
      <c r="JWR235" s="29"/>
      <c r="JWS235" s="29"/>
      <c r="JWT235" s="29"/>
      <c r="JWU235" s="29"/>
      <c r="JWV235" s="29"/>
      <c r="JWW235" s="29"/>
      <c r="JWX235" s="29"/>
      <c r="JWY235" s="29"/>
      <c r="JWZ235" s="29"/>
      <c r="JXA235" s="29"/>
      <c r="JXB235" s="29"/>
      <c r="JXC235" s="29"/>
      <c r="JXD235" s="29"/>
      <c r="JXE235" s="29"/>
      <c r="JXF235" s="29"/>
      <c r="JXG235" s="29"/>
      <c r="JXH235" s="29"/>
      <c r="JXI235" s="29"/>
      <c r="JXJ235" s="29"/>
      <c r="JXK235" s="29"/>
      <c r="JXL235" s="29"/>
      <c r="JXM235" s="29"/>
      <c r="JXN235" s="29"/>
      <c r="JXO235" s="29"/>
      <c r="JXP235" s="29"/>
      <c r="JXQ235" s="29"/>
      <c r="JXR235" s="29"/>
      <c r="JXS235" s="29"/>
      <c r="JXT235" s="29"/>
      <c r="JXU235" s="29"/>
      <c r="JXV235" s="29"/>
      <c r="JXW235" s="29"/>
      <c r="JXX235" s="29"/>
      <c r="JXY235" s="29"/>
      <c r="JXZ235" s="29"/>
      <c r="JYA235" s="29"/>
      <c r="JYB235" s="29"/>
      <c r="JYC235" s="29"/>
      <c r="JYD235" s="29"/>
      <c r="JYE235" s="29"/>
      <c r="JYF235" s="29"/>
      <c r="JYG235" s="29"/>
      <c r="JYH235" s="29"/>
      <c r="JYI235" s="29"/>
      <c r="JYJ235" s="29"/>
      <c r="JYK235" s="29"/>
      <c r="JYL235" s="29"/>
      <c r="JYM235" s="29"/>
      <c r="JYN235" s="29"/>
      <c r="JYO235" s="29"/>
      <c r="JYP235" s="29"/>
      <c r="JYQ235" s="29"/>
      <c r="JYR235" s="29"/>
      <c r="JYS235" s="29"/>
      <c r="JYT235" s="29"/>
      <c r="JYU235" s="29"/>
      <c r="JYV235" s="29"/>
      <c r="JYW235" s="29"/>
      <c r="JYX235" s="29"/>
      <c r="JYY235" s="29"/>
      <c r="JYZ235" s="29"/>
      <c r="JZA235" s="29"/>
      <c r="JZB235" s="29"/>
      <c r="JZC235" s="29"/>
      <c r="JZD235" s="29"/>
      <c r="JZE235" s="29"/>
      <c r="JZF235" s="29"/>
      <c r="JZG235" s="29"/>
      <c r="JZH235" s="29"/>
      <c r="JZI235" s="29"/>
      <c r="JZJ235" s="29"/>
      <c r="JZK235" s="29"/>
      <c r="JZL235" s="29"/>
      <c r="JZM235" s="29"/>
      <c r="JZN235" s="29"/>
      <c r="JZO235" s="29"/>
      <c r="JZP235" s="29"/>
      <c r="JZQ235" s="29"/>
      <c r="JZR235" s="29"/>
      <c r="JZS235" s="29"/>
      <c r="JZT235" s="29"/>
      <c r="JZU235" s="29"/>
      <c r="JZV235" s="29"/>
      <c r="JZW235" s="29"/>
      <c r="JZX235" s="29"/>
      <c r="JZY235" s="29"/>
      <c r="JZZ235" s="29"/>
      <c r="KAA235" s="29"/>
      <c r="KAB235" s="29"/>
      <c r="KAC235" s="29"/>
      <c r="KAD235" s="29"/>
      <c r="KAE235" s="29"/>
      <c r="KAF235" s="29"/>
      <c r="KAG235" s="29"/>
      <c r="KAH235" s="29"/>
      <c r="KAI235" s="29"/>
      <c r="KAJ235" s="29"/>
      <c r="KAK235" s="29"/>
      <c r="KAL235" s="29"/>
      <c r="KAM235" s="29"/>
      <c r="KAN235" s="29"/>
      <c r="KAO235" s="29"/>
      <c r="KAP235" s="29"/>
      <c r="KAQ235" s="29"/>
      <c r="KAR235" s="29"/>
      <c r="KAS235" s="29"/>
      <c r="KAT235" s="29"/>
      <c r="KAU235" s="29"/>
      <c r="KAV235" s="29"/>
      <c r="KAW235" s="29"/>
      <c r="KAX235" s="29"/>
      <c r="KAY235" s="29"/>
      <c r="KAZ235" s="29"/>
      <c r="KBA235" s="29"/>
      <c r="KBB235" s="29"/>
      <c r="KBC235" s="29"/>
      <c r="KBD235" s="29"/>
      <c r="KBE235" s="29"/>
      <c r="KBF235" s="29"/>
      <c r="KBG235" s="29"/>
      <c r="KBH235" s="29"/>
      <c r="KBI235" s="29"/>
      <c r="KBJ235" s="29"/>
      <c r="KBK235" s="29"/>
      <c r="KBL235" s="29"/>
      <c r="KBM235" s="29"/>
      <c r="KBN235" s="29"/>
      <c r="KBO235" s="29"/>
      <c r="KBP235" s="29"/>
      <c r="KBQ235" s="29"/>
      <c r="KBR235" s="29"/>
      <c r="KBS235" s="29"/>
      <c r="KBT235" s="29"/>
      <c r="KBU235" s="29"/>
      <c r="KBV235" s="29"/>
      <c r="KBW235" s="29"/>
      <c r="KBX235" s="29"/>
      <c r="KBY235" s="29"/>
      <c r="KBZ235" s="29"/>
      <c r="KCA235" s="29"/>
      <c r="KCB235" s="29"/>
      <c r="KCC235" s="29"/>
      <c r="KCD235" s="29"/>
      <c r="KCE235" s="29"/>
      <c r="KCF235" s="29"/>
      <c r="KCG235" s="29"/>
      <c r="KCH235" s="29"/>
      <c r="KCI235" s="29"/>
      <c r="KCJ235" s="29"/>
      <c r="KCK235" s="29"/>
      <c r="KCL235" s="29"/>
      <c r="KCM235" s="29"/>
      <c r="KCN235" s="29"/>
      <c r="KCO235" s="29"/>
      <c r="KCP235" s="29"/>
      <c r="KCQ235" s="29"/>
      <c r="KCR235" s="29"/>
      <c r="KCS235" s="29"/>
      <c r="KCT235" s="29"/>
      <c r="KCU235" s="29"/>
      <c r="KCV235" s="29"/>
      <c r="KCW235" s="29"/>
      <c r="KCX235" s="29"/>
      <c r="KCY235" s="29"/>
      <c r="KCZ235" s="29"/>
      <c r="KDA235" s="29"/>
      <c r="KDB235" s="29"/>
      <c r="KDC235" s="29"/>
      <c r="KDD235" s="29"/>
      <c r="KDE235" s="29"/>
      <c r="KDF235" s="29"/>
      <c r="KDG235" s="29"/>
      <c r="KDH235" s="29"/>
      <c r="KDI235" s="29"/>
      <c r="KDJ235" s="29"/>
      <c r="KDK235" s="29"/>
      <c r="KDL235" s="29"/>
      <c r="KDM235" s="29"/>
      <c r="KDN235" s="29"/>
      <c r="KDO235" s="29"/>
      <c r="KDP235" s="29"/>
      <c r="KDQ235" s="29"/>
      <c r="KDR235" s="29"/>
      <c r="KDS235" s="29"/>
      <c r="KDT235" s="29"/>
      <c r="KDU235" s="29"/>
      <c r="KDV235" s="29"/>
      <c r="KDW235" s="29"/>
      <c r="KDX235" s="29"/>
      <c r="KDY235" s="29"/>
      <c r="KDZ235" s="29"/>
      <c r="KEA235" s="29"/>
      <c r="KEB235" s="29"/>
      <c r="KEC235" s="29"/>
      <c r="KED235" s="29"/>
      <c r="KEE235" s="29"/>
      <c r="KEF235" s="29"/>
      <c r="KEG235" s="29"/>
      <c r="KEH235" s="29"/>
      <c r="KEI235" s="29"/>
      <c r="KEJ235" s="29"/>
      <c r="KEK235" s="29"/>
      <c r="KEL235" s="29"/>
      <c r="KEM235" s="29"/>
      <c r="KEN235" s="29"/>
      <c r="KEO235" s="29"/>
      <c r="KEP235" s="29"/>
      <c r="KEQ235" s="29"/>
      <c r="KER235" s="29"/>
      <c r="KES235" s="29"/>
      <c r="KET235" s="29"/>
      <c r="KEU235" s="29"/>
      <c r="KEV235" s="29"/>
      <c r="KEW235" s="29"/>
      <c r="KEX235" s="29"/>
      <c r="KEY235" s="29"/>
      <c r="KEZ235" s="29"/>
      <c r="KFA235" s="29"/>
      <c r="KFB235" s="29"/>
      <c r="KFC235" s="29"/>
      <c r="KFD235" s="29"/>
      <c r="KFE235" s="29"/>
      <c r="KFF235" s="29"/>
      <c r="KFG235" s="29"/>
      <c r="KFH235" s="29"/>
      <c r="KFI235" s="29"/>
      <c r="KFJ235" s="29"/>
      <c r="KFK235" s="29"/>
      <c r="KFL235" s="29"/>
      <c r="KFM235" s="29"/>
      <c r="KFN235" s="29"/>
      <c r="KFO235" s="29"/>
      <c r="KFP235" s="29"/>
      <c r="KFQ235" s="29"/>
      <c r="KFR235" s="29"/>
      <c r="KFS235" s="29"/>
      <c r="KFT235" s="29"/>
      <c r="KFU235" s="29"/>
      <c r="KFV235" s="29"/>
      <c r="KFW235" s="29"/>
      <c r="KFX235" s="29"/>
      <c r="KFY235" s="29"/>
      <c r="KFZ235" s="29"/>
      <c r="KGA235" s="29"/>
      <c r="KGB235" s="29"/>
      <c r="KGC235" s="29"/>
      <c r="KGD235" s="29"/>
      <c r="KGE235" s="29"/>
      <c r="KGF235" s="29"/>
      <c r="KGG235" s="29"/>
      <c r="KGH235" s="29"/>
      <c r="KGI235" s="29"/>
      <c r="KGJ235" s="29"/>
      <c r="KGK235" s="29"/>
      <c r="KGL235" s="29"/>
      <c r="KGM235" s="29"/>
      <c r="KGN235" s="29"/>
      <c r="KGO235" s="29"/>
      <c r="KGP235" s="29"/>
      <c r="KGQ235" s="29"/>
      <c r="KGR235" s="29"/>
      <c r="KGS235" s="29"/>
      <c r="KGT235" s="29"/>
      <c r="KGU235" s="29"/>
      <c r="KGV235" s="29"/>
      <c r="KGW235" s="29"/>
      <c r="KGX235" s="29"/>
      <c r="KGY235" s="29"/>
      <c r="KGZ235" s="29"/>
      <c r="KHA235" s="29"/>
      <c r="KHB235" s="29"/>
      <c r="KHC235" s="29"/>
      <c r="KHD235" s="29"/>
      <c r="KHE235" s="29"/>
      <c r="KHF235" s="29"/>
      <c r="KHG235" s="29"/>
      <c r="KHH235" s="29"/>
      <c r="KHI235" s="29"/>
      <c r="KHJ235" s="29"/>
      <c r="KHK235" s="29"/>
      <c r="KHL235" s="29"/>
      <c r="KHM235" s="29"/>
      <c r="KHN235" s="29"/>
      <c r="KHO235" s="29"/>
      <c r="KHP235" s="29"/>
      <c r="KHQ235" s="29"/>
      <c r="KHR235" s="29"/>
      <c r="KHS235" s="29"/>
      <c r="KHT235" s="29"/>
      <c r="KHU235" s="29"/>
      <c r="KHV235" s="29"/>
      <c r="KHW235" s="29"/>
      <c r="KHX235" s="29"/>
      <c r="KHY235" s="29"/>
      <c r="KHZ235" s="29"/>
      <c r="KIA235" s="29"/>
      <c r="KIB235" s="29"/>
      <c r="KIC235" s="29"/>
      <c r="KID235" s="29"/>
      <c r="KIE235" s="29"/>
      <c r="KIF235" s="29"/>
      <c r="KIG235" s="29"/>
      <c r="KIH235" s="29"/>
      <c r="KII235" s="29"/>
      <c r="KIJ235" s="29"/>
      <c r="KIK235" s="29"/>
      <c r="KIL235" s="29"/>
      <c r="KIM235" s="29"/>
      <c r="KIN235" s="29"/>
      <c r="KIO235" s="29"/>
      <c r="KIP235" s="29"/>
      <c r="KIQ235" s="29"/>
      <c r="KIR235" s="29"/>
      <c r="KIS235" s="29"/>
      <c r="KIT235" s="29"/>
      <c r="KIU235" s="29"/>
      <c r="KIV235" s="29"/>
      <c r="KIW235" s="29"/>
      <c r="KIX235" s="29"/>
      <c r="KIY235" s="29"/>
      <c r="KIZ235" s="29"/>
      <c r="KJA235" s="29"/>
      <c r="KJB235" s="29"/>
      <c r="KJC235" s="29"/>
      <c r="KJD235" s="29"/>
      <c r="KJE235" s="29"/>
      <c r="KJF235" s="29"/>
      <c r="KJG235" s="29"/>
      <c r="KJH235" s="29"/>
      <c r="KJI235" s="29"/>
      <c r="KJJ235" s="29"/>
      <c r="KJK235" s="29"/>
      <c r="KJL235" s="29"/>
      <c r="KJM235" s="29"/>
      <c r="KJN235" s="29"/>
      <c r="KJO235" s="29"/>
      <c r="KJP235" s="29"/>
      <c r="KJQ235" s="29"/>
      <c r="KJR235" s="29"/>
      <c r="KJS235" s="29"/>
      <c r="KJT235" s="29"/>
      <c r="KJU235" s="29"/>
      <c r="KJV235" s="29"/>
      <c r="KJW235" s="29"/>
      <c r="KJX235" s="29"/>
      <c r="KJY235" s="29"/>
      <c r="KJZ235" s="29"/>
      <c r="KKA235" s="29"/>
      <c r="KKB235" s="29"/>
      <c r="KKC235" s="29"/>
      <c r="KKD235" s="29"/>
      <c r="KKE235" s="29"/>
      <c r="KKF235" s="29"/>
      <c r="KKG235" s="29"/>
      <c r="KKH235" s="29"/>
      <c r="KKI235" s="29"/>
      <c r="KKJ235" s="29"/>
      <c r="KKK235" s="29"/>
      <c r="KKL235" s="29"/>
      <c r="KKM235" s="29"/>
      <c r="KKN235" s="29"/>
      <c r="KKO235" s="29"/>
      <c r="KKP235" s="29"/>
      <c r="KKQ235" s="29"/>
      <c r="KKR235" s="29"/>
      <c r="KKS235" s="29"/>
      <c r="KKT235" s="29"/>
      <c r="KKU235" s="29"/>
      <c r="KKV235" s="29"/>
      <c r="KKW235" s="29"/>
      <c r="KKX235" s="29"/>
      <c r="KKY235" s="29"/>
      <c r="KKZ235" s="29"/>
      <c r="KLA235" s="29"/>
      <c r="KLB235" s="29"/>
      <c r="KLC235" s="29"/>
      <c r="KLD235" s="29"/>
      <c r="KLE235" s="29"/>
      <c r="KLF235" s="29"/>
      <c r="KLG235" s="29"/>
      <c r="KLH235" s="29"/>
      <c r="KLI235" s="29"/>
      <c r="KLJ235" s="29"/>
      <c r="KLK235" s="29"/>
      <c r="KLL235" s="29"/>
      <c r="KLM235" s="29"/>
      <c r="KLN235" s="29"/>
      <c r="KLO235" s="29"/>
      <c r="KLP235" s="29"/>
      <c r="KLQ235" s="29"/>
      <c r="KLR235" s="29"/>
      <c r="KLS235" s="29"/>
      <c r="KLT235" s="29"/>
      <c r="KLU235" s="29"/>
      <c r="KLV235" s="29"/>
      <c r="KLW235" s="29"/>
      <c r="KLX235" s="29"/>
      <c r="KLY235" s="29"/>
      <c r="KLZ235" s="29"/>
      <c r="KMA235" s="29"/>
      <c r="KMB235" s="29"/>
      <c r="KMC235" s="29"/>
      <c r="KMD235" s="29"/>
      <c r="KME235" s="29"/>
      <c r="KMF235" s="29"/>
      <c r="KMG235" s="29"/>
      <c r="KMH235" s="29"/>
      <c r="KMI235" s="29"/>
      <c r="KMJ235" s="29"/>
      <c r="KMK235" s="29"/>
      <c r="KML235" s="29"/>
      <c r="KMM235" s="29"/>
      <c r="KMN235" s="29"/>
      <c r="KMO235" s="29"/>
      <c r="KMP235" s="29"/>
      <c r="KMQ235" s="29"/>
      <c r="KMR235" s="29"/>
      <c r="KMS235" s="29"/>
      <c r="KMT235" s="29"/>
      <c r="KMU235" s="29"/>
      <c r="KMV235" s="29"/>
      <c r="KMW235" s="29"/>
      <c r="KMX235" s="29"/>
      <c r="KMY235" s="29"/>
      <c r="KMZ235" s="29"/>
      <c r="KNA235" s="29"/>
      <c r="KNB235" s="29"/>
      <c r="KNC235" s="29"/>
      <c r="KND235" s="29"/>
      <c r="KNE235" s="29"/>
      <c r="KNF235" s="29"/>
      <c r="KNG235" s="29"/>
      <c r="KNH235" s="29"/>
      <c r="KNI235" s="29"/>
      <c r="KNJ235" s="29"/>
      <c r="KNK235" s="29"/>
      <c r="KNL235" s="29"/>
      <c r="KNM235" s="29"/>
      <c r="KNN235" s="29"/>
      <c r="KNO235" s="29"/>
      <c r="KNP235" s="29"/>
      <c r="KNQ235" s="29"/>
      <c r="KNR235" s="29"/>
      <c r="KNS235" s="29"/>
      <c r="KNT235" s="29"/>
      <c r="KNU235" s="29"/>
      <c r="KNV235" s="29"/>
      <c r="KNW235" s="29"/>
      <c r="KNX235" s="29"/>
      <c r="KNY235" s="29"/>
      <c r="KNZ235" s="29"/>
      <c r="KOA235" s="29"/>
      <c r="KOB235" s="29"/>
      <c r="KOC235" s="29"/>
      <c r="KOD235" s="29"/>
      <c r="KOE235" s="29"/>
      <c r="KOF235" s="29"/>
      <c r="KOG235" s="29"/>
      <c r="KOH235" s="29"/>
      <c r="KOI235" s="29"/>
      <c r="KOJ235" s="29"/>
      <c r="KOK235" s="29"/>
      <c r="KOL235" s="29"/>
      <c r="KOM235" s="29"/>
      <c r="KON235" s="29"/>
      <c r="KOO235" s="29"/>
      <c r="KOP235" s="29"/>
      <c r="KOQ235" s="29"/>
      <c r="KOR235" s="29"/>
      <c r="KOS235" s="29"/>
      <c r="KOT235" s="29"/>
      <c r="KOU235" s="29"/>
      <c r="KOV235" s="29"/>
      <c r="KOW235" s="29"/>
      <c r="KOX235" s="29"/>
      <c r="KOY235" s="29"/>
      <c r="KOZ235" s="29"/>
      <c r="KPA235" s="29"/>
      <c r="KPB235" s="29"/>
      <c r="KPC235" s="29"/>
      <c r="KPD235" s="29"/>
      <c r="KPE235" s="29"/>
      <c r="KPF235" s="29"/>
      <c r="KPG235" s="29"/>
      <c r="KPH235" s="29"/>
      <c r="KPI235" s="29"/>
      <c r="KPJ235" s="29"/>
      <c r="KPK235" s="29"/>
      <c r="KPL235" s="29"/>
      <c r="KPM235" s="29"/>
      <c r="KPN235" s="29"/>
      <c r="KPO235" s="29"/>
      <c r="KPP235" s="29"/>
      <c r="KPQ235" s="29"/>
      <c r="KPR235" s="29"/>
      <c r="KPS235" s="29"/>
      <c r="KPT235" s="29"/>
      <c r="KPU235" s="29"/>
      <c r="KPV235" s="29"/>
      <c r="KPW235" s="29"/>
      <c r="KPX235" s="29"/>
      <c r="KPY235" s="29"/>
      <c r="KPZ235" s="29"/>
      <c r="KQA235" s="29"/>
      <c r="KQB235" s="29"/>
      <c r="KQC235" s="29"/>
      <c r="KQD235" s="29"/>
      <c r="KQE235" s="29"/>
      <c r="KQF235" s="29"/>
      <c r="KQG235" s="29"/>
      <c r="KQH235" s="29"/>
      <c r="KQI235" s="29"/>
      <c r="KQJ235" s="29"/>
      <c r="KQK235" s="29"/>
      <c r="KQL235" s="29"/>
      <c r="KQM235" s="29"/>
      <c r="KQN235" s="29"/>
      <c r="KQO235" s="29"/>
      <c r="KQP235" s="29"/>
      <c r="KQQ235" s="29"/>
      <c r="KQR235" s="29"/>
      <c r="KQS235" s="29"/>
      <c r="KQT235" s="29"/>
      <c r="KQU235" s="29"/>
      <c r="KQV235" s="29"/>
      <c r="KQW235" s="29"/>
      <c r="KQX235" s="29"/>
      <c r="KQY235" s="29"/>
      <c r="KQZ235" s="29"/>
      <c r="KRA235" s="29"/>
      <c r="KRB235" s="29"/>
      <c r="KRC235" s="29"/>
      <c r="KRD235" s="29"/>
      <c r="KRE235" s="29"/>
      <c r="KRF235" s="29"/>
      <c r="KRG235" s="29"/>
      <c r="KRH235" s="29"/>
      <c r="KRI235" s="29"/>
      <c r="KRJ235" s="29"/>
      <c r="KRK235" s="29"/>
      <c r="KRL235" s="29"/>
      <c r="KRM235" s="29"/>
      <c r="KRN235" s="29"/>
      <c r="KRO235" s="29"/>
      <c r="KRP235" s="29"/>
      <c r="KRQ235" s="29"/>
      <c r="KRR235" s="29"/>
      <c r="KRS235" s="29"/>
      <c r="KRT235" s="29"/>
      <c r="KRU235" s="29"/>
      <c r="KRV235" s="29"/>
      <c r="KRW235" s="29"/>
      <c r="KRX235" s="29"/>
      <c r="KRY235" s="29"/>
      <c r="KRZ235" s="29"/>
      <c r="KSA235" s="29"/>
      <c r="KSB235" s="29"/>
      <c r="KSC235" s="29"/>
      <c r="KSD235" s="29"/>
      <c r="KSE235" s="29"/>
      <c r="KSF235" s="29"/>
      <c r="KSG235" s="29"/>
      <c r="KSH235" s="29"/>
      <c r="KSI235" s="29"/>
      <c r="KSJ235" s="29"/>
      <c r="KSK235" s="29"/>
      <c r="KSL235" s="29"/>
      <c r="KSM235" s="29"/>
      <c r="KSN235" s="29"/>
      <c r="KSO235" s="29"/>
      <c r="KSP235" s="29"/>
      <c r="KSQ235" s="29"/>
      <c r="KSR235" s="29"/>
      <c r="KSS235" s="29"/>
      <c r="KST235" s="29"/>
      <c r="KSU235" s="29"/>
      <c r="KSV235" s="29"/>
      <c r="KSW235" s="29"/>
      <c r="KSX235" s="29"/>
      <c r="KSY235" s="29"/>
      <c r="KSZ235" s="29"/>
      <c r="KTA235" s="29"/>
      <c r="KTB235" s="29"/>
      <c r="KTC235" s="29"/>
      <c r="KTD235" s="29"/>
      <c r="KTE235" s="29"/>
      <c r="KTF235" s="29"/>
      <c r="KTG235" s="29"/>
      <c r="KTH235" s="29"/>
      <c r="KTI235" s="29"/>
      <c r="KTJ235" s="29"/>
      <c r="KTK235" s="29"/>
      <c r="KTL235" s="29"/>
      <c r="KTM235" s="29"/>
      <c r="KTN235" s="29"/>
      <c r="KTO235" s="29"/>
      <c r="KTP235" s="29"/>
      <c r="KTQ235" s="29"/>
      <c r="KTR235" s="29"/>
      <c r="KTS235" s="29"/>
      <c r="KTT235" s="29"/>
      <c r="KTU235" s="29"/>
      <c r="KTV235" s="29"/>
      <c r="KTW235" s="29"/>
      <c r="KTX235" s="29"/>
      <c r="KTY235" s="29"/>
      <c r="KTZ235" s="29"/>
      <c r="KUA235" s="29"/>
      <c r="KUB235" s="29"/>
      <c r="KUC235" s="29"/>
      <c r="KUD235" s="29"/>
      <c r="KUE235" s="29"/>
      <c r="KUF235" s="29"/>
      <c r="KUG235" s="29"/>
      <c r="KUH235" s="29"/>
      <c r="KUI235" s="29"/>
      <c r="KUJ235" s="29"/>
      <c r="KUK235" s="29"/>
      <c r="KUL235" s="29"/>
      <c r="KUM235" s="29"/>
      <c r="KUN235" s="29"/>
      <c r="KUO235" s="29"/>
      <c r="KUP235" s="29"/>
      <c r="KUQ235" s="29"/>
      <c r="KUR235" s="29"/>
      <c r="KUS235" s="29"/>
      <c r="KUT235" s="29"/>
      <c r="KUU235" s="29"/>
      <c r="KUV235" s="29"/>
      <c r="KUW235" s="29"/>
      <c r="KUX235" s="29"/>
      <c r="KUY235" s="29"/>
      <c r="KUZ235" s="29"/>
      <c r="KVA235" s="29"/>
      <c r="KVB235" s="29"/>
      <c r="KVC235" s="29"/>
      <c r="KVD235" s="29"/>
      <c r="KVE235" s="29"/>
      <c r="KVF235" s="29"/>
      <c r="KVG235" s="29"/>
      <c r="KVH235" s="29"/>
      <c r="KVI235" s="29"/>
      <c r="KVJ235" s="29"/>
      <c r="KVK235" s="29"/>
      <c r="KVL235" s="29"/>
      <c r="KVM235" s="29"/>
      <c r="KVN235" s="29"/>
      <c r="KVO235" s="29"/>
      <c r="KVP235" s="29"/>
      <c r="KVQ235" s="29"/>
      <c r="KVR235" s="29"/>
      <c r="KVS235" s="29"/>
      <c r="KVT235" s="29"/>
      <c r="KVU235" s="29"/>
      <c r="KVV235" s="29"/>
      <c r="KVW235" s="29"/>
      <c r="KVX235" s="29"/>
      <c r="KVY235" s="29"/>
      <c r="KVZ235" s="29"/>
      <c r="KWA235" s="29"/>
      <c r="KWB235" s="29"/>
      <c r="KWC235" s="29"/>
      <c r="KWD235" s="29"/>
      <c r="KWE235" s="29"/>
      <c r="KWF235" s="29"/>
      <c r="KWG235" s="29"/>
      <c r="KWH235" s="29"/>
      <c r="KWI235" s="29"/>
      <c r="KWJ235" s="29"/>
      <c r="KWK235" s="29"/>
      <c r="KWL235" s="29"/>
      <c r="KWM235" s="29"/>
      <c r="KWN235" s="29"/>
      <c r="KWO235" s="29"/>
      <c r="KWP235" s="29"/>
      <c r="KWQ235" s="29"/>
      <c r="KWR235" s="29"/>
      <c r="KWS235" s="29"/>
      <c r="KWT235" s="29"/>
      <c r="KWU235" s="29"/>
      <c r="KWV235" s="29"/>
      <c r="KWW235" s="29"/>
      <c r="KWX235" s="29"/>
      <c r="KWY235" s="29"/>
      <c r="KWZ235" s="29"/>
      <c r="KXA235" s="29"/>
      <c r="KXB235" s="29"/>
      <c r="KXC235" s="29"/>
      <c r="KXD235" s="29"/>
      <c r="KXE235" s="29"/>
      <c r="KXF235" s="29"/>
      <c r="KXG235" s="29"/>
      <c r="KXH235" s="29"/>
      <c r="KXI235" s="29"/>
      <c r="KXJ235" s="29"/>
      <c r="KXK235" s="29"/>
      <c r="KXL235" s="29"/>
      <c r="KXM235" s="29"/>
      <c r="KXN235" s="29"/>
      <c r="KXO235" s="29"/>
      <c r="KXP235" s="29"/>
      <c r="KXQ235" s="29"/>
      <c r="KXR235" s="29"/>
      <c r="KXS235" s="29"/>
      <c r="KXT235" s="29"/>
      <c r="KXU235" s="29"/>
      <c r="KXV235" s="29"/>
      <c r="KXW235" s="29"/>
      <c r="KXX235" s="29"/>
      <c r="KXY235" s="29"/>
      <c r="KXZ235" s="29"/>
      <c r="KYA235" s="29"/>
      <c r="KYB235" s="29"/>
      <c r="KYC235" s="29"/>
      <c r="KYD235" s="29"/>
      <c r="KYE235" s="29"/>
      <c r="KYF235" s="29"/>
      <c r="KYG235" s="29"/>
      <c r="KYH235" s="29"/>
      <c r="KYI235" s="29"/>
      <c r="KYJ235" s="29"/>
      <c r="KYK235" s="29"/>
      <c r="KYL235" s="29"/>
      <c r="KYM235" s="29"/>
      <c r="KYN235" s="29"/>
      <c r="KYO235" s="29"/>
      <c r="KYP235" s="29"/>
      <c r="KYQ235" s="29"/>
      <c r="KYR235" s="29"/>
      <c r="KYS235" s="29"/>
      <c r="KYT235" s="29"/>
      <c r="KYU235" s="29"/>
      <c r="KYV235" s="29"/>
      <c r="KYW235" s="29"/>
      <c r="KYX235" s="29"/>
      <c r="KYY235" s="29"/>
      <c r="KYZ235" s="29"/>
      <c r="KZA235" s="29"/>
      <c r="KZB235" s="29"/>
      <c r="KZC235" s="29"/>
      <c r="KZD235" s="29"/>
      <c r="KZE235" s="29"/>
      <c r="KZF235" s="29"/>
      <c r="KZG235" s="29"/>
      <c r="KZH235" s="29"/>
      <c r="KZI235" s="29"/>
      <c r="KZJ235" s="29"/>
      <c r="KZK235" s="29"/>
      <c r="KZL235" s="29"/>
      <c r="KZM235" s="29"/>
      <c r="KZN235" s="29"/>
      <c r="KZO235" s="29"/>
      <c r="KZP235" s="29"/>
      <c r="KZQ235" s="29"/>
      <c r="KZR235" s="29"/>
      <c r="KZS235" s="29"/>
      <c r="KZT235" s="29"/>
      <c r="KZU235" s="29"/>
      <c r="KZV235" s="29"/>
      <c r="KZW235" s="29"/>
      <c r="KZX235" s="29"/>
      <c r="KZY235" s="29"/>
      <c r="KZZ235" s="29"/>
      <c r="LAA235" s="29"/>
      <c r="LAB235" s="29"/>
      <c r="LAC235" s="29"/>
      <c r="LAD235" s="29"/>
      <c r="LAE235" s="29"/>
      <c r="LAF235" s="29"/>
      <c r="LAG235" s="29"/>
      <c r="LAH235" s="29"/>
      <c r="LAI235" s="29"/>
      <c r="LAJ235" s="29"/>
      <c r="LAK235" s="29"/>
      <c r="LAL235" s="29"/>
      <c r="LAM235" s="29"/>
      <c r="LAN235" s="29"/>
      <c r="LAO235" s="29"/>
      <c r="LAP235" s="29"/>
      <c r="LAQ235" s="29"/>
      <c r="LAR235" s="29"/>
      <c r="LAS235" s="29"/>
      <c r="LAT235" s="29"/>
      <c r="LAU235" s="29"/>
      <c r="LAV235" s="29"/>
      <c r="LAW235" s="29"/>
      <c r="LAX235" s="29"/>
      <c r="LAY235" s="29"/>
      <c r="LAZ235" s="29"/>
      <c r="LBA235" s="29"/>
      <c r="LBB235" s="29"/>
      <c r="LBC235" s="29"/>
      <c r="LBD235" s="29"/>
      <c r="LBE235" s="29"/>
      <c r="LBF235" s="29"/>
      <c r="LBG235" s="29"/>
      <c r="LBH235" s="29"/>
      <c r="LBI235" s="29"/>
      <c r="LBJ235" s="29"/>
      <c r="LBK235" s="29"/>
      <c r="LBL235" s="29"/>
      <c r="LBM235" s="29"/>
      <c r="LBN235" s="29"/>
      <c r="LBO235" s="29"/>
      <c r="LBP235" s="29"/>
      <c r="LBQ235" s="29"/>
      <c r="LBR235" s="29"/>
      <c r="LBS235" s="29"/>
      <c r="LBT235" s="29"/>
      <c r="LBU235" s="29"/>
      <c r="LBV235" s="29"/>
      <c r="LBW235" s="29"/>
      <c r="LBX235" s="29"/>
      <c r="LBY235" s="29"/>
      <c r="LBZ235" s="29"/>
      <c r="LCA235" s="29"/>
      <c r="LCB235" s="29"/>
      <c r="LCC235" s="29"/>
      <c r="LCD235" s="29"/>
      <c r="LCE235" s="29"/>
      <c r="LCF235" s="29"/>
      <c r="LCG235" s="29"/>
      <c r="LCH235" s="29"/>
      <c r="LCI235" s="29"/>
      <c r="LCJ235" s="29"/>
      <c r="LCK235" s="29"/>
      <c r="LCL235" s="29"/>
      <c r="LCM235" s="29"/>
      <c r="LCN235" s="29"/>
      <c r="LCO235" s="29"/>
      <c r="LCP235" s="29"/>
      <c r="LCQ235" s="29"/>
      <c r="LCR235" s="29"/>
      <c r="LCS235" s="29"/>
      <c r="LCT235" s="29"/>
      <c r="LCU235" s="29"/>
      <c r="LCV235" s="29"/>
      <c r="LCW235" s="29"/>
      <c r="LCX235" s="29"/>
      <c r="LCY235" s="29"/>
      <c r="LCZ235" s="29"/>
      <c r="LDA235" s="29"/>
      <c r="LDB235" s="29"/>
      <c r="LDC235" s="29"/>
      <c r="LDD235" s="29"/>
      <c r="LDE235" s="29"/>
      <c r="LDF235" s="29"/>
      <c r="LDG235" s="29"/>
      <c r="LDH235" s="29"/>
      <c r="LDI235" s="29"/>
      <c r="LDJ235" s="29"/>
      <c r="LDK235" s="29"/>
      <c r="LDL235" s="29"/>
      <c r="LDM235" s="29"/>
      <c r="LDN235" s="29"/>
      <c r="LDO235" s="29"/>
      <c r="LDP235" s="29"/>
      <c r="LDQ235" s="29"/>
      <c r="LDR235" s="29"/>
      <c r="LDS235" s="29"/>
      <c r="LDT235" s="29"/>
      <c r="LDU235" s="29"/>
      <c r="LDV235" s="29"/>
      <c r="LDW235" s="29"/>
      <c r="LDX235" s="29"/>
      <c r="LDY235" s="29"/>
      <c r="LDZ235" s="29"/>
      <c r="LEA235" s="29"/>
      <c r="LEB235" s="29"/>
      <c r="LEC235" s="29"/>
      <c r="LED235" s="29"/>
      <c r="LEE235" s="29"/>
      <c r="LEF235" s="29"/>
      <c r="LEG235" s="29"/>
      <c r="LEH235" s="29"/>
      <c r="LEI235" s="29"/>
      <c r="LEJ235" s="29"/>
      <c r="LEK235" s="29"/>
      <c r="LEL235" s="29"/>
      <c r="LEM235" s="29"/>
      <c r="LEN235" s="29"/>
      <c r="LEO235" s="29"/>
      <c r="LEP235" s="29"/>
      <c r="LEQ235" s="29"/>
      <c r="LER235" s="29"/>
      <c r="LES235" s="29"/>
      <c r="LET235" s="29"/>
      <c r="LEU235" s="29"/>
      <c r="LEV235" s="29"/>
      <c r="LEW235" s="29"/>
      <c r="LEX235" s="29"/>
      <c r="LEY235" s="29"/>
      <c r="LEZ235" s="29"/>
      <c r="LFA235" s="29"/>
      <c r="LFB235" s="29"/>
      <c r="LFC235" s="29"/>
      <c r="LFD235" s="29"/>
      <c r="LFE235" s="29"/>
      <c r="LFF235" s="29"/>
      <c r="LFG235" s="29"/>
      <c r="LFH235" s="29"/>
      <c r="LFI235" s="29"/>
      <c r="LFJ235" s="29"/>
      <c r="LFK235" s="29"/>
      <c r="LFL235" s="29"/>
      <c r="LFM235" s="29"/>
      <c r="LFN235" s="29"/>
      <c r="LFO235" s="29"/>
      <c r="LFP235" s="29"/>
      <c r="LFQ235" s="29"/>
      <c r="LFR235" s="29"/>
      <c r="LFS235" s="29"/>
      <c r="LFT235" s="29"/>
      <c r="LFU235" s="29"/>
      <c r="LFV235" s="29"/>
      <c r="LFW235" s="29"/>
      <c r="LFX235" s="29"/>
      <c r="LFY235" s="29"/>
      <c r="LFZ235" s="29"/>
      <c r="LGA235" s="29"/>
      <c r="LGB235" s="29"/>
      <c r="LGC235" s="29"/>
      <c r="LGD235" s="29"/>
      <c r="LGE235" s="29"/>
      <c r="LGF235" s="29"/>
      <c r="LGG235" s="29"/>
      <c r="LGH235" s="29"/>
      <c r="LGI235" s="29"/>
      <c r="LGJ235" s="29"/>
      <c r="LGK235" s="29"/>
      <c r="LGL235" s="29"/>
      <c r="LGM235" s="29"/>
      <c r="LGN235" s="29"/>
      <c r="LGO235" s="29"/>
      <c r="LGP235" s="29"/>
      <c r="LGQ235" s="29"/>
      <c r="LGR235" s="29"/>
      <c r="LGS235" s="29"/>
      <c r="LGT235" s="29"/>
      <c r="LGU235" s="29"/>
      <c r="LGV235" s="29"/>
      <c r="LGW235" s="29"/>
      <c r="LGX235" s="29"/>
      <c r="LGY235" s="29"/>
      <c r="LGZ235" s="29"/>
      <c r="LHA235" s="29"/>
      <c r="LHB235" s="29"/>
      <c r="LHC235" s="29"/>
      <c r="LHD235" s="29"/>
      <c r="LHE235" s="29"/>
      <c r="LHF235" s="29"/>
      <c r="LHG235" s="29"/>
      <c r="LHH235" s="29"/>
      <c r="LHI235" s="29"/>
      <c r="LHJ235" s="29"/>
      <c r="LHK235" s="29"/>
      <c r="LHL235" s="29"/>
      <c r="LHM235" s="29"/>
      <c r="LHN235" s="29"/>
      <c r="LHO235" s="29"/>
      <c r="LHP235" s="29"/>
      <c r="LHQ235" s="29"/>
      <c r="LHR235" s="29"/>
      <c r="LHS235" s="29"/>
      <c r="LHT235" s="29"/>
      <c r="LHU235" s="29"/>
      <c r="LHV235" s="29"/>
      <c r="LHW235" s="29"/>
      <c r="LHX235" s="29"/>
      <c r="LHY235" s="29"/>
      <c r="LHZ235" s="29"/>
      <c r="LIA235" s="29"/>
      <c r="LIB235" s="29"/>
      <c r="LIC235" s="29"/>
      <c r="LID235" s="29"/>
      <c r="LIE235" s="29"/>
      <c r="LIF235" s="29"/>
      <c r="LIG235" s="29"/>
      <c r="LIH235" s="29"/>
      <c r="LII235" s="29"/>
      <c r="LIJ235" s="29"/>
      <c r="LIK235" s="29"/>
      <c r="LIL235" s="29"/>
      <c r="LIM235" s="29"/>
      <c r="LIN235" s="29"/>
      <c r="LIO235" s="29"/>
      <c r="LIP235" s="29"/>
      <c r="LIQ235" s="29"/>
      <c r="LIR235" s="29"/>
      <c r="LIS235" s="29"/>
      <c r="LIT235" s="29"/>
      <c r="LIU235" s="29"/>
      <c r="LIV235" s="29"/>
      <c r="LIW235" s="29"/>
      <c r="LIX235" s="29"/>
      <c r="LIY235" s="29"/>
      <c r="LIZ235" s="29"/>
      <c r="LJA235" s="29"/>
      <c r="LJB235" s="29"/>
      <c r="LJC235" s="29"/>
      <c r="LJD235" s="29"/>
      <c r="LJE235" s="29"/>
      <c r="LJF235" s="29"/>
      <c r="LJG235" s="29"/>
      <c r="LJH235" s="29"/>
      <c r="LJI235" s="29"/>
      <c r="LJJ235" s="29"/>
      <c r="LJK235" s="29"/>
      <c r="LJL235" s="29"/>
      <c r="LJM235" s="29"/>
      <c r="LJN235" s="29"/>
      <c r="LJO235" s="29"/>
      <c r="LJP235" s="29"/>
      <c r="LJQ235" s="29"/>
      <c r="LJR235" s="29"/>
      <c r="LJS235" s="29"/>
      <c r="LJT235" s="29"/>
      <c r="LJU235" s="29"/>
      <c r="LJV235" s="29"/>
      <c r="LJW235" s="29"/>
      <c r="LJX235" s="29"/>
      <c r="LJY235" s="29"/>
      <c r="LJZ235" s="29"/>
      <c r="LKA235" s="29"/>
      <c r="LKB235" s="29"/>
      <c r="LKC235" s="29"/>
      <c r="LKD235" s="29"/>
      <c r="LKE235" s="29"/>
      <c r="LKF235" s="29"/>
      <c r="LKG235" s="29"/>
      <c r="LKH235" s="29"/>
      <c r="LKI235" s="29"/>
      <c r="LKJ235" s="29"/>
      <c r="LKK235" s="29"/>
      <c r="LKL235" s="29"/>
      <c r="LKM235" s="29"/>
      <c r="LKN235" s="29"/>
      <c r="LKO235" s="29"/>
      <c r="LKP235" s="29"/>
      <c r="LKQ235" s="29"/>
      <c r="LKR235" s="29"/>
      <c r="LKS235" s="29"/>
      <c r="LKT235" s="29"/>
      <c r="LKU235" s="29"/>
      <c r="LKV235" s="29"/>
      <c r="LKW235" s="29"/>
      <c r="LKX235" s="29"/>
      <c r="LKY235" s="29"/>
      <c r="LKZ235" s="29"/>
      <c r="LLA235" s="29"/>
      <c r="LLB235" s="29"/>
      <c r="LLC235" s="29"/>
      <c r="LLD235" s="29"/>
      <c r="LLE235" s="29"/>
      <c r="LLF235" s="29"/>
      <c r="LLG235" s="29"/>
      <c r="LLH235" s="29"/>
      <c r="LLI235" s="29"/>
      <c r="LLJ235" s="29"/>
      <c r="LLK235" s="29"/>
      <c r="LLL235" s="29"/>
      <c r="LLM235" s="29"/>
      <c r="LLN235" s="29"/>
      <c r="LLO235" s="29"/>
      <c r="LLP235" s="29"/>
      <c r="LLQ235" s="29"/>
      <c r="LLR235" s="29"/>
      <c r="LLS235" s="29"/>
      <c r="LLT235" s="29"/>
      <c r="LLU235" s="29"/>
      <c r="LLV235" s="29"/>
      <c r="LLW235" s="29"/>
      <c r="LLX235" s="29"/>
      <c r="LLY235" s="29"/>
      <c r="LLZ235" s="29"/>
      <c r="LMA235" s="29"/>
      <c r="LMB235" s="29"/>
      <c r="LMC235" s="29"/>
      <c r="LMD235" s="29"/>
      <c r="LME235" s="29"/>
      <c r="LMF235" s="29"/>
      <c r="LMG235" s="29"/>
      <c r="LMH235" s="29"/>
      <c r="LMI235" s="29"/>
      <c r="LMJ235" s="29"/>
      <c r="LMK235" s="29"/>
      <c r="LML235" s="29"/>
      <c r="LMM235" s="29"/>
      <c r="LMN235" s="29"/>
      <c r="LMO235" s="29"/>
      <c r="LMP235" s="29"/>
      <c r="LMQ235" s="29"/>
      <c r="LMR235" s="29"/>
      <c r="LMS235" s="29"/>
      <c r="LMT235" s="29"/>
      <c r="LMU235" s="29"/>
      <c r="LMV235" s="29"/>
      <c r="LMW235" s="29"/>
      <c r="LMX235" s="29"/>
      <c r="LMY235" s="29"/>
      <c r="LMZ235" s="29"/>
      <c r="LNA235" s="29"/>
      <c r="LNB235" s="29"/>
      <c r="LNC235" s="29"/>
      <c r="LND235" s="29"/>
      <c r="LNE235" s="29"/>
      <c r="LNF235" s="29"/>
      <c r="LNG235" s="29"/>
      <c r="LNH235" s="29"/>
      <c r="LNI235" s="29"/>
      <c r="LNJ235" s="29"/>
      <c r="LNK235" s="29"/>
      <c r="LNL235" s="29"/>
      <c r="LNM235" s="29"/>
      <c r="LNN235" s="29"/>
      <c r="LNO235" s="29"/>
      <c r="LNP235" s="29"/>
      <c r="LNQ235" s="29"/>
      <c r="LNR235" s="29"/>
      <c r="LNS235" s="29"/>
      <c r="LNT235" s="29"/>
      <c r="LNU235" s="29"/>
      <c r="LNV235" s="29"/>
      <c r="LNW235" s="29"/>
      <c r="LNX235" s="29"/>
      <c r="LNY235" s="29"/>
      <c r="LNZ235" s="29"/>
      <c r="LOA235" s="29"/>
      <c r="LOB235" s="29"/>
      <c r="LOC235" s="29"/>
      <c r="LOD235" s="29"/>
      <c r="LOE235" s="29"/>
      <c r="LOF235" s="29"/>
      <c r="LOG235" s="29"/>
      <c r="LOH235" s="29"/>
      <c r="LOI235" s="29"/>
      <c r="LOJ235" s="29"/>
      <c r="LOK235" s="29"/>
      <c r="LOL235" s="29"/>
      <c r="LOM235" s="29"/>
      <c r="LON235" s="29"/>
      <c r="LOO235" s="29"/>
      <c r="LOP235" s="29"/>
      <c r="LOQ235" s="29"/>
      <c r="LOR235" s="29"/>
      <c r="LOS235" s="29"/>
      <c r="LOT235" s="29"/>
      <c r="LOU235" s="29"/>
      <c r="LOV235" s="29"/>
      <c r="LOW235" s="29"/>
      <c r="LOX235" s="29"/>
      <c r="LOY235" s="29"/>
      <c r="LOZ235" s="29"/>
      <c r="LPA235" s="29"/>
      <c r="LPB235" s="29"/>
      <c r="LPC235" s="29"/>
      <c r="LPD235" s="29"/>
      <c r="LPE235" s="29"/>
      <c r="LPF235" s="29"/>
      <c r="LPG235" s="29"/>
      <c r="LPH235" s="29"/>
      <c r="LPI235" s="29"/>
      <c r="LPJ235" s="29"/>
      <c r="LPK235" s="29"/>
      <c r="LPL235" s="29"/>
      <c r="LPM235" s="29"/>
      <c r="LPN235" s="29"/>
      <c r="LPO235" s="29"/>
      <c r="LPP235" s="29"/>
      <c r="LPQ235" s="29"/>
      <c r="LPR235" s="29"/>
      <c r="LPS235" s="29"/>
      <c r="LPT235" s="29"/>
      <c r="LPU235" s="29"/>
      <c r="LPV235" s="29"/>
      <c r="LPW235" s="29"/>
      <c r="LPX235" s="29"/>
      <c r="LPY235" s="29"/>
      <c r="LPZ235" s="29"/>
      <c r="LQA235" s="29"/>
      <c r="LQB235" s="29"/>
      <c r="LQC235" s="29"/>
      <c r="LQD235" s="29"/>
      <c r="LQE235" s="29"/>
      <c r="LQF235" s="29"/>
      <c r="LQG235" s="29"/>
      <c r="LQH235" s="29"/>
      <c r="LQI235" s="29"/>
      <c r="LQJ235" s="29"/>
      <c r="LQK235" s="29"/>
      <c r="LQL235" s="29"/>
      <c r="LQM235" s="29"/>
      <c r="LQN235" s="29"/>
      <c r="LQO235" s="29"/>
      <c r="LQP235" s="29"/>
      <c r="LQQ235" s="29"/>
      <c r="LQR235" s="29"/>
      <c r="LQS235" s="29"/>
      <c r="LQT235" s="29"/>
      <c r="LQU235" s="29"/>
      <c r="LQV235" s="29"/>
      <c r="LQW235" s="29"/>
      <c r="LQX235" s="29"/>
      <c r="LQY235" s="29"/>
      <c r="LQZ235" s="29"/>
      <c r="LRA235" s="29"/>
      <c r="LRB235" s="29"/>
      <c r="LRC235" s="29"/>
      <c r="LRD235" s="29"/>
      <c r="LRE235" s="29"/>
      <c r="LRF235" s="29"/>
      <c r="LRG235" s="29"/>
      <c r="LRH235" s="29"/>
      <c r="LRI235" s="29"/>
      <c r="LRJ235" s="29"/>
      <c r="LRK235" s="29"/>
      <c r="LRL235" s="29"/>
      <c r="LRM235" s="29"/>
      <c r="LRN235" s="29"/>
      <c r="LRO235" s="29"/>
      <c r="LRP235" s="29"/>
      <c r="LRQ235" s="29"/>
      <c r="LRR235" s="29"/>
      <c r="LRS235" s="29"/>
      <c r="LRT235" s="29"/>
      <c r="LRU235" s="29"/>
      <c r="LRV235" s="29"/>
      <c r="LRW235" s="29"/>
      <c r="LRX235" s="29"/>
      <c r="LRY235" s="29"/>
      <c r="LRZ235" s="29"/>
      <c r="LSA235" s="29"/>
      <c r="LSB235" s="29"/>
      <c r="LSC235" s="29"/>
      <c r="LSD235" s="29"/>
      <c r="LSE235" s="29"/>
      <c r="LSF235" s="29"/>
      <c r="LSG235" s="29"/>
      <c r="LSH235" s="29"/>
      <c r="LSI235" s="29"/>
      <c r="LSJ235" s="29"/>
      <c r="LSK235" s="29"/>
      <c r="LSL235" s="29"/>
      <c r="LSM235" s="29"/>
      <c r="LSN235" s="29"/>
      <c r="LSO235" s="29"/>
      <c r="LSP235" s="29"/>
      <c r="LSQ235" s="29"/>
      <c r="LSR235" s="29"/>
      <c r="LSS235" s="29"/>
      <c r="LST235" s="29"/>
      <c r="LSU235" s="29"/>
      <c r="LSV235" s="29"/>
      <c r="LSW235" s="29"/>
      <c r="LSX235" s="29"/>
      <c r="LSY235" s="29"/>
      <c r="LSZ235" s="29"/>
      <c r="LTA235" s="29"/>
      <c r="LTB235" s="29"/>
      <c r="LTC235" s="29"/>
      <c r="LTD235" s="29"/>
      <c r="LTE235" s="29"/>
      <c r="LTF235" s="29"/>
      <c r="LTG235" s="29"/>
      <c r="LTH235" s="29"/>
      <c r="LTI235" s="29"/>
      <c r="LTJ235" s="29"/>
      <c r="LTK235" s="29"/>
      <c r="LTL235" s="29"/>
      <c r="LTM235" s="29"/>
      <c r="LTN235" s="29"/>
      <c r="LTO235" s="29"/>
      <c r="LTP235" s="29"/>
      <c r="LTQ235" s="29"/>
      <c r="LTR235" s="29"/>
      <c r="LTS235" s="29"/>
      <c r="LTT235" s="29"/>
      <c r="LTU235" s="29"/>
      <c r="LTV235" s="29"/>
      <c r="LTW235" s="29"/>
      <c r="LTX235" s="29"/>
      <c r="LTY235" s="29"/>
      <c r="LTZ235" s="29"/>
      <c r="LUA235" s="29"/>
      <c r="LUB235" s="29"/>
      <c r="LUC235" s="29"/>
      <c r="LUD235" s="29"/>
      <c r="LUE235" s="29"/>
      <c r="LUF235" s="29"/>
      <c r="LUG235" s="29"/>
      <c r="LUH235" s="29"/>
      <c r="LUI235" s="29"/>
      <c r="LUJ235" s="29"/>
      <c r="LUK235" s="29"/>
      <c r="LUL235" s="29"/>
      <c r="LUM235" s="29"/>
      <c r="LUN235" s="29"/>
      <c r="LUO235" s="29"/>
      <c r="LUP235" s="29"/>
      <c r="LUQ235" s="29"/>
      <c r="LUR235" s="29"/>
      <c r="LUS235" s="29"/>
      <c r="LUT235" s="29"/>
      <c r="LUU235" s="29"/>
      <c r="LUV235" s="29"/>
      <c r="LUW235" s="29"/>
      <c r="LUX235" s="29"/>
      <c r="LUY235" s="29"/>
      <c r="LUZ235" s="29"/>
      <c r="LVA235" s="29"/>
      <c r="LVB235" s="29"/>
      <c r="LVC235" s="29"/>
      <c r="LVD235" s="29"/>
      <c r="LVE235" s="29"/>
      <c r="LVF235" s="29"/>
      <c r="LVG235" s="29"/>
      <c r="LVH235" s="29"/>
      <c r="LVI235" s="29"/>
      <c r="LVJ235" s="29"/>
      <c r="LVK235" s="29"/>
      <c r="LVL235" s="29"/>
      <c r="LVM235" s="29"/>
      <c r="LVN235" s="29"/>
      <c r="LVO235" s="29"/>
      <c r="LVP235" s="29"/>
      <c r="LVQ235" s="29"/>
      <c r="LVR235" s="29"/>
      <c r="LVS235" s="29"/>
      <c r="LVT235" s="29"/>
      <c r="LVU235" s="29"/>
      <c r="LVV235" s="29"/>
      <c r="LVW235" s="29"/>
      <c r="LVX235" s="29"/>
      <c r="LVY235" s="29"/>
      <c r="LVZ235" s="29"/>
      <c r="LWA235" s="29"/>
      <c r="LWB235" s="29"/>
      <c r="LWC235" s="29"/>
      <c r="LWD235" s="29"/>
      <c r="LWE235" s="29"/>
      <c r="LWF235" s="29"/>
      <c r="LWG235" s="29"/>
      <c r="LWH235" s="29"/>
      <c r="LWI235" s="29"/>
      <c r="LWJ235" s="29"/>
      <c r="LWK235" s="29"/>
      <c r="LWL235" s="29"/>
      <c r="LWM235" s="29"/>
      <c r="LWN235" s="29"/>
      <c r="LWO235" s="29"/>
      <c r="LWP235" s="29"/>
      <c r="LWQ235" s="29"/>
      <c r="LWR235" s="29"/>
      <c r="LWS235" s="29"/>
      <c r="LWT235" s="29"/>
      <c r="LWU235" s="29"/>
      <c r="LWV235" s="29"/>
      <c r="LWW235" s="29"/>
      <c r="LWX235" s="29"/>
      <c r="LWY235" s="29"/>
      <c r="LWZ235" s="29"/>
      <c r="LXA235" s="29"/>
      <c r="LXB235" s="29"/>
      <c r="LXC235" s="29"/>
      <c r="LXD235" s="29"/>
      <c r="LXE235" s="29"/>
      <c r="LXF235" s="29"/>
      <c r="LXG235" s="29"/>
      <c r="LXH235" s="29"/>
      <c r="LXI235" s="29"/>
      <c r="LXJ235" s="29"/>
      <c r="LXK235" s="29"/>
      <c r="LXL235" s="29"/>
      <c r="LXM235" s="29"/>
      <c r="LXN235" s="29"/>
      <c r="LXO235" s="29"/>
      <c r="LXP235" s="29"/>
      <c r="LXQ235" s="29"/>
      <c r="LXR235" s="29"/>
      <c r="LXS235" s="29"/>
      <c r="LXT235" s="29"/>
      <c r="LXU235" s="29"/>
      <c r="LXV235" s="29"/>
      <c r="LXW235" s="29"/>
      <c r="LXX235" s="29"/>
      <c r="LXY235" s="29"/>
      <c r="LXZ235" s="29"/>
      <c r="LYA235" s="29"/>
      <c r="LYB235" s="29"/>
      <c r="LYC235" s="29"/>
      <c r="LYD235" s="29"/>
      <c r="LYE235" s="29"/>
      <c r="LYF235" s="29"/>
      <c r="LYG235" s="29"/>
      <c r="LYH235" s="29"/>
      <c r="LYI235" s="29"/>
      <c r="LYJ235" s="29"/>
      <c r="LYK235" s="29"/>
      <c r="LYL235" s="29"/>
      <c r="LYM235" s="29"/>
      <c r="LYN235" s="29"/>
      <c r="LYO235" s="29"/>
      <c r="LYP235" s="29"/>
      <c r="LYQ235" s="29"/>
      <c r="LYR235" s="29"/>
      <c r="LYS235" s="29"/>
      <c r="LYT235" s="29"/>
      <c r="LYU235" s="29"/>
      <c r="LYV235" s="29"/>
      <c r="LYW235" s="29"/>
      <c r="LYX235" s="29"/>
      <c r="LYY235" s="29"/>
      <c r="LYZ235" s="29"/>
      <c r="LZA235" s="29"/>
      <c r="LZB235" s="29"/>
      <c r="LZC235" s="29"/>
      <c r="LZD235" s="29"/>
      <c r="LZE235" s="29"/>
      <c r="LZF235" s="29"/>
      <c r="LZG235" s="29"/>
      <c r="LZH235" s="29"/>
      <c r="LZI235" s="29"/>
      <c r="LZJ235" s="29"/>
      <c r="LZK235" s="29"/>
      <c r="LZL235" s="29"/>
      <c r="LZM235" s="29"/>
      <c r="LZN235" s="29"/>
      <c r="LZO235" s="29"/>
      <c r="LZP235" s="29"/>
      <c r="LZQ235" s="29"/>
      <c r="LZR235" s="29"/>
      <c r="LZS235" s="29"/>
      <c r="LZT235" s="29"/>
      <c r="LZU235" s="29"/>
      <c r="LZV235" s="29"/>
      <c r="LZW235" s="29"/>
      <c r="LZX235" s="29"/>
      <c r="LZY235" s="29"/>
      <c r="LZZ235" s="29"/>
      <c r="MAA235" s="29"/>
      <c r="MAB235" s="29"/>
      <c r="MAC235" s="29"/>
      <c r="MAD235" s="29"/>
      <c r="MAE235" s="29"/>
      <c r="MAF235" s="29"/>
      <c r="MAG235" s="29"/>
      <c r="MAH235" s="29"/>
      <c r="MAI235" s="29"/>
      <c r="MAJ235" s="29"/>
      <c r="MAK235" s="29"/>
      <c r="MAL235" s="29"/>
      <c r="MAM235" s="29"/>
      <c r="MAN235" s="29"/>
      <c r="MAO235" s="29"/>
      <c r="MAP235" s="29"/>
      <c r="MAQ235" s="29"/>
      <c r="MAR235" s="29"/>
      <c r="MAS235" s="29"/>
      <c r="MAT235" s="29"/>
      <c r="MAU235" s="29"/>
      <c r="MAV235" s="29"/>
      <c r="MAW235" s="29"/>
      <c r="MAX235" s="29"/>
      <c r="MAY235" s="29"/>
      <c r="MAZ235" s="29"/>
      <c r="MBA235" s="29"/>
      <c r="MBB235" s="29"/>
      <c r="MBC235" s="29"/>
      <c r="MBD235" s="29"/>
      <c r="MBE235" s="29"/>
      <c r="MBF235" s="29"/>
      <c r="MBG235" s="29"/>
      <c r="MBH235" s="29"/>
      <c r="MBI235" s="29"/>
      <c r="MBJ235" s="29"/>
      <c r="MBK235" s="29"/>
      <c r="MBL235" s="29"/>
      <c r="MBM235" s="29"/>
      <c r="MBN235" s="29"/>
      <c r="MBO235" s="29"/>
      <c r="MBP235" s="29"/>
      <c r="MBQ235" s="29"/>
      <c r="MBR235" s="29"/>
      <c r="MBS235" s="29"/>
      <c r="MBT235" s="29"/>
      <c r="MBU235" s="29"/>
      <c r="MBV235" s="29"/>
      <c r="MBW235" s="29"/>
      <c r="MBX235" s="29"/>
      <c r="MBY235" s="29"/>
      <c r="MBZ235" s="29"/>
      <c r="MCA235" s="29"/>
      <c r="MCB235" s="29"/>
      <c r="MCC235" s="29"/>
      <c r="MCD235" s="29"/>
      <c r="MCE235" s="29"/>
      <c r="MCF235" s="29"/>
      <c r="MCG235" s="29"/>
      <c r="MCH235" s="29"/>
      <c r="MCI235" s="29"/>
      <c r="MCJ235" s="29"/>
      <c r="MCK235" s="29"/>
      <c r="MCL235" s="29"/>
      <c r="MCM235" s="29"/>
      <c r="MCN235" s="29"/>
      <c r="MCO235" s="29"/>
      <c r="MCP235" s="29"/>
      <c r="MCQ235" s="29"/>
      <c r="MCR235" s="29"/>
      <c r="MCS235" s="29"/>
      <c r="MCT235" s="29"/>
      <c r="MCU235" s="29"/>
      <c r="MCV235" s="29"/>
      <c r="MCW235" s="29"/>
      <c r="MCX235" s="29"/>
      <c r="MCY235" s="29"/>
      <c r="MCZ235" s="29"/>
      <c r="MDA235" s="29"/>
      <c r="MDB235" s="29"/>
      <c r="MDC235" s="29"/>
      <c r="MDD235" s="29"/>
      <c r="MDE235" s="29"/>
      <c r="MDF235" s="29"/>
      <c r="MDG235" s="29"/>
      <c r="MDH235" s="29"/>
      <c r="MDI235" s="29"/>
      <c r="MDJ235" s="29"/>
      <c r="MDK235" s="29"/>
      <c r="MDL235" s="29"/>
      <c r="MDM235" s="29"/>
      <c r="MDN235" s="29"/>
      <c r="MDO235" s="29"/>
      <c r="MDP235" s="29"/>
      <c r="MDQ235" s="29"/>
      <c r="MDR235" s="29"/>
      <c r="MDS235" s="29"/>
      <c r="MDT235" s="29"/>
      <c r="MDU235" s="29"/>
      <c r="MDV235" s="29"/>
      <c r="MDW235" s="29"/>
      <c r="MDX235" s="29"/>
      <c r="MDY235" s="29"/>
      <c r="MDZ235" s="29"/>
      <c r="MEA235" s="29"/>
      <c r="MEB235" s="29"/>
      <c r="MEC235" s="29"/>
      <c r="MED235" s="29"/>
      <c r="MEE235" s="29"/>
      <c r="MEF235" s="29"/>
      <c r="MEG235" s="29"/>
      <c r="MEH235" s="29"/>
      <c r="MEI235" s="29"/>
      <c r="MEJ235" s="29"/>
      <c r="MEK235" s="29"/>
      <c r="MEL235" s="29"/>
      <c r="MEM235" s="29"/>
      <c r="MEN235" s="29"/>
      <c r="MEO235" s="29"/>
      <c r="MEP235" s="29"/>
      <c r="MEQ235" s="29"/>
      <c r="MER235" s="29"/>
      <c r="MES235" s="29"/>
      <c r="MET235" s="29"/>
      <c r="MEU235" s="29"/>
      <c r="MEV235" s="29"/>
      <c r="MEW235" s="29"/>
      <c r="MEX235" s="29"/>
      <c r="MEY235" s="29"/>
      <c r="MEZ235" s="29"/>
      <c r="MFA235" s="29"/>
      <c r="MFB235" s="29"/>
      <c r="MFC235" s="29"/>
      <c r="MFD235" s="29"/>
      <c r="MFE235" s="29"/>
      <c r="MFF235" s="29"/>
      <c r="MFG235" s="29"/>
      <c r="MFH235" s="29"/>
      <c r="MFI235" s="29"/>
      <c r="MFJ235" s="29"/>
      <c r="MFK235" s="29"/>
      <c r="MFL235" s="29"/>
      <c r="MFM235" s="29"/>
      <c r="MFN235" s="29"/>
      <c r="MFO235" s="29"/>
      <c r="MFP235" s="29"/>
      <c r="MFQ235" s="29"/>
      <c r="MFR235" s="29"/>
      <c r="MFS235" s="29"/>
      <c r="MFT235" s="29"/>
      <c r="MFU235" s="29"/>
      <c r="MFV235" s="29"/>
      <c r="MFW235" s="29"/>
      <c r="MFX235" s="29"/>
      <c r="MFY235" s="29"/>
      <c r="MFZ235" s="29"/>
      <c r="MGA235" s="29"/>
      <c r="MGB235" s="29"/>
      <c r="MGC235" s="29"/>
      <c r="MGD235" s="29"/>
      <c r="MGE235" s="29"/>
      <c r="MGF235" s="29"/>
      <c r="MGG235" s="29"/>
      <c r="MGH235" s="29"/>
      <c r="MGI235" s="29"/>
      <c r="MGJ235" s="29"/>
      <c r="MGK235" s="29"/>
      <c r="MGL235" s="29"/>
      <c r="MGM235" s="29"/>
      <c r="MGN235" s="29"/>
      <c r="MGO235" s="29"/>
      <c r="MGP235" s="29"/>
      <c r="MGQ235" s="29"/>
      <c r="MGR235" s="29"/>
      <c r="MGS235" s="29"/>
      <c r="MGT235" s="29"/>
      <c r="MGU235" s="29"/>
      <c r="MGV235" s="29"/>
      <c r="MGW235" s="29"/>
      <c r="MGX235" s="29"/>
      <c r="MGY235" s="29"/>
      <c r="MGZ235" s="29"/>
      <c r="MHA235" s="29"/>
      <c r="MHB235" s="29"/>
      <c r="MHC235" s="29"/>
      <c r="MHD235" s="29"/>
      <c r="MHE235" s="29"/>
      <c r="MHF235" s="29"/>
      <c r="MHG235" s="29"/>
      <c r="MHH235" s="29"/>
      <c r="MHI235" s="29"/>
      <c r="MHJ235" s="29"/>
      <c r="MHK235" s="29"/>
      <c r="MHL235" s="29"/>
      <c r="MHM235" s="29"/>
      <c r="MHN235" s="29"/>
      <c r="MHO235" s="29"/>
      <c r="MHP235" s="29"/>
      <c r="MHQ235" s="29"/>
      <c r="MHR235" s="29"/>
      <c r="MHS235" s="29"/>
      <c r="MHT235" s="29"/>
      <c r="MHU235" s="29"/>
      <c r="MHV235" s="29"/>
      <c r="MHW235" s="29"/>
      <c r="MHX235" s="29"/>
      <c r="MHY235" s="29"/>
      <c r="MHZ235" s="29"/>
      <c r="MIA235" s="29"/>
      <c r="MIB235" s="29"/>
      <c r="MIC235" s="29"/>
      <c r="MID235" s="29"/>
      <c r="MIE235" s="29"/>
      <c r="MIF235" s="29"/>
      <c r="MIG235" s="29"/>
      <c r="MIH235" s="29"/>
      <c r="MII235" s="29"/>
      <c r="MIJ235" s="29"/>
      <c r="MIK235" s="29"/>
      <c r="MIL235" s="29"/>
      <c r="MIM235" s="29"/>
      <c r="MIN235" s="29"/>
      <c r="MIO235" s="29"/>
      <c r="MIP235" s="29"/>
      <c r="MIQ235" s="29"/>
      <c r="MIR235" s="29"/>
      <c r="MIS235" s="29"/>
      <c r="MIT235" s="29"/>
      <c r="MIU235" s="29"/>
      <c r="MIV235" s="29"/>
      <c r="MIW235" s="29"/>
      <c r="MIX235" s="29"/>
      <c r="MIY235" s="29"/>
      <c r="MIZ235" s="29"/>
      <c r="MJA235" s="29"/>
      <c r="MJB235" s="29"/>
      <c r="MJC235" s="29"/>
      <c r="MJD235" s="29"/>
      <c r="MJE235" s="29"/>
      <c r="MJF235" s="29"/>
      <c r="MJG235" s="29"/>
      <c r="MJH235" s="29"/>
      <c r="MJI235" s="29"/>
      <c r="MJJ235" s="29"/>
      <c r="MJK235" s="29"/>
      <c r="MJL235" s="29"/>
      <c r="MJM235" s="29"/>
      <c r="MJN235" s="29"/>
      <c r="MJO235" s="29"/>
      <c r="MJP235" s="29"/>
      <c r="MJQ235" s="29"/>
      <c r="MJR235" s="29"/>
      <c r="MJS235" s="29"/>
      <c r="MJT235" s="29"/>
      <c r="MJU235" s="29"/>
      <c r="MJV235" s="29"/>
      <c r="MJW235" s="29"/>
      <c r="MJX235" s="29"/>
      <c r="MJY235" s="29"/>
      <c r="MJZ235" s="29"/>
      <c r="MKA235" s="29"/>
      <c r="MKB235" s="29"/>
      <c r="MKC235" s="29"/>
      <c r="MKD235" s="29"/>
      <c r="MKE235" s="29"/>
      <c r="MKF235" s="29"/>
      <c r="MKG235" s="29"/>
      <c r="MKH235" s="29"/>
      <c r="MKI235" s="29"/>
      <c r="MKJ235" s="29"/>
      <c r="MKK235" s="29"/>
      <c r="MKL235" s="29"/>
      <c r="MKM235" s="29"/>
      <c r="MKN235" s="29"/>
      <c r="MKO235" s="29"/>
      <c r="MKP235" s="29"/>
      <c r="MKQ235" s="29"/>
      <c r="MKR235" s="29"/>
      <c r="MKS235" s="29"/>
      <c r="MKT235" s="29"/>
      <c r="MKU235" s="29"/>
      <c r="MKV235" s="29"/>
      <c r="MKW235" s="29"/>
      <c r="MKX235" s="29"/>
      <c r="MKY235" s="29"/>
      <c r="MKZ235" s="29"/>
      <c r="MLA235" s="29"/>
      <c r="MLB235" s="29"/>
      <c r="MLC235" s="29"/>
      <c r="MLD235" s="29"/>
      <c r="MLE235" s="29"/>
      <c r="MLF235" s="29"/>
      <c r="MLG235" s="29"/>
      <c r="MLH235" s="29"/>
      <c r="MLI235" s="29"/>
      <c r="MLJ235" s="29"/>
      <c r="MLK235" s="29"/>
      <c r="MLL235" s="29"/>
      <c r="MLM235" s="29"/>
      <c r="MLN235" s="29"/>
      <c r="MLO235" s="29"/>
      <c r="MLP235" s="29"/>
      <c r="MLQ235" s="29"/>
      <c r="MLR235" s="29"/>
      <c r="MLS235" s="29"/>
      <c r="MLT235" s="29"/>
      <c r="MLU235" s="29"/>
      <c r="MLV235" s="29"/>
      <c r="MLW235" s="29"/>
      <c r="MLX235" s="29"/>
      <c r="MLY235" s="29"/>
      <c r="MLZ235" s="29"/>
      <c r="MMA235" s="29"/>
      <c r="MMB235" s="29"/>
      <c r="MMC235" s="29"/>
      <c r="MMD235" s="29"/>
      <c r="MME235" s="29"/>
      <c r="MMF235" s="29"/>
      <c r="MMG235" s="29"/>
      <c r="MMH235" s="29"/>
      <c r="MMI235" s="29"/>
      <c r="MMJ235" s="29"/>
      <c r="MMK235" s="29"/>
      <c r="MML235" s="29"/>
      <c r="MMM235" s="29"/>
      <c r="MMN235" s="29"/>
      <c r="MMO235" s="29"/>
      <c r="MMP235" s="29"/>
      <c r="MMQ235" s="29"/>
      <c r="MMR235" s="29"/>
      <c r="MMS235" s="29"/>
      <c r="MMT235" s="29"/>
      <c r="MMU235" s="29"/>
      <c r="MMV235" s="29"/>
      <c r="MMW235" s="29"/>
      <c r="MMX235" s="29"/>
      <c r="MMY235" s="29"/>
      <c r="MMZ235" s="29"/>
      <c r="MNA235" s="29"/>
      <c r="MNB235" s="29"/>
      <c r="MNC235" s="29"/>
      <c r="MND235" s="29"/>
      <c r="MNE235" s="29"/>
      <c r="MNF235" s="29"/>
      <c r="MNG235" s="29"/>
      <c r="MNH235" s="29"/>
      <c r="MNI235" s="29"/>
      <c r="MNJ235" s="29"/>
      <c r="MNK235" s="29"/>
      <c r="MNL235" s="29"/>
      <c r="MNM235" s="29"/>
      <c r="MNN235" s="29"/>
      <c r="MNO235" s="29"/>
      <c r="MNP235" s="29"/>
      <c r="MNQ235" s="29"/>
      <c r="MNR235" s="29"/>
      <c r="MNS235" s="29"/>
      <c r="MNT235" s="29"/>
      <c r="MNU235" s="29"/>
      <c r="MNV235" s="29"/>
      <c r="MNW235" s="29"/>
      <c r="MNX235" s="29"/>
      <c r="MNY235" s="29"/>
      <c r="MNZ235" s="29"/>
      <c r="MOA235" s="29"/>
      <c r="MOB235" s="29"/>
      <c r="MOC235" s="29"/>
      <c r="MOD235" s="29"/>
      <c r="MOE235" s="29"/>
      <c r="MOF235" s="29"/>
      <c r="MOG235" s="29"/>
      <c r="MOH235" s="29"/>
      <c r="MOI235" s="29"/>
      <c r="MOJ235" s="29"/>
      <c r="MOK235" s="29"/>
      <c r="MOL235" s="29"/>
      <c r="MOM235" s="29"/>
      <c r="MON235" s="29"/>
      <c r="MOO235" s="29"/>
      <c r="MOP235" s="29"/>
      <c r="MOQ235" s="29"/>
      <c r="MOR235" s="29"/>
      <c r="MOS235" s="29"/>
      <c r="MOT235" s="29"/>
      <c r="MOU235" s="29"/>
      <c r="MOV235" s="29"/>
      <c r="MOW235" s="29"/>
      <c r="MOX235" s="29"/>
      <c r="MOY235" s="29"/>
      <c r="MOZ235" s="29"/>
      <c r="MPA235" s="29"/>
      <c r="MPB235" s="29"/>
      <c r="MPC235" s="29"/>
      <c r="MPD235" s="29"/>
      <c r="MPE235" s="29"/>
      <c r="MPF235" s="29"/>
      <c r="MPG235" s="29"/>
      <c r="MPH235" s="29"/>
      <c r="MPI235" s="29"/>
      <c r="MPJ235" s="29"/>
      <c r="MPK235" s="29"/>
      <c r="MPL235" s="29"/>
      <c r="MPM235" s="29"/>
      <c r="MPN235" s="29"/>
      <c r="MPO235" s="29"/>
      <c r="MPP235" s="29"/>
      <c r="MPQ235" s="29"/>
      <c r="MPR235" s="29"/>
      <c r="MPS235" s="29"/>
      <c r="MPT235" s="29"/>
      <c r="MPU235" s="29"/>
      <c r="MPV235" s="29"/>
      <c r="MPW235" s="29"/>
      <c r="MPX235" s="29"/>
      <c r="MPY235" s="29"/>
      <c r="MPZ235" s="29"/>
      <c r="MQA235" s="29"/>
      <c r="MQB235" s="29"/>
      <c r="MQC235" s="29"/>
      <c r="MQD235" s="29"/>
      <c r="MQE235" s="29"/>
      <c r="MQF235" s="29"/>
      <c r="MQG235" s="29"/>
      <c r="MQH235" s="29"/>
      <c r="MQI235" s="29"/>
      <c r="MQJ235" s="29"/>
      <c r="MQK235" s="29"/>
      <c r="MQL235" s="29"/>
      <c r="MQM235" s="29"/>
      <c r="MQN235" s="29"/>
      <c r="MQO235" s="29"/>
      <c r="MQP235" s="29"/>
      <c r="MQQ235" s="29"/>
      <c r="MQR235" s="29"/>
      <c r="MQS235" s="29"/>
      <c r="MQT235" s="29"/>
      <c r="MQU235" s="29"/>
      <c r="MQV235" s="29"/>
      <c r="MQW235" s="29"/>
      <c r="MQX235" s="29"/>
      <c r="MQY235" s="29"/>
      <c r="MQZ235" s="29"/>
      <c r="MRA235" s="29"/>
      <c r="MRB235" s="29"/>
      <c r="MRC235" s="29"/>
      <c r="MRD235" s="29"/>
      <c r="MRE235" s="29"/>
      <c r="MRF235" s="29"/>
      <c r="MRG235" s="29"/>
      <c r="MRH235" s="29"/>
      <c r="MRI235" s="29"/>
      <c r="MRJ235" s="29"/>
      <c r="MRK235" s="29"/>
      <c r="MRL235" s="29"/>
      <c r="MRM235" s="29"/>
      <c r="MRN235" s="29"/>
      <c r="MRO235" s="29"/>
      <c r="MRP235" s="29"/>
      <c r="MRQ235" s="29"/>
      <c r="MRR235" s="29"/>
      <c r="MRS235" s="29"/>
      <c r="MRT235" s="29"/>
      <c r="MRU235" s="29"/>
      <c r="MRV235" s="29"/>
      <c r="MRW235" s="29"/>
      <c r="MRX235" s="29"/>
      <c r="MRY235" s="29"/>
      <c r="MRZ235" s="29"/>
      <c r="MSA235" s="29"/>
      <c r="MSB235" s="29"/>
      <c r="MSC235" s="29"/>
      <c r="MSD235" s="29"/>
      <c r="MSE235" s="29"/>
      <c r="MSF235" s="29"/>
      <c r="MSG235" s="29"/>
      <c r="MSH235" s="29"/>
      <c r="MSI235" s="29"/>
      <c r="MSJ235" s="29"/>
      <c r="MSK235" s="29"/>
      <c r="MSL235" s="29"/>
      <c r="MSM235" s="29"/>
      <c r="MSN235" s="29"/>
      <c r="MSO235" s="29"/>
      <c r="MSP235" s="29"/>
      <c r="MSQ235" s="29"/>
      <c r="MSR235" s="29"/>
      <c r="MSS235" s="29"/>
      <c r="MST235" s="29"/>
      <c r="MSU235" s="29"/>
      <c r="MSV235" s="29"/>
      <c r="MSW235" s="29"/>
      <c r="MSX235" s="29"/>
      <c r="MSY235" s="29"/>
      <c r="MSZ235" s="29"/>
      <c r="MTA235" s="29"/>
      <c r="MTB235" s="29"/>
      <c r="MTC235" s="29"/>
      <c r="MTD235" s="29"/>
      <c r="MTE235" s="29"/>
      <c r="MTF235" s="29"/>
      <c r="MTG235" s="29"/>
      <c r="MTH235" s="29"/>
      <c r="MTI235" s="29"/>
      <c r="MTJ235" s="29"/>
      <c r="MTK235" s="29"/>
      <c r="MTL235" s="29"/>
      <c r="MTM235" s="29"/>
      <c r="MTN235" s="29"/>
      <c r="MTO235" s="29"/>
      <c r="MTP235" s="29"/>
      <c r="MTQ235" s="29"/>
      <c r="MTR235" s="29"/>
      <c r="MTS235" s="29"/>
      <c r="MTT235" s="29"/>
      <c r="MTU235" s="29"/>
      <c r="MTV235" s="29"/>
      <c r="MTW235" s="29"/>
      <c r="MTX235" s="29"/>
      <c r="MTY235" s="29"/>
      <c r="MTZ235" s="29"/>
      <c r="MUA235" s="29"/>
      <c r="MUB235" s="29"/>
      <c r="MUC235" s="29"/>
      <c r="MUD235" s="29"/>
      <c r="MUE235" s="29"/>
      <c r="MUF235" s="29"/>
      <c r="MUG235" s="29"/>
      <c r="MUH235" s="29"/>
      <c r="MUI235" s="29"/>
      <c r="MUJ235" s="29"/>
      <c r="MUK235" s="29"/>
      <c r="MUL235" s="29"/>
      <c r="MUM235" s="29"/>
      <c r="MUN235" s="29"/>
      <c r="MUO235" s="29"/>
      <c r="MUP235" s="29"/>
      <c r="MUQ235" s="29"/>
      <c r="MUR235" s="29"/>
      <c r="MUS235" s="29"/>
      <c r="MUT235" s="29"/>
      <c r="MUU235" s="29"/>
      <c r="MUV235" s="29"/>
      <c r="MUW235" s="29"/>
      <c r="MUX235" s="29"/>
      <c r="MUY235" s="29"/>
      <c r="MUZ235" s="29"/>
      <c r="MVA235" s="29"/>
      <c r="MVB235" s="29"/>
      <c r="MVC235" s="29"/>
      <c r="MVD235" s="29"/>
      <c r="MVE235" s="29"/>
      <c r="MVF235" s="29"/>
      <c r="MVG235" s="29"/>
      <c r="MVH235" s="29"/>
      <c r="MVI235" s="29"/>
      <c r="MVJ235" s="29"/>
      <c r="MVK235" s="29"/>
      <c r="MVL235" s="29"/>
      <c r="MVM235" s="29"/>
      <c r="MVN235" s="29"/>
      <c r="MVO235" s="29"/>
      <c r="MVP235" s="29"/>
      <c r="MVQ235" s="29"/>
      <c r="MVR235" s="29"/>
      <c r="MVS235" s="29"/>
      <c r="MVT235" s="29"/>
      <c r="MVU235" s="29"/>
      <c r="MVV235" s="29"/>
      <c r="MVW235" s="29"/>
      <c r="MVX235" s="29"/>
      <c r="MVY235" s="29"/>
      <c r="MVZ235" s="29"/>
      <c r="MWA235" s="29"/>
      <c r="MWB235" s="29"/>
      <c r="MWC235" s="29"/>
      <c r="MWD235" s="29"/>
      <c r="MWE235" s="29"/>
      <c r="MWF235" s="29"/>
      <c r="MWG235" s="29"/>
      <c r="MWH235" s="29"/>
      <c r="MWI235" s="29"/>
      <c r="MWJ235" s="29"/>
      <c r="MWK235" s="29"/>
      <c r="MWL235" s="29"/>
      <c r="MWM235" s="29"/>
      <c r="MWN235" s="29"/>
      <c r="MWO235" s="29"/>
      <c r="MWP235" s="29"/>
      <c r="MWQ235" s="29"/>
      <c r="MWR235" s="29"/>
      <c r="MWS235" s="29"/>
      <c r="MWT235" s="29"/>
      <c r="MWU235" s="29"/>
      <c r="MWV235" s="29"/>
      <c r="MWW235" s="29"/>
      <c r="MWX235" s="29"/>
      <c r="MWY235" s="29"/>
      <c r="MWZ235" s="29"/>
      <c r="MXA235" s="29"/>
      <c r="MXB235" s="29"/>
      <c r="MXC235" s="29"/>
      <c r="MXD235" s="29"/>
      <c r="MXE235" s="29"/>
      <c r="MXF235" s="29"/>
      <c r="MXG235" s="29"/>
      <c r="MXH235" s="29"/>
      <c r="MXI235" s="29"/>
      <c r="MXJ235" s="29"/>
      <c r="MXK235" s="29"/>
      <c r="MXL235" s="29"/>
      <c r="MXM235" s="29"/>
      <c r="MXN235" s="29"/>
      <c r="MXO235" s="29"/>
      <c r="MXP235" s="29"/>
      <c r="MXQ235" s="29"/>
      <c r="MXR235" s="29"/>
      <c r="MXS235" s="29"/>
      <c r="MXT235" s="29"/>
      <c r="MXU235" s="29"/>
      <c r="MXV235" s="29"/>
      <c r="MXW235" s="29"/>
      <c r="MXX235" s="29"/>
      <c r="MXY235" s="29"/>
      <c r="MXZ235" s="29"/>
      <c r="MYA235" s="29"/>
      <c r="MYB235" s="29"/>
      <c r="MYC235" s="29"/>
      <c r="MYD235" s="29"/>
      <c r="MYE235" s="29"/>
      <c r="MYF235" s="29"/>
      <c r="MYG235" s="29"/>
      <c r="MYH235" s="29"/>
      <c r="MYI235" s="29"/>
      <c r="MYJ235" s="29"/>
      <c r="MYK235" s="29"/>
      <c r="MYL235" s="29"/>
      <c r="MYM235" s="29"/>
      <c r="MYN235" s="29"/>
      <c r="MYO235" s="29"/>
      <c r="MYP235" s="29"/>
      <c r="MYQ235" s="29"/>
      <c r="MYR235" s="29"/>
      <c r="MYS235" s="29"/>
      <c r="MYT235" s="29"/>
      <c r="MYU235" s="29"/>
      <c r="MYV235" s="29"/>
      <c r="MYW235" s="29"/>
      <c r="MYX235" s="29"/>
      <c r="MYY235" s="29"/>
      <c r="MYZ235" s="29"/>
      <c r="MZA235" s="29"/>
      <c r="MZB235" s="29"/>
      <c r="MZC235" s="29"/>
      <c r="MZD235" s="29"/>
      <c r="MZE235" s="29"/>
      <c r="MZF235" s="29"/>
      <c r="MZG235" s="29"/>
      <c r="MZH235" s="29"/>
      <c r="MZI235" s="29"/>
      <c r="MZJ235" s="29"/>
      <c r="MZK235" s="29"/>
      <c r="MZL235" s="29"/>
      <c r="MZM235" s="29"/>
      <c r="MZN235" s="29"/>
      <c r="MZO235" s="29"/>
      <c r="MZP235" s="29"/>
      <c r="MZQ235" s="29"/>
      <c r="MZR235" s="29"/>
      <c r="MZS235" s="29"/>
      <c r="MZT235" s="29"/>
      <c r="MZU235" s="29"/>
      <c r="MZV235" s="29"/>
      <c r="MZW235" s="29"/>
      <c r="MZX235" s="29"/>
      <c r="MZY235" s="29"/>
      <c r="MZZ235" s="29"/>
      <c r="NAA235" s="29"/>
      <c r="NAB235" s="29"/>
      <c r="NAC235" s="29"/>
      <c r="NAD235" s="29"/>
      <c r="NAE235" s="29"/>
      <c r="NAF235" s="29"/>
      <c r="NAG235" s="29"/>
      <c r="NAH235" s="29"/>
      <c r="NAI235" s="29"/>
      <c r="NAJ235" s="29"/>
      <c r="NAK235" s="29"/>
      <c r="NAL235" s="29"/>
      <c r="NAM235" s="29"/>
      <c r="NAN235" s="29"/>
      <c r="NAO235" s="29"/>
      <c r="NAP235" s="29"/>
      <c r="NAQ235" s="29"/>
      <c r="NAR235" s="29"/>
      <c r="NAS235" s="29"/>
      <c r="NAT235" s="29"/>
      <c r="NAU235" s="29"/>
      <c r="NAV235" s="29"/>
      <c r="NAW235" s="29"/>
      <c r="NAX235" s="29"/>
      <c r="NAY235" s="29"/>
      <c r="NAZ235" s="29"/>
      <c r="NBA235" s="29"/>
      <c r="NBB235" s="29"/>
      <c r="NBC235" s="29"/>
      <c r="NBD235" s="29"/>
      <c r="NBE235" s="29"/>
      <c r="NBF235" s="29"/>
      <c r="NBG235" s="29"/>
      <c r="NBH235" s="29"/>
      <c r="NBI235" s="29"/>
      <c r="NBJ235" s="29"/>
      <c r="NBK235" s="29"/>
      <c r="NBL235" s="29"/>
      <c r="NBM235" s="29"/>
      <c r="NBN235" s="29"/>
      <c r="NBO235" s="29"/>
      <c r="NBP235" s="29"/>
      <c r="NBQ235" s="29"/>
      <c r="NBR235" s="29"/>
      <c r="NBS235" s="29"/>
      <c r="NBT235" s="29"/>
      <c r="NBU235" s="29"/>
      <c r="NBV235" s="29"/>
      <c r="NBW235" s="29"/>
      <c r="NBX235" s="29"/>
      <c r="NBY235" s="29"/>
      <c r="NBZ235" s="29"/>
      <c r="NCA235" s="29"/>
      <c r="NCB235" s="29"/>
      <c r="NCC235" s="29"/>
      <c r="NCD235" s="29"/>
      <c r="NCE235" s="29"/>
      <c r="NCF235" s="29"/>
      <c r="NCG235" s="29"/>
      <c r="NCH235" s="29"/>
      <c r="NCI235" s="29"/>
      <c r="NCJ235" s="29"/>
      <c r="NCK235" s="29"/>
      <c r="NCL235" s="29"/>
      <c r="NCM235" s="29"/>
      <c r="NCN235" s="29"/>
      <c r="NCO235" s="29"/>
      <c r="NCP235" s="29"/>
      <c r="NCQ235" s="29"/>
      <c r="NCR235" s="29"/>
      <c r="NCS235" s="29"/>
      <c r="NCT235" s="29"/>
      <c r="NCU235" s="29"/>
      <c r="NCV235" s="29"/>
      <c r="NCW235" s="29"/>
      <c r="NCX235" s="29"/>
      <c r="NCY235" s="29"/>
      <c r="NCZ235" s="29"/>
      <c r="NDA235" s="29"/>
      <c r="NDB235" s="29"/>
      <c r="NDC235" s="29"/>
      <c r="NDD235" s="29"/>
      <c r="NDE235" s="29"/>
      <c r="NDF235" s="29"/>
      <c r="NDG235" s="29"/>
      <c r="NDH235" s="29"/>
      <c r="NDI235" s="29"/>
      <c r="NDJ235" s="29"/>
      <c r="NDK235" s="29"/>
      <c r="NDL235" s="29"/>
      <c r="NDM235" s="29"/>
      <c r="NDN235" s="29"/>
      <c r="NDO235" s="29"/>
      <c r="NDP235" s="29"/>
      <c r="NDQ235" s="29"/>
      <c r="NDR235" s="29"/>
      <c r="NDS235" s="29"/>
      <c r="NDT235" s="29"/>
      <c r="NDU235" s="29"/>
      <c r="NDV235" s="29"/>
      <c r="NDW235" s="29"/>
      <c r="NDX235" s="29"/>
      <c r="NDY235" s="29"/>
      <c r="NDZ235" s="29"/>
      <c r="NEA235" s="29"/>
      <c r="NEB235" s="29"/>
      <c r="NEC235" s="29"/>
      <c r="NED235" s="29"/>
      <c r="NEE235" s="29"/>
      <c r="NEF235" s="29"/>
      <c r="NEG235" s="29"/>
      <c r="NEH235" s="29"/>
      <c r="NEI235" s="29"/>
      <c r="NEJ235" s="29"/>
      <c r="NEK235" s="29"/>
      <c r="NEL235" s="29"/>
      <c r="NEM235" s="29"/>
      <c r="NEN235" s="29"/>
      <c r="NEO235" s="29"/>
      <c r="NEP235" s="29"/>
      <c r="NEQ235" s="29"/>
      <c r="NER235" s="29"/>
      <c r="NES235" s="29"/>
      <c r="NET235" s="29"/>
      <c r="NEU235" s="29"/>
      <c r="NEV235" s="29"/>
      <c r="NEW235" s="29"/>
      <c r="NEX235" s="29"/>
      <c r="NEY235" s="29"/>
      <c r="NEZ235" s="29"/>
      <c r="NFA235" s="29"/>
      <c r="NFB235" s="29"/>
      <c r="NFC235" s="29"/>
      <c r="NFD235" s="29"/>
      <c r="NFE235" s="29"/>
      <c r="NFF235" s="29"/>
      <c r="NFG235" s="29"/>
      <c r="NFH235" s="29"/>
      <c r="NFI235" s="29"/>
      <c r="NFJ235" s="29"/>
      <c r="NFK235" s="29"/>
      <c r="NFL235" s="29"/>
      <c r="NFM235" s="29"/>
      <c r="NFN235" s="29"/>
      <c r="NFO235" s="29"/>
      <c r="NFP235" s="29"/>
      <c r="NFQ235" s="29"/>
      <c r="NFR235" s="29"/>
      <c r="NFS235" s="29"/>
      <c r="NFT235" s="29"/>
      <c r="NFU235" s="29"/>
      <c r="NFV235" s="29"/>
      <c r="NFW235" s="29"/>
      <c r="NFX235" s="29"/>
      <c r="NFY235" s="29"/>
      <c r="NFZ235" s="29"/>
      <c r="NGA235" s="29"/>
      <c r="NGB235" s="29"/>
      <c r="NGC235" s="29"/>
      <c r="NGD235" s="29"/>
      <c r="NGE235" s="29"/>
      <c r="NGF235" s="29"/>
      <c r="NGG235" s="29"/>
      <c r="NGH235" s="29"/>
      <c r="NGI235" s="29"/>
      <c r="NGJ235" s="29"/>
      <c r="NGK235" s="29"/>
      <c r="NGL235" s="29"/>
      <c r="NGM235" s="29"/>
      <c r="NGN235" s="29"/>
      <c r="NGO235" s="29"/>
      <c r="NGP235" s="29"/>
      <c r="NGQ235" s="29"/>
      <c r="NGR235" s="29"/>
      <c r="NGS235" s="29"/>
      <c r="NGT235" s="29"/>
      <c r="NGU235" s="29"/>
      <c r="NGV235" s="29"/>
      <c r="NGW235" s="29"/>
      <c r="NGX235" s="29"/>
      <c r="NGY235" s="29"/>
      <c r="NGZ235" s="29"/>
      <c r="NHA235" s="29"/>
      <c r="NHB235" s="29"/>
      <c r="NHC235" s="29"/>
      <c r="NHD235" s="29"/>
      <c r="NHE235" s="29"/>
      <c r="NHF235" s="29"/>
      <c r="NHG235" s="29"/>
      <c r="NHH235" s="29"/>
      <c r="NHI235" s="29"/>
      <c r="NHJ235" s="29"/>
      <c r="NHK235" s="29"/>
      <c r="NHL235" s="29"/>
      <c r="NHM235" s="29"/>
      <c r="NHN235" s="29"/>
      <c r="NHO235" s="29"/>
      <c r="NHP235" s="29"/>
      <c r="NHQ235" s="29"/>
      <c r="NHR235" s="29"/>
      <c r="NHS235" s="29"/>
      <c r="NHT235" s="29"/>
      <c r="NHU235" s="29"/>
      <c r="NHV235" s="29"/>
      <c r="NHW235" s="29"/>
      <c r="NHX235" s="29"/>
      <c r="NHY235" s="29"/>
      <c r="NHZ235" s="29"/>
      <c r="NIA235" s="29"/>
      <c r="NIB235" s="29"/>
      <c r="NIC235" s="29"/>
      <c r="NID235" s="29"/>
      <c r="NIE235" s="29"/>
      <c r="NIF235" s="29"/>
      <c r="NIG235" s="29"/>
      <c r="NIH235" s="29"/>
      <c r="NII235" s="29"/>
      <c r="NIJ235" s="29"/>
      <c r="NIK235" s="29"/>
      <c r="NIL235" s="29"/>
      <c r="NIM235" s="29"/>
      <c r="NIN235" s="29"/>
      <c r="NIO235" s="29"/>
      <c r="NIP235" s="29"/>
      <c r="NIQ235" s="29"/>
      <c r="NIR235" s="29"/>
      <c r="NIS235" s="29"/>
      <c r="NIT235" s="29"/>
      <c r="NIU235" s="29"/>
      <c r="NIV235" s="29"/>
      <c r="NIW235" s="29"/>
      <c r="NIX235" s="29"/>
      <c r="NIY235" s="29"/>
      <c r="NIZ235" s="29"/>
      <c r="NJA235" s="29"/>
      <c r="NJB235" s="29"/>
      <c r="NJC235" s="29"/>
      <c r="NJD235" s="29"/>
      <c r="NJE235" s="29"/>
      <c r="NJF235" s="29"/>
      <c r="NJG235" s="29"/>
      <c r="NJH235" s="29"/>
      <c r="NJI235" s="29"/>
      <c r="NJJ235" s="29"/>
      <c r="NJK235" s="29"/>
      <c r="NJL235" s="29"/>
      <c r="NJM235" s="29"/>
      <c r="NJN235" s="29"/>
      <c r="NJO235" s="29"/>
      <c r="NJP235" s="29"/>
      <c r="NJQ235" s="29"/>
      <c r="NJR235" s="29"/>
      <c r="NJS235" s="29"/>
      <c r="NJT235" s="29"/>
      <c r="NJU235" s="29"/>
      <c r="NJV235" s="29"/>
      <c r="NJW235" s="29"/>
      <c r="NJX235" s="29"/>
      <c r="NJY235" s="29"/>
      <c r="NJZ235" s="29"/>
      <c r="NKA235" s="29"/>
      <c r="NKB235" s="29"/>
      <c r="NKC235" s="29"/>
      <c r="NKD235" s="29"/>
      <c r="NKE235" s="29"/>
      <c r="NKF235" s="29"/>
      <c r="NKG235" s="29"/>
      <c r="NKH235" s="29"/>
      <c r="NKI235" s="29"/>
      <c r="NKJ235" s="29"/>
      <c r="NKK235" s="29"/>
      <c r="NKL235" s="29"/>
      <c r="NKM235" s="29"/>
      <c r="NKN235" s="29"/>
      <c r="NKO235" s="29"/>
      <c r="NKP235" s="29"/>
      <c r="NKQ235" s="29"/>
      <c r="NKR235" s="29"/>
      <c r="NKS235" s="29"/>
      <c r="NKT235" s="29"/>
      <c r="NKU235" s="29"/>
      <c r="NKV235" s="29"/>
      <c r="NKW235" s="29"/>
      <c r="NKX235" s="29"/>
      <c r="NKY235" s="29"/>
      <c r="NKZ235" s="29"/>
      <c r="NLA235" s="29"/>
      <c r="NLB235" s="29"/>
      <c r="NLC235" s="29"/>
      <c r="NLD235" s="29"/>
      <c r="NLE235" s="29"/>
      <c r="NLF235" s="29"/>
      <c r="NLG235" s="29"/>
      <c r="NLH235" s="29"/>
      <c r="NLI235" s="29"/>
      <c r="NLJ235" s="29"/>
      <c r="NLK235" s="29"/>
      <c r="NLL235" s="29"/>
      <c r="NLM235" s="29"/>
      <c r="NLN235" s="29"/>
      <c r="NLO235" s="29"/>
      <c r="NLP235" s="29"/>
      <c r="NLQ235" s="29"/>
      <c r="NLR235" s="29"/>
      <c r="NLS235" s="29"/>
      <c r="NLT235" s="29"/>
      <c r="NLU235" s="29"/>
      <c r="NLV235" s="29"/>
      <c r="NLW235" s="29"/>
      <c r="NLX235" s="29"/>
      <c r="NLY235" s="29"/>
      <c r="NLZ235" s="29"/>
      <c r="NMA235" s="29"/>
      <c r="NMB235" s="29"/>
      <c r="NMC235" s="29"/>
      <c r="NMD235" s="29"/>
      <c r="NME235" s="29"/>
      <c r="NMF235" s="29"/>
      <c r="NMG235" s="29"/>
      <c r="NMH235" s="29"/>
      <c r="NMI235" s="29"/>
      <c r="NMJ235" s="29"/>
      <c r="NMK235" s="29"/>
      <c r="NML235" s="29"/>
      <c r="NMM235" s="29"/>
      <c r="NMN235" s="29"/>
      <c r="NMO235" s="29"/>
      <c r="NMP235" s="29"/>
      <c r="NMQ235" s="29"/>
      <c r="NMR235" s="29"/>
      <c r="NMS235" s="29"/>
      <c r="NMT235" s="29"/>
      <c r="NMU235" s="29"/>
      <c r="NMV235" s="29"/>
      <c r="NMW235" s="29"/>
      <c r="NMX235" s="29"/>
      <c r="NMY235" s="29"/>
      <c r="NMZ235" s="29"/>
      <c r="NNA235" s="29"/>
      <c r="NNB235" s="29"/>
      <c r="NNC235" s="29"/>
      <c r="NND235" s="29"/>
      <c r="NNE235" s="29"/>
      <c r="NNF235" s="29"/>
      <c r="NNG235" s="29"/>
      <c r="NNH235" s="29"/>
      <c r="NNI235" s="29"/>
      <c r="NNJ235" s="29"/>
      <c r="NNK235" s="29"/>
      <c r="NNL235" s="29"/>
      <c r="NNM235" s="29"/>
      <c r="NNN235" s="29"/>
      <c r="NNO235" s="29"/>
      <c r="NNP235" s="29"/>
      <c r="NNQ235" s="29"/>
      <c r="NNR235" s="29"/>
      <c r="NNS235" s="29"/>
      <c r="NNT235" s="29"/>
      <c r="NNU235" s="29"/>
      <c r="NNV235" s="29"/>
      <c r="NNW235" s="29"/>
      <c r="NNX235" s="29"/>
      <c r="NNY235" s="29"/>
      <c r="NNZ235" s="29"/>
      <c r="NOA235" s="29"/>
      <c r="NOB235" s="29"/>
      <c r="NOC235" s="29"/>
      <c r="NOD235" s="29"/>
      <c r="NOE235" s="29"/>
      <c r="NOF235" s="29"/>
      <c r="NOG235" s="29"/>
      <c r="NOH235" s="29"/>
      <c r="NOI235" s="29"/>
      <c r="NOJ235" s="29"/>
      <c r="NOK235" s="29"/>
      <c r="NOL235" s="29"/>
      <c r="NOM235" s="29"/>
      <c r="NON235" s="29"/>
      <c r="NOO235" s="29"/>
      <c r="NOP235" s="29"/>
      <c r="NOQ235" s="29"/>
      <c r="NOR235" s="29"/>
      <c r="NOS235" s="29"/>
      <c r="NOT235" s="29"/>
      <c r="NOU235" s="29"/>
      <c r="NOV235" s="29"/>
      <c r="NOW235" s="29"/>
      <c r="NOX235" s="29"/>
      <c r="NOY235" s="29"/>
      <c r="NOZ235" s="29"/>
      <c r="NPA235" s="29"/>
      <c r="NPB235" s="29"/>
      <c r="NPC235" s="29"/>
      <c r="NPD235" s="29"/>
      <c r="NPE235" s="29"/>
      <c r="NPF235" s="29"/>
      <c r="NPG235" s="29"/>
      <c r="NPH235" s="29"/>
      <c r="NPI235" s="29"/>
      <c r="NPJ235" s="29"/>
      <c r="NPK235" s="29"/>
      <c r="NPL235" s="29"/>
      <c r="NPM235" s="29"/>
      <c r="NPN235" s="29"/>
      <c r="NPO235" s="29"/>
      <c r="NPP235" s="29"/>
      <c r="NPQ235" s="29"/>
      <c r="NPR235" s="29"/>
      <c r="NPS235" s="29"/>
      <c r="NPT235" s="29"/>
      <c r="NPU235" s="29"/>
      <c r="NPV235" s="29"/>
      <c r="NPW235" s="29"/>
      <c r="NPX235" s="29"/>
      <c r="NPY235" s="29"/>
      <c r="NPZ235" s="29"/>
      <c r="NQA235" s="29"/>
      <c r="NQB235" s="29"/>
      <c r="NQC235" s="29"/>
      <c r="NQD235" s="29"/>
      <c r="NQE235" s="29"/>
      <c r="NQF235" s="29"/>
      <c r="NQG235" s="29"/>
      <c r="NQH235" s="29"/>
      <c r="NQI235" s="29"/>
      <c r="NQJ235" s="29"/>
      <c r="NQK235" s="29"/>
      <c r="NQL235" s="29"/>
      <c r="NQM235" s="29"/>
      <c r="NQN235" s="29"/>
      <c r="NQO235" s="29"/>
      <c r="NQP235" s="29"/>
      <c r="NQQ235" s="29"/>
      <c r="NQR235" s="29"/>
      <c r="NQS235" s="29"/>
      <c r="NQT235" s="29"/>
      <c r="NQU235" s="29"/>
      <c r="NQV235" s="29"/>
      <c r="NQW235" s="29"/>
      <c r="NQX235" s="29"/>
      <c r="NQY235" s="29"/>
      <c r="NQZ235" s="29"/>
      <c r="NRA235" s="29"/>
      <c r="NRB235" s="29"/>
      <c r="NRC235" s="29"/>
      <c r="NRD235" s="29"/>
      <c r="NRE235" s="29"/>
      <c r="NRF235" s="29"/>
      <c r="NRG235" s="29"/>
      <c r="NRH235" s="29"/>
      <c r="NRI235" s="29"/>
      <c r="NRJ235" s="29"/>
      <c r="NRK235" s="29"/>
      <c r="NRL235" s="29"/>
      <c r="NRM235" s="29"/>
      <c r="NRN235" s="29"/>
      <c r="NRO235" s="29"/>
      <c r="NRP235" s="29"/>
      <c r="NRQ235" s="29"/>
      <c r="NRR235" s="29"/>
      <c r="NRS235" s="29"/>
      <c r="NRT235" s="29"/>
      <c r="NRU235" s="29"/>
      <c r="NRV235" s="29"/>
      <c r="NRW235" s="29"/>
      <c r="NRX235" s="29"/>
      <c r="NRY235" s="29"/>
      <c r="NRZ235" s="29"/>
      <c r="NSA235" s="29"/>
      <c r="NSB235" s="29"/>
      <c r="NSC235" s="29"/>
      <c r="NSD235" s="29"/>
      <c r="NSE235" s="29"/>
      <c r="NSF235" s="29"/>
      <c r="NSG235" s="29"/>
      <c r="NSH235" s="29"/>
      <c r="NSI235" s="29"/>
      <c r="NSJ235" s="29"/>
      <c r="NSK235" s="29"/>
      <c r="NSL235" s="29"/>
      <c r="NSM235" s="29"/>
      <c r="NSN235" s="29"/>
      <c r="NSO235" s="29"/>
      <c r="NSP235" s="29"/>
      <c r="NSQ235" s="29"/>
      <c r="NSR235" s="29"/>
      <c r="NSS235" s="29"/>
      <c r="NST235" s="29"/>
      <c r="NSU235" s="29"/>
      <c r="NSV235" s="29"/>
      <c r="NSW235" s="29"/>
      <c r="NSX235" s="29"/>
      <c r="NSY235" s="29"/>
      <c r="NSZ235" s="29"/>
      <c r="NTA235" s="29"/>
      <c r="NTB235" s="29"/>
      <c r="NTC235" s="29"/>
      <c r="NTD235" s="29"/>
      <c r="NTE235" s="29"/>
      <c r="NTF235" s="29"/>
      <c r="NTG235" s="29"/>
      <c r="NTH235" s="29"/>
      <c r="NTI235" s="29"/>
      <c r="NTJ235" s="29"/>
      <c r="NTK235" s="29"/>
      <c r="NTL235" s="29"/>
      <c r="NTM235" s="29"/>
      <c r="NTN235" s="29"/>
      <c r="NTO235" s="29"/>
      <c r="NTP235" s="29"/>
      <c r="NTQ235" s="29"/>
      <c r="NTR235" s="29"/>
      <c r="NTS235" s="29"/>
      <c r="NTT235" s="29"/>
      <c r="NTU235" s="29"/>
      <c r="NTV235" s="29"/>
      <c r="NTW235" s="29"/>
      <c r="NTX235" s="29"/>
      <c r="NTY235" s="29"/>
      <c r="NTZ235" s="29"/>
      <c r="NUA235" s="29"/>
      <c r="NUB235" s="29"/>
      <c r="NUC235" s="29"/>
      <c r="NUD235" s="29"/>
      <c r="NUE235" s="29"/>
      <c r="NUF235" s="29"/>
      <c r="NUG235" s="29"/>
      <c r="NUH235" s="29"/>
      <c r="NUI235" s="29"/>
      <c r="NUJ235" s="29"/>
      <c r="NUK235" s="29"/>
      <c r="NUL235" s="29"/>
      <c r="NUM235" s="29"/>
      <c r="NUN235" s="29"/>
      <c r="NUO235" s="29"/>
      <c r="NUP235" s="29"/>
      <c r="NUQ235" s="29"/>
      <c r="NUR235" s="29"/>
      <c r="NUS235" s="29"/>
      <c r="NUT235" s="29"/>
      <c r="NUU235" s="29"/>
      <c r="NUV235" s="29"/>
      <c r="NUW235" s="29"/>
      <c r="NUX235" s="29"/>
      <c r="NUY235" s="29"/>
      <c r="NUZ235" s="29"/>
      <c r="NVA235" s="29"/>
      <c r="NVB235" s="29"/>
      <c r="NVC235" s="29"/>
      <c r="NVD235" s="29"/>
      <c r="NVE235" s="29"/>
      <c r="NVF235" s="29"/>
      <c r="NVG235" s="29"/>
      <c r="NVH235" s="29"/>
      <c r="NVI235" s="29"/>
      <c r="NVJ235" s="29"/>
      <c r="NVK235" s="29"/>
      <c r="NVL235" s="29"/>
      <c r="NVM235" s="29"/>
      <c r="NVN235" s="29"/>
      <c r="NVO235" s="29"/>
      <c r="NVP235" s="29"/>
      <c r="NVQ235" s="29"/>
      <c r="NVR235" s="29"/>
      <c r="NVS235" s="29"/>
      <c r="NVT235" s="29"/>
      <c r="NVU235" s="29"/>
      <c r="NVV235" s="29"/>
      <c r="NVW235" s="29"/>
      <c r="NVX235" s="29"/>
      <c r="NVY235" s="29"/>
      <c r="NVZ235" s="29"/>
      <c r="NWA235" s="29"/>
      <c r="NWB235" s="29"/>
      <c r="NWC235" s="29"/>
      <c r="NWD235" s="29"/>
      <c r="NWE235" s="29"/>
      <c r="NWF235" s="29"/>
      <c r="NWG235" s="29"/>
      <c r="NWH235" s="29"/>
      <c r="NWI235" s="29"/>
      <c r="NWJ235" s="29"/>
      <c r="NWK235" s="29"/>
      <c r="NWL235" s="29"/>
      <c r="NWM235" s="29"/>
      <c r="NWN235" s="29"/>
      <c r="NWO235" s="29"/>
      <c r="NWP235" s="29"/>
      <c r="NWQ235" s="29"/>
      <c r="NWR235" s="29"/>
      <c r="NWS235" s="29"/>
      <c r="NWT235" s="29"/>
      <c r="NWU235" s="29"/>
      <c r="NWV235" s="29"/>
      <c r="NWW235" s="29"/>
      <c r="NWX235" s="29"/>
      <c r="NWY235" s="29"/>
      <c r="NWZ235" s="29"/>
      <c r="NXA235" s="29"/>
      <c r="NXB235" s="29"/>
      <c r="NXC235" s="29"/>
      <c r="NXD235" s="29"/>
      <c r="NXE235" s="29"/>
      <c r="NXF235" s="29"/>
      <c r="NXG235" s="29"/>
      <c r="NXH235" s="29"/>
      <c r="NXI235" s="29"/>
      <c r="NXJ235" s="29"/>
      <c r="NXK235" s="29"/>
      <c r="NXL235" s="29"/>
      <c r="NXM235" s="29"/>
      <c r="NXN235" s="29"/>
      <c r="NXO235" s="29"/>
      <c r="NXP235" s="29"/>
      <c r="NXQ235" s="29"/>
      <c r="NXR235" s="29"/>
      <c r="NXS235" s="29"/>
      <c r="NXT235" s="29"/>
      <c r="NXU235" s="29"/>
      <c r="NXV235" s="29"/>
      <c r="NXW235" s="29"/>
      <c r="NXX235" s="29"/>
      <c r="NXY235" s="29"/>
      <c r="NXZ235" s="29"/>
      <c r="NYA235" s="29"/>
      <c r="NYB235" s="29"/>
      <c r="NYC235" s="29"/>
      <c r="NYD235" s="29"/>
      <c r="NYE235" s="29"/>
      <c r="NYF235" s="29"/>
      <c r="NYG235" s="29"/>
      <c r="NYH235" s="29"/>
      <c r="NYI235" s="29"/>
      <c r="NYJ235" s="29"/>
      <c r="NYK235" s="29"/>
      <c r="NYL235" s="29"/>
      <c r="NYM235" s="29"/>
      <c r="NYN235" s="29"/>
      <c r="NYO235" s="29"/>
      <c r="NYP235" s="29"/>
      <c r="NYQ235" s="29"/>
      <c r="NYR235" s="29"/>
      <c r="NYS235" s="29"/>
      <c r="NYT235" s="29"/>
      <c r="NYU235" s="29"/>
      <c r="NYV235" s="29"/>
      <c r="NYW235" s="29"/>
      <c r="NYX235" s="29"/>
      <c r="NYY235" s="29"/>
      <c r="NYZ235" s="29"/>
      <c r="NZA235" s="29"/>
      <c r="NZB235" s="29"/>
      <c r="NZC235" s="29"/>
      <c r="NZD235" s="29"/>
      <c r="NZE235" s="29"/>
      <c r="NZF235" s="29"/>
      <c r="NZG235" s="29"/>
      <c r="NZH235" s="29"/>
      <c r="NZI235" s="29"/>
      <c r="NZJ235" s="29"/>
      <c r="NZK235" s="29"/>
      <c r="NZL235" s="29"/>
      <c r="NZM235" s="29"/>
      <c r="NZN235" s="29"/>
      <c r="NZO235" s="29"/>
      <c r="NZP235" s="29"/>
      <c r="NZQ235" s="29"/>
      <c r="NZR235" s="29"/>
      <c r="NZS235" s="29"/>
      <c r="NZT235" s="29"/>
      <c r="NZU235" s="29"/>
      <c r="NZV235" s="29"/>
      <c r="NZW235" s="29"/>
      <c r="NZX235" s="29"/>
      <c r="NZY235" s="29"/>
      <c r="NZZ235" s="29"/>
      <c r="OAA235" s="29"/>
      <c r="OAB235" s="29"/>
      <c r="OAC235" s="29"/>
      <c r="OAD235" s="29"/>
      <c r="OAE235" s="29"/>
      <c r="OAF235" s="29"/>
      <c r="OAG235" s="29"/>
      <c r="OAH235" s="29"/>
      <c r="OAI235" s="29"/>
      <c r="OAJ235" s="29"/>
      <c r="OAK235" s="29"/>
      <c r="OAL235" s="29"/>
      <c r="OAM235" s="29"/>
      <c r="OAN235" s="29"/>
      <c r="OAO235" s="29"/>
      <c r="OAP235" s="29"/>
      <c r="OAQ235" s="29"/>
      <c r="OAR235" s="29"/>
      <c r="OAS235" s="29"/>
      <c r="OAT235" s="29"/>
      <c r="OAU235" s="29"/>
      <c r="OAV235" s="29"/>
      <c r="OAW235" s="29"/>
      <c r="OAX235" s="29"/>
      <c r="OAY235" s="29"/>
      <c r="OAZ235" s="29"/>
      <c r="OBA235" s="29"/>
      <c r="OBB235" s="29"/>
      <c r="OBC235" s="29"/>
      <c r="OBD235" s="29"/>
      <c r="OBE235" s="29"/>
      <c r="OBF235" s="29"/>
      <c r="OBG235" s="29"/>
      <c r="OBH235" s="29"/>
      <c r="OBI235" s="29"/>
      <c r="OBJ235" s="29"/>
      <c r="OBK235" s="29"/>
      <c r="OBL235" s="29"/>
      <c r="OBM235" s="29"/>
      <c r="OBN235" s="29"/>
      <c r="OBO235" s="29"/>
      <c r="OBP235" s="29"/>
      <c r="OBQ235" s="29"/>
      <c r="OBR235" s="29"/>
      <c r="OBS235" s="29"/>
      <c r="OBT235" s="29"/>
      <c r="OBU235" s="29"/>
      <c r="OBV235" s="29"/>
      <c r="OBW235" s="29"/>
      <c r="OBX235" s="29"/>
      <c r="OBY235" s="29"/>
      <c r="OBZ235" s="29"/>
      <c r="OCA235" s="29"/>
      <c r="OCB235" s="29"/>
      <c r="OCC235" s="29"/>
      <c r="OCD235" s="29"/>
      <c r="OCE235" s="29"/>
      <c r="OCF235" s="29"/>
      <c r="OCG235" s="29"/>
      <c r="OCH235" s="29"/>
      <c r="OCI235" s="29"/>
      <c r="OCJ235" s="29"/>
      <c r="OCK235" s="29"/>
      <c r="OCL235" s="29"/>
      <c r="OCM235" s="29"/>
      <c r="OCN235" s="29"/>
      <c r="OCO235" s="29"/>
      <c r="OCP235" s="29"/>
      <c r="OCQ235" s="29"/>
      <c r="OCR235" s="29"/>
      <c r="OCS235" s="29"/>
      <c r="OCT235" s="29"/>
      <c r="OCU235" s="29"/>
      <c r="OCV235" s="29"/>
      <c r="OCW235" s="29"/>
      <c r="OCX235" s="29"/>
      <c r="OCY235" s="29"/>
      <c r="OCZ235" s="29"/>
      <c r="ODA235" s="29"/>
      <c r="ODB235" s="29"/>
      <c r="ODC235" s="29"/>
      <c r="ODD235" s="29"/>
      <c r="ODE235" s="29"/>
      <c r="ODF235" s="29"/>
      <c r="ODG235" s="29"/>
      <c r="ODH235" s="29"/>
      <c r="ODI235" s="29"/>
      <c r="ODJ235" s="29"/>
      <c r="ODK235" s="29"/>
      <c r="ODL235" s="29"/>
      <c r="ODM235" s="29"/>
      <c r="ODN235" s="29"/>
      <c r="ODO235" s="29"/>
      <c r="ODP235" s="29"/>
      <c r="ODQ235" s="29"/>
      <c r="ODR235" s="29"/>
      <c r="ODS235" s="29"/>
      <c r="ODT235" s="29"/>
      <c r="ODU235" s="29"/>
      <c r="ODV235" s="29"/>
      <c r="ODW235" s="29"/>
      <c r="ODX235" s="29"/>
      <c r="ODY235" s="29"/>
      <c r="ODZ235" s="29"/>
      <c r="OEA235" s="29"/>
      <c r="OEB235" s="29"/>
      <c r="OEC235" s="29"/>
      <c r="OED235" s="29"/>
      <c r="OEE235" s="29"/>
      <c r="OEF235" s="29"/>
      <c r="OEG235" s="29"/>
      <c r="OEH235" s="29"/>
      <c r="OEI235" s="29"/>
      <c r="OEJ235" s="29"/>
      <c r="OEK235" s="29"/>
      <c r="OEL235" s="29"/>
      <c r="OEM235" s="29"/>
      <c r="OEN235" s="29"/>
      <c r="OEO235" s="29"/>
      <c r="OEP235" s="29"/>
      <c r="OEQ235" s="29"/>
      <c r="OER235" s="29"/>
      <c r="OES235" s="29"/>
      <c r="OET235" s="29"/>
      <c r="OEU235" s="29"/>
      <c r="OEV235" s="29"/>
      <c r="OEW235" s="29"/>
      <c r="OEX235" s="29"/>
      <c r="OEY235" s="29"/>
      <c r="OEZ235" s="29"/>
      <c r="OFA235" s="29"/>
      <c r="OFB235" s="29"/>
      <c r="OFC235" s="29"/>
      <c r="OFD235" s="29"/>
      <c r="OFE235" s="29"/>
      <c r="OFF235" s="29"/>
      <c r="OFG235" s="29"/>
      <c r="OFH235" s="29"/>
      <c r="OFI235" s="29"/>
      <c r="OFJ235" s="29"/>
      <c r="OFK235" s="29"/>
      <c r="OFL235" s="29"/>
      <c r="OFM235" s="29"/>
      <c r="OFN235" s="29"/>
      <c r="OFO235" s="29"/>
      <c r="OFP235" s="29"/>
      <c r="OFQ235" s="29"/>
      <c r="OFR235" s="29"/>
      <c r="OFS235" s="29"/>
      <c r="OFT235" s="29"/>
      <c r="OFU235" s="29"/>
      <c r="OFV235" s="29"/>
      <c r="OFW235" s="29"/>
      <c r="OFX235" s="29"/>
      <c r="OFY235" s="29"/>
      <c r="OFZ235" s="29"/>
      <c r="OGA235" s="29"/>
      <c r="OGB235" s="29"/>
      <c r="OGC235" s="29"/>
      <c r="OGD235" s="29"/>
      <c r="OGE235" s="29"/>
      <c r="OGF235" s="29"/>
      <c r="OGG235" s="29"/>
      <c r="OGH235" s="29"/>
      <c r="OGI235" s="29"/>
      <c r="OGJ235" s="29"/>
      <c r="OGK235" s="29"/>
      <c r="OGL235" s="29"/>
      <c r="OGM235" s="29"/>
      <c r="OGN235" s="29"/>
      <c r="OGO235" s="29"/>
      <c r="OGP235" s="29"/>
      <c r="OGQ235" s="29"/>
      <c r="OGR235" s="29"/>
      <c r="OGS235" s="29"/>
      <c r="OGT235" s="29"/>
      <c r="OGU235" s="29"/>
      <c r="OGV235" s="29"/>
      <c r="OGW235" s="29"/>
      <c r="OGX235" s="29"/>
      <c r="OGY235" s="29"/>
      <c r="OGZ235" s="29"/>
      <c r="OHA235" s="29"/>
      <c r="OHB235" s="29"/>
      <c r="OHC235" s="29"/>
      <c r="OHD235" s="29"/>
      <c r="OHE235" s="29"/>
      <c r="OHF235" s="29"/>
      <c r="OHG235" s="29"/>
      <c r="OHH235" s="29"/>
      <c r="OHI235" s="29"/>
      <c r="OHJ235" s="29"/>
      <c r="OHK235" s="29"/>
      <c r="OHL235" s="29"/>
      <c r="OHM235" s="29"/>
      <c r="OHN235" s="29"/>
      <c r="OHO235" s="29"/>
      <c r="OHP235" s="29"/>
      <c r="OHQ235" s="29"/>
      <c r="OHR235" s="29"/>
      <c r="OHS235" s="29"/>
      <c r="OHT235" s="29"/>
      <c r="OHU235" s="29"/>
      <c r="OHV235" s="29"/>
      <c r="OHW235" s="29"/>
      <c r="OHX235" s="29"/>
      <c r="OHY235" s="29"/>
      <c r="OHZ235" s="29"/>
      <c r="OIA235" s="29"/>
      <c r="OIB235" s="29"/>
      <c r="OIC235" s="29"/>
      <c r="OID235" s="29"/>
      <c r="OIE235" s="29"/>
      <c r="OIF235" s="29"/>
      <c r="OIG235" s="29"/>
      <c r="OIH235" s="29"/>
      <c r="OII235" s="29"/>
      <c r="OIJ235" s="29"/>
      <c r="OIK235" s="29"/>
      <c r="OIL235" s="29"/>
      <c r="OIM235" s="29"/>
      <c r="OIN235" s="29"/>
      <c r="OIO235" s="29"/>
      <c r="OIP235" s="29"/>
      <c r="OIQ235" s="29"/>
      <c r="OIR235" s="29"/>
      <c r="OIS235" s="29"/>
      <c r="OIT235" s="29"/>
      <c r="OIU235" s="29"/>
      <c r="OIV235" s="29"/>
      <c r="OIW235" s="29"/>
      <c r="OIX235" s="29"/>
      <c r="OIY235" s="29"/>
      <c r="OIZ235" s="29"/>
      <c r="OJA235" s="29"/>
      <c r="OJB235" s="29"/>
      <c r="OJC235" s="29"/>
      <c r="OJD235" s="29"/>
      <c r="OJE235" s="29"/>
      <c r="OJF235" s="29"/>
      <c r="OJG235" s="29"/>
      <c r="OJH235" s="29"/>
      <c r="OJI235" s="29"/>
      <c r="OJJ235" s="29"/>
      <c r="OJK235" s="29"/>
      <c r="OJL235" s="29"/>
      <c r="OJM235" s="29"/>
      <c r="OJN235" s="29"/>
      <c r="OJO235" s="29"/>
      <c r="OJP235" s="29"/>
      <c r="OJQ235" s="29"/>
      <c r="OJR235" s="29"/>
      <c r="OJS235" s="29"/>
      <c r="OJT235" s="29"/>
      <c r="OJU235" s="29"/>
      <c r="OJV235" s="29"/>
      <c r="OJW235" s="29"/>
      <c r="OJX235" s="29"/>
      <c r="OJY235" s="29"/>
      <c r="OJZ235" s="29"/>
      <c r="OKA235" s="29"/>
      <c r="OKB235" s="29"/>
      <c r="OKC235" s="29"/>
      <c r="OKD235" s="29"/>
      <c r="OKE235" s="29"/>
      <c r="OKF235" s="29"/>
      <c r="OKG235" s="29"/>
      <c r="OKH235" s="29"/>
      <c r="OKI235" s="29"/>
      <c r="OKJ235" s="29"/>
      <c r="OKK235" s="29"/>
      <c r="OKL235" s="29"/>
      <c r="OKM235" s="29"/>
      <c r="OKN235" s="29"/>
      <c r="OKO235" s="29"/>
      <c r="OKP235" s="29"/>
      <c r="OKQ235" s="29"/>
      <c r="OKR235" s="29"/>
      <c r="OKS235" s="29"/>
      <c r="OKT235" s="29"/>
      <c r="OKU235" s="29"/>
      <c r="OKV235" s="29"/>
      <c r="OKW235" s="29"/>
      <c r="OKX235" s="29"/>
      <c r="OKY235" s="29"/>
      <c r="OKZ235" s="29"/>
      <c r="OLA235" s="29"/>
      <c r="OLB235" s="29"/>
      <c r="OLC235" s="29"/>
      <c r="OLD235" s="29"/>
      <c r="OLE235" s="29"/>
      <c r="OLF235" s="29"/>
      <c r="OLG235" s="29"/>
      <c r="OLH235" s="29"/>
      <c r="OLI235" s="29"/>
      <c r="OLJ235" s="29"/>
      <c r="OLK235" s="29"/>
      <c r="OLL235" s="29"/>
      <c r="OLM235" s="29"/>
      <c r="OLN235" s="29"/>
      <c r="OLO235" s="29"/>
      <c r="OLP235" s="29"/>
      <c r="OLQ235" s="29"/>
      <c r="OLR235" s="29"/>
      <c r="OLS235" s="29"/>
      <c r="OLT235" s="29"/>
      <c r="OLU235" s="29"/>
      <c r="OLV235" s="29"/>
      <c r="OLW235" s="29"/>
      <c r="OLX235" s="29"/>
      <c r="OLY235" s="29"/>
      <c r="OLZ235" s="29"/>
      <c r="OMA235" s="29"/>
      <c r="OMB235" s="29"/>
      <c r="OMC235" s="29"/>
      <c r="OMD235" s="29"/>
      <c r="OME235" s="29"/>
      <c r="OMF235" s="29"/>
      <c r="OMG235" s="29"/>
      <c r="OMH235" s="29"/>
      <c r="OMI235" s="29"/>
      <c r="OMJ235" s="29"/>
      <c r="OMK235" s="29"/>
      <c r="OML235" s="29"/>
      <c r="OMM235" s="29"/>
      <c r="OMN235" s="29"/>
      <c r="OMO235" s="29"/>
      <c r="OMP235" s="29"/>
      <c r="OMQ235" s="29"/>
      <c r="OMR235" s="29"/>
      <c r="OMS235" s="29"/>
      <c r="OMT235" s="29"/>
      <c r="OMU235" s="29"/>
      <c r="OMV235" s="29"/>
      <c r="OMW235" s="29"/>
      <c r="OMX235" s="29"/>
      <c r="OMY235" s="29"/>
      <c r="OMZ235" s="29"/>
      <c r="ONA235" s="29"/>
      <c r="ONB235" s="29"/>
      <c r="ONC235" s="29"/>
      <c r="OND235" s="29"/>
      <c r="ONE235" s="29"/>
      <c r="ONF235" s="29"/>
      <c r="ONG235" s="29"/>
      <c r="ONH235" s="29"/>
      <c r="ONI235" s="29"/>
      <c r="ONJ235" s="29"/>
      <c r="ONK235" s="29"/>
      <c r="ONL235" s="29"/>
      <c r="ONM235" s="29"/>
      <c r="ONN235" s="29"/>
      <c r="ONO235" s="29"/>
      <c r="ONP235" s="29"/>
      <c r="ONQ235" s="29"/>
      <c r="ONR235" s="29"/>
      <c r="ONS235" s="29"/>
      <c r="ONT235" s="29"/>
      <c r="ONU235" s="29"/>
      <c r="ONV235" s="29"/>
      <c r="ONW235" s="29"/>
      <c r="ONX235" s="29"/>
      <c r="ONY235" s="29"/>
      <c r="ONZ235" s="29"/>
      <c r="OOA235" s="29"/>
      <c r="OOB235" s="29"/>
      <c r="OOC235" s="29"/>
      <c r="OOD235" s="29"/>
      <c r="OOE235" s="29"/>
      <c r="OOF235" s="29"/>
      <c r="OOG235" s="29"/>
      <c r="OOH235" s="29"/>
      <c r="OOI235" s="29"/>
      <c r="OOJ235" s="29"/>
      <c r="OOK235" s="29"/>
      <c r="OOL235" s="29"/>
      <c r="OOM235" s="29"/>
      <c r="OON235" s="29"/>
      <c r="OOO235" s="29"/>
      <c r="OOP235" s="29"/>
      <c r="OOQ235" s="29"/>
      <c r="OOR235" s="29"/>
      <c r="OOS235" s="29"/>
      <c r="OOT235" s="29"/>
      <c r="OOU235" s="29"/>
      <c r="OOV235" s="29"/>
      <c r="OOW235" s="29"/>
      <c r="OOX235" s="29"/>
      <c r="OOY235" s="29"/>
      <c r="OOZ235" s="29"/>
      <c r="OPA235" s="29"/>
      <c r="OPB235" s="29"/>
      <c r="OPC235" s="29"/>
      <c r="OPD235" s="29"/>
      <c r="OPE235" s="29"/>
      <c r="OPF235" s="29"/>
      <c r="OPG235" s="29"/>
      <c r="OPH235" s="29"/>
      <c r="OPI235" s="29"/>
      <c r="OPJ235" s="29"/>
      <c r="OPK235" s="29"/>
      <c r="OPL235" s="29"/>
      <c r="OPM235" s="29"/>
      <c r="OPN235" s="29"/>
      <c r="OPO235" s="29"/>
      <c r="OPP235" s="29"/>
      <c r="OPQ235" s="29"/>
      <c r="OPR235" s="29"/>
      <c r="OPS235" s="29"/>
      <c r="OPT235" s="29"/>
      <c r="OPU235" s="29"/>
      <c r="OPV235" s="29"/>
      <c r="OPW235" s="29"/>
      <c r="OPX235" s="29"/>
      <c r="OPY235" s="29"/>
      <c r="OPZ235" s="29"/>
      <c r="OQA235" s="29"/>
      <c r="OQB235" s="29"/>
      <c r="OQC235" s="29"/>
      <c r="OQD235" s="29"/>
      <c r="OQE235" s="29"/>
      <c r="OQF235" s="29"/>
      <c r="OQG235" s="29"/>
      <c r="OQH235" s="29"/>
      <c r="OQI235" s="29"/>
      <c r="OQJ235" s="29"/>
      <c r="OQK235" s="29"/>
      <c r="OQL235" s="29"/>
      <c r="OQM235" s="29"/>
      <c r="OQN235" s="29"/>
      <c r="OQO235" s="29"/>
      <c r="OQP235" s="29"/>
      <c r="OQQ235" s="29"/>
      <c r="OQR235" s="29"/>
      <c r="OQS235" s="29"/>
      <c r="OQT235" s="29"/>
      <c r="OQU235" s="29"/>
      <c r="OQV235" s="29"/>
      <c r="OQW235" s="29"/>
      <c r="OQX235" s="29"/>
      <c r="OQY235" s="29"/>
      <c r="OQZ235" s="29"/>
      <c r="ORA235" s="29"/>
      <c r="ORB235" s="29"/>
      <c r="ORC235" s="29"/>
      <c r="ORD235" s="29"/>
      <c r="ORE235" s="29"/>
      <c r="ORF235" s="29"/>
      <c r="ORG235" s="29"/>
      <c r="ORH235" s="29"/>
      <c r="ORI235" s="29"/>
      <c r="ORJ235" s="29"/>
      <c r="ORK235" s="29"/>
      <c r="ORL235" s="29"/>
      <c r="ORM235" s="29"/>
      <c r="ORN235" s="29"/>
      <c r="ORO235" s="29"/>
      <c r="ORP235" s="29"/>
      <c r="ORQ235" s="29"/>
      <c r="ORR235" s="29"/>
      <c r="ORS235" s="29"/>
      <c r="ORT235" s="29"/>
      <c r="ORU235" s="29"/>
      <c r="ORV235" s="29"/>
      <c r="ORW235" s="29"/>
      <c r="ORX235" s="29"/>
      <c r="ORY235" s="29"/>
      <c r="ORZ235" s="29"/>
      <c r="OSA235" s="29"/>
      <c r="OSB235" s="29"/>
      <c r="OSC235" s="29"/>
      <c r="OSD235" s="29"/>
      <c r="OSE235" s="29"/>
      <c r="OSF235" s="29"/>
      <c r="OSG235" s="29"/>
      <c r="OSH235" s="29"/>
      <c r="OSI235" s="29"/>
      <c r="OSJ235" s="29"/>
      <c r="OSK235" s="29"/>
      <c r="OSL235" s="29"/>
      <c r="OSM235" s="29"/>
      <c r="OSN235" s="29"/>
      <c r="OSO235" s="29"/>
      <c r="OSP235" s="29"/>
      <c r="OSQ235" s="29"/>
      <c r="OSR235" s="29"/>
      <c r="OSS235" s="29"/>
      <c r="OST235" s="29"/>
      <c r="OSU235" s="29"/>
      <c r="OSV235" s="29"/>
      <c r="OSW235" s="29"/>
      <c r="OSX235" s="29"/>
      <c r="OSY235" s="29"/>
      <c r="OSZ235" s="29"/>
      <c r="OTA235" s="29"/>
      <c r="OTB235" s="29"/>
      <c r="OTC235" s="29"/>
      <c r="OTD235" s="29"/>
      <c r="OTE235" s="29"/>
      <c r="OTF235" s="29"/>
      <c r="OTG235" s="29"/>
      <c r="OTH235" s="29"/>
      <c r="OTI235" s="29"/>
      <c r="OTJ235" s="29"/>
      <c r="OTK235" s="29"/>
      <c r="OTL235" s="29"/>
      <c r="OTM235" s="29"/>
      <c r="OTN235" s="29"/>
      <c r="OTO235" s="29"/>
      <c r="OTP235" s="29"/>
      <c r="OTQ235" s="29"/>
      <c r="OTR235" s="29"/>
      <c r="OTS235" s="29"/>
      <c r="OTT235" s="29"/>
      <c r="OTU235" s="29"/>
      <c r="OTV235" s="29"/>
      <c r="OTW235" s="29"/>
      <c r="OTX235" s="29"/>
      <c r="OTY235" s="29"/>
      <c r="OTZ235" s="29"/>
      <c r="OUA235" s="29"/>
      <c r="OUB235" s="29"/>
      <c r="OUC235" s="29"/>
      <c r="OUD235" s="29"/>
      <c r="OUE235" s="29"/>
      <c r="OUF235" s="29"/>
      <c r="OUG235" s="29"/>
      <c r="OUH235" s="29"/>
      <c r="OUI235" s="29"/>
      <c r="OUJ235" s="29"/>
      <c r="OUK235" s="29"/>
      <c r="OUL235" s="29"/>
      <c r="OUM235" s="29"/>
      <c r="OUN235" s="29"/>
      <c r="OUO235" s="29"/>
      <c r="OUP235" s="29"/>
      <c r="OUQ235" s="29"/>
      <c r="OUR235" s="29"/>
      <c r="OUS235" s="29"/>
      <c r="OUT235" s="29"/>
      <c r="OUU235" s="29"/>
      <c r="OUV235" s="29"/>
      <c r="OUW235" s="29"/>
      <c r="OUX235" s="29"/>
      <c r="OUY235" s="29"/>
      <c r="OUZ235" s="29"/>
      <c r="OVA235" s="29"/>
      <c r="OVB235" s="29"/>
      <c r="OVC235" s="29"/>
      <c r="OVD235" s="29"/>
      <c r="OVE235" s="29"/>
      <c r="OVF235" s="29"/>
      <c r="OVG235" s="29"/>
      <c r="OVH235" s="29"/>
      <c r="OVI235" s="29"/>
      <c r="OVJ235" s="29"/>
      <c r="OVK235" s="29"/>
      <c r="OVL235" s="29"/>
      <c r="OVM235" s="29"/>
      <c r="OVN235" s="29"/>
      <c r="OVO235" s="29"/>
      <c r="OVP235" s="29"/>
      <c r="OVQ235" s="29"/>
      <c r="OVR235" s="29"/>
      <c r="OVS235" s="29"/>
      <c r="OVT235" s="29"/>
      <c r="OVU235" s="29"/>
      <c r="OVV235" s="29"/>
      <c r="OVW235" s="29"/>
      <c r="OVX235" s="29"/>
      <c r="OVY235" s="29"/>
      <c r="OVZ235" s="29"/>
      <c r="OWA235" s="29"/>
      <c r="OWB235" s="29"/>
      <c r="OWC235" s="29"/>
      <c r="OWD235" s="29"/>
      <c r="OWE235" s="29"/>
      <c r="OWF235" s="29"/>
      <c r="OWG235" s="29"/>
      <c r="OWH235" s="29"/>
      <c r="OWI235" s="29"/>
      <c r="OWJ235" s="29"/>
      <c r="OWK235" s="29"/>
      <c r="OWL235" s="29"/>
      <c r="OWM235" s="29"/>
      <c r="OWN235" s="29"/>
      <c r="OWO235" s="29"/>
      <c r="OWP235" s="29"/>
      <c r="OWQ235" s="29"/>
      <c r="OWR235" s="29"/>
      <c r="OWS235" s="29"/>
      <c r="OWT235" s="29"/>
      <c r="OWU235" s="29"/>
      <c r="OWV235" s="29"/>
      <c r="OWW235" s="29"/>
      <c r="OWX235" s="29"/>
      <c r="OWY235" s="29"/>
      <c r="OWZ235" s="29"/>
      <c r="OXA235" s="29"/>
      <c r="OXB235" s="29"/>
      <c r="OXC235" s="29"/>
      <c r="OXD235" s="29"/>
      <c r="OXE235" s="29"/>
      <c r="OXF235" s="29"/>
      <c r="OXG235" s="29"/>
      <c r="OXH235" s="29"/>
      <c r="OXI235" s="29"/>
      <c r="OXJ235" s="29"/>
      <c r="OXK235" s="29"/>
      <c r="OXL235" s="29"/>
      <c r="OXM235" s="29"/>
      <c r="OXN235" s="29"/>
      <c r="OXO235" s="29"/>
      <c r="OXP235" s="29"/>
      <c r="OXQ235" s="29"/>
      <c r="OXR235" s="29"/>
      <c r="OXS235" s="29"/>
      <c r="OXT235" s="29"/>
      <c r="OXU235" s="29"/>
      <c r="OXV235" s="29"/>
      <c r="OXW235" s="29"/>
      <c r="OXX235" s="29"/>
      <c r="OXY235" s="29"/>
      <c r="OXZ235" s="29"/>
      <c r="OYA235" s="29"/>
      <c r="OYB235" s="29"/>
      <c r="OYC235" s="29"/>
      <c r="OYD235" s="29"/>
      <c r="OYE235" s="29"/>
      <c r="OYF235" s="29"/>
      <c r="OYG235" s="29"/>
      <c r="OYH235" s="29"/>
      <c r="OYI235" s="29"/>
      <c r="OYJ235" s="29"/>
      <c r="OYK235" s="29"/>
      <c r="OYL235" s="29"/>
      <c r="OYM235" s="29"/>
      <c r="OYN235" s="29"/>
      <c r="OYO235" s="29"/>
      <c r="OYP235" s="29"/>
      <c r="OYQ235" s="29"/>
      <c r="OYR235" s="29"/>
      <c r="OYS235" s="29"/>
      <c r="OYT235" s="29"/>
      <c r="OYU235" s="29"/>
      <c r="OYV235" s="29"/>
      <c r="OYW235" s="29"/>
      <c r="OYX235" s="29"/>
      <c r="OYY235" s="29"/>
      <c r="OYZ235" s="29"/>
      <c r="OZA235" s="29"/>
      <c r="OZB235" s="29"/>
      <c r="OZC235" s="29"/>
      <c r="OZD235" s="29"/>
      <c r="OZE235" s="29"/>
      <c r="OZF235" s="29"/>
      <c r="OZG235" s="29"/>
      <c r="OZH235" s="29"/>
      <c r="OZI235" s="29"/>
      <c r="OZJ235" s="29"/>
      <c r="OZK235" s="29"/>
      <c r="OZL235" s="29"/>
      <c r="OZM235" s="29"/>
      <c r="OZN235" s="29"/>
      <c r="OZO235" s="29"/>
      <c r="OZP235" s="29"/>
      <c r="OZQ235" s="29"/>
      <c r="OZR235" s="29"/>
      <c r="OZS235" s="29"/>
      <c r="OZT235" s="29"/>
      <c r="OZU235" s="29"/>
      <c r="OZV235" s="29"/>
      <c r="OZW235" s="29"/>
      <c r="OZX235" s="29"/>
      <c r="OZY235" s="29"/>
      <c r="OZZ235" s="29"/>
      <c r="PAA235" s="29"/>
      <c r="PAB235" s="29"/>
      <c r="PAC235" s="29"/>
      <c r="PAD235" s="29"/>
      <c r="PAE235" s="29"/>
      <c r="PAF235" s="29"/>
      <c r="PAG235" s="29"/>
      <c r="PAH235" s="29"/>
      <c r="PAI235" s="29"/>
      <c r="PAJ235" s="29"/>
      <c r="PAK235" s="29"/>
      <c r="PAL235" s="29"/>
      <c r="PAM235" s="29"/>
      <c r="PAN235" s="29"/>
      <c r="PAO235" s="29"/>
      <c r="PAP235" s="29"/>
      <c r="PAQ235" s="29"/>
      <c r="PAR235" s="29"/>
      <c r="PAS235" s="29"/>
      <c r="PAT235" s="29"/>
      <c r="PAU235" s="29"/>
      <c r="PAV235" s="29"/>
      <c r="PAW235" s="29"/>
      <c r="PAX235" s="29"/>
      <c r="PAY235" s="29"/>
      <c r="PAZ235" s="29"/>
      <c r="PBA235" s="29"/>
      <c r="PBB235" s="29"/>
      <c r="PBC235" s="29"/>
      <c r="PBD235" s="29"/>
      <c r="PBE235" s="29"/>
      <c r="PBF235" s="29"/>
      <c r="PBG235" s="29"/>
      <c r="PBH235" s="29"/>
      <c r="PBI235" s="29"/>
      <c r="PBJ235" s="29"/>
      <c r="PBK235" s="29"/>
      <c r="PBL235" s="29"/>
      <c r="PBM235" s="29"/>
      <c r="PBN235" s="29"/>
      <c r="PBO235" s="29"/>
      <c r="PBP235" s="29"/>
      <c r="PBQ235" s="29"/>
      <c r="PBR235" s="29"/>
      <c r="PBS235" s="29"/>
      <c r="PBT235" s="29"/>
      <c r="PBU235" s="29"/>
      <c r="PBV235" s="29"/>
      <c r="PBW235" s="29"/>
      <c r="PBX235" s="29"/>
      <c r="PBY235" s="29"/>
      <c r="PBZ235" s="29"/>
      <c r="PCA235" s="29"/>
      <c r="PCB235" s="29"/>
      <c r="PCC235" s="29"/>
      <c r="PCD235" s="29"/>
      <c r="PCE235" s="29"/>
      <c r="PCF235" s="29"/>
      <c r="PCG235" s="29"/>
      <c r="PCH235" s="29"/>
      <c r="PCI235" s="29"/>
      <c r="PCJ235" s="29"/>
      <c r="PCK235" s="29"/>
      <c r="PCL235" s="29"/>
      <c r="PCM235" s="29"/>
      <c r="PCN235" s="29"/>
      <c r="PCO235" s="29"/>
      <c r="PCP235" s="29"/>
      <c r="PCQ235" s="29"/>
      <c r="PCR235" s="29"/>
      <c r="PCS235" s="29"/>
      <c r="PCT235" s="29"/>
      <c r="PCU235" s="29"/>
      <c r="PCV235" s="29"/>
      <c r="PCW235" s="29"/>
      <c r="PCX235" s="29"/>
      <c r="PCY235" s="29"/>
      <c r="PCZ235" s="29"/>
      <c r="PDA235" s="29"/>
      <c r="PDB235" s="29"/>
      <c r="PDC235" s="29"/>
      <c r="PDD235" s="29"/>
      <c r="PDE235" s="29"/>
      <c r="PDF235" s="29"/>
      <c r="PDG235" s="29"/>
      <c r="PDH235" s="29"/>
      <c r="PDI235" s="29"/>
      <c r="PDJ235" s="29"/>
      <c r="PDK235" s="29"/>
      <c r="PDL235" s="29"/>
      <c r="PDM235" s="29"/>
      <c r="PDN235" s="29"/>
      <c r="PDO235" s="29"/>
      <c r="PDP235" s="29"/>
      <c r="PDQ235" s="29"/>
      <c r="PDR235" s="29"/>
      <c r="PDS235" s="29"/>
      <c r="PDT235" s="29"/>
      <c r="PDU235" s="29"/>
      <c r="PDV235" s="29"/>
      <c r="PDW235" s="29"/>
      <c r="PDX235" s="29"/>
      <c r="PDY235" s="29"/>
      <c r="PDZ235" s="29"/>
      <c r="PEA235" s="29"/>
      <c r="PEB235" s="29"/>
      <c r="PEC235" s="29"/>
      <c r="PED235" s="29"/>
      <c r="PEE235" s="29"/>
      <c r="PEF235" s="29"/>
      <c r="PEG235" s="29"/>
      <c r="PEH235" s="29"/>
      <c r="PEI235" s="29"/>
      <c r="PEJ235" s="29"/>
      <c r="PEK235" s="29"/>
      <c r="PEL235" s="29"/>
      <c r="PEM235" s="29"/>
      <c r="PEN235" s="29"/>
      <c r="PEO235" s="29"/>
      <c r="PEP235" s="29"/>
      <c r="PEQ235" s="29"/>
      <c r="PER235" s="29"/>
      <c r="PES235" s="29"/>
      <c r="PET235" s="29"/>
      <c r="PEU235" s="29"/>
      <c r="PEV235" s="29"/>
      <c r="PEW235" s="29"/>
      <c r="PEX235" s="29"/>
      <c r="PEY235" s="29"/>
      <c r="PEZ235" s="29"/>
      <c r="PFA235" s="29"/>
      <c r="PFB235" s="29"/>
      <c r="PFC235" s="29"/>
      <c r="PFD235" s="29"/>
      <c r="PFE235" s="29"/>
      <c r="PFF235" s="29"/>
      <c r="PFG235" s="29"/>
      <c r="PFH235" s="29"/>
      <c r="PFI235" s="29"/>
      <c r="PFJ235" s="29"/>
      <c r="PFK235" s="29"/>
      <c r="PFL235" s="29"/>
      <c r="PFM235" s="29"/>
      <c r="PFN235" s="29"/>
      <c r="PFO235" s="29"/>
      <c r="PFP235" s="29"/>
      <c r="PFQ235" s="29"/>
      <c r="PFR235" s="29"/>
      <c r="PFS235" s="29"/>
      <c r="PFT235" s="29"/>
      <c r="PFU235" s="29"/>
      <c r="PFV235" s="29"/>
      <c r="PFW235" s="29"/>
      <c r="PFX235" s="29"/>
      <c r="PFY235" s="29"/>
      <c r="PFZ235" s="29"/>
      <c r="PGA235" s="29"/>
      <c r="PGB235" s="29"/>
      <c r="PGC235" s="29"/>
      <c r="PGD235" s="29"/>
      <c r="PGE235" s="29"/>
      <c r="PGF235" s="29"/>
      <c r="PGG235" s="29"/>
      <c r="PGH235" s="29"/>
      <c r="PGI235" s="29"/>
      <c r="PGJ235" s="29"/>
      <c r="PGK235" s="29"/>
      <c r="PGL235" s="29"/>
      <c r="PGM235" s="29"/>
      <c r="PGN235" s="29"/>
      <c r="PGO235" s="29"/>
      <c r="PGP235" s="29"/>
      <c r="PGQ235" s="29"/>
      <c r="PGR235" s="29"/>
      <c r="PGS235" s="29"/>
      <c r="PGT235" s="29"/>
      <c r="PGU235" s="29"/>
      <c r="PGV235" s="29"/>
      <c r="PGW235" s="29"/>
      <c r="PGX235" s="29"/>
      <c r="PGY235" s="29"/>
      <c r="PGZ235" s="29"/>
      <c r="PHA235" s="29"/>
      <c r="PHB235" s="29"/>
      <c r="PHC235" s="29"/>
      <c r="PHD235" s="29"/>
      <c r="PHE235" s="29"/>
      <c r="PHF235" s="29"/>
      <c r="PHG235" s="29"/>
      <c r="PHH235" s="29"/>
      <c r="PHI235" s="29"/>
      <c r="PHJ235" s="29"/>
      <c r="PHK235" s="29"/>
      <c r="PHL235" s="29"/>
      <c r="PHM235" s="29"/>
      <c r="PHN235" s="29"/>
      <c r="PHO235" s="29"/>
      <c r="PHP235" s="29"/>
      <c r="PHQ235" s="29"/>
      <c r="PHR235" s="29"/>
      <c r="PHS235" s="29"/>
      <c r="PHT235" s="29"/>
      <c r="PHU235" s="29"/>
      <c r="PHV235" s="29"/>
      <c r="PHW235" s="29"/>
      <c r="PHX235" s="29"/>
      <c r="PHY235" s="29"/>
      <c r="PHZ235" s="29"/>
      <c r="PIA235" s="29"/>
      <c r="PIB235" s="29"/>
      <c r="PIC235" s="29"/>
      <c r="PID235" s="29"/>
      <c r="PIE235" s="29"/>
      <c r="PIF235" s="29"/>
      <c r="PIG235" s="29"/>
      <c r="PIH235" s="29"/>
      <c r="PII235" s="29"/>
      <c r="PIJ235" s="29"/>
      <c r="PIK235" s="29"/>
      <c r="PIL235" s="29"/>
      <c r="PIM235" s="29"/>
      <c r="PIN235" s="29"/>
      <c r="PIO235" s="29"/>
      <c r="PIP235" s="29"/>
      <c r="PIQ235" s="29"/>
      <c r="PIR235" s="29"/>
      <c r="PIS235" s="29"/>
      <c r="PIT235" s="29"/>
      <c r="PIU235" s="29"/>
      <c r="PIV235" s="29"/>
      <c r="PIW235" s="29"/>
      <c r="PIX235" s="29"/>
      <c r="PIY235" s="29"/>
      <c r="PIZ235" s="29"/>
      <c r="PJA235" s="29"/>
      <c r="PJB235" s="29"/>
      <c r="PJC235" s="29"/>
      <c r="PJD235" s="29"/>
      <c r="PJE235" s="29"/>
      <c r="PJF235" s="29"/>
      <c r="PJG235" s="29"/>
      <c r="PJH235" s="29"/>
      <c r="PJI235" s="29"/>
      <c r="PJJ235" s="29"/>
      <c r="PJK235" s="29"/>
      <c r="PJL235" s="29"/>
      <c r="PJM235" s="29"/>
      <c r="PJN235" s="29"/>
      <c r="PJO235" s="29"/>
      <c r="PJP235" s="29"/>
      <c r="PJQ235" s="29"/>
      <c r="PJR235" s="29"/>
      <c r="PJS235" s="29"/>
      <c r="PJT235" s="29"/>
      <c r="PJU235" s="29"/>
      <c r="PJV235" s="29"/>
      <c r="PJW235" s="29"/>
      <c r="PJX235" s="29"/>
      <c r="PJY235" s="29"/>
      <c r="PJZ235" s="29"/>
      <c r="PKA235" s="29"/>
      <c r="PKB235" s="29"/>
      <c r="PKC235" s="29"/>
      <c r="PKD235" s="29"/>
      <c r="PKE235" s="29"/>
      <c r="PKF235" s="29"/>
      <c r="PKG235" s="29"/>
      <c r="PKH235" s="29"/>
      <c r="PKI235" s="29"/>
      <c r="PKJ235" s="29"/>
      <c r="PKK235" s="29"/>
      <c r="PKL235" s="29"/>
      <c r="PKM235" s="29"/>
      <c r="PKN235" s="29"/>
      <c r="PKO235" s="29"/>
      <c r="PKP235" s="29"/>
      <c r="PKQ235" s="29"/>
      <c r="PKR235" s="29"/>
      <c r="PKS235" s="29"/>
      <c r="PKT235" s="29"/>
      <c r="PKU235" s="29"/>
      <c r="PKV235" s="29"/>
      <c r="PKW235" s="29"/>
      <c r="PKX235" s="29"/>
      <c r="PKY235" s="29"/>
      <c r="PKZ235" s="29"/>
      <c r="PLA235" s="29"/>
      <c r="PLB235" s="29"/>
      <c r="PLC235" s="29"/>
      <c r="PLD235" s="29"/>
      <c r="PLE235" s="29"/>
      <c r="PLF235" s="29"/>
      <c r="PLG235" s="29"/>
      <c r="PLH235" s="29"/>
      <c r="PLI235" s="29"/>
      <c r="PLJ235" s="29"/>
      <c r="PLK235" s="29"/>
      <c r="PLL235" s="29"/>
      <c r="PLM235" s="29"/>
      <c r="PLN235" s="29"/>
      <c r="PLO235" s="29"/>
      <c r="PLP235" s="29"/>
      <c r="PLQ235" s="29"/>
      <c r="PLR235" s="29"/>
      <c r="PLS235" s="29"/>
      <c r="PLT235" s="29"/>
      <c r="PLU235" s="29"/>
      <c r="PLV235" s="29"/>
      <c r="PLW235" s="29"/>
      <c r="PLX235" s="29"/>
      <c r="PLY235" s="29"/>
      <c r="PLZ235" s="29"/>
      <c r="PMA235" s="29"/>
      <c r="PMB235" s="29"/>
      <c r="PMC235" s="29"/>
      <c r="PMD235" s="29"/>
      <c r="PME235" s="29"/>
      <c r="PMF235" s="29"/>
      <c r="PMG235" s="29"/>
      <c r="PMH235" s="29"/>
      <c r="PMI235" s="29"/>
      <c r="PMJ235" s="29"/>
      <c r="PMK235" s="29"/>
      <c r="PML235" s="29"/>
      <c r="PMM235" s="29"/>
      <c r="PMN235" s="29"/>
      <c r="PMO235" s="29"/>
      <c r="PMP235" s="29"/>
      <c r="PMQ235" s="29"/>
      <c r="PMR235" s="29"/>
      <c r="PMS235" s="29"/>
      <c r="PMT235" s="29"/>
      <c r="PMU235" s="29"/>
      <c r="PMV235" s="29"/>
      <c r="PMW235" s="29"/>
      <c r="PMX235" s="29"/>
      <c r="PMY235" s="29"/>
      <c r="PMZ235" s="29"/>
      <c r="PNA235" s="29"/>
      <c r="PNB235" s="29"/>
      <c r="PNC235" s="29"/>
      <c r="PND235" s="29"/>
      <c r="PNE235" s="29"/>
      <c r="PNF235" s="29"/>
      <c r="PNG235" s="29"/>
      <c r="PNH235" s="29"/>
      <c r="PNI235" s="29"/>
      <c r="PNJ235" s="29"/>
      <c r="PNK235" s="29"/>
      <c r="PNL235" s="29"/>
      <c r="PNM235" s="29"/>
      <c r="PNN235" s="29"/>
      <c r="PNO235" s="29"/>
      <c r="PNP235" s="29"/>
      <c r="PNQ235" s="29"/>
      <c r="PNR235" s="29"/>
      <c r="PNS235" s="29"/>
      <c r="PNT235" s="29"/>
      <c r="PNU235" s="29"/>
      <c r="PNV235" s="29"/>
      <c r="PNW235" s="29"/>
      <c r="PNX235" s="29"/>
      <c r="PNY235" s="29"/>
      <c r="PNZ235" s="29"/>
      <c r="POA235" s="29"/>
      <c r="POB235" s="29"/>
      <c r="POC235" s="29"/>
      <c r="POD235" s="29"/>
      <c r="POE235" s="29"/>
      <c r="POF235" s="29"/>
      <c r="POG235" s="29"/>
      <c r="POH235" s="29"/>
      <c r="POI235" s="29"/>
      <c r="POJ235" s="29"/>
      <c r="POK235" s="29"/>
      <c r="POL235" s="29"/>
      <c r="POM235" s="29"/>
      <c r="PON235" s="29"/>
      <c r="POO235" s="29"/>
      <c r="POP235" s="29"/>
      <c r="POQ235" s="29"/>
      <c r="POR235" s="29"/>
      <c r="POS235" s="29"/>
      <c r="POT235" s="29"/>
      <c r="POU235" s="29"/>
      <c r="POV235" s="29"/>
      <c r="POW235" s="29"/>
      <c r="POX235" s="29"/>
      <c r="POY235" s="29"/>
      <c r="POZ235" s="29"/>
      <c r="PPA235" s="29"/>
      <c r="PPB235" s="29"/>
      <c r="PPC235" s="29"/>
      <c r="PPD235" s="29"/>
      <c r="PPE235" s="29"/>
      <c r="PPF235" s="29"/>
      <c r="PPG235" s="29"/>
      <c r="PPH235" s="29"/>
      <c r="PPI235" s="29"/>
      <c r="PPJ235" s="29"/>
      <c r="PPK235" s="29"/>
      <c r="PPL235" s="29"/>
      <c r="PPM235" s="29"/>
      <c r="PPN235" s="29"/>
      <c r="PPO235" s="29"/>
      <c r="PPP235" s="29"/>
      <c r="PPQ235" s="29"/>
      <c r="PPR235" s="29"/>
      <c r="PPS235" s="29"/>
      <c r="PPT235" s="29"/>
      <c r="PPU235" s="29"/>
      <c r="PPV235" s="29"/>
      <c r="PPW235" s="29"/>
      <c r="PPX235" s="29"/>
      <c r="PPY235" s="29"/>
      <c r="PPZ235" s="29"/>
      <c r="PQA235" s="29"/>
      <c r="PQB235" s="29"/>
      <c r="PQC235" s="29"/>
      <c r="PQD235" s="29"/>
      <c r="PQE235" s="29"/>
      <c r="PQF235" s="29"/>
      <c r="PQG235" s="29"/>
      <c r="PQH235" s="29"/>
      <c r="PQI235" s="29"/>
      <c r="PQJ235" s="29"/>
      <c r="PQK235" s="29"/>
      <c r="PQL235" s="29"/>
      <c r="PQM235" s="29"/>
      <c r="PQN235" s="29"/>
      <c r="PQO235" s="29"/>
      <c r="PQP235" s="29"/>
      <c r="PQQ235" s="29"/>
      <c r="PQR235" s="29"/>
      <c r="PQS235" s="29"/>
      <c r="PQT235" s="29"/>
      <c r="PQU235" s="29"/>
      <c r="PQV235" s="29"/>
      <c r="PQW235" s="29"/>
      <c r="PQX235" s="29"/>
      <c r="PQY235" s="29"/>
      <c r="PQZ235" s="29"/>
      <c r="PRA235" s="29"/>
      <c r="PRB235" s="29"/>
      <c r="PRC235" s="29"/>
      <c r="PRD235" s="29"/>
      <c r="PRE235" s="29"/>
      <c r="PRF235" s="29"/>
      <c r="PRG235" s="29"/>
      <c r="PRH235" s="29"/>
      <c r="PRI235" s="29"/>
      <c r="PRJ235" s="29"/>
      <c r="PRK235" s="29"/>
      <c r="PRL235" s="29"/>
      <c r="PRM235" s="29"/>
      <c r="PRN235" s="29"/>
      <c r="PRO235" s="29"/>
      <c r="PRP235" s="29"/>
      <c r="PRQ235" s="29"/>
      <c r="PRR235" s="29"/>
      <c r="PRS235" s="29"/>
      <c r="PRT235" s="29"/>
      <c r="PRU235" s="29"/>
      <c r="PRV235" s="29"/>
      <c r="PRW235" s="29"/>
      <c r="PRX235" s="29"/>
      <c r="PRY235" s="29"/>
      <c r="PRZ235" s="29"/>
      <c r="PSA235" s="29"/>
      <c r="PSB235" s="29"/>
      <c r="PSC235" s="29"/>
      <c r="PSD235" s="29"/>
      <c r="PSE235" s="29"/>
      <c r="PSF235" s="29"/>
      <c r="PSG235" s="29"/>
      <c r="PSH235" s="29"/>
      <c r="PSI235" s="29"/>
      <c r="PSJ235" s="29"/>
      <c r="PSK235" s="29"/>
      <c r="PSL235" s="29"/>
      <c r="PSM235" s="29"/>
      <c r="PSN235" s="29"/>
      <c r="PSO235" s="29"/>
      <c r="PSP235" s="29"/>
      <c r="PSQ235" s="29"/>
      <c r="PSR235" s="29"/>
      <c r="PSS235" s="29"/>
      <c r="PST235" s="29"/>
      <c r="PSU235" s="29"/>
      <c r="PSV235" s="29"/>
      <c r="PSW235" s="29"/>
      <c r="PSX235" s="29"/>
      <c r="PSY235" s="29"/>
      <c r="PSZ235" s="29"/>
      <c r="PTA235" s="29"/>
      <c r="PTB235" s="29"/>
      <c r="PTC235" s="29"/>
      <c r="PTD235" s="29"/>
      <c r="PTE235" s="29"/>
      <c r="PTF235" s="29"/>
      <c r="PTG235" s="29"/>
      <c r="PTH235" s="29"/>
      <c r="PTI235" s="29"/>
      <c r="PTJ235" s="29"/>
      <c r="PTK235" s="29"/>
      <c r="PTL235" s="29"/>
      <c r="PTM235" s="29"/>
      <c r="PTN235" s="29"/>
      <c r="PTO235" s="29"/>
      <c r="PTP235" s="29"/>
      <c r="PTQ235" s="29"/>
      <c r="PTR235" s="29"/>
      <c r="PTS235" s="29"/>
      <c r="PTT235" s="29"/>
      <c r="PTU235" s="29"/>
      <c r="PTV235" s="29"/>
      <c r="PTW235" s="29"/>
      <c r="PTX235" s="29"/>
      <c r="PTY235" s="29"/>
      <c r="PTZ235" s="29"/>
      <c r="PUA235" s="29"/>
      <c r="PUB235" s="29"/>
      <c r="PUC235" s="29"/>
      <c r="PUD235" s="29"/>
      <c r="PUE235" s="29"/>
      <c r="PUF235" s="29"/>
      <c r="PUG235" s="29"/>
      <c r="PUH235" s="29"/>
      <c r="PUI235" s="29"/>
      <c r="PUJ235" s="29"/>
      <c r="PUK235" s="29"/>
      <c r="PUL235" s="29"/>
      <c r="PUM235" s="29"/>
      <c r="PUN235" s="29"/>
      <c r="PUO235" s="29"/>
      <c r="PUP235" s="29"/>
      <c r="PUQ235" s="29"/>
      <c r="PUR235" s="29"/>
      <c r="PUS235" s="29"/>
      <c r="PUT235" s="29"/>
      <c r="PUU235" s="29"/>
      <c r="PUV235" s="29"/>
      <c r="PUW235" s="29"/>
      <c r="PUX235" s="29"/>
      <c r="PUY235" s="29"/>
      <c r="PUZ235" s="29"/>
      <c r="PVA235" s="29"/>
      <c r="PVB235" s="29"/>
      <c r="PVC235" s="29"/>
      <c r="PVD235" s="29"/>
      <c r="PVE235" s="29"/>
      <c r="PVF235" s="29"/>
      <c r="PVG235" s="29"/>
      <c r="PVH235" s="29"/>
      <c r="PVI235" s="29"/>
      <c r="PVJ235" s="29"/>
      <c r="PVK235" s="29"/>
      <c r="PVL235" s="29"/>
      <c r="PVM235" s="29"/>
      <c r="PVN235" s="29"/>
      <c r="PVO235" s="29"/>
      <c r="PVP235" s="29"/>
      <c r="PVQ235" s="29"/>
      <c r="PVR235" s="29"/>
      <c r="PVS235" s="29"/>
      <c r="PVT235" s="29"/>
      <c r="PVU235" s="29"/>
      <c r="PVV235" s="29"/>
      <c r="PVW235" s="29"/>
      <c r="PVX235" s="29"/>
      <c r="PVY235" s="29"/>
      <c r="PVZ235" s="29"/>
      <c r="PWA235" s="29"/>
      <c r="PWB235" s="29"/>
      <c r="PWC235" s="29"/>
      <c r="PWD235" s="29"/>
      <c r="PWE235" s="29"/>
      <c r="PWF235" s="29"/>
      <c r="PWG235" s="29"/>
      <c r="PWH235" s="29"/>
      <c r="PWI235" s="29"/>
      <c r="PWJ235" s="29"/>
      <c r="PWK235" s="29"/>
      <c r="PWL235" s="29"/>
      <c r="PWM235" s="29"/>
      <c r="PWN235" s="29"/>
      <c r="PWO235" s="29"/>
      <c r="PWP235" s="29"/>
      <c r="PWQ235" s="29"/>
      <c r="PWR235" s="29"/>
      <c r="PWS235" s="29"/>
      <c r="PWT235" s="29"/>
      <c r="PWU235" s="29"/>
      <c r="PWV235" s="29"/>
      <c r="PWW235" s="29"/>
      <c r="PWX235" s="29"/>
      <c r="PWY235" s="29"/>
      <c r="PWZ235" s="29"/>
      <c r="PXA235" s="29"/>
      <c r="PXB235" s="29"/>
      <c r="PXC235" s="29"/>
      <c r="PXD235" s="29"/>
      <c r="PXE235" s="29"/>
      <c r="PXF235" s="29"/>
      <c r="PXG235" s="29"/>
      <c r="PXH235" s="29"/>
      <c r="PXI235" s="29"/>
      <c r="PXJ235" s="29"/>
      <c r="PXK235" s="29"/>
      <c r="PXL235" s="29"/>
      <c r="PXM235" s="29"/>
      <c r="PXN235" s="29"/>
      <c r="PXO235" s="29"/>
      <c r="PXP235" s="29"/>
      <c r="PXQ235" s="29"/>
      <c r="PXR235" s="29"/>
      <c r="PXS235" s="29"/>
      <c r="PXT235" s="29"/>
      <c r="PXU235" s="29"/>
      <c r="PXV235" s="29"/>
      <c r="PXW235" s="29"/>
      <c r="PXX235" s="29"/>
      <c r="PXY235" s="29"/>
      <c r="PXZ235" s="29"/>
      <c r="PYA235" s="29"/>
      <c r="PYB235" s="29"/>
      <c r="PYC235" s="29"/>
      <c r="PYD235" s="29"/>
      <c r="PYE235" s="29"/>
      <c r="PYF235" s="29"/>
      <c r="PYG235" s="29"/>
      <c r="PYH235" s="29"/>
      <c r="PYI235" s="29"/>
      <c r="PYJ235" s="29"/>
      <c r="PYK235" s="29"/>
      <c r="PYL235" s="29"/>
      <c r="PYM235" s="29"/>
      <c r="PYN235" s="29"/>
      <c r="PYO235" s="29"/>
      <c r="PYP235" s="29"/>
      <c r="PYQ235" s="29"/>
      <c r="PYR235" s="29"/>
      <c r="PYS235" s="29"/>
      <c r="PYT235" s="29"/>
      <c r="PYU235" s="29"/>
      <c r="PYV235" s="29"/>
      <c r="PYW235" s="29"/>
      <c r="PYX235" s="29"/>
      <c r="PYY235" s="29"/>
      <c r="PYZ235" s="29"/>
      <c r="PZA235" s="29"/>
      <c r="PZB235" s="29"/>
      <c r="PZC235" s="29"/>
      <c r="PZD235" s="29"/>
      <c r="PZE235" s="29"/>
      <c r="PZF235" s="29"/>
      <c r="PZG235" s="29"/>
      <c r="PZH235" s="29"/>
      <c r="PZI235" s="29"/>
      <c r="PZJ235" s="29"/>
      <c r="PZK235" s="29"/>
      <c r="PZL235" s="29"/>
      <c r="PZM235" s="29"/>
      <c r="PZN235" s="29"/>
      <c r="PZO235" s="29"/>
      <c r="PZP235" s="29"/>
      <c r="PZQ235" s="29"/>
      <c r="PZR235" s="29"/>
      <c r="PZS235" s="29"/>
      <c r="PZT235" s="29"/>
      <c r="PZU235" s="29"/>
      <c r="PZV235" s="29"/>
      <c r="PZW235" s="29"/>
      <c r="PZX235" s="29"/>
      <c r="PZY235" s="29"/>
      <c r="PZZ235" s="29"/>
      <c r="QAA235" s="29"/>
      <c r="QAB235" s="29"/>
      <c r="QAC235" s="29"/>
      <c r="QAD235" s="29"/>
      <c r="QAE235" s="29"/>
      <c r="QAF235" s="29"/>
      <c r="QAG235" s="29"/>
      <c r="QAH235" s="29"/>
      <c r="QAI235" s="29"/>
      <c r="QAJ235" s="29"/>
      <c r="QAK235" s="29"/>
      <c r="QAL235" s="29"/>
      <c r="QAM235" s="29"/>
      <c r="QAN235" s="29"/>
      <c r="QAO235" s="29"/>
      <c r="QAP235" s="29"/>
      <c r="QAQ235" s="29"/>
      <c r="QAR235" s="29"/>
      <c r="QAS235" s="29"/>
      <c r="QAT235" s="29"/>
      <c r="QAU235" s="29"/>
      <c r="QAV235" s="29"/>
      <c r="QAW235" s="29"/>
      <c r="QAX235" s="29"/>
      <c r="QAY235" s="29"/>
      <c r="QAZ235" s="29"/>
      <c r="QBA235" s="29"/>
      <c r="QBB235" s="29"/>
      <c r="QBC235" s="29"/>
      <c r="QBD235" s="29"/>
      <c r="QBE235" s="29"/>
      <c r="QBF235" s="29"/>
      <c r="QBG235" s="29"/>
      <c r="QBH235" s="29"/>
      <c r="QBI235" s="29"/>
      <c r="QBJ235" s="29"/>
      <c r="QBK235" s="29"/>
      <c r="QBL235" s="29"/>
      <c r="QBM235" s="29"/>
      <c r="QBN235" s="29"/>
      <c r="QBO235" s="29"/>
      <c r="QBP235" s="29"/>
      <c r="QBQ235" s="29"/>
      <c r="QBR235" s="29"/>
      <c r="QBS235" s="29"/>
      <c r="QBT235" s="29"/>
      <c r="QBU235" s="29"/>
      <c r="QBV235" s="29"/>
      <c r="QBW235" s="29"/>
      <c r="QBX235" s="29"/>
      <c r="QBY235" s="29"/>
      <c r="QBZ235" s="29"/>
      <c r="QCA235" s="29"/>
      <c r="QCB235" s="29"/>
      <c r="QCC235" s="29"/>
      <c r="QCD235" s="29"/>
      <c r="QCE235" s="29"/>
      <c r="QCF235" s="29"/>
      <c r="QCG235" s="29"/>
      <c r="QCH235" s="29"/>
      <c r="QCI235" s="29"/>
      <c r="QCJ235" s="29"/>
      <c r="QCK235" s="29"/>
      <c r="QCL235" s="29"/>
      <c r="QCM235" s="29"/>
      <c r="QCN235" s="29"/>
      <c r="QCO235" s="29"/>
      <c r="QCP235" s="29"/>
      <c r="QCQ235" s="29"/>
      <c r="QCR235" s="29"/>
      <c r="QCS235" s="29"/>
      <c r="QCT235" s="29"/>
      <c r="QCU235" s="29"/>
      <c r="QCV235" s="29"/>
      <c r="QCW235" s="29"/>
      <c r="QCX235" s="29"/>
      <c r="QCY235" s="29"/>
      <c r="QCZ235" s="29"/>
      <c r="QDA235" s="29"/>
      <c r="QDB235" s="29"/>
      <c r="QDC235" s="29"/>
      <c r="QDD235" s="29"/>
      <c r="QDE235" s="29"/>
      <c r="QDF235" s="29"/>
      <c r="QDG235" s="29"/>
      <c r="QDH235" s="29"/>
      <c r="QDI235" s="29"/>
      <c r="QDJ235" s="29"/>
      <c r="QDK235" s="29"/>
      <c r="QDL235" s="29"/>
      <c r="QDM235" s="29"/>
      <c r="QDN235" s="29"/>
      <c r="QDO235" s="29"/>
      <c r="QDP235" s="29"/>
      <c r="QDQ235" s="29"/>
      <c r="QDR235" s="29"/>
      <c r="QDS235" s="29"/>
      <c r="QDT235" s="29"/>
      <c r="QDU235" s="29"/>
      <c r="QDV235" s="29"/>
      <c r="QDW235" s="29"/>
      <c r="QDX235" s="29"/>
      <c r="QDY235" s="29"/>
      <c r="QDZ235" s="29"/>
      <c r="QEA235" s="29"/>
      <c r="QEB235" s="29"/>
      <c r="QEC235" s="29"/>
      <c r="QED235" s="29"/>
      <c r="QEE235" s="29"/>
      <c r="QEF235" s="29"/>
      <c r="QEG235" s="29"/>
      <c r="QEH235" s="29"/>
      <c r="QEI235" s="29"/>
      <c r="QEJ235" s="29"/>
      <c r="QEK235" s="29"/>
      <c r="QEL235" s="29"/>
      <c r="QEM235" s="29"/>
      <c r="QEN235" s="29"/>
      <c r="QEO235" s="29"/>
      <c r="QEP235" s="29"/>
      <c r="QEQ235" s="29"/>
      <c r="QER235" s="29"/>
      <c r="QES235" s="29"/>
      <c r="QET235" s="29"/>
      <c r="QEU235" s="29"/>
      <c r="QEV235" s="29"/>
      <c r="QEW235" s="29"/>
      <c r="QEX235" s="29"/>
      <c r="QEY235" s="29"/>
      <c r="QEZ235" s="29"/>
      <c r="QFA235" s="29"/>
      <c r="QFB235" s="29"/>
      <c r="QFC235" s="29"/>
      <c r="QFD235" s="29"/>
      <c r="QFE235" s="29"/>
      <c r="QFF235" s="29"/>
      <c r="QFG235" s="29"/>
      <c r="QFH235" s="29"/>
      <c r="QFI235" s="29"/>
      <c r="QFJ235" s="29"/>
      <c r="QFK235" s="29"/>
      <c r="QFL235" s="29"/>
      <c r="QFM235" s="29"/>
      <c r="QFN235" s="29"/>
      <c r="QFO235" s="29"/>
      <c r="QFP235" s="29"/>
      <c r="QFQ235" s="29"/>
      <c r="QFR235" s="29"/>
      <c r="QFS235" s="29"/>
      <c r="QFT235" s="29"/>
      <c r="QFU235" s="29"/>
      <c r="QFV235" s="29"/>
      <c r="QFW235" s="29"/>
      <c r="QFX235" s="29"/>
      <c r="QFY235" s="29"/>
      <c r="QFZ235" s="29"/>
      <c r="QGA235" s="29"/>
      <c r="QGB235" s="29"/>
      <c r="QGC235" s="29"/>
      <c r="QGD235" s="29"/>
      <c r="QGE235" s="29"/>
      <c r="QGF235" s="29"/>
      <c r="QGG235" s="29"/>
      <c r="QGH235" s="29"/>
      <c r="QGI235" s="29"/>
      <c r="QGJ235" s="29"/>
      <c r="QGK235" s="29"/>
      <c r="QGL235" s="29"/>
      <c r="QGM235" s="29"/>
      <c r="QGN235" s="29"/>
      <c r="QGO235" s="29"/>
      <c r="QGP235" s="29"/>
      <c r="QGQ235" s="29"/>
      <c r="QGR235" s="29"/>
      <c r="QGS235" s="29"/>
      <c r="QGT235" s="29"/>
      <c r="QGU235" s="29"/>
      <c r="QGV235" s="29"/>
      <c r="QGW235" s="29"/>
      <c r="QGX235" s="29"/>
      <c r="QGY235" s="29"/>
      <c r="QGZ235" s="29"/>
      <c r="QHA235" s="29"/>
      <c r="QHB235" s="29"/>
      <c r="QHC235" s="29"/>
      <c r="QHD235" s="29"/>
      <c r="QHE235" s="29"/>
      <c r="QHF235" s="29"/>
      <c r="QHG235" s="29"/>
      <c r="QHH235" s="29"/>
      <c r="QHI235" s="29"/>
      <c r="QHJ235" s="29"/>
      <c r="QHK235" s="29"/>
      <c r="QHL235" s="29"/>
      <c r="QHM235" s="29"/>
      <c r="QHN235" s="29"/>
      <c r="QHO235" s="29"/>
      <c r="QHP235" s="29"/>
      <c r="QHQ235" s="29"/>
      <c r="QHR235" s="29"/>
      <c r="QHS235" s="29"/>
      <c r="QHT235" s="29"/>
      <c r="QHU235" s="29"/>
      <c r="QHV235" s="29"/>
      <c r="QHW235" s="29"/>
      <c r="QHX235" s="29"/>
      <c r="QHY235" s="29"/>
      <c r="QHZ235" s="29"/>
      <c r="QIA235" s="29"/>
      <c r="QIB235" s="29"/>
      <c r="QIC235" s="29"/>
      <c r="QID235" s="29"/>
      <c r="QIE235" s="29"/>
      <c r="QIF235" s="29"/>
      <c r="QIG235" s="29"/>
      <c r="QIH235" s="29"/>
      <c r="QII235" s="29"/>
      <c r="QIJ235" s="29"/>
      <c r="QIK235" s="29"/>
      <c r="QIL235" s="29"/>
      <c r="QIM235" s="29"/>
      <c r="QIN235" s="29"/>
      <c r="QIO235" s="29"/>
      <c r="QIP235" s="29"/>
      <c r="QIQ235" s="29"/>
      <c r="QIR235" s="29"/>
      <c r="QIS235" s="29"/>
      <c r="QIT235" s="29"/>
      <c r="QIU235" s="29"/>
      <c r="QIV235" s="29"/>
      <c r="QIW235" s="29"/>
      <c r="QIX235" s="29"/>
      <c r="QIY235" s="29"/>
      <c r="QIZ235" s="29"/>
      <c r="QJA235" s="29"/>
      <c r="QJB235" s="29"/>
      <c r="QJC235" s="29"/>
      <c r="QJD235" s="29"/>
      <c r="QJE235" s="29"/>
      <c r="QJF235" s="29"/>
      <c r="QJG235" s="29"/>
      <c r="QJH235" s="29"/>
      <c r="QJI235" s="29"/>
      <c r="QJJ235" s="29"/>
      <c r="QJK235" s="29"/>
      <c r="QJL235" s="29"/>
      <c r="QJM235" s="29"/>
      <c r="QJN235" s="29"/>
      <c r="QJO235" s="29"/>
      <c r="QJP235" s="29"/>
      <c r="QJQ235" s="29"/>
      <c r="QJR235" s="29"/>
      <c r="QJS235" s="29"/>
      <c r="QJT235" s="29"/>
      <c r="QJU235" s="29"/>
      <c r="QJV235" s="29"/>
      <c r="QJW235" s="29"/>
      <c r="QJX235" s="29"/>
      <c r="QJY235" s="29"/>
      <c r="QJZ235" s="29"/>
      <c r="QKA235" s="29"/>
      <c r="QKB235" s="29"/>
      <c r="QKC235" s="29"/>
      <c r="QKD235" s="29"/>
      <c r="QKE235" s="29"/>
      <c r="QKF235" s="29"/>
      <c r="QKG235" s="29"/>
      <c r="QKH235" s="29"/>
      <c r="QKI235" s="29"/>
      <c r="QKJ235" s="29"/>
      <c r="QKK235" s="29"/>
      <c r="QKL235" s="29"/>
      <c r="QKM235" s="29"/>
      <c r="QKN235" s="29"/>
      <c r="QKO235" s="29"/>
      <c r="QKP235" s="29"/>
      <c r="QKQ235" s="29"/>
      <c r="QKR235" s="29"/>
      <c r="QKS235" s="29"/>
      <c r="QKT235" s="29"/>
      <c r="QKU235" s="29"/>
      <c r="QKV235" s="29"/>
      <c r="QKW235" s="29"/>
      <c r="QKX235" s="29"/>
      <c r="QKY235" s="29"/>
      <c r="QKZ235" s="29"/>
      <c r="QLA235" s="29"/>
      <c r="QLB235" s="29"/>
      <c r="QLC235" s="29"/>
      <c r="QLD235" s="29"/>
      <c r="QLE235" s="29"/>
      <c r="QLF235" s="29"/>
      <c r="QLG235" s="29"/>
      <c r="QLH235" s="29"/>
      <c r="QLI235" s="29"/>
      <c r="QLJ235" s="29"/>
      <c r="QLK235" s="29"/>
      <c r="QLL235" s="29"/>
      <c r="QLM235" s="29"/>
      <c r="QLN235" s="29"/>
      <c r="QLO235" s="29"/>
      <c r="QLP235" s="29"/>
      <c r="QLQ235" s="29"/>
      <c r="QLR235" s="29"/>
      <c r="QLS235" s="29"/>
      <c r="QLT235" s="29"/>
      <c r="QLU235" s="29"/>
      <c r="QLV235" s="29"/>
      <c r="QLW235" s="29"/>
      <c r="QLX235" s="29"/>
      <c r="QLY235" s="29"/>
      <c r="QLZ235" s="29"/>
      <c r="QMA235" s="29"/>
      <c r="QMB235" s="29"/>
      <c r="QMC235" s="29"/>
      <c r="QMD235" s="29"/>
      <c r="QME235" s="29"/>
      <c r="QMF235" s="29"/>
      <c r="QMG235" s="29"/>
      <c r="QMH235" s="29"/>
      <c r="QMI235" s="29"/>
      <c r="QMJ235" s="29"/>
      <c r="QMK235" s="29"/>
      <c r="QML235" s="29"/>
      <c r="QMM235" s="29"/>
      <c r="QMN235" s="29"/>
      <c r="QMO235" s="29"/>
      <c r="QMP235" s="29"/>
      <c r="QMQ235" s="29"/>
      <c r="QMR235" s="29"/>
      <c r="QMS235" s="29"/>
      <c r="QMT235" s="29"/>
      <c r="QMU235" s="29"/>
      <c r="QMV235" s="29"/>
      <c r="QMW235" s="29"/>
      <c r="QMX235" s="29"/>
      <c r="QMY235" s="29"/>
      <c r="QMZ235" s="29"/>
      <c r="QNA235" s="29"/>
      <c r="QNB235" s="29"/>
      <c r="QNC235" s="29"/>
      <c r="QND235" s="29"/>
      <c r="QNE235" s="29"/>
      <c r="QNF235" s="29"/>
      <c r="QNG235" s="29"/>
      <c r="QNH235" s="29"/>
      <c r="QNI235" s="29"/>
      <c r="QNJ235" s="29"/>
      <c r="QNK235" s="29"/>
      <c r="QNL235" s="29"/>
      <c r="QNM235" s="29"/>
      <c r="QNN235" s="29"/>
      <c r="QNO235" s="29"/>
      <c r="QNP235" s="29"/>
      <c r="QNQ235" s="29"/>
      <c r="QNR235" s="29"/>
      <c r="QNS235" s="29"/>
      <c r="QNT235" s="29"/>
      <c r="QNU235" s="29"/>
      <c r="QNV235" s="29"/>
      <c r="QNW235" s="29"/>
      <c r="QNX235" s="29"/>
      <c r="QNY235" s="29"/>
      <c r="QNZ235" s="29"/>
      <c r="QOA235" s="29"/>
      <c r="QOB235" s="29"/>
      <c r="QOC235" s="29"/>
      <c r="QOD235" s="29"/>
      <c r="QOE235" s="29"/>
      <c r="QOF235" s="29"/>
      <c r="QOG235" s="29"/>
      <c r="QOH235" s="29"/>
      <c r="QOI235" s="29"/>
      <c r="QOJ235" s="29"/>
      <c r="QOK235" s="29"/>
      <c r="QOL235" s="29"/>
      <c r="QOM235" s="29"/>
      <c r="QON235" s="29"/>
      <c r="QOO235" s="29"/>
      <c r="QOP235" s="29"/>
      <c r="QOQ235" s="29"/>
      <c r="QOR235" s="29"/>
      <c r="QOS235" s="29"/>
      <c r="QOT235" s="29"/>
      <c r="QOU235" s="29"/>
      <c r="QOV235" s="29"/>
      <c r="QOW235" s="29"/>
      <c r="QOX235" s="29"/>
      <c r="QOY235" s="29"/>
      <c r="QOZ235" s="29"/>
      <c r="QPA235" s="29"/>
      <c r="QPB235" s="29"/>
      <c r="QPC235" s="29"/>
      <c r="QPD235" s="29"/>
      <c r="QPE235" s="29"/>
      <c r="QPF235" s="29"/>
      <c r="QPG235" s="29"/>
      <c r="QPH235" s="29"/>
      <c r="QPI235" s="29"/>
      <c r="QPJ235" s="29"/>
      <c r="QPK235" s="29"/>
      <c r="QPL235" s="29"/>
      <c r="QPM235" s="29"/>
      <c r="QPN235" s="29"/>
      <c r="QPO235" s="29"/>
      <c r="QPP235" s="29"/>
      <c r="QPQ235" s="29"/>
      <c r="QPR235" s="29"/>
      <c r="QPS235" s="29"/>
      <c r="QPT235" s="29"/>
      <c r="QPU235" s="29"/>
      <c r="QPV235" s="29"/>
      <c r="QPW235" s="29"/>
      <c r="QPX235" s="29"/>
      <c r="QPY235" s="29"/>
      <c r="QPZ235" s="29"/>
      <c r="QQA235" s="29"/>
      <c r="QQB235" s="29"/>
      <c r="QQC235" s="29"/>
      <c r="QQD235" s="29"/>
      <c r="QQE235" s="29"/>
      <c r="QQF235" s="29"/>
      <c r="QQG235" s="29"/>
      <c r="QQH235" s="29"/>
      <c r="QQI235" s="29"/>
      <c r="QQJ235" s="29"/>
      <c r="QQK235" s="29"/>
      <c r="QQL235" s="29"/>
      <c r="QQM235" s="29"/>
      <c r="QQN235" s="29"/>
      <c r="QQO235" s="29"/>
      <c r="QQP235" s="29"/>
      <c r="QQQ235" s="29"/>
      <c r="QQR235" s="29"/>
      <c r="QQS235" s="29"/>
      <c r="QQT235" s="29"/>
      <c r="QQU235" s="29"/>
      <c r="QQV235" s="29"/>
      <c r="QQW235" s="29"/>
      <c r="QQX235" s="29"/>
      <c r="QQY235" s="29"/>
      <c r="QQZ235" s="29"/>
      <c r="QRA235" s="29"/>
      <c r="QRB235" s="29"/>
      <c r="QRC235" s="29"/>
      <c r="QRD235" s="29"/>
      <c r="QRE235" s="29"/>
      <c r="QRF235" s="29"/>
      <c r="QRG235" s="29"/>
      <c r="QRH235" s="29"/>
      <c r="QRI235" s="29"/>
      <c r="QRJ235" s="29"/>
      <c r="QRK235" s="29"/>
      <c r="QRL235" s="29"/>
      <c r="QRM235" s="29"/>
      <c r="QRN235" s="29"/>
      <c r="QRO235" s="29"/>
      <c r="QRP235" s="29"/>
      <c r="QRQ235" s="29"/>
      <c r="QRR235" s="29"/>
      <c r="QRS235" s="29"/>
      <c r="QRT235" s="29"/>
      <c r="QRU235" s="29"/>
      <c r="QRV235" s="29"/>
      <c r="QRW235" s="29"/>
      <c r="QRX235" s="29"/>
      <c r="QRY235" s="29"/>
      <c r="QRZ235" s="29"/>
      <c r="QSA235" s="29"/>
      <c r="QSB235" s="29"/>
      <c r="QSC235" s="29"/>
      <c r="QSD235" s="29"/>
      <c r="QSE235" s="29"/>
      <c r="QSF235" s="29"/>
      <c r="QSG235" s="29"/>
      <c r="QSH235" s="29"/>
      <c r="QSI235" s="29"/>
      <c r="QSJ235" s="29"/>
      <c r="QSK235" s="29"/>
      <c r="QSL235" s="29"/>
      <c r="QSM235" s="29"/>
      <c r="QSN235" s="29"/>
      <c r="QSO235" s="29"/>
      <c r="QSP235" s="29"/>
      <c r="QSQ235" s="29"/>
      <c r="QSR235" s="29"/>
      <c r="QSS235" s="29"/>
      <c r="QST235" s="29"/>
      <c r="QSU235" s="29"/>
      <c r="QSV235" s="29"/>
      <c r="QSW235" s="29"/>
      <c r="QSX235" s="29"/>
      <c r="QSY235" s="29"/>
      <c r="QSZ235" s="29"/>
      <c r="QTA235" s="29"/>
      <c r="QTB235" s="29"/>
      <c r="QTC235" s="29"/>
      <c r="QTD235" s="29"/>
      <c r="QTE235" s="29"/>
      <c r="QTF235" s="29"/>
      <c r="QTG235" s="29"/>
      <c r="QTH235" s="29"/>
      <c r="QTI235" s="29"/>
      <c r="QTJ235" s="29"/>
      <c r="QTK235" s="29"/>
      <c r="QTL235" s="29"/>
      <c r="QTM235" s="29"/>
      <c r="QTN235" s="29"/>
      <c r="QTO235" s="29"/>
      <c r="QTP235" s="29"/>
      <c r="QTQ235" s="29"/>
      <c r="QTR235" s="29"/>
      <c r="QTS235" s="29"/>
      <c r="QTT235" s="29"/>
      <c r="QTU235" s="29"/>
      <c r="QTV235" s="29"/>
      <c r="QTW235" s="29"/>
      <c r="QTX235" s="29"/>
      <c r="QTY235" s="29"/>
      <c r="QTZ235" s="29"/>
      <c r="QUA235" s="29"/>
      <c r="QUB235" s="29"/>
      <c r="QUC235" s="29"/>
      <c r="QUD235" s="29"/>
      <c r="QUE235" s="29"/>
      <c r="QUF235" s="29"/>
      <c r="QUG235" s="29"/>
      <c r="QUH235" s="29"/>
      <c r="QUI235" s="29"/>
      <c r="QUJ235" s="29"/>
      <c r="QUK235" s="29"/>
      <c r="QUL235" s="29"/>
      <c r="QUM235" s="29"/>
      <c r="QUN235" s="29"/>
      <c r="QUO235" s="29"/>
      <c r="QUP235" s="29"/>
      <c r="QUQ235" s="29"/>
      <c r="QUR235" s="29"/>
      <c r="QUS235" s="29"/>
      <c r="QUT235" s="29"/>
      <c r="QUU235" s="29"/>
      <c r="QUV235" s="29"/>
      <c r="QUW235" s="29"/>
      <c r="QUX235" s="29"/>
      <c r="QUY235" s="29"/>
      <c r="QUZ235" s="29"/>
      <c r="QVA235" s="29"/>
      <c r="QVB235" s="29"/>
      <c r="QVC235" s="29"/>
      <c r="QVD235" s="29"/>
      <c r="QVE235" s="29"/>
      <c r="QVF235" s="29"/>
      <c r="QVG235" s="29"/>
      <c r="QVH235" s="29"/>
      <c r="QVI235" s="29"/>
      <c r="QVJ235" s="29"/>
      <c r="QVK235" s="29"/>
      <c r="QVL235" s="29"/>
      <c r="QVM235" s="29"/>
      <c r="QVN235" s="29"/>
      <c r="QVO235" s="29"/>
      <c r="QVP235" s="29"/>
      <c r="QVQ235" s="29"/>
      <c r="QVR235" s="29"/>
      <c r="QVS235" s="29"/>
      <c r="QVT235" s="29"/>
      <c r="QVU235" s="29"/>
      <c r="QVV235" s="29"/>
      <c r="QVW235" s="29"/>
      <c r="QVX235" s="29"/>
      <c r="QVY235" s="29"/>
      <c r="QVZ235" s="29"/>
      <c r="QWA235" s="29"/>
      <c r="QWB235" s="29"/>
      <c r="QWC235" s="29"/>
      <c r="QWD235" s="29"/>
      <c r="QWE235" s="29"/>
      <c r="QWF235" s="29"/>
      <c r="QWG235" s="29"/>
      <c r="QWH235" s="29"/>
      <c r="QWI235" s="29"/>
      <c r="QWJ235" s="29"/>
      <c r="QWK235" s="29"/>
      <c r="QWL235" s="29"/>
      <c r="QWM235" s="29"/>
      <c r="QWN235" s="29"/>
      <c r="QWO235" s="29"/>
      <c r="QWP235" s="29"/>
      <c r="QWQ235" s="29"/>
      <c r="QWR235" s="29"/>
      <c r="QWS235" s="29"/>
      <c r="QWT235" s="29"/>
      <c r="QWU235" s="29"/>
      <c r="QWV235" s="29"/>
      <c r="QWW235" s="29"/>
      <c r="QWX235" s="29"/>
      <c r="QWY235" s="29"/>
      <c r="QWZ235" s="29"/>
      <c r="QXA235" s="29"/>
      <c r="QXB235" s="29"/>
      <c r="QXC235" s="29"/>
      <c r="QXD235" s="29"/>
      <c r="QXE235" s="29"/>
      <c r="QXF235" s="29"/>
      <c r="QXG235" s="29"/>
      <c r="QXH235" s="29"/>
      <c r="QXI235" s="29"/>
      <c r="QXJ235" s="29"/>
      <c r="QXK235" s="29"/>
      <c r="QXL235" s="29"/>
      <c r="QXM235" s="29"/>
      <c r="QXN235" s="29"/>
      <c r="QXO235" s="29"/>
      <c r="QXP235" s="29"/>
      <c r="QXQ235" s="29"/>
      <c r="QXR235" s="29"/>
      <c r="QXS235" s="29"/>
      <c r="QXT235" s="29"/>
      <c r="QXU235" s="29"/>
      <c r="QXV235" s="29"/>
      <c r="QXW235" s="29"/>
      <c r="QXX235" s="29"/>
      <c r="QXY235" s="29"/>
      <c r="QXZ235" s="29"/>
      <c r="QYA235" s="29"/>
      <c r="QYB235" s="29"/>
      <c r="QYC235" s="29"/>
      <c r="QYD235" s="29"/>
      <c r="QYE235" s="29"/>
      <c r="QYF235" s="29"/>
      <c r="QYG235" s="29"/>
      <c r="QYH235" s="29"/>
      <c r="QYI235" s="29"/>
      <c r="QYJ235" s="29"/>
      <c r="QYK235" s="29"/>
      <c r="QYL235" s="29"/>
      <c r="QYM235" s="29"/>
      <c r="QYN235" s="29"/>
      <c r="QYO235" s="29"/>
      <c r="QYP235" s="29"/>
      <c r="QYQ235" s="29"/>
      <c r="QYR235" s="29"/>
      <c r="QYS235" s="29"/>
      <c r="QYT235" s="29"/>
      <c r="QYU235" s="29"/>
      <c r="QYV235" s="29"/>
      <c r="QYW235" s="29"/>
      <c r="QYX235" s="29"/>
      <c r="QYY235" s="29"/>
      <c r="QYZ235" s="29"/>
      <c r="QZA235" s="29"/>
      <c r="QZB235" s="29"/>
      <c r="QZC235" s="29"/>
      <c r="QZD235" s="29"/>
      <c r="QZE235" s="29"/>
      <c r="QZF235" s="29"/>
      <c r="QZG235" s="29"/>
      <c r="QZH235" s="29"/>
      <c r="QZI235" s="29"/>
      <c r="QZJ235" s="29"/>
      <c r="QZK235" s="29"/>
      <c r="QZL235" s="29"/>
      <c r="QZM235" s="29"/>
      <c r="QZN235" s="29"/>
      <c r="QZO235" s="29"/>
      <c r="QZP235" s="29"/>
      <c r="QZQ235" s="29"/>
      <c r="QZR235" s="29"/>
      <c r="QZS235" s="29"/>
      <c r="QZT235" s="29"/>
      <c r="QZU235" s="29"/>
      <c r="QZV235" s="29"/>
      <c r="QZW235" s="29"/>
      <c r="QZX235" s="29"/>
      <c r="QZY235" s="29"/>
      <c r="QZZ235" s="29"/>
      <c r="RAA235" s="29"/>
      <c r="RAB235" s="29"/>
      <c r="RAC235" s="29"/>
      <c r="RAD235" s="29"/>
      <c r="RAE235" s="29"/>
      <c r="RAF235" s="29"/>
      <c r="RAG235" s="29"/>
      <c r="RAH235" s="29"/>
      <c r="RAI235" s="29"/>
      <c r="RAJ235" s="29"/>
      <c r="RAK235" s="29"/>
      <c r="RAL235" s="29"/>
      <c r="RAM235" s="29"/>
      <c r="RAN235" s="29"/>
      <c r="RAO235" s="29"/>
      <c r="RAP235" s="29"/>
      <c r="RAQ235" s="29"/>
      <c r="RAR235" s="29"/>
      <c r="RAS235" s="29"/>
      <c r="RAT235" s="29"/>
      <c r="RAU235" s="29"/>
      <c r="RAV235" s="29"/>
      <c r="RAW235" s="29"/>
      <c r="RAX235" s="29"/>
      <c r="RAY235" s="29"/>
      <c r="RAZ235" s="29"/>
      <c r="RBA235" s="29"/>
      <c r="RBB235" s="29"/>
      <c r="RBC235" s="29"/>
      <c r="RBD235" s="29"/>
      <c r="RBE235" s="29"/>
      <c r="RBF235" s="29"/>
      <c r="RBG235" s="29"/>
      <c r="RBH235" s="29"/>
      <c r="RBI235" s="29"/>
      <c r="RBJ235" s="29"/>
      <c r="RBK235" s="29"/>
      <c r="RBL235" s="29"/>
      <c r="RBM235" s="29"/>
      <c r="RBN235" s="29"/>
      <c r="RBO235" s="29"/>
      <c r="RBP235" s="29"/>
      <c r="RBQ235" s="29"/>
      <c r="RBR235" s="29"/>
      <c r="RBS235" s="29"/>
      <c r="RBT235" s="29"/>
      <c r="RBU235" s="29"/>
      <c r="RBV235" s="29"/>
      <c r="RBW235" s="29"/>
      <c r="RBX235" s="29"/>
      <c r="RBY235" s="29"/>
      <c r="RBZ235" s="29"/>
      <c r="RCA235" s="29"/>
      <c r="RCB235" s="29"/>
      <c r="RCC235" s="29"/>
      <c r="RCD235" s="29"/>
      <c r="RCE235" s="29"/>
      <c r="RCF235" s="29"/>
      <c r="RCG235" s="29"/>
      <c r="RCH235" s="29"/>
      <c r="RCI235" s="29"/>
      <c r="RCJ235" s="29"/>
      <c r="RCK235" s="29"/>
      <c r="RCL235" s="29"/>
      <c r="RCM235" s="29"/>
      <c r="RCN235" s="29"/>
      <c r="RCO235" s="29"/>
      <c r="RCP235" s="29"/>
      <c r="RCQ235" s="29"/>
      <c r="RCR235" s="29"/>
      <c r="RCS235" s="29"/>
      <c r="RCT235" s="29"/>
      <c r="RCU235" s="29"/>
      <c r="RCV235" s="29"/>
      <c r="RCW235" s="29"/>
      <c r="RCX235" s="29"/>
      <c r="RCY235" s="29"/>
      <c r="RCZ235" s="29"/>
      <c r="RDA235" s="29"/>
      <c r="RDB235" s="29"/>
      <c r="RDC235" s="29"/>
      <c r="RDD235" s="29"/>
      <c r="RDE235" s="29"/>
      <c r="RDF235" s="29"/>
      <c r="RDG235" s="29"/>
      <c r="RDH235" s="29"/>
      <c r="RDI235" s="29"/>
      <c r="RDJ235" s="29"/>
      <c r="RDK235" s="29"/>
      <c r="RDL235" s="29"/>
      <c r="RDM235" s="29"/>
      <c r="RDN235" s="29"/>
      <c r="RDO235" s="29"/>
      <c r="RDP235" s="29"/>
      <c r="RDQ235" s="29"/>
      <c r="RDR235" s="29"/>
      <c r="RDS235" s="29"/>
      <c r="RDT235" s="29"/>
      <c r="RDU235" s="29"/>
      <c r="RDV235" s="29"/>
      <c r="RDW235" s="29"/>
      <c r="RDX235" s="29"/>
      <c r="RDY235" s="29"/>
      <c r="RDZ235" s="29"/>
      <c r="REA235" s="29"/>
      <c r="REB235" s="29"/>
      <c r="REC235" s="29"/>
      <c r="RED235" s="29"/>
      <c r="REE235" s="29"/>
      <c r="REF235" s="29"/>
      <c r="REG235" s="29"/>
      <c r="REH235" s="29"/>
      <c r="REI235" s="29"/>
      <c r="REJ235" s="29"/>
      <c r="REK235" s="29"/>
      <c r="REL235" s="29"/>
      <c r="REM235" s="29"/>
      <c r="REN235" s="29"/>
      <c r="REO235" s="29"/>
      <c r="REP235" s="29"/>
      <c r="REQ235" s="29"/>
      <c r="RER235" s="29"/>
      <c r="RES235" s="29"/>
      <c r="RET235" s="29"/>
      <c r="REU235" s="29"/>
      <c r="REV235" s="29"/>
      <c r="REW235" s="29"/>
      <c r="REX235" s="29"/>
      <c r="REY235" s="29"/>
      <c r="REZ235" s="29"/>
      <c r="RFA235" s="29"/>
      <c r="RFB235" s="29"/>
      <c r="RFC235" s="29"/>
      <c r="RFD235" s="29"/>
      <c r="RFE235" s="29"/>
      <c r="RFF235" s="29"/>
      <c r="RFG235" s="29"/>
      <c r="RFH235" s="29"/>
      <c r="RFI235" s="29"/>
      <c r="RFJ235" s="29"/>
      <c r="RFK235" s="29"/>
      <c r="RFL235" s="29"/>
      <c r="RFM235" s="29"/>
      <c r="RFN235" s="29"/>
      <c r="RFO235" s="29"/>
      <c r="RFP235" s="29"/>
      <c r="RFQ235" s="29"/>
      <c r="RFR235" s="29"/>
      <c r="RFS235" s="29"/>
      <c r="RFT235" s="29"/>
      <c r="RFU235" s="29"/>
      <c r="RFV235" s="29"/>
      <c r="RFW235" s="29"/>
      <c r="RFX235" s="29"/>
      <c r="RFY235" s="29"/>
      <c r="RFZ235" s="29"/>
      <c r="RGA235" s="29"/>
      <c r="RGB235" s="29"/>
      <c r="RGC235" s="29"/>
      <c r="RGD235" s="29"/>
      <c r="RGE235" s="29"/>
      <c r="RGF235" s="29"/>
      <c r="RGG235" s="29"/>
      <c r="RGH235" s="29"/>
      <c r="RGI235" s="29"/>
      <c r="RGJ235" s="29"/>
      <c r="RGK235" s="29"/>
      <c r="RGL235" s="29"/>
      <c r="RGM235" s="29"/>
      <c r="RGN235" s="29"/>
      <c r="RGO235" s="29"/>
      <c r="RGP235" s="29"/>
      <c r="RGQ235" s="29"/>
      <c r="RGR235" s="29"/>
      <c r="RGS235" s="29"/>
      <c r="RGT235" s="29"/>
      <c r="RGU235" s="29"/>
      <c r="RGV235" s="29"/>
      <c r="RGW235" s="29"/>
      <c r="RGX235" s="29"/>
      <c r="RGY235" s="29"/>
      <c r="RGZ235" s="29"/>
      <c r="RHA235" s="29"/>
      <c r="RHB235" s="29"/>
      <c r="RHC235" s="29"/>
      <c r="RHD235" s="29"/>
      <c r="RHE235" s="29"/>
      <c r="RHF235" s="29"/>
      <c r="RHG235" s="29"/>
      <c r="RHH235" s="29"/>
      <c r="RHI235" s="29"/>
      <c r="RHJ235" s="29"/>
      <c r="RHK235" s="29"/>
      <c r="RHL235" s="29"/>
      <c r="RHM235" s="29"/>
      <c r="RHN235" s="29"/>
      <c r="RHO235" s="29"/>
      <c r="RHP235" s="29"/>
      <c r="RHQ235" s="29"/>
      <c r="RHR235" s="29"/>
      <c r="RHS235" s="29"/>
      <c r="RHT235" s="29"/>
      <c r="RHU235" s="29"/>
      <c r="RHV235" s="29"/>
      <c r="RHW235" s="29"/>
      <c r="RHX235" s="29"/>
      <c r="RHY235" s="29"/>
      <c r="RHZ235" s="29"/>
      <c r="RIA235" s="29"/>
      <c r="RIB235" s="29"/>
      <c r="RIC235" s="29"/>
      <c r="RID235" s="29"/>
      <c r="RIE235" s="29"/>
      <c r="RIF235" s="29"/>
      <c r="RIG235" s="29"/>
      <c r="RIH235" s="29"/>
      <c r="RII235" s="29"/>
      <c r="RIJ235" s="29"/>
      <c r="RIK235" s="29"/>
      <c r="RIL235" s="29"/>
      <c r="RIM235" s="29"/>
      <c r="RIN235" s="29"/>
      <c r="RIO235" s="29"/>
      <c r="RIP235" s="29"/>
      <c r="RIQ235" s="29"/>
      <c r="RIR235" s="29"/>
      <c r="RIS235" s="29"/>
      <c r="RIT235" s="29"/>
      <c r="RIU235" s="29"/>
      <c r="RIV235" s="29"/>
      <c r="RIW235" s="29"/>
      <c r="RIX235" s="29"/>
      <c r="RIY235" s="29"/>
      <c r="RIZ235" s="29"/>
      <c r="RJA235" s="29"/>
      <c r="RJB235" s="29"/>
      <c r="RJC235" s="29"/>
      <c r="RJD235" s="29"/>
      <c r="RJE235" s="29"/>
      <c r="RJF235" s="29"/>
      <c r="RJG235" s="29"/>
      <c r="RJH235" s="29"/>
      <c r="RJI235" s="29"/>
      <c r="RJJ235" s="29"/>
      <c r="RJK235" s="29"/>
      <c r="RJL235" s="29"/>
      <c r="RJM235" s="29"/>
      <c r="RJN235" s="29"/>
      <c r="RJO235" s="29"/>
      <c r="RJP235" s="29"/>
      <c r="RJQ235" s="29"/>
      <c r="RJR235" s="29"/>
      <c r="RJS235" s="29"/>
      <c r="RJT235" s="29"/>
      <c r="RJU235" s="29"/>
      <c r="RJV235" s="29"/>
      <c r="RJW235" s="29"/>
      <c r="RJX235" s="29"/>
      <c r="RJY235" s="29"/>
      <c r="RJZ235" s="29"/>
      <c r="RKA235" s="29"/>
      <c r="RKB235" s="29"/>
      <c r="RKC235" s="29"/>
      <c r="RKD235" s="29"/>
      <c r="RKE235" s="29"/>
      <c r="RKF235" s="29"/>
      <c r="RKG235" s="29"/>
      <c r="RKH235" s="29"/>
      <c r="RKI235" s="29"/>
      <c r="RKJ235" s="29"/>
      <c r="RKK235" s="29"/>
      <c r="RKL235" s="29"/>
      <c r="RKM235" s="29"/>
      <c r="RKN235" s="29"/>
      <c r="RKO235" s="29"/>
      <c r="RKP235" s="29"/>
      <c r="RKQ235" s="29"/>
      <c r="RKR235" s="29"/>
      <c r="RKS235" s="29"/>
      <c r="RKT235" s="29"/>
      <c r="RKU235" s="29"/>
      <c r="RKV235" s="29"/>
      <c r="RKW235" s="29"/>
      <c r="RKX235" s="29"/>
      <c r="RKY235" s="29"/>
      <c r="RKZ235" s="29"/>
      <c r="RLA235" s="29"/>
      <c r="RLB235" s="29"/>
      <c r="RLC235" s="29"/>
      <c r="RLD235" s="29"/>
      <c r="RLE235" s="29"/>
      <c r="RLF235" s="29"/>
      <c r="RLG235" s="29"/>
      <c r="RLH235" s="29"/>
      <c r="RLI235" s="29"/>
      <c r="RLJ235" s="29"/>
      <c r="RLK235" s="29"/>
      <c r="RLL235" s="29"/>
      <c r="RLM235" s="29"/>
      <c r="RLN235" s="29"/>
      <c r="RLO235" s="29"/>
      <c r="RLP235" s="29"/>
      <c r="RLQ235" s="29"/>
      <c r="RLR235" s="29"/>
      <c r="RLS235" s="29"/>
      <c r="RLT235" s="29"/>
      <c r="RLU235" s="29"/>
      <c r="RLV235" s="29"/>
      <c r="RLW235" s="29"/>
      <c r="RLX235" s="29"/>
      <c r="RLY235" s="29"/>
      <c r="RLZ235" s="29"/>
      <c r="RMA235" s="29"/>
      <c r="RMB235" s="29"/>
      <c r="RMC235" s="29"/>
      <c r="RMD235" s="29"/>
      <c r="RME235" s="29"/>
      <c r="RMF235" s="29"/>
      <c r="RMG235" s="29"/>
      <c r="RMH235" s="29"/>
      <c r="RMI235" s="29"/>
      <c r="RMJ235" s="29"/>
      <c r="RMK235" s="29"/>
      <c r="RML235" s="29"/>
      <c r="RMM235" s="29"/>
      <c r="RMN235" s="29"/>
      <c r="RMO235" s="29"/>
      <c r="RMP235" s="29"/>
      <c r="RMQ235" s="29"/>
      <c r="RMR235" s="29"/>
      <c r="RMS235" s="29"/>
      <c r="RMT235" s="29"/>
      <c r="RMU235" s="29"/>
      <c r="RMV235" s="29"/>
      <c r="RMW235" s="29"/>
      <c r="RMX235" s="29"/>
      <c r="RMY235" s="29"/>
      <c r="RMZ235" s="29"/>
      <c r="RNA235" s="29"/>
      <c r="RNB235" s="29"/>
      <c r="RNC235" s="29"/>
      <c r="RND235" s="29"/>
      <c r="RNE235" s="29"/>
      <c r="RNF235" s="29"/>
      <c r="RNG235" s="29"/>
      <c r="RNH235" s="29"/>
      <c r="RNI235" s="29"/>
      <c r="RNJ235" s="29"/>
      <c r="RNK235" s="29"/>
      <c r="RNL235" s="29"/>
      <c r="RNM235" s="29"/>
      <c r="RNN235" s="29"/>
      <c r="RNO235" s="29"/>
      <c r="RNP235" s="29"/>
      <c r="RNQ235" s="29"/>
      <c r="RNR235" s="29"/>
      <c r="RNS235" s="29"/>
      <c r="RNT235" s="29"/>
      <c r="RNU235" s="29"/>
      <c r="RNV235" s="29"/>
      <c r="RNW235" s="29"/>
      <c r="RNX235" s="29"/>
      <c r="RNY235" s="29"/>
      <c r="RNZ235" s="29"/>
      <c r="ROA235" s="29"/>
      <c r="ROB235" s="29"/>
      <c r="ROC235" s="29"/>
      <c r="ROD235" s="29"/>
      <c r="ROE235" s="29"/>
      <c r="ROF235" s="29"/>
      <c r="ROG235" s="29"/>
      <c r="ROH235" s="29"/>
      <c r="ROI235" s="29"/>
      <c r="ROJ235" s="29"/>
      <c r="ROK235" s="29"/>
      <c r="ROL235" s="29"/>
      <c r="ROM235" s="29"/>
      <c r="RON235" s="29"/>
      <c r="ROO235" s="29"/>
      <c r="ROP235" s="29"/>
      <c r="ROQ235" s="29"/>
      <c r="ROR235" s="29"/>
      <c r="ROS235" s="29"/>
      <c r="ROT235" s="29"/>
      <c r="ROU235" s="29"/>
      <c r="ROV235" s="29"/>
      <c r="ROW235" s="29"/>
      <c r="ROX235" s="29"/>
      <c r="ROY235" s="29"/>
      <c r="ROZ235" s="29"/>
      <c r="RPA235" s="29"/>
      <c r="RPB235" s="29"/>
      <c r="RPC235" s="29"/>
      <c r="RPD235" s="29"/>
      <c r="RPE235" s="29"/>
      <c r="RPF235" s="29"/>
      <c r="RPG235" s="29"/>
      <c r="RPH235" s="29"/>
      <c r="RPI235" s="29"/>
      <c r="RPJ235" s="29"/>
      <c r="RPK235" s="29"/>
      <c r="RPL235" s="29"/>
      <c r="RPM235" s="29"/>
      <c r="RPN235" s="29"/>
      <c r="RPO235" s="29"/>
      <c r="RPP235" s="29"/>
      <c r="RPQ235" s="29"/>
      <c r="RPR235" s="29"/>
      <c r="RPS235" s="29"/>
      <c r="RPT235" s="29"/>
      <c r="RPU235" s="29"/>
      <c r="RPV235" s="29"/>
      <c r="RPW235" s="29"/>
      <c r="RPX235" s="29"/>
      <c r="RPY235" s="29"/>
      <c r="RPZ235" s="29"/>
      <c r="RQA235" s="29"/>
      <c r="RQB235" s="29"/>
      <c r="RQC235" s="29"/>
      <c r="RQD235" s="29"/>
      <c r="RQE235" s="29"/>
      <c r="RQF235" s="29"/>
      <c r="RQG235" s="29"/>
      <c r="RQH235" s="29"/>
      <c r="RQI235" s="29"/>
      <c r="RQJ235" s="29"/>
      <c r="RQK235" s="29"/>
      <c r="RQL235" s="29"/>
      <c r="RQM235" s="29"/>
      <c r="RQN235" s="29"/>
      <c r="RQO235" s="29"/>
      <c r="RQP235" s="29"/>
      <c r="RQQ235" s="29"/>
      <c r="RQR235" s="29"/>
      <c r="RQS235" s="29"/>
      <c r="RQT235" s="29"/>
      <c r="RQU235" s="29"/>
      <c r="RQV235" s="29"/>
      <c r="RQW235" s="29"/>
      <c r="RQX235" s="29"/>
      <c r="RQY235" s="29"/>
      <c r="RQZ235" s="29"/>
      <c r="RRA235" s="29"/>
      <c r="RRB235" s="29"/>
      <c r="RRC235" s="29"/>
      <c r="RRD235" s="29"/>
      <c r="RRE235" s="29"/>
      <c r="RRF235" s="29"/>
      <c r="RRG235" s="29"/>
      <c r="RRH235" s="29"/>
      <c r="RRI235" s="29"/>
      <c r="RRJ235" s="29"/>
      <c r="RRK235" s="29"/>
      <c r="RRL235" s="29"/>
      <c r="RRM235" s="29"/>
      <c r="RRN235" s="29"/>
      <c r="RRO235" s="29"/>
      <c r="RRP235" s="29"/>
      <c r="RRQ235" s="29"/>
      <c r="RRR235" s="29"/>
      <c r="RRS235" s="29"/>
      <c r="RRT235" s="29"/>
      <c r="RRU235" s="29"/>
      <c r="RRV235" s="29"/>
      <c r="RRW235" s="29"/>
      <c r="RRX235" s="29"/>
      <c r="RRY235" s="29"/>
      <c r="RRZ235" s="29"/>
      <c r="RSA235" s="29"/>
      <c r="RSB235" s="29"/>
      <c r="RSC235" s="29"/>
      <c r="RSD235" s="29"/>
      <c r="RSE235" s="29"/>
      <c r="RSF235" s="29"/>
      <c r="RSG235" s="29"/>
      <c r="RSH235" s="29"/>
      <c r="RSI235" s="29"/>
      <c r="RSJ235" s="29"/>
      <c r="RSK235" s="29"/>
      <c r="RSL235" s="29"/>
      <c r="RSM235" s="29"/>
      <c r="RSN235" s="29"/>
      <c r="RSO235" s="29"/>
      <c r="RSP235" s="29"/>
      <c r="RSQ235" s="29"/>
      <c r="RSR235" s="29"/>
      <c r="RSS235" s="29"/>
      <c r="RST235" s="29"/>
      <c r="RSU235" s="29"/>
      <c r="RSV235" s="29"/>
      <c r="RSW235" s="29"/>
      <c r="RSX235" s="29"/>
      <c r="RSY235" s="29"/>
      <c r="RSZ235" s="29"/>
      <c r="RTA235" s="29"/>
      <c r="RTB235" s="29"/>
      <c r="RTC235" s="29"/>
      <c r="RTD235" s="29"/>
      <c r="RTE235" s="29"/>
      <c r="RTF235" s="29"/>
      <c r="RTG235" s="29"/>
      <c r="RTH235" s="29"/>
      <c r="RTI235" s="29"/>
      <c r="RTJ235" s="29"/>
      <c r="RTK235" s="29"/>
      <c r="RTL235" s="29"/>
      <c r="RTM235" s="29"/>
      <c r="RTN235" s="29"/>
      <c r="RTO235" s="29"/>
      <c r="RTP235" s="29"/>
      <c r="RTQ235" s="29"/>
      <c r="RTR235" s="29"/>
      <c r="RTS235" s="29"/>
      <c r="RTT235" s="29"/>
      <c r="RTU235" s="29"/>
      <c r="RTV235" s="29"/>
      <c r="RTW235" s="29"/>
      <c r="RTX235" s="29"/>
      <c r="RTY235" s="29"/>
      <c r="RTZ235" s="29"/>
      <c r="RUA235" s="29"/>
      <c r="RUB235" s="29"/>
      <c r="RUC235" s="29"/>
      <c r="RUD235" s="29"/>
      <c r="RUE235" s="29"/>
      <c r="RUF235" s="29"/>
      <c r="RUG235" s="29"/>
      <c r="RUH235" s="29"/>
      <c r="RUI235" s="29"/>
      <c r="RUJ235" s="29"/>
      <c r="RUK235" s="29"/>
      <c r="RUL235" s="29"/>
      <c r="RUM235" s="29"/>
      <c r="RUN235" s="29"/>
      <c r="RUO235" s="29"/>
      <c r="RUP235" s="29"/>
      <c r="RUQ235" s="29"/>
      <c r="RUR235" s="29"/>
      <c r="RUS235" s="29"/>
      <c r="RUT235" s="29"/>
      <c r="RUU235" s="29"/>
      <c r="RUV235" s="29"/>
      <c r="RUW235" s="29"/>
      <c r="RUX235" s="29"/>
      <c r="RUY235" s="29"/>
      <c r="RUZ235" s="29"/>
      <c r="RVA235" s="29"/>
      <c r="RVB235" s="29"/>
      <c r="RVC235" s="29"/>
      <c r="RVD235" s="29"/>
      <c r="RVE235" s="29"/>
      <c r="RVF235" s="29"/>
      <c r="RVG235" s="29"/>
      <c r="RVH235" s="29"/>
      <c r="RVI235" s="29"/>
      <c r="RVJ235" s="29"/>
      <c r="RVK235" s="29"/>
      <c r="RVL235" s="29"/>
      <c r="RVM235" s="29"/>
      <c r="RVN235" s="29"/>
      <c r="RVO235" s="29"/>
      <c r="RVP235" s="29"/>
      <c r="RVQ235" s="29"/>
      <c r="RVR235" s="29"/>
      <c r="RVS235" s="29"/>
      <c r="RVT235" s="29"/>
      <c r="RVU235" s="29"/>
      <c r="RVV235" s="29"/>
      <c r="RVW235" s="29"/>
      <c r="RVX235" s="29"/>
      <c r="RVY235" s="29"/>
      <c r="RVZ235" s="29"/>
      <c r="RWA235" s="29"/>
      <c r="RWB235" s="29"/>
      <c r="RWC235" s="29"/>
      <c r="RWD235" s="29"/>
      <c r="RWE235" s="29"/>
      <c r="RWF235" s="29"/>
      <c r="RWG235" s="29"/>
      <c r="RWH235" s="29"/>
      <c r="RWI235" s="29"/>
      <c r="RWJ235" s="29"/>
      <c r="RWK235" s="29"/>
      <c r="RWL235" s="29"/>
      <c r="RWM235" s="29"/>
      <c r="RWN235" s="29"/>
      <c r="RWO235" s="29"/>
      <c r="RWP235" s="29"/>
      <c r="RWQ235" s="29"/>
      <c r="RWR235" s="29"/>
      <c r="RWS235" s="29"/>
      <c r="RWT235" s="29"/>
      <c r="RWU235" s="29"/>
      <c r="RWV235" s="29"/>
      <c r="RWW235" s="29"/>
      <c r="RWX235" s="29"/>
      <c r="RWY235" s="29"/>
      <c r="RWZ235" s="29"/>
      <c r="RXA235" s="29"/>
      <c r="RXB235" s="29"/>
      <c r="RXC235" s="29"/>
      <c r="RXD235" s="29"/>
      <c r="RXE235" s="29"/>
      <c r="RXF235" s="29"/>
      <c r="RXG235" s="29"/>
      <c r="RXH235" s="29"/>
      <c r="RXI235" s="29"/>
      <c r="RXJ235" s="29"/>
      <c r="RXK235" s="29"/>
      <c r="RXL235" s="29"/>
      <c r="RXM235" s="29"/>
      <c r="RXN235" s="29"/>
      <c r="RXO235" s="29"/>
      <c r="RXP235" s="29"/>
      <c r="RXQ235" s="29"/>
      <c r="RXR235" s="29"/>
      <c r="RXS235" s="29"/>
      <c r="RXT235" s="29"/>
      <c r="RXU235" s="29"/>
      <c r="RXV235" s="29"/>
      <c r="RXW235" s="29"/>
      <c r="RXX235" s="29"/>
      <c r="RXY235" s="29"/>
      <c r="RXZ235" s="29"/>
      <c r="RYA235" s="29"/>
      <c r="RYB235" s="29"/>
      <c r="RYC235" s="29"/>
      <c r="RYD235" s="29"/>
      <c r="RYE235" s="29"/>
      <c r="RYF235" s="29"/>
      <c r="RYG235" s="29"/>
      <c r="RYH235" s="29"/>
      <c r="RYI235" s="29"/>
      <c r="RYJ235" s="29"/>
      <c r="RYK235" s="29"/>
      <c r="RYL235" s="29"/>
      <c r="RYM235" s="29"/>
      <c r="RYN235" s="29"/>
      <c r="RYO235" s="29"/>
      <c r="RYP235" s="29"/>
      <c r="RYQ235" s="29"/>
      <c r="RYR235" s="29"/>
      <c r="RYS235" s="29"/>
      <c r="RYT235" s="29"/>
      <c r="RYU235" s="29"/>
      <c r="RYV235" s="29"/>
      <c r="RYW235" s="29"/>
      <c r="RYX235" s="29"/>
      <c r="RYY235" s="29"/>
      <c r="RYZ235" s="29"/>
      <c r="RZA235" s="29"/>
      <c r="RZB235" s="29"/>
      <c r="RZC235" s="29"/>
      <c r="RZD235" s="29"/>
      <c r="RZE235" s="29"/>
      <c r="RZF235" s="29"/>
      <c r="RZG235" s="29"/>
      <c r="RZH235" s="29"/>
      <c r="RZI235" s="29"/>
      <c r="RZJ235" s="29"/>
      <c r="RZK235" s="29"/>
      <c r="RZL235" s="29"/>
      <c r="RZM235" s="29"/>
      <c r="RZN235" s="29"/>
      <c r="RZO235" s="29"/>
      <c r="RZP235" s="29"/>
      <c r="RZQ235" s="29"/>
      <c r="RZR235" s="29"/>
      <c r="RZS235" s="29"/>
      <c r="RZT235" s="29"/>
      <c r="RZU235" s="29"/>
      <c r="RZV235" s="29"/>
      <c r="RZW235" s="29"/>
      <c r="RZX235" s="29"/>
      <c r="RZY235" s="29"/>
      <c r="RZZ235" s="29"/>
      <c r="SAA235" s="29"/>
      <c r="SAB235" s="29"/>
      <c r="SAC235" s="29"/>
      <c r="SAD235" s="29"/>
      <c r="SAE235" s="29"/>
      <c r="SAF235" s="29"/>
      <c r="SAG235" s="29"/>
      <c r="SAH235" s="29"/>
      <c r="SAI235" s="29"/>
      <c r="SAJ235" s="29"/>
      <c r="SAK235" s="29"/>
      <c r="SAL235" s="29"/>
      <c r="SAM235" s="29"/>
      <c r="SAN235" s="29"/>
      <c r="SAO235" s="29"/>
      <c r="SAP235" s="29"/>
      <c r="SAQ235" s="29"/>
      <c r="SAR235" s="29"/>
      <c r="SAS235" s="29"/>
      <c r="SAT235" s="29"/>
      <c r="SAU235" s="29"/>
      <c r="SAV235" s="29"/>
      <c r="SAW235" s="29"/>
      <c r="SAX235" s="29"/>
      <c r="SAY235" s="29"/>
      <c r="SAZ235" s="29"/>
      <c r="SBA235" s="29"/>
      <c r="SBB235" s="29"/>
      <c r="SBC235" s="29"/>
      <c r="SBD235" s="29"/>
      <c r="SBE235" s="29"/>
      <c r="SBF235" s="29"/>
      <c r="SBG235" s="29"/>
      <c r="SBH235" s="29"/>
      <c r="SBI235" s="29"/>
      <c r="SBJ235" s="29"/>
      <c r="SBK235" s="29"/>
      <c r="SBL235" s="29"/>
      <c r="SBM235" s="29"/>
      <c r="SBN235" s="29"/>
      <c r="SBO235" s="29"/>
      <c r="SBP235" s="29"/>
      <c r="SBQ235" s="29"/>
      <c r="SBR235" s="29"/>
      <c r="SBS235" s="29"/>
      <c r="SBT235" s="29"/>
      <c r="SBU235" s="29"/>
      <c r="SBV235" s="29"/>
      <c r="SBW235" s="29"/>
      <c r="SBX235" s="29"/>
      <c r="SBY235" s="29"/>
      <c r="SBZ235" s="29"/>
      <c r="SCA235" s="29"/>
      <c r="SCB235" s="29"/>
      <c r="SCC235" s="29"/>
      <c r="SCD235" s="29"/>
      <c r="SCE235" s="29"/>
      <c r="SCF235" s="29"/>
      <c r="SCG235" s="29"/>
      <c r="SCH235" s="29"/>
      <c r="SCI235" s="29"/>
      <c r="SCJ235" s="29"/>
      <c r="SCK235" s="29"/>
      <c r="SCL235" s="29"/>
      <c r="SCM235" s="29"/>
      <c r="SCN235" s="29"/>
      <c r="SCO235" s="29"/>
      <c r="SCP235" s="29"/>
      <c r="SCQ235" s="29"/>
      <c r="SCR235" s="29"/>
      <c r="SCS235" s="29"/>
      <c r="SCT235" s="29"/>
      <c r="SCU235" s="29"/>
      <c r="SCV235" s="29"/>
      <c r="SCW235" s="29"/>
      <c r="SCX235" s="29"/>
      <c r="SCY235" s="29"/>
      <c r="SCZ235" s="29"/>
      <c r="SDA235" s="29"/>
      <c r="SDB235" s="29"/>
      <c r="SDC235" s="29"/>
      <c r="SDD235" s="29"/>
      <c r="SDE235" s="29"/>
      <c r="SDF235" s="29"/>
      <c r="SDG235" s="29"/>
      <c r="SDH235" s="29"/>
      <c r="SDI235" s="29"/>
      <c r="SDJ235" s="29"/>
      <c r="SDK235" s="29"/>
      <c r="SDL235" s="29"/>
      <c r="SDM235" s="29"/>
      <c r="SDN235" s="29"/>
      <c r="SDO235" s="29"/>
      <c r="SDP235" s="29"/>
      <c r="SDQ235" s="29"/>
      <c r="SDR235" s="29"/>
      <c r="SDS235" s="29"/>
      <c r="SDT235" s="29"/>
      <c r="SDU235" s="29"/>
      <c r="SDV235" s="29"/>
      <c r="SDW235" s="29"/>
      <c r="SDX235" s="29"/>
      <c r="SDY235" s="29"/>
      <c r="SDZ235" s="29"/>
      <c r="SEA235" s="29"/>
      <c r="SEB235" s="29"/>
      <c r="SEC235" s="29"/>
      <c r="SED235" s="29"/>
      <c r="SEE235" s="29"/>
      <c r="SEF235" s="29"/>
      <c r="SEG235" s="29"/>
      <c r="SEH235" s="29"/>
      <c r="SEI235" s="29"/>
      <c r="SEJ235" s="29"/>
      <c r="SEK235" s="29"/>
      <c r="SEL235" s="29"/>
      <c r="SEM235" s="29"/>
      <c r="SEN235" s="29"/>
      <c r="SEO235" s="29"/>
      <c r="SEP235" s="29"/>
      <c r="SEQ235" s="29"/>
      <c r="SER235" s="29"/>
      <c r="SES235" s="29"/>
      <c r="SET235" s="29"/>
      <c r="SEU235" s="29"/>
      <c r="SEV235" s="29"/>
      <c r="SEW235" s="29"/>
      <c r="SEX235" s="29"/>
      <c r="SEY235" s="29"/>
      <c r="SEZ235" s="29"/>
      <c r="SFA235" s="29"/>
      <c r="SFB235" s="29"/>
      <c r="SFC235" s="29"/>
      <c r="SFD235" s="29"/>
      <c r="SFE235" s="29"/>
      <c r="SFF235" s="29"/>
      <c r="SFG235" s="29"/>
      <c r="SFH235" s="29"/>
      <c r="SFI235" s="29"/>
      <c r="SFJ235" s="29"/>
      <c r="SFK235" s="29"/>
      <c r="SFL235" s="29"/>
      <c r="SFM235" s="29"/>
      <c r="SFN235" s="29"/>
      <c r="SFO235" s="29"/>
      <c r="SFP235" s="29"/>
      <c r="SFQ235" s="29"/>
      <c r="SFR235" s="29"/>
      <c r="SFS235" s="29"/>
      <c r="SFT235" s="29"/>
      <c r="SFU235" s="29"/>
      <c r="SFV235" s="29"/>
      <c r="SFW235" s="29"/>
      <c r="SFX235" s="29"/>
      <c r="SFY235" s="29"/>
      <c r="SFZ235" s="29"/>
      <c r="SGA235" s="29"/>
      <c r="SGB235" s="29"/>
      <c r="SGC235" s="29"/>
      <c r="SGD235" s="29"/>
      <c r="SGE235" s="29"/>
      <c r="SGF235" s="29"/>
      <c r="SGG235" s="29"/>
      <c r="SGH235" s="29"/>
      <c r="SGI235" s="29"/>
      <c r="SGJ235" s="29"/>
      <c r="SGK235" s="29"/>
      <c r="SGL235" s="29"/>
      <c r="SGM235" s="29"/>
      <c r="SGN235" s="29"/>
      <c r="SGO235" s="29"/>
      <c r="SGP235" s="29"/>
      <c r="SGQ235" s="29"/>
      <c r="SGR235" s="29"/>
      <c r="SGS235" s="29"/>
      <c r="SGT235" s="29"/>
      <c r="SGU235" s="29"/>
      <c r="SGV235" s="29"/>
      <c r="SGW235" s="29"/>
      <c r="SGX235" s="29"/>
      <c r="SGY235" s="29"/>
      <c r="SGZ235" s="29"/>
      <c r="SHA235" s="29"/>
      <c r="SHB235" s="29"/>
      <c r="SHC235" s="29"/>
      <c r="SHD235" s="29"/>
      <c r="SHE235" s="29"/>
      <c r="SHF235" s="29"/>
      <c r="SHG235" s="29"/>
      <c r="SHH235" s="29"/>
      <c r="SHI235" s="29"/>
      <c r="SHJ235" s="29"/>
      <c r="SHK235" s="29"/>
      <c r="SHL235" s="29"/>
      <c r="SHM235" s="29"/>
      <c r="SHN235" s="29"/>
      <c r="SHO235" s="29"/>
      <c r="SHP235" s="29"/>
      <c r="SHQ235" s="29"/>
      <c r="SHR235" s="29"/>
      <c r="SHS235" s="29"/>
      <c r="SHT235" s="29"/>
      <c r="SHU235" s="29"/>
      <c r="SHV235" s="29"/>
      <c r="SHW235" s="29"/>
      <c r="SHX235" s="29"/>
      <c r="SHY235" s="29"/>
      <c r="SHZ235" s="29"/>
      <c r="SIA235" s="29"/>
      <c r="SIB235" s="29"/>
      <c r="SIC235" s="29"/>
      <c r="SID235" s="29"/>
      <c r="SIE235" s="29"/>
      <c r="SIF235" s="29"/>
      <c r="SIG235" s="29"/>
      <c r="SIH235" s="29"/>
      <c r="SII235" s="29"/>
      <c r="SIJ235" s="29"/>
      <c r="SIK235" s="29"/>
      <c r="SIL235" s="29"/>
      <c r="SIM235" s="29"/>
      <c r="SIN235" s="29"/>
      <c r="SIO235" s="29"/>
      <c r="SIP235" s="29"/>
      <c r="SIQ235" s="29"/>
      <c r="SIR235" s="29"/>
      <c r="SIS235" s="29"/>
      <c r="SIT235" s="29"/>
      <c r="SIU235" s="29"/>
      <c r="SIV235" s="29"/>
      <c r="SIW235" s="29"/>
      <c r="SIX235" s="29"/>
      <c r="SIY235" s="29"/>
      <c r="SIZ235" s="29"/>
      <c r="SJA235" s="29"/>
      <c r="SJB235" s="29"/>
      <c r="SJC235" s="29"/>
      <c r="SJD235" s="29"/>
      <c r="SJE235" s="29"/>
      <c r="SJF235" s="29"/>
      <c r="SJG235" s="29"/>
      <c r="SJH235" s="29"/>
      <c r="SJI235" s="29"/>
      <c r="SJJ235" s="29"/>
      <c r="SJK235" s="29"/>
      <c r="SJL235" s="29"/>
      <c r="SJM235" s="29"/>
      <c r="SJN235" s="29"/>
      <c r="SJO235" s="29"/>
      <c r="SJP235" s="29"/>
      <c r="SJQ235" s="29"/>
      <c r="SJR235" s="29"/>
      <c r="SJS235" s="29"/>
      <c r="SJT235" s="29"/>
      <c r="SJU235" s="29"/>
      <c r="SJV235" s="29"/>
      <c r="SJW235" s="29"/>
      <c r="SJX235" s="29"/>
      <c r="SJY235" s="29"/>
      <c r="SJZ235" s="29"/>
      <c r="SKA235" s="29"/>
      <c r="SKB235" s="29"/>
      <c r="SKC235" s="29"/>
      <c r="SKD235" s="29"/>
      <c r="SKE235" s="29"/>
      <c r="SKF235" s="29"/>
      <c r="SKG235" s="29"/>
      <c r="SKH235" s="29"/>
      <c r="SKI235" s="29"/>
      <c r="SKJ235" s="29"/>
      <c r="SKK235" s="29"/>
      <c r="SKL235" s="29"/>
      <c r="SKM235" s="29"/>
      <c r="SKN235" s="29"/>
      <c r="SKO235" s="29"/>
      <c r="SKP235" s="29"/>
      <c r="SKQ235" s="29"/>
      <c r="SKR235" s="29"/>
      <c r="SKS235" s="29"/>
      <c r="SKT235" s="29"/>
      <c r="SKU235" s="29"/>
      <c r="SKV235" s="29"/>
      <c r="SKW235" s="29"/>
      <c r="SKX235" s="29"/>
      <c r="SKY235" s="29"/>
      <c r="SKZ235" s="29"/>
      <c r="SLA235" s="29"/>
      <c r="SLB235" s="29"/>
      <c r="SLC235" s="29"/>
      <c r="SLD235" s="29"/>
      <c r="SLE235" s="29"/>
      <c r="SLF235" s="29"/>
      <c r="SLG235" s="29"/>
      <c r="SLH235" s="29"/>
      <c r="SLI235" s="29"/>
      <c r="SLJ235" s="29"/>
      <c r="SLK235" s="29"/>
      <c r="SLL235" s="29"/>
      <c r="SLM235" s="29"/>
      <c r="SLN235" s="29"/>
      <c r="SLO235" s="29"/>
      <c r="SLP235" s="29"/>
      <c r="SLQ235" s="29"/>
      <c r="SLR235" s="29"/>
      <c r="SLS235" s="29"/>
      <c r="SLT235" s="29"/>
      <c r="SLU235" s="29"/>
      <c r="SLV235" s="29"/>
      <c r="SLW235" s="29"/>
      <c r="SLX235" s="29"/>
      <c r="SLY235" s="29"/>
      <c r="SLZ235" s="29"/>
      <c r="SMA235" s="29"/>
      <c r="SMB235" s="29"/>
      <c r="SMC235" s="29"/>
      <c r="SMD235" s="29"/>
      <c r="SME235" s="29"/>
      <c r="SMF235" s="29"/>
      <c r="SMG235" s="29"/>
      <c r="SMH235" s="29"/>
      <c r="SMI235" s="29"/>
      <c r="SMJ235" s="29"/>
      <c r="SMK235" s="29"/>
      <c r="SML235" s="29"/>
      <c r="SMM235" s="29"/>
      <c r="SMN235" s="29"/>
      <c r="SMO235" s="29"/>
      <c r="SMP235" s="29"/>
      <c r="SMQ235" s="29"/>
      <c r="SMR235" s="29"/>
      <c r="SMS235" s="29"/>
      <c r="SMT235" s="29"/>
      <c r="SMU235" s="29"/>
      <c r="SMV235" s="29"/>
      <c r="SMW235" s="29"/>
      <c r="SMX235" s="29"/>
      <c r="SMY235" s="29"/>
      <c r="SMZ235" s="29"/>
      <c r="SNA235" s="29"/>
      <c r="SNB235" s="29"/>
      <c r="SNC235" s="29"/>
      <c r="SND235" s="29"/>
      <c r="SNE235" s="29"/>
      <c r="SNF235" s="29"/>
      <c r="SNG235" s="29"/>
      <c r="SNH235" s="29"/>
      <c r="SNI235" s="29"/>
      <c r="SNJ235" s="29"/>
      <c r="SNK235" s="29"/>
      <c r="SNL235" s="29"/>
      <c r="SNM235" s="29"/>
      <c r="SNN235" s="29"/>
      <c r="SNO235" s="29"/>
      <c r="SNP235" s="29"/>
      <c r="SNQ235" s="29"/>
      <c r="SNR235" s="29"/>
      <c r="SNS235" s="29"/>
      <c r="SNT235" s="29"/>
      <c r="SNU235" s="29"/>
      <c r="SNV235" s="29"/>
      <c r="SNW235" s="29"/>
      <c r="SNX235" s="29"/>
      <c r="SNY235" s="29"/>
      <c r="SNZ235" s="29"/>
      <c r="SOA235" s="29"/>
      <c r="SOB235" s="29"/>
      <c r="SOC235" s="29"/>
      <c r="SOD235" s="29"/>
      <c r="SOE235" s="29"/>
      <c r="SOF235" s="29"/>
      <c r="SOG235" s="29"/>
      <c r="SOH235" s="29"/>
      <c r="SOI235" s="29"/>
      <c r="SOJ235" s="29"/>
      <c r="SOK235" s="29"/>
      <c r="SOL235" s="29"/>
      <c r="SOM235" s="29"/>
      <c r="SON235" s="29"/>
      <c r="SOO235" s="29"/>
      <c r="SOP235" s="29"/>
      <c r="SOQ235" s="29"/>
      <c r="SOR235" s="29"/>
      <c r="SOS235" s="29"/>
      <c r="SOT235" s="29"/>
      <c r="SOU235" s="29"/>
      <c r="SOV235" s="29"/>
      <c r="SOW235" s="29"/>
      <c r="SOX235" s="29"/>
      <c r="SOY235" s="29"/>
      <c r="SOZ235" s="29"/>
      <c r="SPA235" s="29"/>
      <c r="SPB235" s="29"/>
      <c r="SPC235" s="29"/>
      <c r="SPD235" s="29"/>
      <c r="SPE235" s="29"/>
      <c r="SPF235" s="29"/>
      <c r="SPG235" s="29"/>
      <c r="SPH235" s="29"/>
      <c r="SPI235" s="29"/>
      <c r="SPJ235" s="29"/>
      <c r="SPK235" s="29"/>
      <c r="SPL235" s="29"/>
      <c r="SPM235" s="29"/>
      <c r="SPN235" s="29"/>
      <c r="SPO235" s="29"/>
      <c r="SPP235" s="29"/>
      <c r="SPQ235" s="29"/>
      <c r="SPR235" s="29"/>
      <c r="SPS235" s="29"/>
      <c r="SPT235" s="29"/>
      <c r="SPU235" s="29"/>
      <c r="SPV235" s="29"/>
      <c r="SPW235" s="29"/>
      <c r="SPX235" s="29"/>
      <c r="SPY235" s="29"/>
      <c r="SPZ235" s="29"/>
      <c r="SQA235" s="29"/>
      <c r="SQB235" s="29"/>
      <c r="SQC235" s="29"/>
      <c r="SQD235" s="29"/>
      <c r="SQE235" s="29"/>
      <c r="SQF235" s="29"/>
      <c r="SQG235" s="29"/>
      <c r="SQH235" s="29"/>
      <c r="SQI235" s="29"/>
      <c r="SQJ235" s="29"/>
      <c r="SQK235" s="29"/>
      <c r="SQL235" s="29"/>
      <c r="SQM235" s="29"/>
      <c r="SQN235" s="29"/>
      <c r="SQO235" s="29"/>
      <c r="SQP235" s="29"/>
      <c r="SQQ235" s="29"/>
      <c r="SQR235" s="29"/>
      <c r="SQS235" s="29"/>
      <c r="SQT235" s="29"/>
      <c r="SQU235" s="29"/>
      <c r="SQV235" s="29"/>
      <c r="SQW235" s="29"/>
      <c r="SQX235" s="29"/>
      <c r="SQY235" s="29"/>
      <c r="SQZ235" s="29"/>
      <c r="SRA235" s="29"/>
      <c r="SRB235" s="29"/>
      <c r="SRC235" s="29"/>
      <c r="SRD235" s="29"/>
      <c r="SRE235" s="29"/>
      <c r="SRF235" s="29"/>
      <c r="SRG235" s="29"/>
      <c r="SRH235" s="29"/>
      <c r="SRI235" s="29"/>
      <c r="SRJ235" s="29"/>
      <c r="SRK235" s="29"/>
      <c r="SRL235" s="29"/>
      <c r="SRM235" s="29"/>
      <c r="SRN235" s="29"/>
      <c r="SRO235" s="29"/>
      <c r="SRP235" s="29"/>
      <c r="SRQ235" s="29"/>
      <c r="SRR235" s="29"/>
      <c r="SRS235" s="29"/>
      <c r="SRT235" s="29"/>
      <c r="SRU235" s="29"/>
      <c r="SRV235" s="29"/>
      <c r="SRW235" s="29"/>
      <c r="SRX235" s="29"/>
      <c r="SRY235" s="29"/>
      <c r="SRZ235" s="29"/>
      <c r="SSA235" s="29"/>
      <c r="SSB235" s="29"/>
      <c r="SSC235" s="29"/>
      <c r="SSD235" s="29"/>
      <c r="SSE235" s="29"/>
      <c r="SSF235" s="29"/>
      <c r="SSG235" s="29"/>
      <c r="SSH235" s="29"/>
      <c r="SSI235" s="29"/>
      <c r="SSJ235" s="29"/>
      <c r="SSK235" s="29"/>
      <c r="SSL235" s="29"/>
      <c r="SSM235" s="29"/>
      <c r="SSN235" s="29"/>
      <c r="SSO235" s="29"/>
      <c r="SSP235" s="29"/>
      <c r="SSQ235" s="29"/>
      <c r="SSR235" s="29"/>
      <c r="SSS235" s="29"/>
      <c r="SST235" s="29"/>
      <c r="SSU235" s="29"/>
      <c r="SSV235" s="29"/>
      <c r="SSW235" s="29"/>
      <c r="SSX235" s="29"/>
      <c r="SSY235" s="29"/>
      <c r="SSZ235" s="29"/>
      <c r="STA235" s="29"/>
      <c r="STB235" s="29"/>
      <c r="STC235" s="29"/>
      <c r="STD235" s="29"/>
      <c r="STE235" s="29"/>
      <c r="STF235" s="29"/>
      <c r="STG235" s="29"/>
      <c r="STH235" s="29"/>
      <c r="STI235" s="29"/>
      <c r="STJ235" s="29"/>
      <c r="STK235" s="29"/>
      <c r="STL235" s="29"/>
      <c r="STM235" s="29"/>
      <c r="STN235" s="29"/>
      <c r="STO235" s="29"/>
      <c r="STP235" s="29"/>
      <c r="STQ235" s="29"/>
      <c r="STR235" s="29"/>
      <c r="STS235" s="29"/>
      <c r="STT235" s="29"/>
      <c r="STU235" s="29"/>
      <c r="STV235" s="29"/>
      <c r="STW235" s="29"/>
      <c r="STX235" s="29"/>
      <c r="STY235" s="29"/>
      <c r="STZ235" s="29"/>
      <c r="SUA235" s="29"/>
      <c r="SUB235" s="29"/>
      <c r="SUC235" s="29"/>
      <c r="SUD235" s="29"/>
      <c r="SUE235" s="29"/>
      <c r="SUF235" s="29"/>
      <c r="SUG235" s="29"/>
      <c r="SUH235" s="29"/>
      <c r="SUI235" s="29"/>
      <c r="SUJ235" s="29"/>
      <c r="SUK235" s="29"/>
      <c r="SUL235" s="29"/>
      <c r="SUM235" s="29"/>
      <c r="SUN235" s="29"/>
      <c r="SUO235" s="29"/>
      <c r="SUP235" s="29"/>
      <c r="SUQ235" s="29"/>
      <c r="SUR235" s="29"/>
      <c r="SUS235" s="29"/>
      <c r="SUT235" s="29"/>
      <c r="SUU235" s="29"/>
      <c r="SUV235" s="29"/>
      <c r="SUW235" s="29"/>
      <c r="SUX235" s="29"/>
      <c r="SUY235" s="29"/>
      <c r="SUZ235" s="29"/>
      <c r="SVA235" s="29"/>
      <c r="SVB235" s="29"/>
      <c r="SVC235" s="29"/>
      <c r="SVD235" s="29"/>
      <c r="SVE235" s="29"/>
      <c r="SVF235" s="29"/>
      <c r="SVG235" s="29"/>
      <c r="SVH235" s="29"/>
      <c r="SVI235" s="29"/>
      <c r="SVJ235" s="29"/>
      <c r="SVK235" s="29"/>
      <c r="SVL235" s="29"/>
      <c r="SVM235" s="29"/>
      <c r="SVN235" s="29"/>
      <c r="SVO235" s="29"/>
      <c r="SVP235" s="29"/>
      <c r="SVQ235" s="29"/>
      <c r="SVR235" s="29"/>
      <c r="SVS235" s="29"/>
      <c r="SVT235" s="29"/>
      <c r="SVU235" s="29"/>
      <c r="SVV235" s="29"/>
      <c r="SVW235" s="29"/>
      <c r="SVX235" s="29"/>
      <c r="SVY235" s="29"/>
      <c r="SVZ235" s="29"/>
      <c r="SWA235" s="29"/>
      <c r="SWB235" s="29"/>
      <c r="SWC235" s="29"/>
      <c r="SWD235" s="29"/>
      <c r="SWE235" s="29"/>
      <c r="SWF235" s="29"/>
      <c r="SWG235" s="29"/>
      <c r="SWH235" s="29"/>
      <c r="SWI235" s="29"/>
      <c r="SWJ235" s="29"/>
      <c r="SWK235" s="29"/>
      <c r="SWL235" s="29"/>
      <c r="SWM235" s="29"/>
      <c r="SWN235" s="29"/>
      <c r="SWO235" s="29"/>
      <c r="SWP235" s="29"/>
      <c r="SWQ235" s="29"/>
      <c r="SWR235" s="29"/>
      <c r="SWS235" s="29"/>
      <c r="SWT235" s="29"/>
      <c r="SWU235" s="29"/>
      <c r="SWV235" s="29"/>
      <c r="SWW235" s="29"/>
      <c r="SWX235" s="29"/>
      <c r="SWY235" s="29"/>
      <c r="SWZ235" s="29"/>
      <c r="SXA235" s="29"/>
      <c r="SXB235" s="29"/>
      <c r="SXC235" s="29"/>
      <c r="SXD235" s="29"/>
      <c r="SXE235" s="29"/>
      <c r="SXF235" s="29"/>
      <c r="SXG235" s="29"/>
      <c r="SXH235" s="29"/>
      <c r="SXI235" s="29"/>
      <c r="SXJ235" s="29"/>
      <c r="SXK235" s="29"/>
      <c r="SXL235" s="29"/>
      <c r="SXM235" s="29"/>
      <c r="SXN235" s="29"/>
      <c r="SXO235" s="29"/>
      <c r="SXP235" s="29"/>
      <c r="SXQ235" s="29"/>
      <c r="SXR235" s="29"/>
      <c r="SXS235" s="29"/>
      <c r="SXT235" s="29"/>
      <c r="SXU235" s="29"/>
      <c r="SXV235" s="29"/>
      <c r="SXW235" s="29"/>
      <c r="SXX235" s="29"/>
      <c r="SXY235" s="29"/>
      <c r="SXZ235" s="29"/>
      <c r="SYA235" s="29"/>
      <c r="SYB235" s="29"/>
      <c r="SYC235" s="29"/>
      <c r="SYD235" s="29"/>
      <c r="SYE235" s="29"/>
      <c r="SYF235" s="29"/>
      <c r="SYG235" s="29"/>
      <c r="SYH235" s="29"/>
      <c r="SYI235" s="29"/>
      <c r="SYJ235" s="29"/>
      <c r="SYK235" s="29"/>
      <c r="SYL235" s="29"/>
      <c r="SYM235" s="29"/>
      <c r="SYN235" s="29"/>
      <c r="SYO235" s="29"/>
      <c r="SYP235" s="29"/>
      <c r="SYQ235" s="29"/>
      <c r="SYR235" s="29"/>
      <c r="SYS235" s="29"/>
      <c r="SYT235" s="29"/>
      <c r="SYU235" s="29"/>
      <c r="SYV235" s="29"/>
      <c r="SYW235" s="29"/>
      <c r="SYX235" s="29"/>
      <c r="SYY235" s="29"/>
      <c r="SYZ235" s="29"/>
      <c r="SZA235" s="29"/>
      <c r="SZB235" s="29"/>
      <c r="SZC235" s="29"/>
      <c r="SZD235" s="29"/>
      <c r="SZE235" s="29"/>
      <c r="SZF235" s="29"/>
      <c r="SZG235" s="29"/>
      <c r="SZH235" s="29"/>
      <c r="SZI235" s="29"/>
      <c r="SZJ235" s="29"/>
      <c r="SZK235" s="29"/>
      <c r="SZL235" s="29"/>
      <c r="SZM235" s="29"/>
      <c r="SZN235" s="29"/>
      <c r="SZO235" s="29"/>
      <c r="SZP235" s="29"/>
      <c r="SZQ235" s="29"/>
      <c r="SZR235" s="29"/>
      <c r="SZS235" s="29"/>
      <c r="SZT235" s="29"/>
      <c r="SZU235" s="29"/>
      <c r="SZV235" s="29"/>
      <c r="SZW235" s="29"/>
      <c r="SZX235" s="29"/>
      <c r="SZY235" s="29"/>
      <c r="SZZ235" s="29"/>
      <c r="TAA235" s="29"/>
      <c r="TAB235" s="29"/>
      <c r="TAC235" s="29"/>
      <c r="TAD235" s="29"/>
      <c r="TAE235" s="29"/>
      <c r="TAF235" s="29"/>
      <c r="TAG235" s="29"/>
      <c r="TAH235" s="29"/>
      <c r="TAI235" s="29"/>
      <c r="TAJ235" s="29"/>
      <c r="TAK235" s="29"/>
      <c r="TAL235" s="29"/>
      <c r="TAM235" s="29"/>
      <c r="TAN235" s="29"/>
      <c r="TAO235" s="29"/>
      <c r="TAP235" s="29"/>
      <c r="TAQ235" s="29"/>
      <c r="TAR235" s="29"/>
      <c r="TAS235" s="29"/>
      <c r="TAT235" s="29"/>
      <c r="TAU235" s="29"/>
      <c r="TAV235" s="29"/>
      <c r="TAW235" s="29"/>
      <c r="TAX235" s="29"/>
      <c r="TAY235" s="29"/>
      <c r="TAZ235" s="29"/>
      <c r="TBA235" s="29"/>
      <c r="TBB235" s="29"/>
      <c r="TBC235" s="29"/>
      <c r="TBD235" s="29"/>
      <c r="TBE235" s="29"/>
      <c r="TBF235" s="29"/>
      <c r="TBG235" s="29"/>
      <c r="TBH235" s="29"/>
      <c r="TBI235" s="29"/>
      <c r="TBJ235" s="29"/>
      <c r="TBK235" s="29"/>
      <c r="TBL235" s="29"/>
      <c r="TBM235" s="29"/>
      <c r="TBN235" s="29"/>
      <c r="TBO235" s="29"/>
      <c r="TBP235" s="29"/>
      <c r="TBQ235" s="29"/>
      <c r="TBR235" s="29"/>
      <c r="TBS235" s="29"/>
      <c r="TBT235" s="29"/>
      <c r="TBU235" s="29"/>
      <c r="TBV235" s="29"/>
      <c r="TBW235" s="29"/>
      <c r="TBX235" s="29"/>
      <c r="TBY235" s="29"/>
      <c r="TBZ235" s="29"/>
      <c r="TCA235" s="29"/>
      <c r="TCB235" s="29"/>
      <c r="TCC235" s="29"/>
      <c r="TCD235" s="29"/>
      <c r="TCE235" s="29"/>
      <c r="TCF235" s="29"/>
      <c r="TCG235" s="29"/>
      <c r="TCH235" s="29"/>
      <c r="TCI235" s="29"/>
      <c r="TCJ235" s="29"/>
      <c r="TCK235" s="29"/>
      <c r="TCL235" s="29"/>
      <c r="TCM235" s="29"/>
      <c r="TCN235" s="29"/>
      <c r="TCO235" s="29"/>
      <c r="TCP235" s="29"/>
      <c r="TCQ235" s="29"/>
      <c r="TCR235" s="29"/>
      <c r="TCS235" s="29"/>
      <c r="TCT235" s="29"/>
      <c r="TCU235" s="29"/>
      <c r="TCV235" s="29"/>
      <c r="TCW235" s="29"/>
      <c r="TCX235" s="29"/>
      <c r="TCY235" s="29"/>
      <c r="TCZ235" s="29"/>
      <c r="TDA235" s="29"/>
      <c r="TDB235" s="29"/>
      <c r="TDC235" s="29"/>
      <c r="TDD235" s="29"/>
      <c r="TDE235" s="29"/>
      <c r="TDF235" s="29"/>
      <c r="TDG235" s="29"/>
      <c r="TDH235" s="29"/>
      <c r="TDI235" s="29"/>
      <c r="TDJ235" s="29"/>
      <c r="TDK235" s="29"/>
      <c r="TDL235" s="29"/>
      <c r="TDM235" s="29"/>
      <c r="TDN235" s="29"/>
      <c r="TDO235" s="29"/>
      <c r="TDP235" s="29"/>
      <c r="TDQ235" s="29"/>
      <c r="TDR235" s="29"/>
      <c r="TDS235" s="29"/>
      <c r="TDT235" s="29"/>
      <c r="TDU235" s="29"/>
      <c r="TDV235" s="29"/>
      <c r="TDW235" s="29"/>
      <c r="TDX235" s="29"/>
      <c r="TDY235" s="29"/>
      <c r="TDZ235" s="29"/>
      <c r="TEA235" s="29"/>
      <c r="TEB235" s="29"/>
      <c r="TEC235" s="29"/>
      <c r="TED235" s="29"/>
      <c r="TEE235" s="29"/>
      <c r="TEF235" s="29"/>
      <c r="TEG235" s="29"/>
      <c r="TEH235" s="29"/>
      <c r="TEI235" s="29"/>
      <c r="TEJ235" s="29"/>
      <c r="TEK235" s="29"/>
      <c r="TEL235" s="29"/>
      <c r="TEM235" s="29"/>
      <c r="TEN235" s="29"/>
      <c r="TEO235" s="29"/>
      <c r="TEP235" s="29"/>
      <c r="TEQ235" s="29"/>
      <c r="TER235" s="29"/>
      <c r="TES235" s="29"/>
      <c r="TET235" s="29"/>
      <c r="TEU235" s="29"/>
      <c r="TEV235" s="29"/>
      <c r="TEW235" s="29"/>
      <c r="TEX235" s="29"/>
      <c r="TEY235" s="29"/>
      <c r="TEZ235" s="29"/>
      <c r="TFA235" s="29"/>
      <c r="TFB235" s="29"/>
      <c r="TFC235" s="29"/>
      <c r="TFD235" s="29"/>
      <c r="TFE235" s="29"/>
      <c r="TFF235" s="29"/>
      <c r="TFG235" s="29"/>
      <c r="TFH235" s="29"/>
      <c r="TFI235" s="29"/>
      <c r="TFJ235" s="29"/>
      <c r="TFK235" s="29"/>
      <c r="TFL235" s="29"/>
      <c r="TFM235" s="29"/>
      <c r="TFN235" s="29"/>
      <c r="TFO235" s="29"/>
      <c r="TFP235" s="29"/>
      <c r="TFQ235" s="29"/>
      <c r="TFR235" s="29"/>
      <c r="TFS235" s="29"/>
      <c r="TFT235" s="29"/>
      <c r="TFU235" s="29"/>
      <c r="TFV235" s="29"/>
      <c r="TFW235" s="29"/>
      <c r="TFX235" s="29"/>
      <c r="TFY235" s="29"/>
      <c r="TFZ235" s="29"/>
      <c r="TGA235" s="29"/>
      <c r="TGB235" s="29"/>
      <c r="TGC235" s="29"/>
      <c r="TGD235" s="29"/>
      <c r="TGE235" s="29"/>
      <c r="TGF235" s="29"/>
      <c r="TGG235" s="29"/>
      <c r="TGH235" s="29"/>
      <c r="TGI235" s="29"/>
      <c r="TGJ235" s="29"/>
      <c r="TGK235" s="29"/>
      <c r="TGL235" s="29"/>
      <c r="TGM235" s="29"/>
      <c r="TGN235" s="29"/>
      <c r="TGO235" s="29"/>
      <c r="TGP235" s="29"/>
      <c r="TGQ235" s="29"/>
      <c r="TGR235" s="29"/>
      <c r="TGS235" s="29"/>
      <c r="TGT235" s="29"/>
      <c r="TGU235" s="29"/>
      <c r="TGV235" s="29"/>
      <c r="TGW235" s="29"/>
      <c r="TGX235" s="29"/>
      <c r="TGY235" s="29"/>
      <c r="TGZ235" s="29"/>
      <c r="THA235" s="29"/>
      <c r="THB235" s="29"/>
      <c r="THC235" s="29"/>
      <c r="THD235" s="29"/>
      <c r="THE235" s="29"/>
      <c r="THF235" s="29"/>
      <c r="THG235" s="29"/>
      <c r="THH235" s="29"/>
      <c r="THI235" s="29"/>
      <c r="THJ235" s="29"/>
      <c r="THK235" s="29"/>
      <c r="THL235" s="29"/>
      <c r="THM235" s="29"/>
      <c r="THN235" s="29"/>
      <c r="THO235" s="29"/>
      <c r="THP235" s="29"/>
      <c r="THQ235" s="29"/>
      <c r="THR235" s="29"/>
      <c r="THS235" s="29"/>
      <c r="THT235" s="29"/>
      <c r="THU235" s="29"/>
      <c r="THV235" s="29"/>
      <c r="THW235" s="29"/>
      <c r="THX235" s="29"/>
      <c r="THY235" s="29"/>
      <c r="THZ235" s="29"/>
      <c r="TIA235" s="29"/>
      <c r="TIB235" s="29"/>
      <c r="TIC235" s="29"/>
      <c r="TID235" s="29"/>
      <c r="TIE235" s="29"/>
      <c r="TIF235" s="29"/>
      <c r="TIG235" s="29"/>
      <c r="TIH235" s="29"/>
      <c r="TII235" s="29"/>
      <c r="TIJ235" s="29"/>
      <c r="TIK235" s="29"/>
      <c r="TIL235" s="29"/>
      <c r="TIM235" s="29"/>
      <c r="TIN235" s="29"/>
      <c r="TIO235" s="29"/>
      <c r="TIP235" s="29"/>
      <c r="TIQ235" s="29"/>
      <c r="TIR235" s="29"/>
      <c r="TIS235" s="29"/>
      <c r="TIT235" s="29"/>
      <c r="TIU235" s="29"/>
      <c r="TIV235" s="29"/>
      <c r="TIW235" s="29"/>
      <c r="TIX235" s="29"/>
      <c r="TIY235" s="29"/>
      <c r="TIZ235" s="29"/>
      <c r="TJA235" s="29"/>
      <c r="TJB235" s="29"/>
      <c r="TJC235" s="29"/>
      <c r="TJD235" s="29"/>
      <c r="TJE235" s="29"/>
      <c r="TJF235" s="29"/>
      <c r="TJG235" s="29"/>
      <c r="TJH235" s="29"/>
      <c r="TJI235" s="29"/>
      <c r="TJJ235" s="29"/>
      <c r="TJK235" s="29"/>
      <c r="TJL235" s="29"/>
      <c r="TJM235" s="29"/>
      <c r="TJN235" s="29"/>
      <c r="TJO235" s="29"/>
      <c r="TJP235" s="29"/>
      <c r="TJQ235" s="29"/>
      <c r="TJR235" s="29"/>
      <c r="TJS235" s="29"/>
      <c r="TJT235" s="29"/>
      <c r="TJU235" s="29"/>
      <c r="TJV235" s="29"/>
      <c r="TJW235" s="29"/>
      <c r="TJX235" s="29"/>
      <c r="TJY235" s="29"/>
      <c r="TJZ235" s="29"/>
      <c r="TKA235" s="29"/>
      <c r="TKB235" s="29"/>
      <c r="TKC235" s="29"/>
      <c r="TKD235" s="29"/>
      <c r="TKE235" s="29"/>
      <c r="TKF235" s="29"/>
      <c r="TKG235" s="29"/>
      <c r="TKH235" s="29"/>
      <c r="TKI235" s="29"/>
      <c r="TKJ235" s="29"/>
      <c r="TKK235" s="29"/>
      <c r="TKL235" s="29"/>
      <c r="TKM235" s="29"/>
      <c r="TKN235" s="29"/>
      <c r="TKO235" s="29"/>
      <c r="TKP235" s="29"/>
      <c r="TKQ235" s="29"/>
      <c r="TKR235" s="29"/>
      <c r="TKS235" s="29"/>
      <c r="TKT235" s="29"/>
      <c r="TKU235" s="29"/>
      <c r="TKV235" s="29"/>
      <c r="TKW235" s="29"/>
      <c r="TKX235" s="29"/>
      <c r="TKY235" s="29"/>
      <c r="TKZ235" s="29"/>
      <c r="TLA235" s="29"/>
      <c r="TLB235" s="29"/>
      <c r="TLC235" s="29"/>
      <c r="TLD235" s="29"/>
      <c r="TLE235" s="29"/>
      <c r="TLF235" s="29"/>
      <c r="TLG235" s="29"/>
      <c r="TLH235" s="29"/>
      <c r="TLI235" s="29"/>
      <c r="TLJ235" s="29"/>
      <c r="TLK235" s="29"/>
      <c r="TLL235" s="29"/>
      <c r="TLM235" s="29"/>
      <c r="TLN235" s="29"/>
      <c r="TLO235" s="29"/>
      <c r="TLP235" s="29"/>
      <c r="TLQ235" s="29"/>
      <c r="TLR235" s="29"/>
      <c r="TLS235" s="29"/>
      <c r="TLT235" s="29"/>
      <c r="TLU235" s="29"/>
      <c r="TLV235" s="29"/>
      <c r="TLW235" s="29"/>
      <c r="TLX235" s="29"/>
      <c r="TLY235" s="29"/>
      <c r="TLZ235" s="29"/>
      <c r="TMA235" s="29"/>
      <c r="TMB235" s="29"/>
      <c r="TMC235" s="29"/>
      <c r="TMD235" s="29"/>
      <c r="TME235" s="29"/>
      <c r="TMF235" s="29"/>
      <c r="TMG235" s="29"/>
      <c r="TMH235" s="29"/>
      <c r="TMI235" s="29"/>
      <c r="TMJ235" s="29"/>
      <c r="TMK235" s="29"/>
      <c r="TML235" s="29"/>
      <c r="TMM235" s="29"/>
      <c r="TMN235" s="29"/>
      <c r="TMO235" s="29"/>
      <c r="TMP235" s="29"/>
      <c r="TMQ235" s="29"/>
      <c r="TMR235" s="29"/>
      <c r="TMS235" s="29"/>
      <c r="TMT235" s="29"/>
      <c r="TMU235" s="29"/>
      <c r="TMV235" s="29"/>
      <c r="TMW235" s="29"/>
      <c r="TMX235" s="29"/>
      <c r="TMY235" s="29"/>
      <c r="TMZ235" s="29"/>
      <c r="TNA235" s="29"/>
      <c r="TNB235" s="29"/>
      <c r="TNC235" s="29"/>
      <c r="TND235" s="29"/>
      <c r="TNE235" s="29"/>
      <c r="TNF235" s="29"/>
      <c r="TNG235" s="29"/>
      <c r="TNH235" s="29"/>
      <c r="TNI235" s="29"/>
      <c r="TNJ235" s="29"/>
      <c r="TNK235" s="29"/>
      <c r="TNL235" s="29"/>
      <c r="TNM235" s="29"/>
      <c r="TNN235" s="29"/>
      <c r="TNO235" s="29"/>
      <c r="TNP235" s="29"/>
      <c r="TNQ235" s="29"/>
      <c r="TNR235" s="29"/>
      <c r="TNS235" s="29"/>
      <c r="TNT235" s="29"/>
      <c r="TNU235" s="29"/>
      <c r="TNV235" s="29"/>
      <c r="TNW235" s="29"/>
      <c r="TNX235" s="29"/>
      <c r="TNY235" s="29"/>
      <c r="TNZ235" s="29"/>
      <c r="TOA235" s="29"/>
      <c r="TOB235" s="29"/>
      <c r="TOC235" s="29"/>
      <c r="TOD235" s="29"/>
      <c r="TOE235" s="29"/>
      <c r="TOF235" s="29"/>
      <c r="TOG235" s="29"/>
      <c r="TOH235" s="29"/>
      <c r="TOI235" s="29"/>
      <c r="TOJ235" s="29"/>
      <c r="TOK235" s="29"/>
      <c r="TOL235" s="29"/>
      <c r="TOM235" s="29"/>
      <c r="TON235" s="29"/>
      <c r="TOO235" s="29"/>
      <c r="TOP235" s="29"/>
      <c r="TOQ235" s="29"/>
      <c r="TOR235" s="29"/>
      <c r="TOS235" s="29"/>
      <c r="TOT235" s="29"/>
      <c r="TOU235" s="29"/>
      <c r="TOV235" s="29"/>
      <c r="TOW235" s="29"/>
      <c r="TOX235" s="29"/>
      <c r="TOY235" s="29"/>
      <c r="TOZ235" s="29"/>
      <c r="TPA235" s="29"/>
      <c r="TPB235" s="29"/>
      <c r="TPC235" s="29"/>
      <c r="TPD235" s="29"/>
      <c r="TPE235" s="29"/>
      <c r="TPF235" s="29"/>
      <c r="TPG235" s="29"/>
      <c r="TPH235" s="29"/>
      <c r="TPI235" s="29"/>
      <c r="TPJ235" s="29"/>
      <c r="TPK235" s="29"/>
      <c r="TPL235" s="29"/>
      <c r="TPM235" s="29"/>
      <c r="TPN235" s="29"/>
      <c r="TPO235" s="29"/>
      <c r="TPP235" s="29"/>
      <c r="TPQ235" s="29"/>
      <c r="TPR235" s="29"/>
      <c r="TPS235" s="29"/>
      <c r="TPT235" s="29"/>
      <c r="TPU235" s="29"/>
      <c r="TPV235" s="29"/>
      <c r="TPW235" s="29"/>
      <c r="TPX235" s="29"/>
      <c r="TPY235" s="29"/>
      <c r="TPZ235" s="29"/>
      <c r="TQA235" s="29"/>
      <c r="TQB235" s="29"/>
      <c r="TQC235" s="29"/>
      <c r="TQD235" s="29"/>
      <c r="TQE235" s="29"/>
      <c r="TQF235" s="29"/>
      <c r="TQG235" s="29"/>
      <c r="TQH235" s="29"/>
      <c r="TQI235" s="29"/>
      <c r="TQJ235" s="29"/>
      <c r="TQK235" s="29"/>
      <c r="TQL235" s="29"/>
      <c r="TQM235" s="29"/>
      <c r="TQN235" s="29"/>
      <c r="TQO235" s="29"/>
      <c r="TQP235" s="29"/>
      <c r="TQQ235" s="29"/>
      <c r="TQR235" s="29"/>
      <c r="TQS235" s="29"/>
      <c r="TQT235" s="29"/>
      <c r="TQU235" s="29"/>
      <c r="TQV235" s="29"/>
      <c r="TQW235" s="29"/>
      <c r="TQX235" s="29"/>
      <c r="TQY235" s="29"/>
      <c r="TQZ235" s="29"/>
      <c r="TRA235" s="29"/>
      <c r="TRB235" s="29"/>
      <c r="TRC235" s="29"/>
      <c r="TRD235" s="29"/>
      <c r="TRE235" s="29"/>
      <c r="TRF235" s="29"/>
      <c r="TRG235" s="29"/>
      <c r="TRH235" s="29"/>
      <c r="TRI235" s="29"/>
      <c r="TRJ235" s="29"/>
      <c r="TRK235" s="29"/>
      <c r="TRL235" s="29"/>
      <c r="TRM235" s="29"/>
      <c r="TRN235" s="29"/>
      <c r="TRO235" s="29"/>
      <c r="TRP235" s="29"/>
      <c r="TRQ235" s="29"/>
      <c r="TRR235" s="29"/>
      <c r="TRS235" s="29"/>
      <c r="TRT235" s="29"/>
      <c r="TRU235" s="29"/>
      <c r="TRV235" s="29"/>
      <c r="TRW235" s="29"/>
      <c r="TRX235" s="29"/>
      <c r="TRY235" s="29"/>
      <c r="TRZ235" s="29"/>
      <c r="TSA235" s="29"/>
      <c r="TSB235" s="29"/>
      <c r="TSC235" s="29"/>
      <c r="TSD235" s="29"/>
      <c r="TSE235" s="29"/>
      <c r="TSF235" s="29"/>
      <c r="TSG235" s="29"/>
      <c r="TSH235" s="29"/>
      <c r="TSI235" s="29"/>
      <c r="TSJ235" s="29"/>
      <c r="TSK235" s="29"/>
      <c r="TSL235" s="29"/>
      <c r="TSM235" s="29"/>
      <c r="TSN235" s="29"/>
      <c r="TSO235" s="29"/>
      <c r="TSP235" s="29"/>
      <c r="TSQ235" s="29"/>
      <c r="TSR235" s="29"/>
      <c r="TSS235" s="29"/>
      <c r="TST235" s="29"/>
      <c r="TSU235" s="29"/>
      <c r="TSV235" s="29"/>
      <c r="TSW235" s="29"/>
      <c r="TSX235" s="29"/>
      <c r="TSY235" s="29"/>
      <c r="TSZ235" s="29"/>
      <c r="TTA235" s="29"/>
      <c r="TTB235" s="29"/>
      <c r="TTC235" s="29"/>
      <c r="TTD235" s="29"/>
      <c r="TTE235" s="29"/>
      <c r="TTF235" s="29"/>
      <c r="TTG235" s="29"/>
      <c r="TTH235" s="29"/>
      <c r="TTI235" s="29"/>
      <c r="TTJ235" s="29"/>
      <c r="TTK235" s="29"/>
      <c r="TTL235" s="29"/>
      <c r="TTM235" s="29"/>
      <c r="TTN235" s="29"/>
      <c r="TTO235" s="29"/>
      <c r="TTP235" s="29"/>
      <c r="TTQ235" s="29"/>
      <c r="TTR235" s="29"/>
      <c r="TTS235" s="29"/>
      <c r="TTT235" s="29"/>
      <c r="TTU235" s="29"/>
      <c r="TTV235" s="29"/>
      <c r="TTW235" s="29"/>
      <c r="TTX235" s="29"/>
      <c r="TTY235" s="29"/>
      <c r="TTZ235" s="29"/>
      <c r="TUA235" s="29"/>
      <c r="TUB235" s="29"/>
      <c r="TUC235" s="29"/>
      <c r="TUD235" s="29"/>
      <c r="TUE235" s="29"/>
      <c r="TUF235" s="29"/>
      <c r="TUG235" s="29"/>
      <c r="TUH235" s="29"/>
      <c r="TUI235" s="29"/>
      <c r="TUJ235" s="29"/>
      <c r="TUK235" s="29"/>
      <c r="TUL235" s="29"/>
      <c r="TUM235" s="29"/>
      <c r="TUN235" s="29"/>
      <c r="TUO235" s="29"/>
      <c r="TUP235" s="29"/>
      <c r="TUQ235" s="29"/>
      <c r="TUR235" s="29"/>
      <c r="TUS235" s="29"/>
      <c r="TUT235" s="29"/>
      <c r="TUU235" s="29"/>
      <c r="TUV235" s="29"/>
      <c r="TUW235" s="29"/>
      <c r="TUX235" s="29"/>
      <c r="TUY235" s="29"/>
      <c r="TUZ235" s="29"/>
      <c r="TVA235" s="29"/>
      <c r="TVB235" s="29"/>
      <c r="TVC235" s="29"/>
      <c r="TVD235" s="29"/>
      <c r="TVE235" s="29"/>
      <c r="TVF235" s="29"/>
      <c r="TVG235" s="29"/>
      <c r="TVH235" s="29"/>
      <c r="TVI235" s="29"/>
      <c r="TVJ235" s="29"/>
      <c r="TVK235" s="29"/>
      <c r="TVL235" s="29"/>
      <c r="TVM235" s="29"/>
      <c r="TVN235" s="29"/>
      <c r="TVO235" s="29"/>
      <c r="TVP235" s="29"/>
      <c r="TVQ235" s="29"/>
      <c r="TVR235" s="29"/>
      <c r="TVS235" s="29"/>
      <c r="TVT235" s="29"/>
      <c r="TVU235" s="29"/>
      <c r="TVV235" s="29"/>
      <c r="TVW235" s="29"/>
      <c r="TVX235" s="29"/>
      <c r="TVY235" s="29"/>
      <c r="TVZ235" s="29"/>
      <c r="TWA235" s="29"/>
      <c r="TWB235" s="29"/>
      <c r="TWC235" s="29"/>
      <c r="TWD235" s="29"/>
      <c r="TWE235" s="29"/>
      <c r="TWF235" s="29"/>
      <c r="TWG235" s="29"/>
      <c r="TWH235" s="29"/>
      <c r="TWI235" s="29"/>
      <c r="TWJ235" s="29"/>
      <c r="TWK235" s="29"/>
      <c r="TWL235" s="29"/>
      <c r="TWM235" s="29"/>
      <c r="TWN235" s="29"/>
      <c r="TWO235" s="29"/>
      <c r="TWP235" s="29"/>
      <c r="TWQ235" s="29"/>
      <c r="TWR235" s="29"/>
      <c r="TWS235" s="29"/>
      <c r="TWT235" s="29"/>
      <c r="TWU235" s="29"/>
      <c r="TWV235" s="29"/>
      <c r="TWW235" s="29"/>
      <c r="TWX235" s="29"/>
      <c r="TWY235" s="29"/>
      <c r="TWZ235" s="29"/>
      <c r="TXA235" s="29"/>
      <c r="TXB235" s="29"/>
      <c r="TXC235" s="29"/>
      <c r="TXD235" s="29"/>
      <c r="TXE235" s="29"/>
      <c r="TXF235" s="29"/>
      <c r="TXG235" s="29"/>
      <c r="TXH235" s="29"/>
      <c r="TXI235" s="29"/>
      <c r="TXJ235" s="29"/>
      <c r="TXK235" s="29"/>
      <c r="TXL235" s="29"/>
      <c r="TXM235" s="29"/>
      <c r="TXN235" s="29"/>
      <c r="TXO235" s="29"/>
      <c r="TXP235" s="29"/>
      <c r="TXQ235" s="29"/>
      <c r="TXR235" s="29"/>
      <c r="TXS235" s="29"/>
      <c r="TXT235" s="29"/>
      <c r="TXU235" s="29"/>
      <c r="TXV235" s="29"/>
      <c r="TXW235" s="29"/>
      <c r="TXX235" s="29"/>
      <c r="TXY235" s="29"/>
      <c r="TXZ235" s="29"/>
      <c r="TYA235" s="29"/>
      <c r="TYB235" s="29"/>
      <c r="TYC235" s="29"/>
      <c r="TYD235" s="29"/>
      <c r="TYE235" s="29"/>
      <c r="TYF235" s="29"/>
      <c r="TYG235" s="29"/>
      <c r="TYH235" s="29"/>
      <c r="TYI235" s="29"/>
      <c r="TYJ235" s="29"/>
      <c r="TYK235" s="29"/>
      <c r="TYL235" s="29"/>
      <c r="TYM235" s="29"/>
      <c r="TYN235" s="29"/>
      <c r="TYO235" s="29"/>
      <c r="TYP235" s="29"/>
      <c r="TYQ235" s="29"/>
      <c r="TYR235" s="29"/>
      <c r="TYS235" s="29"/>
      <c r="TYT235" s="29"/>
      <c r="TYU235" s="29"/>
      <c r="TYV235" s="29"/>
      <c r="TYW235" s="29"/>
      <c r="TYX235" s="29"/>
      <c r="TYY235" s="29"/>
      <c r="TYZ235" s="29"/>
      <c r="TZA235" s="29"/>
      <c r="TZB235" s="29"/>
      <c r="TZC235" s="29"/>
      <c r="TZD235" s="29"/>
      <c r="TZE235" s="29"/>
      <c r="TZF235" s="29"/>
      <c r="TZG235" s="29"/>
      <c r="TZH235" s="29"/>
      <c r="TZI235" s="29"/>
      <c r="TZJ235" s="29"/>
      <c r="TZK235" s="29"/>
      <c r="TZL235" s="29"/>
      <c r="TZM235" s="29"/>
      <c r="TZN235" s="29"/>
      <c r="TZO235" s="29"/>
      <c r="TZP235" s="29"/>
      <c r="TZQ235" s="29"/>
      <c r="TZR235" s="29"/>
      <c r="TZS235" s="29"/>
      <c r="TZT235" s="29"/>
      <c r="TZU235" s="29"/>
      <c r="TZV235" s="29"/>
      <c r="TZW235" s="29"/>
      <c r="TZX235" s="29"/>
      <c r="TZY235" s="29"/>
      <c r="TZZ235" s="29"/>
      <c r="UAA235" s="29"/>
      <c r="UAB235" s="29"/>
      <c r="UAC235" s="29"/>
      <c r="UAD235" s="29"/>
      <c r="UAE235" s="29"/>
      <c r="UAF235" s="29"/>
      <c r="UAG235" s="29"/>
      <c r="UAH235" s="29"/>
      <c r="UAI235" s="29"/>
      <c r="UAJ235" s="29"/>
      <c r="UAK235" s="29"/>
      <c r="UAL235" s="29"/>
      <c r="UAM235" s="29"/>
      <c r="UAN235" s="29"/>
      <c r="UAO235" s="29"/>
      <c r="UAP235" s="29"/>
      <c r="UAQ235" s="29"/>
      <c r="UAR235" s="29"/>
      <c r="UAS235" s="29"/>
      <c r="UAT235" s="29"/>
      <c r="UAU235" s="29"/>
      <c r="UAV235" s="29"/>
      <c r="UAW235" s="29"/>
      <c r="UAX235" s="29"/>
      <c r="UAY235" s="29"/>
      <c r="UAZ235" s="29"/>
      <c r="UBA235" s="29"/>
      <c r="UBB235" s="29"/>
      <c r="UBC235" s="29"/>
      <c r="UBD235" s="29"/>
      <c r="UBE235" s="29"/>
      <c r="UBF235" s="29"/>
      <c r="UBG235" s="29"/>
      <c r="UBH235" s="29"/>
      <c r="UBI235" s="29"/>
      <c r="UBJ235" s="29"/>
      <c r="UBK235" s="29"/>
      <c r="UBL235" s="29"/>
      <c r="UBM235" s="29"/>
      <c r="UBN235" s="29"/>
      <c r="UBO235" s="29"/>
      <c r="UBP235" s="29"/>
      <c r="UBQ235" s="29"/>
      <c r="UBR235" s="29"/>
      <c r="UBS235" s="29"/>
      <c r="UBT235" s="29"/>
      <c r="UBU235" s="29"/>
      <c r="UBV235" s="29"/>
      <c r="UBW235" s="29"/>
      <c r="UBX235" s="29"/>
      <c r="UBY235" s="29"/>
      <c r="UBZ235" s="29"/>
      <c r="UCA235" s="29"/>
      <c r="UCB235" s="29"/>
      <c r="UCC235" s="29"/>
      <c r="UCD235" s="29"/>
      <c r="UCE235" s="29"/>
      <c r="UCF235" s="29"/>
      <c r="UCG235" s="29"/>
      <c r="UCH235" s="29"/>
      <c r="UCI235" s="29"/>
      <c r="UCJ235" s="29"/>
      <c r="UCK235" s="29"/>
      <c r="UCL235" s="29"/>
      <c r="UCM235" s="29"/>
      <c r="UCN235" s="29"/>
      <c r="UCO235" s="29"/>
      <c r="UCP235" s="29"/>
      <c r="UCQ235" s="29"/>
      <c r="UCR235" s="29"/>
      <c r="UCS235" s="29"/>
      <c r="UCT235" s="29"/>
      <c r="UCU235" s="29"/>
      <c r="UCV235" s="29"/>
      <c r="UCW235" s="29"/>
      <c r="UCX235" s="29"/>
      <c r="UCY235" s="29"/>
      <c r="UCZ235" s="29"/>
      <c r="UDA235" s="29"/>
      <c r="UDB235" s="29"/>
      <c r="UDC235" s="29"/>
      <c r="UDD235" s="29"/>
      <c r="UDE235" s="29"/>
      <c r="UDF235" s="29"/>
      <c r="UDG235" s="29"/>
      <c r="UDH235" s="29"/>
      <c r="UDI235" s="29"/>
      <c r="UDJ235" s="29"/>
      <c r="UDK235" s="29"/>
      <c r="UDL235" s="29"/>
      <c r="UDM235" s="29"/>
      <c r="UDN235" s="29"/>
      <c r="UDO235" s="29"/>
      <c r="UDP235" s="29"/>
      <c r="UDQ235" s="29"/>
      <c r="UDR235" s="29"/>
      <c r="UDS235" s="29"/>
      <c r="UDT235" s="29"/>
      <c r="UDU235" s="29"/>
      <c r="UDV235" s="29"/>
      <c r="UDW235" s="29"/>
      <c r="UDX235" s="29"/>
      <c r="UDY235" s="29"/>
      <c r="UDZ235" s="29"/>
      <c r="UEA235" s="29"/>
      <c r="UEB235" s="29"/>
      <c r="UEC235" s="29"/>
      <c r="UED235" s="29"/>
      <c r="UEE235" s="29"/>
      <c r="UEF235" s="29"/>
      <c r="UEG235" s="29"/>
      <c r="UEH235" s="29"/>
      <c r="UEI235" s="29"/>
      <c r="UEJ235" s="29"/>
      <c r="UEK235" s="29"/>
      <c r="UEL235" s="29"/>
      <c r="UEM235" s="29"/>
      <c r="UEN235" s="29"/>
      <c r="UEO235" s="29"/>
      <c r="UEP235" s="29"/>
      <c r="UEQ235" s="29"/>
      <c r="UER235" s="29"/>
      <c r="UES235" s="29"/>
      <c r="UET235" s="29"/>
      <c r="UEU235" s="29"/>
      <c r="UEV235" s="29"/>
      <c r="UEW235" s="29"/>
      <c r="UEX235" s="29"/>
      <c r="UEY235" s="29"/>
      <c r="UEZ235" s="29"/>
      <c r="UFA235" s="29"/>
      <c r="UFB235" s="29"/>
      <c r="UFC235" s="29"/>
      <c r="UFD235" s="29"/>
      <c r="UFE235" s="29"/>
      <c r="UFF235" s="29"/>
      <c r="UFG235" s="29"/>
      <c r="UFH235" s="29"/>
      <c r="UFI235" s="29"/>
      <c r="UFJ235" s="29"/>
      <c r="UFK235" s="29"/>
      <c r="UFL235" s="29"/>
      <c r="UFM235" s="29"/>
      <c r="UFN235" s="29"/>
      <c r="UFO235" s="29"/>
      <c r="UFP235" s="29"/>
      <c r="UFQ235" s="29"/>
      <c r="UFR235" s="29"/>
      <c r="UFS235" s="29"/>
      <c r="UFT235" s="29"/>
      <c r="UFU235" s="29"/>
      <c r="UFV235" s="29"/>
      <c r="UFW235" s="29"/>
      <c r="UFX235" s="29"/>
      <c r="UFY235" s="29"/>
      <c r="UFZ235" s="29"/>
      <c r="UGA235" s="29"/>
      <c r="UGB235" s="29"/>
      <c r="UGC235" s="29"/>
      <c r="UGD235" s="29"/>
      <c r="UGE235" s="29"/>
      <c r="UGF235" s="29"/>
      <c r="UGG235" s="29"/>
      <c r="UGH235" s="29"/>
      <c r="UGI235" s="29"/>
      <c r="UGJ235" s="29"/>
      <c r="UGK235" s="29"/>
      <c r="UGL235" s="29"/>
      <c r="UGM235" s="29"/>
      <c r="UGN235" s="29"/>
      <c r="UGO235" s="29"/>
      <c r="UGP235" s="29"/>
      <c r="UGQ235" s="29"/>
      <c r="UGR235" s="29"/>
      <c r="UGS235" s="29"/>
      <c r="UGT235" s="29"/>
      <c r="UGU235" s="29"/>
      <c r="UGV235" s="29"/>
      <c r="UGW235" s="29"/>
      <c r="UGX235" s="29"/>
      <c r="UGY235" s="29"/>
      <c r="UGZ235" s="29"/>
      <c r="UHA235" s="29"/>
      <c r="UHB235" s="29"/>
      <c r="UHC235" s="29"/>
      <c r="UHD235" s="29"/>
      <c r="UHE235" s="29"/>
      <c r="UHF235" s="29"/>
      <c r="UHG235" s="29"/>
      <c r="UHH235" s="29"/>
      <c r="UHI235" s="29"/>
      <c r="UHJ235" s="29"/>
      <c r="UHK235" s="29"/>
      <c r="UHL235" s="29"/>
      <c r="UHM235" s="29"/>
      <c r="UHN235" s="29"/>
      <c r="UHO235" s="29"/>
      <c r="UHP235" s="29"/>
      <c r="UHQ235" s="29"/>
      <c r="UHR235" s="29"/>
      <c r="UHS235" s="29"/>
      <c r="UHT235" s="29"/>
      <c r="UHU235" s="29"/>
      <c r="UHV235" s="29"/>
      <c r="UHW235" s="29"/>
      <c r="UHX235" s="29"/>
      <c r="UHY235" s="29"/>
      <c r="UHZ235" s="29"/>
      <c r="UIA235" s="29"/>
      <c r="UIB235" s="29"/>
      <c r="UIC235" s="29"/>
      <c r="UID235" s="29"/>
      <c r="UIE235" s="29"/>
      <c r="UIF235" s="29"/>
      <c r="UIG235" s="29"/>
      <c r="UIH235" s="29"/>
      <c r="UII235" s="29"/>
      <c r="UIJ235" s="29"/>
      <c r="UIK235" s="29"/>
      <c r="UIL235" s="29"/>
      <c r="UIM235" s="29"/>
      <c r="UIN235" s="29"/>
      <c r="UIO235" s="29"/>
      <c r="UIP235" s="29"/>
      <c r="UIQ235" s="29"/>
      <c r="UIR235" s="29"/>
      <c r="UIS235" s="29"/>
      <c r="UIT235" s="29"/>
      <c r="UIU235" s="29"/>
      <c r="UIV235" s="29"/>
      <c r="UIW235" s="29"/>
      <c r="UIX235" s="29"/>
      <c r="UIY235" s="29"/>
      <c r="UIZ235" s="29"/>
      <c r="UJA235" s="29"/>
      <c r="UJB235" s="29"/>
      <c r="UJC235" s="29"/>
      <c r="UJD235" s="29"/>
      <c r="UJE235" s="29"/>
      <c r="UJF235" s="29"/>
      <c r="UJG235" s="29"/>
      <c r="UJH235" s="29"/>
      <c r="UJI235" s="29"/>
      <c r="UJJ235" s="29"/>
      <c r="UJK235" s="29"/>
      <c r="UJL235" s="29"/>
      <c r="UJM235" s="29"/>
      <c r="UJN235" s="29"/>
      <c r="UJO235" s="29"/>
      <c r="UJP235" s="29"/>
      <c r="UJQ235" s="29"/>
      <c r="UJR235" s="29"/>
      <c r="UJS235" s="29"/>
      <c r="UJT235" s="29"/>
      <c r="UJU235" s="29"/>
      <c r="UJV235" s="29"/>
      <c r="UJW235" s="29"/>
      <c r="UJX235" s="29"/>
      <c r="UJY235" s="29"/>
      <c r="UJZ235" s="29"/>
      <c r="UKA235" s="29"/>
      <c r="UKB235" s="29"/>
      <c r="UKC235" s="29"/>
      <c r="UKD235" s="29"/>
      <c r="UKE235" s="29"/>
      <c r="UKF235" s="29"/>
      <c r="UKG235" s="29"/>
      <c r="UKH235" s="29"/>
      <c r="UKI235" s="29"/>
      <c r="UKJ235" s="29"/>
      <c r="UKK235" s="29"/>
      <c r="UKL235" s="29"/>
      <c r="UKM235" s="29"/>
      <c r="UKN235" s="29"/>
      <c r="UKO235" s="29"/>
      <c r="UKP235" s="29"/>
      <c r="UKQ235" s="29"/>
      <c r="UKR235" s="29"/>
      <c r="UKS235" s="29"/>
      <c r="UKT235" s="29"/>
      <c r="UKU235" s="29"/>
      <c r="UKV235" s="29"/>
      <c r="UKW235" s="29"/>
      <c r="UKX235" s="29"/>
      <c r="UKY235" s="29"/>
      <c r="UKZ235" s="29"/>
      <c r="ULA235" s="29"/>
      <c r="ULB235" s="29"/>
      <c r="ULC235" s="29"/>
      <c r="ULD235" s="29"/>
      <c r="ULE235" s="29"/>
      <c r="ULF235" s="29"/>
      <c r="ULG235" s="29"/>
      <c r="ULH235" s="29"/>
      <c r="ULI235" s="29"/>
      <c r="ULJ235" s="29"/>
      <c r="ULK235" s="29"/>
      <c r="ULL235" s="29"/>
      <c r="ULM235" s="29"/>
      <c r="ULN235" s="29"/>
      <c r="ULO235" s="29"/>
      <c r="ULP235" s="29"/>
      <c r="ULQ235" s="29"/>
      <c r="ULR235" s="29"/>
      <c r="ULS235" s="29"/>
      <c r="ULT235" s="29"/>
      <c r="ULU235" s="29"/>
      <c r="ULV235" s="29"/>
      <c r="ULW235" s="29"/>
      <c r="ULX235" s="29"/>
      <c r="ULY235" s="29"/>
      <c r="ULZ235" s="29"/>
      <c r="UMA235" s="29"/>
      <c r="UMB235" s="29"/>
      <c r="UMC235" s="29"/>
      <c r="UMD235" s="29"/>
      <c r="UME235" s="29"/>
      <c r="UMF235" s="29"/>
      <c r="UMG235" s="29"/>
      <c r="UMH235" s="29"/>
      <c r="UMI235" s="29"/>
      <c r="UMJ235" s="29"/>
      <c r="UMK235" s="29"/>
      <c r="UML235" s="29"/>
      <c r="UMM235" s="29"/>
      <c r="UMN235" s="29"/>
      <c r="UMO235" s="29"/>
      <c r="UMP235" s="29"/>
      <c r="UMQ235" s="29"/>
      <c r="UMR235" s="29"/>
      <c r="UMS235" s="29"/>
      <c r="UMT235" s="29"/>
      <c r="UMU235" s="29"/>
      <c r="UMV235" s="29"/>
      <c r="UMW235" s="29"/>
      <c r="UMX235" s="29"/>
      <c r="UMY235" s="29"/>
      <c r="UMZ235" s="29"/>
      <c r="UNA235" s="29"/>
      <c r="UNB235" s="29"/>
      <c r="UNC235" s="29"/>
      <c r="UND235" s="29"/>
      <c r="UNE235" s="29"/>
      <c r="UNF235" s="29"/>
      <c r="UNG235" s="29"/>
      <c r="UNH235" s="29"/>
      <c r="UNI235" s="29"/>
      <c r="UNJ235" s="29"/>
      <c r="UNK235" s="29"/>
      <c r="UNL235" s="29"/>
      <c r="UNM235" s="29"/>
      <c r="UNN235" s="29"/>
      <c r="UNO235" s="29"/>
      <c r="UNP235" s="29"/>
      <c r="UNQ235" s="29"/>
      <c r="UNR235" s="29"/>
      <c r="UNS235" s="29"/>
      <c r="UNT235" s="29"/>
      <c r="UNU235" s="29"/>
      <c r="UNV235" s="29"/>
      <c r="UNW235" s="29"/>
      <c r="UNX235" s="29"/>
      <c r="UNY235" s="29"/>
      <c r="UNZ235" s="29"/>
      <c r="UOA235" s="29"/>
      <c r="UOB235" s="29"/>
      <c r="UOC235" s="29"/>
      <c r="UOD235" s="29"/>
      <c r="UOE235" s="29"/>
      <c r="UOF235" s="29"/>
      <c r="UOG235" s="29"/>
      <c r="UOH235" s="29"/>
      <c r="UOI235" s="29"/>
      <c r="UOJ235" s="29"/>
      <c r="UOK235" s="29"/>
      <c r="UOL235" s="29"/>
      <c r="UOM235" s="29"/>
      <c r="UON235" s="29"/>
      <c r="UOO235" s="29"/>
      <c r="UOP235" s="29"/>
      <c r="UOQ235" s="29"/>
      <c r="UOR235" s="29"/>
      <c r="UOS235" s="29"/>
      <c r="UOT235" s="29"/>
      <c r="UOU235" s="29"/>
      <c r="UOV235" s="29"/>
      <c r="UOW235" s="29"/>
      <c r="UOX235" s="29"/>
      <c r="UOY235" s="29"/>
      <c r="UOZ235" s="29"/>
      <c r="UPA235" s="29"/>
      <c r="UPB235" s="29"/>
      <c r="UPC235" s="29"/>
      <c r="UPD235" s="29"/>
      <c r="UPE235" s="29"/>
      <c r="UPF235" s="29"/>
      <c r="UPG235" s="29"/>
      <c r="UPH235" s="29"/>
      <c r="UPI235" s="29"/>
      <c r="UPJ235" s="29"/>
      <c r="UPK235" s="29"/>
      <c r="UPL235" s="29"/>
      <c r="UPM235" s="29"/>
      <c r="UPN235" s="29"/>
      <c r="UPO235" s="29"/>
      <c r="UPP235" s="29"/>
      <c r="UPQ235" s="29"/>
      <c r="UPR235" s="29"/>
      <c r="UPS235" s="29"/>
      <c r="UPT235" s="29"/>
      <c r="UPU235" s="29"/>
      <c r="UPV235" s="29"/>
      <c r="UPW235" s="29"/>
      <c r="UPX235" s="29"/>
      <c r="UPY235" s="29"/>
      <c r="UPZ235" s="29"/>
      <c r="UQA235" s="29"/>
      <c r="UQB235" s="29"/>
      <c r="UQC235" s="29"/>
      <c r="UQD235" s="29"/>
      <c r="UQE235" s="29"/>
      <c r="UQF235" s="29"/>
      <c r="UQG235" s="29"/>
      <c r="UQH235" s="29"/>
      <c r="UQI235" s="29"/>
      <c r="UQJ235" s="29"/>
      <c r="UQK235" s="29"/>
      <c r="UQL235" s="29"/>
      <c r="UQM235" s="29"/>
      <c r="UQN235" s="29"/>
      <c r="UQO235" s="29"/>
      <c r="UQP235" s="29"/>
      <c r="UQQ235" s="29"/>
      <c r="UQR235" s="29"/>
      <c r="UQS235" s="29"/>
      <c r="UQT235" s="29"/>
      <c r="UQU235" s="29"/>
      <c r="UQV235" s="29"/>
      <c r="UQW235" s="29"/>
      <c r="UQX235" s="29"/>
      <c r="UQY235" s="29"/>
      <c r="UQZ235" s="29"/>
      <c r="URA235" s="29"/>
      <c r="URB235" s="29"/>
      <c r="URC235" s="29"/>
      <c r="URD235" s="29"/>
      <c r="URE235" s="29"/>
      <c r="URF235" s="29"/>
      <c r="URG235" s="29"/>
      <c r="URH235" s="29"/>
      <c r="URI235" s="29"/>
      <c r="URJ235" s="29"/>
      <c r="URK235" s="29"/>
      <c r="URL235" s="29"/>
      <c r="URM235" s="29"/>
      <c r="URN235" s="29"/>
      <c r="URO235" s="29"/>
      <c r="URP235" s="29"/>
      <c r="URQ235" s="29"/>
      <c r="URR235" s="29"/>
      <c r="URS235" s="29"/>
      <c r="URT235" s="29"/>
      <c r="URU235" s="29"/>
      <c r="URV235" s="29"/>
      <c r="URW235" s="29"/>
      <c r="URX235" s="29"/>
      <c r="URY235" s="29"/>
      <c r="URZ235" s="29"/>
      <c r="USA235" s="29"/>
      <c r="USB235" s="29"/>
      <c r="USC235" s="29"/>
      <c r="USD235" s="29"/>
      <c r="USE235" s="29"/>
      <c r="USF235" s="29"/>
      <c r="USG235" s="29"/>
      <c r="USH235" s="29"/>
      <c r="USI235" s="29"/>
      <c r="USJ235" s="29"/>
      <c r="USK235" s="29"/>
      <c r="USL235" s="29"/>
      <c r="USM235" s="29"/>
      <c r="USN235" s="29"/>
      <c r="USO235" s="29"/>
      <c r="USP235" s="29"/>
      <c r="USQ235" s="29"/>
      <c r="USR235" s="29"/>
      <c r="USS235" s="29"/>
      <c r="UST235" s="29"/>
      <c r="USU235" s="29"/>
      <c r="USV235" s="29"/>
      <c r="USW235" s="29"/>
      <c r="USX235" s="29"/>
      <c r="USY235" s="29"/>
      <c r="USZ235" s="29"/>
      <c r="UTA235" s="29"/>
      <c r="UTB235" s="29"/>
      <c r="UTC235" s="29"/>
      <c r="UTD235" s="29"/>
      <c r="UTE235" s="29"/>
      <c r="UTF235" s="29"/>
      <c r="UTG235" s="29"/>
      <c r="UTH235" s="29"/>
      <c r="UTI235" s="29"/>
      <c r="UTJ235" s="29"/>
      <c r="UTK235" s="29"/>
      <c r="UTL235" s="29"/>
      <c r="UTM235" s="29"/>
      <c r="UTN235" s="29"/>
      <c r="UTO235" s="29"/>
      <c r="UTP235" s="29"/>
      <c r="UTQ235" s="29"/>
      <c r="UTR235" s="29"/>
      <c r="UTS235" s="29"/>
      <c r="UTT235" s="29"/>
      <c r="UTU235" s="29"/>
      <c r="UTV235" s="29"/>
      <c r="UTW235" s="29"/>
      <c r="UTX235" s="29"/>
      <c r="UTY235" s="29"/>
      <c r="UTZ235" s="29"/>
      <c r="UUA235" s="29"/>
      <c r="UUB235" s="29"/>
      <c r="UUC235" s="29"/>
      <c r="UUD235" s="29"/>
      <c r="UUE235" s="29"/>
      <c r="UUF235" s="29"/>
      <c r="UUG235" s="29"/>
      <c r="UUH235" s="29"/>
      <c r="UUI235" s="29"/>
      <c r="UUJ235" s="29"/>
      <c r="UUK235" s="29"/>
      <c r="UUL235" s="29"/>
      <c r="UUM235" s="29"/>
      <c r="UUN235" s="29"/>
      <c r="UUO235" s="29"/>
      <c r="UUP235" s="29"/>
      <c r="UUQ235" s="29"/>
      <c r="UUR235" s="29"/>
      <c r="UUS235" s="29"/>
      <c r="UUT235" s="29"/>
      <c r="UUU235" s="29"/>
      <c r="UUV235" s="29"/>
      <c r="UUW235" s="29"/>
      <c r="UUX235" s="29"/>
      <c r="UUY235" s="29"/>
      <c r="UUZ235" s="29"/>
      <c r="UVA235" s="29"/>
      <c r="UVB235" s="29"/>
      <c r="UVC235" s="29"/>
      <c r="UVD235" s="29"/>
      <c r="UVE235" s="29"/>
      <c r="UVF235" s="29"/>
      <c r="UVG235" s="29"/>
      <c r="UVH235" s="29"/>
      <c r="UVI235" s="29"/>
      <c r="UVJ235" s="29"/>
      <c r="UVK235" s="29"/>
      <c r="UVL235" s="29"/>
      <c r="UVM235" s="29"/>
      <c r="UVN235" s="29"/>
      <c r="UVO235" s="29"/>
      <c r="UVP235" s="29"/>
      <c r="UVQ235" s="29"/>
      <c r="UVR235" s="29"/>
      <c r="UVS235" s="29"/>
      <c r="UVT235" s="29"/>
      <c r="UVU235" s="29"/>
      <c r="UVV235" s="29"/>
      <c r="UVW235" s="29"/>
      <c r="UVX235" s="29"/>
      <c r="UVY235" s="29"/>
      <c r="UVZ235" s="29"/>
      <c r="UWA235" s="29"/>
      <c r="UWB235" s="29"/>
      <c r="UWC235" s="29"/>
      <c r="UWD235" s="29"/>
      <c r="UWE235" s="29"/>
      <c r="UWF235" s="29"/>
      <c r="UWG235" s="29"/>
      <c r="UWH235" s="29"/>
      <c r="UWI235" s="29"/>
      <c r="UWJ235" s="29"/>
      <c r="UWK235" s="29"/>
      <c r="UWL235" s="29"/>
      <c r="UWM235" s="29"/>
      <c r="UWN235" s="29"/>
      <c r="UWO235" s="29"/>
      <c r="UWP235" s="29"/>
      <c r="UWQ235" s="29"/>
      <c r="UWR235" s="29"/>
      <c r="UWS235" s="29"/>
      <c r="UWT235" s="29"/>
      <c r="UWU235" s="29"/>
      <c r="UWV235" s="29"/>
      <c r="UWW235" s="29"/>
      <c r="UWX235" s="29"/>
      <c r="UWY235" s="29"/>
      <c r="UWZ235" s="29"/>
      <c r="UXA235" s="29"/>
      <c r="UXB235" s="29"/>
      <c r="UXC235" s="29"/>
      <c r="UXD235" s="29"/>
      <c r="UXE235" s="29"/>
      <c r="UXF235" s="29"/>
      <c r="UXG235" s="29"/>
      <c r="UXH235" s="29"/>
      <c r="UXI235" s="29"/>
      <c r="UXJ235" s="29"/>
      <c r="UXK235" s="29"/>
      <c r="UXL235" s="29"/>
      <c r="UXM235" s="29"/>
      <c r="UXN235" s="29"/>
      <c r="UXO235" s="29"/>
      <c r="UXP235" s="29"/>
      <c r="UXQ235" s="29"/>
      <c r="UXR235" s="29"/>
      <c r="UXS235" s="29"/>
      <c r="UXT235" s="29"/>
      <c r="UXU235" s="29"/>
      <c r="UXV235" s="29"/>
      <c r="UXW235" s="29"/>
      <c r="UXX235" s="29"/>
      <c r="UXY235" s="29"/>
      <c r="UXZ235" s="29"/>
      <c r="UYA235" s="29"/>
      <c r="UYB235" s="29"/>
      <c r="UYC235" s="29"/>
      <c r="UYD235" s="29"/>
      <c r="UYE235" s="29"/>
      <c r="UYF235" s="29"/>
      <c r="UYG235" s="29"/>
      <c r="UYH235" s="29"/>
      <c r="UYI235" s="29"/>
      <c r="UYJ235" s="29"/>
      <c r="UYK235" s="29"/>
      <c r="UYL235" s="29"/>
      <c r="UYM235" s="29"/>
      <c r="UYN235" s="29"/>
      <c r="UYO235" s="29"/>
      <c r="UYP235" s="29"/>
      <c r="UYQ235" s="29"/>
      <c r="UYR235" s="29"/>
      <c r="UYS235" s="29"/>
      <c r="UYT235" s="29"/>
      <c r="UYU235" s="29"/>
      <c r="UYV235" s="29"/>
      <c r="UYW235" s="29"/>
      <c r="UYX235" s="29"/>
      <c r="UYY235" s="29"/>
      <c r="UYZ235" s="29"/>
      <c r="UZA235" s="29"/>
      <c r="UZB235" s="29"/>
      <c r="UZC235" s="29"/>
      <c r="UZD235" s="29"/>
      <c r="UZE235" s="29"/>
      <c r="UZF235" s="29"/>
      <c r="UZG235" s="29"/>
      <c r="UZH235" s="29"/>
      <c r="UZI235" s="29"/>
      <c r="UZJ235" s="29"/>
      <c r="UZK235" s="29"/>
      <c r="UZL235" s="29"/>
      <c r="UZM235" s="29"/>
      <c r="UZN235" s="29"/>
      <c r="UZO235" s="29"/>
      <c r="UZP235" s="29"/>
      <c r="UZQ235" s="29"/>
      <c r="UZR235" s="29"/>
      <c r="UZS235" s="29"/>
      <c r="UZT235" s="29"/>
      <c r="UZU235" s="29"/>
      <c r="UZV235" s="29"/>
      <c r="UZW235" s="29"/>
      <c r="UZX235" s="29"/>
      <c r="UZY235" s="29"/>
      <c r="UZZ235" s="29"/>
      <c r="VAA235" s="29"/>
      <c r="VAB235" s="29"/>
      <c r="VAC235" s="29"/>
      <c r="VAD235" s="29"/>
      <c r="VAE235" s="29"/>
      <c r="VAF235" s="29"/>
      <c r="VAG235" s="29"/>
      <c r="VAH235" s="29"/>
      <c r="VAI235" s="29"/>
      <c r="VAJ235" s="29"/>
      <c r="VAK235" s="29"/>
      <c r="VAL235" s="29"/>
      <c r="VAM235" s="29"/>
      <c r="VAN235" s="29"/>
      <c r="VAO235" s="29"/>
      <c r="VAP235" s="29"/>
      <c r="VAQ235" s="29"/>
      <c r="VAR235" s="29"/>
      <c r="VAS235" s="29"/>
      <c r="VAT235" s="29"/>
      <c r="VAU235" s="29"/>
      <c r="VAV235" s="29"/>
      <c r="VAW235" s="29"/>
      <c r="VAX235" s="29"/>
      <c r="VAY235" s="29"/>
      <c r="VAZ235" s="29"/>
      <c r="VBA235" s="29"/>
      <c r="VBB235" s="29"/>
      <c r="VBC235" s="29"/>
      <c r="VBD235" s="29"/>
      <c r="VBE235" s="29"/>
      <c r="VBF235" s="29"/>
      <c r="VBG235" s="29"/>
      <c r="VBH235" s="29"/>
      <c r="VBI235" s="29"/>
      <c r="VBJ235" s="29"/>
      <c r="VBK235" s="29"/>
      <c r="VBL235" s="29"/>
      <c r="VBM235" s="29"/>
      <c r="VBN235" s="29"/>
      <c r="VBO235" s="29"/>
      <c r="VBP235" s="29"/>
      <c r="VBQ235" s="29"/>
      <c r="VBR235" s="29"/>
      <c r="VBS235" s="29"/>
      <c r="VBT235" s="29"/>
      <c r="VBU235" s="29"/>
      <c r="VBV235" s="29"/>
      <c r="VBW235" s="29"/>
      <c r="VBX235" s="29"/>
      <c r="VBY235" s="29"/>
      <c r="VBZ235" s="29"/>
      <c r="VCA235" s="29"/>
      <c r="VCB235" s="29"/>
      <c r="VCC235" s="29"/>
      <c r="VCD235" s="29"/>
      <c r="VCE235" s="29"/>
      <c r="VCF235" s="29"/>
      <c r="VCG235" s="29"/>
      <c r="VCH235" s="29"/>
      <c r="VCI235" s="29"/>
      <c r="VCJ235" s="29"/>
      <c r="VCK235" s="29"/>
      <c r="VCL235" s="29"/>
      <c r="VCM235" s="29"/>
      <c r="VCN235" s="29"/>
      <c r="VCO235" s="29"/>
      <c r="VCP235" s="29"/>
      <c r="VCQ235" s="29"/>
      <c r="VCR235" s="29"/>
      <c r="VCS235" s="29"/>
      <c r="VCT235" s="29"/>
      <c r="VCU235" s="29"/>
      <c r="VCV235" s="29"/>
      <c r="VCW235" s="29"/>
      <c r="VCX235" s="29"/>
      <c r="VCY235" s="29"/>
      <c r="VCZ235" s="29"/>
      <c r="VDA235" s="29"/>
      <c r="VDB235" s="29"/>
      <c r="VDC235" s="29"/>
      <c r="VDD235" s="29"/>
      <c r="VDE235" s="29"/>
      <c r="VDF235" s="29"/>
      <c r="VDG235" s="29"/>
      <c r="VDH235" s="29"/>
      <c r="VDI235" s="29"/>
      <c r="VDJ235" s="29"/>
      <c r="VDK235" s="29"/>
      <c r="VDL235" s="29"/>
      <c r="VDM235" s="29"/>
      <c r="VDN235" s="29"/>
      <c r="VDO235" s="29"/>
      <c r="VDP235" s="29"/>
      <c r="VDQ235" s="29"/>
      <c r="VDR235" s="29"/>
      <c r="VDS235" s="29"/>
      <c r="VDT235" s="29"/>
      <c r="VDU235" s="29"/>
      <c r="VDV235" s="29"/>
      <c r="VDW235" s="29"/>
      <c r="VDX235" s="29"/>
      <c r="VDY235" s="29"/>
      <c r="VDZ235" s="29"/>
      <c r="VEA235" s="29"/>
      <c r="VEB235" s="29"/>
      <c r="VEC235" s="29"/>
      <c r="VED235" s="29"/>
      <c r="VEE235" s="29"/>
      <c r="VEF235" s="29"/>
      <c r="VEG235" s="29"/>
      <c r="VEH235" s="29"/>
      <c r="VEI235" s="29"/>
      <c r="VEJ235" s="29"/>
      <c r="VEK235" s="29"/>
      <c r="VEL235" s="29"/>
      <c r="VEM235" s="29"/>
      <c r="VEN235" s="29"/>
      <c r="VEO235" s="29"/>
      <c r="VEP235" s="29"/>
      <c r="VEQ235" s="29"/>
      <c r="VER235" s="29"/>
      <c r="VES235" s="29"/>
      <c r="VET235" s="29"/>
      <c r="VEU235" s="29"/>
      <c r="VEV235" s="29"/>
      <c r="VEW235" s="29"/>
      <c r="VEX235" s="29"/>
      <c r="VEY235" s="29"/>
      <c r="VEZ235" s="29"/>
      <c r="VFA235" s="29"/>
      <c r="VFB235" s="29"/>
      <c r="VFC235" s="29"/>
      <c r="VFD235" s="29"/>
      <c r="VFE235" s="29"/>
      <c r="VFF235" s="29"/>
      <c r="VFG235" s="29"/>
      <c r="VFH235" s="29"/>
      <c r="VFI235" s="29"/>
      <c r="VFJ235" s="29"/>
      <c r="VFK235" s="29"/>
      <c r="VFL235" s="29"/>
      <c r="VFM235" s="29"/>
      <c r="VFN235" s="29"/>
      <c r="VFO235" s="29"/>
      <c r="VFP235" s="29"/>
      <c r="VFQ235" s="29"/>
      <c r="VFR235" s="29"/>
      <c r="VFS235" s="29"/>
      <c r="VFT235" s="29"/>
      <c r="VFU235" s="29"/>
      <c r="VFV235" s="29"/>
      <c r="VFW235" s="29"/>
      <c r="VFX235" s="29"/>
      <c r="VFY235" s="29"/>
      <c r="VFZ235" s="29"/>
      <c r="VGA235" s="29"/>
      <c r="VGB235" s="29"/>
      <c r="VGC235" s="29"/>
      <c r="VGD235" s="29"/>
      <c r="VGE235" s="29"/>
      <c r="VGF235" s="29"/>
      <c r="VGG235" s="29"/>
      <c r="VGH235" s="29"/>
      <c r="VGI235" s="29"/>
      <c r="VGJ235" s="29"/>
      <c r="VGK235" s="29"/>
      <c r="VGL235" s="29"/>
      <c r="VGM235" s="29"/>
      <c r="VGN235" s="29"/>
      <c r="VGO235" s="29"/>
      <c r="VGP235" s="29"/>
      <c r="VGQ235" s="29"/>
      <c r="VGR235" s="29"/>
      <c r="VGS235" s="29"/>
      <c r="VGT235" s="29"/>
      <c r="VGU235" s="29"/>
      <c r="VGV235" s="29"/>
      <c r="VGW235" s="29"/>
      <c r="VGX235" s="29"/>
      <c r="VGY235" s="29"/>
      <c r="VGZ235" s="29"/>
      <c r="VHA235" s="29"/>
      <c r="VHB235" s="29"/>
      <c r="VHC235" s="29"/>
      <c r="VHD235" s="29"/>
      <c r="VHE235" s="29"/>
      <c r="VHF235" s="29"/>
      <c r="VHG235" s="29"/>
      <c r="VHH235" s="29"/>
      <c r="VHI235" s="29"/>
      <c r="VHJ235" s="29"/>
      <c r="VHK235" s="29"/>
      <c r="VHL235" s="29"/>
      <c r="VHM235" s="29"/>
      <c r="VHN235" s="29"/>
      <c r="VHO235" s="29"/>
      <c r="VHP235" s="29"/>
      <c r="VHQ235" s="29"/>
      <c r="VHR235" s="29"/>
      <c r="VHS235" s="29"/>
      <c r="VHT235" s="29"/>
      <c r="VHU235" s="29"/>
      <c r="VHV235" s="29"/>
      <c r="VHW235" s="29"/>
      <c r="VHX235" s="29"/>
      <c r="VHY235" s="29"/>
      <c r="VHZ235" s="29"/>
      <c r="VIA235" s="29"/>
      <c r="VIB235" s="29"/>
      <c r="VIC235" s="29"/>
      <c r="VID235" s="29"/>
      <c r="VIE235" s="29"/>
      <c r="VIF235" s="29"/>
      <c r="VIG235" s="29"/>
      <c r="VIH235" s="29"/>
      <c r="VII235" s="29"/>
      <c r="VIJ235" s="29"/>
      <c r="VIK235" s="29"/>
      <c r="VIL235" s="29"/>
      <c r="VIM235" s="29"/>
      <c r="VIN235" s="29"/>
      <c r="VIO235" s="29"/>
      <c r="VIP235" s="29"/>
      <c r="VIQ235" s="29"/>
      <c r="VIR235" s="29"/>
      <c r="VIS235" s="29"/>
      <c r="VIT235" s="29"/>
      <c r="VIU235" s="29"/>
      <c r="VIV235" s="29"/>
      <c r="VIW235" s="29"/>
      <c r="VIX235" s="29"/>
      <c r="VIY235" s="29"/>
      <c r="VIZ235" s="29"/>
      <c r="VJA235" s="29"/>
      <c r="VJB235" s="29"/>
      <c r="VJC235" s="29"/>
      <c r="VJD235" s="29"/>
      <c r="VJE235" s="29"/>
      <c r="VJF235" s="29"/>
      <c r="VJG235" s="29"/>
      <c r="VJH235" s="29"/>
      <c r="VJI235" s="29"/>
      <c r="VJJ235" s="29"/>
      <c r="VJK235" s="29"/>
      <c r="VJL235" s="29"/>
      <c r="VJM235" s="29"/>
      <c r="VJN235" s="29"/>
      <c r="VJO235" s="29"/>
      <c r="VJP235" s="29"/>
      <c r="VJQ235" s="29"/>
      <c r="VJR235" s="29"/>
      <c r="VJS235" s="29"/>
      <c r="VJT235" s="29"/>
      <c r="VJU235" s="29"/>
      <c r="VJV235" s="29"/>
      <c r="VJW235" s="29"/>
      <c r="VJX235" s="29"/>
      <c r="VJY235" s="29"/>
      <c r="VJZ235" s="29"/>
      <c r="VKA235" s="29"/>
      <c r="VKB235" s="29"/>
      <c r="VKC235" s="29"/>
      <c r="VKD235" s="29"/>
      <c r="VKE235" s="29"/>
      <c r="VKF235" s="29"/>
      <c r="VKG235" s="29"/>
      <c r="VKH235" s="29"/>
      <c r="VKI235" s="29"/>
      <c r="VKJ235" s="29"/>
      <c r="VKK235" s="29"/>
      <c r="VKL235" s="29"/>
      <c r="VKM235" s="29"/>
      <c r="VKN235" s="29"/>
      <c r="VKO235" s="29"/>
      <c r="VKP235" s="29"/>
      <c r="VKQ235" s="29"/>
      <c r="VKR235" s="29"/>
      <c r="VKS235" s="29"/>
      <c r="VKT235" s="29"/>
      <c r="VKU235" s="29"/>
      <c r="VKV235" s="29"/>
      <c r="VKW235" s="29"/>
      <c r="VKX235" s="29"/>
      <c r="VKY235" s="29"/>
      <c r="VKZ235" s="29"/>
      <c r="VLA235" s="29"/>
      <c r="VLB235" s="29"/>
      <c r="VLC235" s="29"/>
      <c r="VLD235" s="29"/>
      <c r="VLE235" s="29"/>
      <c r="VLF235" s="29"/>
      <c r="VLG235" s="29"/>
      <c r="VLH235" s="29"/>
      <c r="VLI235" s="29"/>
      <c r="VLJ235" s="29"/>
      <c r="VLK235" s="29"/>
      <c r="VLL235" s="29"/>
      <c r="VLM235" s="29"/>
      <c r="VLN235" s="29"/>
      <c r="VLO235" s="29"/>
      <c r="VLP235" s="29"/>
      <c r="VLQ235" s="29"/>
      <c r="VLR235" s="29"/>
      <c r="VLS235" s="29"/>
      <c r="VLT235" s="29"/>
      <c r="VLU235" s="29"/>
      <c r="VLV235" s="29"/>
      <c r="VLW235" s="29"/>
      <c r="VLX235" s="29"/>
      <c r="VLY235" s="29"/>
      <c r="VLZ235" s="29"/>
      <c r="VMA235" s="29"/>
      <c r="VMB235" s="29"/>
      <c r="VMC235" s="29"/>
      <c r="VMD235" s="29"/>
      <c r="VME235" s="29"/>
      <c r="VMF235" s="29"/>
      <c r="VMG235" s="29"/>
      <c r="VMH235" s="29"/>
      <c r="VMI235" s="29"/>
      <c r="VMJ235" s="29"/>
      <c r="VMK235" s="29"/>
      <c r="VML235" s="29"/>
      <c r="VMM235" s="29"/>
      <c r="VMN235" s="29"/>
      <c r="VMO235" s="29"/>
      <c r="VMP235" s="29"/>
      <c r="VMQ235" s="29"/>
      <c r="VMR235" s="29"/>
      <c r="VMS235" s="29"/>
      <c r="VMT235" s="29"/>
      <c r="VMU235" s="29"/>
      <c r="VMV235" s="29"/>
      <c r="VMW235" s="29"/>
      <c r="VMX235" s="29"/>
      <c r="VMY235" s="29"/>
      <c r="VMZ235" s="29"/>
      <c r="VNA235" s="29"/>
      <c r="VNB235" s="29"/>
      <c r="VNC235" s="29"/>
      <c r="VND235" s="29"/>
      <c r="VNE235" s="29"/>
      <c r="VNF235" s="29"/>
      <c r="VNG235" s="29"/>
      <c r="VNH235" s="29"/>
      <c r="VNI235" s="29"/>
      <c r="VNJ235" s="29"/>
      <c r="VNK235" s="29"/>
      <c r="VNL235" s="29"/>
      <c r="VNM235" s="29"/>
      <c r="VNN235" s="29"/>
      <c r="VNO235" s="29"/>
      <c r="VNP235" s="29"/>
      <c r="VNQ235" s="29"/>
      <c r="VNR235" s="29"/>
      <c r="VNS235" s="29"/>
      <c r="VNT235" s="29"/>
      <c r="VNU235" s="29"/>
      <c r="VNV235" s="29"/>
      <c r="VNW235" s="29"/>
      <c r="VNX235" s="29"/>
      <c r="VNY235" s="29"/>
      <c r="VNZ235" s="29"/>
      <c r="VOA235" s="29"/>
      <c r="VOB235" s="29"/>
      <c r="VOC235" s="29"/>
      <c r="VOD235" s="29"/>
      <c r="VOE235" s="29"/>
      <c r="VOF235" s="29"/>
      <c r="VOG235" s="29"/>
      <c r="VOH235" s="29"/>
      <c r="VOI235" s="29"/>
      <c r="VOJ235" s="29"/>
      <c r="VOK235" s="29"/>
      <c r="VOL235" s="29"/>
      <c r="VOM235" s="29"/>
      <c r="VON235" s="29"/>
      <c r="VOO235" s="29"/>
      <c r="VOP235" s="29"/>
      <c r="VOQ235" s="29"/>
      <c r="VOR235" s="29"/>
      <c r="VOS235" s="29"/>
      <c r="VOT235" s="29"/>
      <c r="VOU235" s="29"/>
      <c r="VOV235" s="29"/>
      <c r="VOW235" s="29"/>
      <c r="VOX235" s="29"/>
      <c r="VOY235" s="29"/>
      <c r="VOZ235" s="29"/>
      <c r="VPA235" s="29"/>
      <c r="VPB235" s="29"/>
      <c r="VPC235" s="29"/>
      <c r="VPD235" s="29"/>
      <c r="VPE235" s="29"/>
      <c r="VPF235" s="29"/>
      <c r="VPG235" s="29"/>
      <c r="VPH235" s="29"/>
      <c r="VPI235" s="29"/>
      <c r="VPJ235" s="29"/>
      <c r="VPK235" s="29"/>
      <c r="VPL235" s="29"/>
      <c r="VPM235" s="29"/>
      <c r="VPN235" s="29"/>
      <c r="VPO235" s="29"/>
      <c r="VPP235" s="29"/>
      <c r="VPQ235" s="29"/>
      <c r="VPR235" s="29"/>
      <c r="VPS235" s="29"/>
      <c r="VPT235" s="29"/>
      <c r="VPU235" s="29"/>
      <c r="VPV235" s="29"/>
      <c r="VPW235" s="29"/>
      <c r="VPX235" s="29"/>
      <c r="VPY235" s="29"/>
      <c r="VPZ235" s="29"/>
      <c r="VQA235" s="29"/>
      <c r="VQB235" s="29"/>
      <c r="VQC235" s="29"/>
      <c r="VQD235" s="29"/>
      <c r="VQE235" s="29"/>
      <c r="VQF235" s="29"/>
      <c r="VQG235" s="29"/>
      <c r="VQH235" s="29"/>
      <c r="VQI235" s="29"/>
      <c r="VQJ235" s="29"/>
      <c r="VQK235" s="29"/>
      <c r="VQL235" s="29"/>
      <c r="VQM235" s="29"/>
      <c r="VQN235" s="29"/>
      <c r="VQO235" s="29"/>
      <c r="VQP235" s="29"/>
      <c r="VQQ235" s="29"/>
      <c r="VQR235" s="29"/>
      <c r="VQS235" s="29"/>
      <c r="VQT235" s="29"/>
      <c r="VQU235" s="29"/>
      <c r="VQV235" s="29"/>
      <c r="VQW235" s="29"/>
      <c r="VQX235" s="29"/>
      <c r="VQY235" s="29"/>
      <c r="VQZ235" s="29"/>
      <c r="VRA235" s="29"/>
      <c r="VRB235" s="29"/>
      <c r="VRC235" s="29"/>
      <c r="VRD235" s="29"/>
      <c r="VRE235" s="29"/>
      <c r="VRF235" s="29"/>
      <c r="VRG235" s="29"/>
      <c r="VRH235" s="29"/>
      <c r="VRI235" s="29"/>
      <c r="VRJ235" s="29"/>
      <c r="VRK235" s="29"/>
      <c r="VRL235" s="29"/>
      <c r="VRM235" s="29"/>
      <c r="VRN235" s="29"/>
      <c r="VRO235" s="29"/>
      <c r="VRP235" s="29"/>
      <c r="VRQ235" s="29"/>
      <c r="VRR235" s="29"/>
      <c r="VRS235" s="29"/>
      <c r="VRT235" s="29"/>
      <c r="VRU235" s="29"/>
      <c r="VRV235" s="29"/>
      <c r="VRW235" s="29"/>
      <c r="VRX235" s="29"/>
      <c r="VRY235" s="29"/>
      <c r="VRZ235" s="29"/>
      <c r="VSA235" s="29"/>
      <c r="VSB235" s="29"/>
      <c r="VSC235" s="29"/>
      <c r="VSD235" s="29"/>
      <c r="VSE235" s="29"/>
      <c r="VSF235" s="29"/>
      <c r="VSG235" s="29"/>
      <c r="VSH235" s="29"/>
      <c r="VSI235" s="29"/>
      <c r="VSJ235" s="29"/>
      <c r="VSK235" s="29"/>
      <c r="VSL235" s="29"/>
      <c r="VSM235" s="29"/>
      <c r="VSN235" s="29"/>
      <c r="VSO235" s="29"/>
      <c r="VSP235" s="29"/>
      <c r="VSQ235" s="29"/>
      <c r="VSR235" s="29"/>
      <c r="VSS235" s="29"/>
      <c r="VST235" s="29"/>
      <c r="VSU235" s="29"/>
      <c r="VSV235" s="29"/>
      <c r="VSW235" s="29"/>
      <c r="VSX235" s="29"/>
      <c r="VSY235" s="29"/>
      <c r="VSZ235" s="29"/>
      <c r="VTA235" s="29"/>
      <c r="VTB235" s="29"/>
      <c r="VTC235" s="29"/>
      <c r="VTD235" s="29"/>
      <c r="VTE235" s="29"/>
      <c r="VTF235" s="29"/>
      <c r="VTG235" s="29"/>
      <c r="VTH235" s="29"/>
      <c r="VTI235" s="29"/>
      <c r="VTJ235" s="29"/>
      <c r="VTK235" s="29"/>
      <c r="VTL235" s="29"/>
      <c r="VTM235" s="29"/>
      <c r="VTN235" s="29"/>
      <c r="VTO235" s="29"/>
      <c r="VTP235" s="29"/>
      <c r="VTQ235" s="29"/>
      <c r="VTR235" s="29"/>
      <c r="VTS235" s="29"/>
      <c r="VTT235" s="29"/>
      <c r="VTU235" s="29"/>
      <c r="VTV235" s="29"/>
      <c r="VTW235" s="29"/>
      <c r="VTX235" s="29"/>
      <c r="VTY235" s="29"/>
      <c r="VTZ235" s="29"/>
      <c r="VUA235" s="29"/>
      <c r="VUB235" s="29"/>
      <c r="VUC235" s="29"/>
      <c r="VUD235" s="29"/>
      <c r="VUE235" s="29"/>
      <c r="VUF235" s="29"/>
      <c r="VUG235" s="29"/>
      <c r="VUH235" s="29"/>
      <c r="VUI235" s="29"/>
      <c r="VUJ235" s="29"/>
      <c r="VUK235" s="29"/>
      <c r="VUL235" s="29"/>
      <c r="VUM235" s="29"/>
      <c r="VUN235" s="29"/>
      <c r="VUO235" s="29"/>
      <c r="VUP235" s="29"/>
      <c r="VUQ235" s="29"/>
      <c r="VUR235" s="29"/>
      <c r="VUS235" s="29"/>
      <c r="VUT235" s="29"/>
      <c r="VUU235" s="29"/>
      <c r="VUV235" s="29"/>
      <c r="VUW235" s="29"/>
      <c r="VUX235" s="29"/>
      <c r="VUY235" s="29"/>
      <c r="VUZ235" s="29"/>
      <c r="VVA235" s="29"/>
      <c r="VVB235" s="29"/>
      <c r="VVC235" s="29"/>
      <c r="VVD235" s="29"/>
      <c r="VVE235" s="29"/>
      <c r="VVF235" s="29"/>
      <c r="VVG235" s="29"/>
      <c r="VVH235" s="29"/>
      <c r="VVI235" s="29"/>
      <c r="VVJ235" s="29"/>
      <c r="VVK235" s="29"/>
      <c r="VVL235" s="29"/>
      <c r="VVM235" s="29"/>
      <c r="VVN235" s="29"/>
      <c r="VVO235" s="29"/>
      <c r="VVP235" s="29"/>
      <c r="VVQ235" s="29"/>
      <c r="VVR235" s="29"/>
      <c r="VVS235" s="29"/>
      <c r="VVT235" s="29"/>
      <c r="VVU235" s="29"/>
      <c r="VVV235" s="29"/>
      <c r="VVW235" s="29"/>
      <c r="VVX235" s="29"/>
      <c r="VVY235" s="29"/>
      <c r="VVZ235" s="29"/>
      <c r="VWA235" s="29"/>
      <c r="VWB235" s="29"/>
      <c r="VWC235" s="29"/>
      <c r="VWD235" s="29"/>
      <c r="VWE235" s="29"/>
      <c r="VWF235" s="29"/>
      <c r="VWG235" s="29"/>
      <c r="VWH235" s="29"/>
      <c r="VWI235" s="29"/>
      <c r="VWJ235" s="29"/>
      <c r="VWK235" s="29"/>
      <c r="VWL235" s="29"/>
      <c r="VWM235" s="29"/>
      <c r="VWN235" s="29"/>
      <c r="VWO235" s="29"/>
      <c r="VWP235" s="29"/>
      <c r="VWQ235" s="29"/>
      <c r="VWR235" s="29"/>
      <c r="VWS235" s="29"/>
      <c r="VWT235" s="29"/>
      <c r="VWU235" s="29"/>
      <c r="VWV235" s="29"/>
      <c r="VWW235" s="29"/>
      <c r="VWX235" s="29"/>
      <c r="VWY235" s="29"/>
      <c r="VWZ235" s="29"/>
      <c r="VXA235" s="29"/>
      <c r="VXB235" s="29"/>
      <c r="VXC235" s="29"/>
      <c r="VXD235" s="29"/>
      <c r="VXE235" s="29"/>
      <c r="VXF235" s="29"/>
      <c r="VXG235" s="29"/>
      <c r="VXH235" s="29"/>
      <c r="VXI235" s="29"/>
      <c r="VXJ235" s="29"/>
      <c r="VXK235" s="29"/>
      <c r="VXL235" s="29"/>
      <c r="VXM235" s="29"/>
      <c r="VXN235" s="29"/>
      <c r="VXO235" s="29"/>
      <c r="VXP235" s="29"/>
      <c r="VXQ235" s="29"/>
      <c r="VXR235" s="29"/>
      <c r="VXS235" s="29"/>
      <c r="VXT235" s="29"/>
      <c r="VXU235" s="29"/>
      <c r="VXV235" s="29"/>
      <c r="VXW235" s="29"/>
      <c r="VXX235" s="29"/>
      <c r="VXY235" s="29"/>
      <c r="VXZ235" s="29"/>
      <c r="VYA235" s="29"/>
      <c r="VYB235" s="29"/>
      <c r="VYC235" s="29"/>
      <c r="VYD235" s="29"/>
      <c r="VYE235" s="29"/>
      <c r="VYF235" s="29"/>
      <c r="VYG235" s="29"/>
      <c r="VYH235" s="29"/>
      <c r="VYI235" s="29"/>
      <c r="VYJ235" s="29"/>
      <c r="VYK235" s="29"/>
      <c r="VYL235" s="29"/>
      <c r="VYM235" s="29"/>
      <c r="VYN235" s="29"/>
      <c r="VYO235" s="29"/>
      <c r="VYP235" s="29"/>
      <c r="VYQ235" s="29"/>
      <c r="VYR235" s="29"/>
      <c r="VYS235" s="29"/>
      <c r="VYT235" s="29"/>
      <c r="VYU235" s="29"/>
      <c r="VYV235" s="29"/>
      <c r="VYW235" s="29"/>
      <c r="VYX235" s="29"/>
      <c r="VYY235" s="29"/>
      <c r="VYZ235" s="29"/>
      <c r="VZA235" s="29"/>
      <c r="VZB235" s="29"/>
      <c r="VZC235" s="29"/>
      <c r="VZD235" s="29"/>
      <c r="VZE235" s="29"/>
      <c r="VZF235" s="29"/>
      <c r="VZG235" s="29"/>
      <c r="VZH235" s="29"/>
      <c r="VZI235" s="29"/>
      <c r="VZJ235" s="29"/>
      <c r="VZK235" s="29"/>
      <c r="VZL235" s="29"/>
      <c r="VZM235" s="29"/>
      <c r="VZN235" s="29"/>
      <c r="VZO235" s="29"/>
      <c r="VZP235" s="29"/>
      <c r="VZQ235" s="29"/>
      <c r="VZR235" s="29"/>
      <c r="VZS235" s="29"/>
      <c r="VZT235" s="29"/>
      <c r="VZU235" s="29"/>
      <c r="VZV235" s="29"/>
      <c r="VZW235" s="29"/>
      <c r="VZX235" s="29"/>
      <c r="VZY235" s="29"/>
      <c r="VZZ235" s="29"/>
      <c r="WAA235" s="29"/>
      <c r="WAB235" s="29"/>
      <c r="WAC235" s="29"/>
      <c r="WAD235" s="29"/>
      <c r="WAE235" s="29"/>
      <c r="WAF235" s="29"/>
      <c r="WAG235" s="29"/>
      <c r="WAH235" s="29"/>
      <c r="WAI235" s="29"/>
      <c r="WAJ235" s="29"/>
      <c r="WAK235" s="29"/>
      <c r="WAL235" s="29"/>
      <c r="WAM235" s="29"/>
      <c r="WAN235" s="29"/>
      <c r="WAO235" s="29"/>
      <c r="WAP235" s="29"/>
      <c r="WAQ235" s="29"/>
      <c r="WAR235" s="29"/>
      <c r="WAS235" s="29"/>
      <c r="WAT235" s="29"/>
      <c r="WAU235" s="29"/>
      <c r="WAV235" s="29"/>
      <c r="WAW235" s="29"/>
      <c r="WAX235" s="29"/>
      <c r="WAY235" s="29"/>
      <c r="WAZ235" s="29"/>
      <c r="WBA235" s="29"/>
      <c r="WBB235" s="29"/>
      <c r="WBC235" s="29"/>
      <c r="WBD235" s="29"/>
      <c r="WBE235" s="29"/>
      <c r="WBF235" s="29"/>
      <c r="WBG235" s="29"/>
      <c r="WBH235" s="29"/>
      <c r="WBI235" s="29"/>
      <c r="WBJ235" s="29"/>
      <c r="WBK235" s="29"/>
      <c r="WBL235" s="29"/>
      <c r="WBM235" s="29"/>
      <c r="WBN235" s="29"/>
      <c r="WBO235" s="29"/>
      <c r="WBP235" s="29"/>
      <c r="WBQ235" s="29"/>
      <c r="WBR235" s="29"/>
      <c r="WBS235" s="29"/>
      <c r="WBT235" s="29"/>
      <c r="WBU235" s="29"/>
      <c r="WBV235" s="29"/>
      <c r="WBW235" s="29"/>
      <c r="WBX235" s="29"/>
      <c r="WBY235" s="29"/>
      <c r="WBZ235" s="29"/>
      <c r="WCA235" s="29"/>
      <c r="WCB235" s="29"/>
      <c r="WCC235" s="29"/>
      <c r="WCD235" s="29"/>
      <c r="WCE235" s="29"/>
      <c r="WCF235" s="29"/>
      <c r="WCG235" s="29"/>
      <c r="WCH235" s="29"/>
      <c r="WCI235" s="29"/>
      <c r="WCJ235" s="29"/>
      <c r="WCK235" s="29"/>
      <c r="WCL235" s="29"/>
      <c r="WCM235" s="29"/>
      <c r="WCN235" s="29"/>
      <c r="WCO235" s="29"/>
      <c r="WCP235" s="29"/>
      <c r="WCQ235" s="29"/>
      <c r="WCR235" s="29"/>
      <c r="WCS235" s="29"/>
      <c r="WCT235" s="29"/>
      <c r="WCU235" s="29"/>
      <c r="WCV235" s="29"/>
      <c r="WCW235" s="29"/>
      <c r="WCX235" s="29"/>
      <c r="WCY235" s="29"/>
      <c r="WCZ235" s="29"/>
      <c r="WDA235" s="29"/>
      <c r="WDB235" s="29"/>
      <c r="WDC235" s="29"/>
      <c r="WDD235" s="29"/>
      <c r="WDE235" s="29"/>
      <c r="WDF235" s="29"/>
      <c r="WDG235" s="29"/>
      <c r="WDH235" s="29"/>
      <c r="WDI235" s="29"/>
      <c r="WDJ235" s="29"/>
      <c r="WDK235" s="29"/>
      <c r="WDL235" s="29"/>
      <c r="WDM235" s="29"/>
      <c r="WDN235" s="29"/>
      <c r="WDO235" s="29"/>
      <c r="WDP235" s="29"/>
      <c r="WDQ235" s="29"/>
      <c r="WDR235" s="29"/>
      <c r="WDS235" s="29"/>
      <c r="WDT235" s="29"/>
      <c r="WDU235" s="29"/>
      <c r="WDV235" s="29"/>
      <c r="WDW235" s="29"/>
      <c r="WDX235" s="29"/>
      <c r="WDY235" s="29"/>
      <c r="WDZ235" s="29"/>
      <c r="WEA235" s="29"/>
      <c r="WEB235" s="29"/>
      <c r="WEC235" s="29"/>
      <c r="WED235" s="29"/>
      <c r="WEE235" s="29"/>
      <c r="WEF235" s="29"/>
      <c r="WEG235" s="29"/>
      <c r="WEH235" s="29"/>
      <c r="WEI235" s="29"/>
      <c r="WEJ235" s="29"/>
      <c r="WEK235" s="29"/>
      <c r="WEL235" s="29"/>
      <c r="WEM235" s="29"/>
      <c r="WEN235" s="29"/>
      <c r="WEO235" s="29"/>
      <c r="WEP235" s="29"/>
      <c r="WEQ235" s="29"/>
      <c r="WER235" s="29"/>
      <c r="WES235" s="29"/>
      <c r="WET235" s="29"/>
      <c r="WEU235" s="29"/>
      <c r="WEV235" s="29"/>
      <c r="WEW235" s="29"/>
      <c r="WEX235" s="29"/>
      <c r="WEY235" s="29"/>
      <c r="WEZ235" s="29"/>
      <c r="WFA235" s="29"/>
      <c r="WFB235" s="29"/>
      <c r="WFC235" s="29"/>
      <c r="WFD235" s="29"/>
      <c r="WFE235" s="29"/>
      <c r="WFF235" s="29"/>
      <c r="WFG235" s="29"/>
      <c r="WFH235" s="29"/>
      <c r="WFI235" s="29"/>
      <c r="WFJ235" s="29"/>
      <c r="WFK235" s="29"/>
      <c r="WFL235" s="29"/>
      <c r="WFM235" s="29"/>
      <c r="WFN235" s="29"/>
      <c r="WFO235" s="29"/>
      <c r="WFP235" s="29"/>
      <c r="WFQ235" s="29"/>
      <c r="WFR235" s="29"/>
      <c r="WFS235" s="29"/>
      <c r="WFT235" s="29"/>
      <c r="WFU235" s="29"/>
      <c r="WFV235" s="29"/>
      <c r="WFW235" s="29"/>
      <c r="WFX235" s="29"/>
      <c r="WFY235" s="29"/>
      <c r="WFZ235" s="29"/>
      <c r="WGA235" s="29"/>
      <c r="WGB235" s="29"/>
      <c r="WGC235" s="29"/>
      <c r="WGD235" s="29"/>
      <c r="WGE235" s="29"/>
      <c r="WGF235" s="29"/>
      <c r="WGG235" s="29"/>
      <c r="WGH235" s="29"/>
      <c r="WGI235" s="29"/>
      <c r="WGJ235" s="29"/>
      <c r="WGK235" s="29"/>
      <c r="WGL235" s="29"/>
      <c r="WGM235" s="29"/>
      <c r="WGN235" s="29"/>
      <c r="WGO235" s="29"/>
      <c r="WGP235" s="29"/>
      <c r="WGQ235" s="29"/>
      <c r="WGR235" s="29"/>
      <c r="WGS235" s="29"/>
      <c r="WGT235" s="29"/>
      <c r="WGU235" s="29"/>
      <c r="WGV235" s="29"/>
      <c r="WGW235" s="29"/>
      <c r="WGX235" s="29"/>
      <c r="WGY235" s="29"/>
      <c r="WGZ235" s="29"/>
      <c r="WHA235" s="29"/>
      <c r="WHB235" s="29"/>
      <c r="WHC235" s="29"/>
      <c r="WHD235" s="29"/>
      <c r="WHE235" s="29"/>
      <c r="WHF235" s="29"/>
      <c r="WHG235" s="29"/>
      <c r="WHH235" s="29"/>
      <c r="WHI235" s="29"/>
      <c r="WHJ235" s="29"/>
      <c r="WHK235" s="29"/>
      <c r="WHL235" s="29"/>
      <c r="WHM235" s="29"/>
      <c r="WHN235" s="29"/>
      <c r="WHO235" s="29"/>
      <c r="WHP235" s="29"/>
      <c r="WHQ235" s="29"/>
      <c r="WHR235" s="29"/>
      <c r="WHS235" s="29"/>
      <c r="WHT235" s="29"/>
      <c r="WHU235" s="29"/>
      <c r="WHV235" s="29"/>
      <c r="WHW235" s="29"/>
      <c r="WHX235" s="29"/>
      <c r="WHY235" s="29"/>
      <c r="WHZ235" s="29"/>
      <c r="WIA235" s="29"/>
      <c r="WIB235" s="29"/>
      <c r="WIC235" s="29"/>
      <c r="WID235" s="29"/>
      <c r="WIE235" s="29"/>
      <c r="WIF235" s="29"/>
      <c r="WIG235" s="29"/>
      <c r="WIH235" s="29"/>
      <c r="WII235" s="29"/>
      <c r="WIJ235" s="29"/>
      <c r="WIK235" s="29"/>
      <c r="WIL235" s="29"/>
      <c r="WIM235" s="29"/>
      <c r="WIN235" s="29"/>
      <c r="WIO235" s="29"/>
      <c r="WIP235" s="29"/>
      <c r="WIQ235" s="29"/>
      <c r="WIR235" s="29"/>
      <c r="WIS235" s="29"/>
      <c r="WIT235" s="29"/>
      <c r="WIU235" s="29"/>
      <c r="WIV235" s="29"/>
      <c r="WIW235" s="29"/>
      <c r="WIX235" s="29"/>
      <c r="WIY235" s="29"/>
      <c r="WIZ235" s="29"/>
      <c r="WJA235" s="29"/>
      <c r="WJB235" s="29"/>
      <c r="WJC235" s="29"/>
      <c r="WJD235" s="29"/>
      <c r="WJE235" s="29"/>
      <c r="WJF235" s="29"/>
      <c r="WJG235" s="29"/>
      <c r="WJH235" s="29"/>
      <c r="WJI235" s="29"/>
      <c r="WJJ235" s="29"/>
      <c r="WJK235" s="29"/>
      <c r="WJL235" s="29"/>
      <c r="WJM235" s="29"/>
      <c r="WJN235" s="29"/>
      <c r="WJO235" s="29"/>
      <c r="WJP235" s="29"/>
      <c r="WJQ235" s="29"/>
      <c r="WJR235" s="29"/>
      <c r="WJS235" s="29"/>
      <c r="WJT235" s="29"/>
      <c r="WJU235" s="29"/>
      <c r="WJV235" s="29"/>
      <c r="WJW235" s="29"/>
      <c r="WJX235" s="29"/>
      <c r="WJY235" s="29"/>
      <c r="WJZ235" s="29"/>
      <c r="WKA235" s="29"/>
      <c r="WKB235" s="29"/>
      <c r="WKC235" s="29"/>
      <c r="WKD235" s="29"/>
      <c r="WKE235" s="29"/>
      <c r="WKF235" s="29"/>
      <c r="WKG235" s="29"/>
      <c r="WKH235" s="29"/>
      <c r="WKI235" s="29"/>
      <c r="WKJ235" s="29"/>
      <c r="WKK235" s="29"/>
      <c r="WKL235" s="29"/>
      <c r="WKM235" s="29"/>
      <c r="WKN235" s="29"/>
      <c r="WKO235" s="29"/>
      <c r="WKP235" s="29"/>
      <c r="WKQ235" s="29"/>
      <c r="WKR235" s="29"/>
      <c r="WKS235" s="29"/>
      <c r="WKT235" s="29"/>
      <c r="WKU235" s="29"/>
      <c r="WKV235" s="29"/>
      <c r="WKW235" s="29"/>
      <c r="WKX235" s="29"/>
      <c r="WKY235" s="29"/>
      <c r="WKZ235" s="29"/>
      <c r="WLA235" s="29"/>
      <c r="WLB235" s="29"/>
      <c r="WLC235" s="29"/>
      <c r="WLD235" s="29"/>
      <c r="WLE235" s="29"/>
      <c r="WLF235" s="29"/>
      <c r="WLG235" s="29"/>
      <c r="WLH235" s="29"/>
      <c r="WLI235" s="29"/>
      <c r="WLJ235" s="29"/>
      <c r="WLK235" s="29"/>
      <c r="WLL235" s="29"/>
      <c r="WLM235" s="29"/>
      <c r="WLN235" s="29"/>
      <c r="WLO235" s="29"/>
      <c r="WLP235" s="29"/>
      <c r="WLQ235" s="29"/>
      <c r="WLR235" s="29"/>
      <c r="WLS235" s="29"/>
      <c r="WLT235" s="29"/>
      <c r="WLU235" s="29"/>
      <c r="WLV235" s="29"/>
      <c r="WLW235" s="29"/>
      <c r="WLX235" s="29"/>
      <c r="WLY235" s="29"/>
      <c r="WLZ235" s="29"/>
      <c r="WMA235" s="29"/>
      <c r="WMB235" s="29"/>
      <c r="WMC235" s="29"/>
      <c r="WMD235" s="29"/>
      <c r="WME235" s="29"/>
      <c r="WMF235" s="29"/>
      <c r="WMG235" s="29"/>
      <c r="WMH235" s="29"/>
      <c r="WMI235" s="29"/>
      <c r="WMJ235" s="29"/>
      <c r="WMK235" s="29"/>
      <c r="WML235" s="29"/>
      <c r="WMM235" s="29"/>
      <c r="WMN235" s="29"/>
      <c r="WMO235" s="29"/>
      <c r="WMP235" s="29"/>
      <c r="WMQ235" s="29"/>
      <c r="WMR235" s="29"/>
      <c r="WMS235" s="29"/>
      <c r="WMT235" s="29"/>
      <c r="WMU235" s="29"/>
      <c r="WMV235" s="29"/>
      <c r="WMW235" s="29"/>
      <c r="WMX235" s="29"/>
      <c r="WMY235" s="29"/>
      <c r="WMZ235" s="29"/>
      <c r="WNA235" s="29"/>
      <c r="WNB235" s="29"/>
      <c r="WNC235" s="29"/>
      <c r="WND235" s="29"/>
      <c r="WNE235" s="29"/>
      <c r="WNF235" s="29"/>
      <c r="WNG235" s="29"/>
      <c r="WNH235" s="29"/>
      <c r="WNI235" s="29"/>
      <c r="WNJ235" s="29"/>
      <c r="WNK235" s="29"/>
      <c r="WNL235" s="29"/>
      <c r="WNM235" s="29"/>
      <c r="WNN235" s="29"/>
      <c r="WNO235" s="29"/>
      <c r="WNP235" s="29"/>
      <c r="WNQ235" s="29"/>
      <c r="WNR235" s="29"/>
      <c r="WNS235" s="29"/>
      <c r="WNT235" s="29"/>
      <c r="WNU235" s="29"/>
      <c r="WNV235" s="29"/>
      <c r="WNW235" s="29"/>
      <c r="WNX235" s="29"/>
      <c r="WNY235" s="29"/>
      <c r="WNZ235" s="29"/>
      <c r="WOA235" s="29"/>
      <c r="WOB235" s="29"/>
      <c r="WOC235" s="29"/>
      <c r="WOD235" s="29"/>
      <c r="WOE235" s="29"/>
      <c r="WOF235" s="29"/>
      <c r="WOG235" s="29"/>
      <c r="WOH235" s="29"/>
      <c r="WOI235" s="29"/>
      <c r="WOJ235" s="29"/>
      <c r="WOK235" s="29"/>
      <c r="WOL235" s="29"/>
      <c r="WOM235" s="29"/>
      <c r="WON235" s="29"/>
      <c r="WOO235" s="29"/>
      <c r="WOP235" s="29"/>
      <c r="WOQ235" s="29"/>
      <c r="WOR235" s="29"/>
      <c r="WOS235" s="29"/>
      <c r="WOT235" s="29"/>
      <c r="WOU235" s="29"/>
      <c r="WOV235" s="29"/>
      <c r="WOW235" s="29"/>
      <c r="WOX235" s="29"/>
      <c r="WOY235" s="29"/>
      <c r="WOZ235" s="29"/>
      <c r="WPA235" s="29"/>
      <c r="WPB235" s="29"/>
      <c r="WPC235" s="29"/>
      <c r="WPD235" s="29"/>
      <c r="WPE235" s="29"/>
      <c r="WPF235" s="29"/>
      <c r="WPG235" s="29"/>
      <c r="WPH235" s="29"/>
      <c r="WPI235" s="29"/>
      <c r="WPJ235" s="29"/>
      <c r="WPK235" s="29"/>
      <c r="WPL235" s="29"/>
      <c r="WPM235" s="29"/>
      <c r="WPN235" s="29"/>
      <c r="WPO235" s="29"/>
      <c r="WPP235" s="29"/>
      <c r="WPQ235" s="29"/>
      <c r="WPR235" s="29"/>
      <c r="WPS235" s="29"/>
      <c r="WPT235" s="29"/>
      <c r="WPU235" s="29"/>
      <c r="WPV235" s="29"/>
      <c r="WPW235" s="29"/>
      <c r="WPX235" s="29"/>
      <c r="WPY235" s="29"/>
      <c r="WPZ235" s="29"/>
      <c r="WQA235" s="29"/>
      <c r="WQB235" s="29"/>
      <c r="WQC235" s="29"/>
      <c r="WQD235" s="29"/>
      <c r="WQE235" s="29"/>
      <c r="WQF235" s="29"/>
      <c r="WQG235" s="29"/>
      <c r="WQH235" s="29"/>
      <c r="WQI235" s="29"/>
      <c r="WQJ235" s="29"/>
      <c r="WQK235" s="29"/>
      <c r="WQL235" s="29"/>
      <c r="WQM235" s="29"/>
      <c r="WQN235" s="29"/>
      <c r="WQO235" s="29"/>
      <c r="WQP235" s="29"/>
      <c r="WQQ235" s="29"/>
      <c r="WQR235" s="29"/>
      <c r="WQS235" s="29"/>
      <c r="WQT235" s="29"/>
      <c r="WQU235" s="29"/>
      <c r="WQV235" s="29"/>
      <c r="WQW235" s="29"/>
      <c r="WQX235" s="29"/>
      <c r="WQY235" s="29"/>
      <c r="WQZ235" s="29"/>
      <c r="WRA235" s="29"/>
      <c r="WRB235" s="29"/>
      <c r="WRC235" s="29"/>
      <c r="WRD235" s="29"/>
      <c r="WRE235" s="29"/>
      <c r="WRF235" s="29"/>
      <c r="WRG235" s="29"/>
      <c r="WRH235" s="29"/>
      <c r="WRI235" s="29"/>
      <c r="WRJ235" s="29"/>
      <c r="WRK235" s="29"/>
      <c r="WRL235" s="29"/>
      <c r="WRM235" s="29"/>
      <c r="WRN235" s="29"/>
      <c r="WRO235" s="29"/>
      <c r="WRP235" s="29"/>
      <c r="WRQ235" s="29"/>
      <c r="WRR235" s="29"/>
      <c r="WRS235" s="29"/>
      <c r="WRT235" s="29"/>
      <c r="WRU235" s="29"/>
      <c r="WRV235" s="29"/>
      <c r="WRW235" s="29"/>
      <c r="WRX235" s="29"/>
      <c r="WRY235" s="29"/>
      <c r="WRZ235" s="29"/>
      <c r="WSA235" s="29"/>
      <c r="WSB235" s="29"/>
      <c r="WSC235" s="29"/>
      <c r="WSD235" s="29"/>
      <c r="WSE235" s="29"/>
      <c r="WSF235" s="29"/>
      <c r="WSG235" s="29"/>
      <c r="WSH235" s="29"/>
      <c r="WSI235" s="29"/>
      <c r="WSJ235" s="29"/>
      <c r="WSK235" s="29"/>
      <c r="WSL235" s="29"/>
      <c r="WSM235" s="29"/>
      <c r="WSN235" s="29"/>
      <c r="WSO235" s="29"/>
      <c r="WSP235" s="29"/>
      <c r="WSQ235" s="29"/>
      <c r="WSR235" s="29"/>
      <c r="WSS235" s="29"/>
      <c r="WST235" s="29"/>
      <c r="WSU235" s="29"/>
      <c r="WSV235" s="29"/>
      <c r="WSW235" s="29"/>
      <c r="WSX235" s="29"/>
      <c r="WSY235" s="29"/>
      <c r="WSZ235" s="29"/>
      <c r="WTA235" s="29"/>
      <c r="WTB235" s="29"/>
      <c r="WTC235" s="29"/>
      <c r="WTD235" s="29"/>
      <c r="WTE235" s="29"/>
      <c r="WTF235" s="29"/>
      <c r="WTG235" s="29"/>
      <c r="WTH235" s="29"/>
      <c r="WTI235" s="29"/>
      <c r="WTJ235" s="29"/>
      <c r="WTK235" s="29"/>
      <c r="WTL235" s="29"/>
      <c r="WTM235" s="29"/>
      <c r="WTN235" s="29"/>
      <c r="WTO235" s="29"/>
      <c r="WTP235" s="29"/>
      <c r="WTQ235" s="29"/>
      <c r="WTR235" s="29"/>
      <c r="WTS235" s="29"/>
      <c r="WTT235" s="29"/>
      <c r="WTU235" s="29"/>
      <c r="WTV235" s="29"/>
      <c r="WTW235" s="29"/>
      <c r="WTX235" s="29"/>
      <c r="WTY235" s="29"/>
      <c r="WTZ235" s="29"/>
      <c r="WUA235" s="29"/>
      <c r="WUB235" s="29"/>
      <c r="WUC235" s="29"/>
      <c r="WUD235" s="29"/>
      <c r="WUE235" s="29"/>
      <c r="WUF235" s="29"/>
      <c r="WUG235" s="29"/>
      <c r="WUH235" s="29"/>
      <c r="WUI235" s="29"/>
      <c r="WUJ235" s="29"/>
      <c r="WUK235" s="29"/>
      <c r="WUL235" s="29"/>
      <c r="WUM235" s="29"/>
      <c r="WUN235" s="29"/>
      <c r="WUO235" s="29"/>
      <c r="WUP235" s="29"/>
      <c r="WUQ235" s="29"/>
      <c r="WUR235" s="29"/>
      <c r="WUS235" s="29"/>
      <c r="WUT235" s="29"/>
      <c r="WUU235" s="29"/>
      <c r="WUV235" s="29"/>
      <c r="WUW235" s="29"/>
      <c r="WUX235" s="29"/>
      <c r="WUY235" s="29"/>
      <c r="WUZ235" s="29"/>
      <c r="WVA235" s="29"/>
      <c r="WVB235" s="29"/>
      <c r="WVC235" s="29"/>
      <c r="WVD235" s="29"/>
      <c r="WVE235" s="29"/>
      <c r="WVF235" s="29"/>
      <c r="WVG235" s="29"/>
      <c r="WVH235" s="29"/>
      <c r="WVI235" s="29"/>
      <c r="WVJ235" s="29"/>
      <c r="WVK235" s="29"/>
      <c r="WVL235" s="29"/>
      <c r="WVM235" s="29"/>
      <c r="WVN235" s="29"/>
      <c r="WVO235" s="29"/>
      <c r="WVP235" s="29"/>
      <c r="WVQ235" s="29"/>
      <c r="WVR235" s="29"/>
      <c r="WVS235" s="29"/>
    </row>
    <row r="236" spans="1:16139" s="26" customFormat="1" ht="53.25" customHeight="1">
      <c r="A236" s="21">
        <v>7729314745</v>
      </c>
      <c r="B236" s="8" t="s">
        <v>278</v>
      </c>
      <c r="C236" s="8" t="s">
        <v>68</v>
      </c>
      <c r="D236" s="8" t="s">
        <v>288</v>
      </c>
      <c r="E236" s="8"/>
      <c r="F236" s="8"/>
      <c r="G236" s="22">
        <f>253.721-0.142</f>
        <v>253.57900000000001</v>
      </c>
      <c r="H236" s="22">
        <v>178.15199999999999</v>
      </c>
      <c r="I236" s="22">
        <v>103.15900000000001</v>
      </c>
      <c r="J236" s="22">
        <v>250.65899999999999</v>
      </c>
      <c r="K236" s="9">
        <f t="shared" si="48"/>
        <v>785.54899999999998</v>
      </c>
      <c r="L236" s="23">
        <v>4344.26</v>
      </c>
      <c r="M236" s="10">
        <v>4687.34</v>
      </c>
      <c r="N236" s="23">
        <v>2140</v>
      </c>
      <c r="O236" s="10">
        <v>2225.6</v>
      </c>
      <c r="P236" s="11">
        <f t="shared" si="49"/>
        <v>558954.04654000013</v>
      </c>
      <c r="Q236" s="11">
        <f t="shared" si="50"/>
        <v>392693.32751999999</v>
      </c>
      <c r="R236" s="11">
        <f t="shared" si="51"/>
        <v>253950.63666000005</v>
      </c>
      <c r="S236" s="11">
        <f t="shared" si="52"/>
        <v>617057.28665999998</v>
      </c>
      <c r="T236" s="11">
        <f t="shared" si="53"/>
        <v>1822655.2973800001</v>
      </c>
      <c r="U236" s="27"/>
      <c r="V236" s="25"/>
      <c r="W236" s="25"/>
      <c r="X236" s="13"/>
      <c r="Y236" s="13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</row>
    <row r="237" spans="1:16139" s="26" customFormat="1" ht="53.25" customHeight="1">
      <c r="A237" s="21">
        <v>7729314745</v>
      </c>
      <c r="B237" s="8" t="s">
        <v>278</v>
      </c>
      <c r="C237" s="8" t="s">
        <v>82</v>
      </c>
      <c r="D237" s="8" t="s">
        <v>279</v>
      </c>
      <c r="E237" s="8"/>
      <c r="F237" s="8"/>
      <c r="G237" s="22">
        <f>3504.392+0.093</f>
        <v>3504.4849999999997</v>
      </c>
      <c r="H237" s="22">
        <v>910.75400000000002</v>
      </c>
      <c r="I237" s="22">
        <v>349.62</v>
      </c>
      <c r="J237" s="22">
        <v>3008.49</v>
      </c>
      <c r="K237" s="9">
        <f t="shared" si="48"/>
        <v>7773.3489999999993</v>
      </c>
      <c r="L237" s="23">
        <v>2268.08</v>
      </c>
      <c r="M237" s="10">
        <v>3192.77</v>
      </c>
      <c r="N237" s="23">
        <v>1730</v>
      </c>
      <c r="O237" s="10">
        <v>1799.2</v>
      </c>
      <c r="P237" s="11">
        <f t="shared" si="49"/>
        <v>1885693.2887999995</v>
      </c>
      <c r="Q237" s="11">
        <f t="shared" si="50"/>
        <v>490058.51231999992</v>
      </c>
      <c r="R237" s="11">
        <f t="shared" si="51"/>
        <v>487219.94339999999</v>
      </c>
      <c r="S237" s="11">
        <f t="shared" si="52"/>
        <v>4192541.4092999995</v>
      </c>
      <c r="T237" s="11">
        <f t="shared" si="53"/>
        <v>7055513.1538199987</v>
      </c>
      <c r="U237" s="27"/>
      <c r="V237" s="25"/>
      <c r="W237" s="25"/>
      <c r="X237" s="13"/>
      <c r="Y237" s="13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</row>
    <row r="238" spans="1:16139" s="26" customFormat="1" ht="53.25" customHeight="1">
      <c r="A238" s="21">
        <v>7729314745</v>
      </c>
      <c r="B238" s="8" t="s">
        <v>278</v>
      </c>
      <c r="C238" s="8" t="s">
        <v>49</v>
      </c>
      <c r="D238" s="8" t="s">
        <v>283</v>
      </c>
      <c r="E238" s="8"/>
      <c r="F238" s="8"/>
      <c r="G238" s="22">
        <f>418.851-0.994</f>
        <v>417.85699999999997</v>
      </c>
      <c r="H238" s="22">
        <v>211.40899999999999</v>
      </c>
      <c r="I238" s="22">
        <v>134.554</v>
      </c>
      <c r="J238" s="22">
        <v>437.65300000000002</v>
      </c>
      <c r="K238" s="9">
        <f t="shared" si="48"/>
        <v>1201.473</v>
      </c>
      <c r="L238" s="23">
        <v>10778.45</v>
      </c>
      <c r="M238" s="10">
        <v>20410.240000000002</v>
      </c>
      <c r="N238" s="23">
        <v>2400</v>
      </c>
      <c r="O238" s="10">
        <v>2496</v>
      </c>
      <c r="P238" s="11">
        <f t="shared" si="49"/>
        <v>3500993.98165</v>
      </c>
      <c r="Q238" s="11">
        <f t="shared" si="50"/>
        <v>1771279.7360500002</v>
      </c>
      <c r="R238" s="11">
        <f t="shared" si="51"/>
        <v>2410432.6489600004</v>
      </c>
      <c r="S238" s="11">
        <f t="shared" si="52"/>
        <v>7840220.8787200013</v>
      </c>
      <c r="T238" s="11">
        <f t="shared" si="53"/>
        <v>15522927.245380003</v>
      </c>
      <c r="U238" s="24"/>
      <c r="V238" s="25"/>
      <c r="W238" s="25"/>
      <c r="X238" s="13"/>
      <c r="Y238" s="13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  <c r="QR238" s="31"/>
      <c r="QS238" s="31"/>
      <c r="QT238" s="31"/>
      <c r="QU238" s="31"/>
      <c r="QV238" s="31"/>
      <c r="QW238" s="31"/>
      <c r="QX238" s="31"/>
      <c r="QY238" s="31"/>
      <c r="QZ238" s="31"/>
      <c r="RA238" s="31"/>
      <c r="RB238" s="31"/>
      <c r="RC238" s="31"/>
      <c r="RD238" s="31"/>
      <c r="RE238" s="31"/>
      <c r="RF238" s="31"/>
      <c r="RG238" s="31"/>
      <c r="RH238" s="31"/>
      <c r="RI238" s="31"/>
      <c r="RJ238" s="31"/>
      <c r="RK238" s="31"/>
      <c r="RL238" s="31"/>
      <c r="RM238" s="31"/>
      <c r="RN238" s="31"/>
      <c r="RO238" s="31"/>
      <c r="RP238" s="31"/>
      <c r="RQ238" s="31"/>
      <c r="RR238" s="31"/>
      <c r="RS238" s="31"/>
      <c r="RT238" s="31"/>
      <c r="RU238" s="31"/>
      <c r="RV238" s="31"/>
      <c r="RW238" s="31"/>
      <c r="RX238" s="31"/>
      <c r="RY238" s="31"/>
      <c r="RZ238" s="31"/>
      <c r="SA238" s="31"/>
      <c r="SB238" s="31"/>
      <c r="SC238" s="31"/>
      <c r="SD238" s="31"/>
      <c r="SE238" s="31"/>
      <c r="SF238" s="31"/>
      <c r="SG238" s="31"/>
      <c r="SH238" s="31"/>
      <c r="SI238" s="31"/>
      <c r="SJ238" s="31"/>
      <c r="SK238" s="31"/>
      <c r="SL238" s="31"/>
      <c r="SM238" s="31"/>
      <c r="SN238" s="31"/>
      <c r="SO238" s="31"/>
      <c r="SP238" s="31"/>
      <c r="SQ238" s="31"/>
      <c r="SR238" s="31"/>
      <c r="SS238" s="31"/>
      <c r="ST238" s="31"/>
      <c r="SU238" s="31"/>
      <c r="SV238" s="31"/>
      <c r="SW238" s="31"/>
      <c r="SX238" s="31"/>
      <c r="SY238" s="31"/>
      <c r="SZ238" s="31"/>
      <c r="TA238" s="31"/>
      <c r="TB238" s="31"/>
      <c r="TC238" s="31"/>
      <c r="TD238" s="31"/>
      <c r="TE238" s="31"/>
      <c r="TF238" s="31"/>
      <c r="TG238" s="31"/>
      <c r="TH238" s="31"/>
      <c r="TI238" s="31"/>
      <c r="TJ238" s="31"/>
      <c r="TK238" s="31"/>
      <c r="TL238" s="31"/>
      <c r="TM238" s="31"/>
      <c r="TN238" s="31"/>
      <c r="TO238" s="31"/>
      <c r="TP238" s="31"/>
      <c r="TQ238" s="31"/>
      <c r="TR238" s="31"/>
      <c r="TS238" s="31"/>
      <c r="TT238" s="31"/>
      <c r="TU238" s="31"/>
      <c r="TV238" s="31"/>
      <c r="TW238" s="31"/>
      <c r="TX238" s="31"/>
      <c r="TY238" s="31"/>
      <c r="TZ238" s="31"/>
      <c r="UA238" s="31"/>
      <c r="UB238" s="31"/>
      <c r="UC238" s="31"/>
      <c r="UD238" s="31"/>
      <c r="UE238" s="31"/>
      <c r="UF238" s="31"/>
      <c r="UG238" s="31"/>
      <c r="UH238" s="31"/>
      <c r="UI238" s="31"/>
      <c r="UJ238" s="31"/>
      <c r="UK238" s="31"/>
      <c r="UL238" s="31"/>
      <c r="UM238" s="31"/>
      <c r="UN238" s="31"/>
      <c r="UO238" s="31"/>
      <c r="UP238" s="31"/>
      <c r="UQ238" s="31"/>
      <c r="UR238" s="31"/>
      <c r="US238" s="31"/>
      <c r="UT238" s="31"/>
      <c r="UU238" s="31"/>
      <c r="UV238" s="31"/>
      <c r="UW238" s="31"/>
      <c r="UX238" s="31"/>
      <c r="UY238" s="31"/>
      <c r="UZ238" s="31"/>
      <c r="VA238" s="31"/>
      <c r="VB238" s="31"/>
      <c r="VC238" s="31"/>
      <c r="VD238" s="31"/>
      <c r="VE238" s="31"/>
      <c r="VF238" s="31"/>
      <c r="VG238" s="31"/>
      <c r="VH238" s="31"/>
      <c r="VI238" s="31"/>
      <c r="VJ238" s="31"/>
      <c r="VK238" s="31"/>
      <c r="VL238" s="31"/>
      <c r="VM238" s="31"/>
      <c r="VN238" s="31"/>
      <c r="VO238" s="31"/>
      <c r="VP238" s="31"/>
      <c r="VQ238" s="31"/>
      <c r="VR238" s="31"/>
      <c r="VS238" s="31"/>
      <c r="VT238" s="31"/>
      <c r="VU238" s="31"/>
      <c r="VV238" s="31"/>
      <c r="VW238" s="31"/>
      <c r="VX238" s="31"/>
      <c r="VY238" s="31"/>
      <c r="VZ238" s="31"/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31"/>
      <c r="WL238" s="31"/>
      <c r="WM238" s="31"/>
      <c r="WN238" s="31"/>
      <c r="WO238" s="31"/>
      <c r="WP238" s="31"/>
      <c r="WQ238" s="31"/>
      <c r="WR238" s="31"/>
      <c r="WS238" s="31"/>
      <c r="WT238" s="31"/>
      <c r="WU238" s="31"/>
      <c r="WV238" s="31"/>
      <c r="WW238" s="31"/>
      <c r="WX238" s="31"/>
      <c r="WY238" s="31"/>
      <c r="WZ238" s="31"/>
      <c r="XA238" s="31"/>
      <c r="XB238" s="31"/>
      <c r="XC238" s="31"/>
      <c r="XD238" s="31"/>
      <c r="XE238" s="31"/>
      <c r="XF238" s="31"/>
      <c r="XG238" s="31"/>
      <c r="XH238" s="31"/>
      <c r="XI238" s="31"/>
      <c r="XJ238" s="31"/>
      <c r="XK238" s="31"/>
      <c r="XL238" s="31"/>
      <c r="XM238" s="31"/>
      <c r="XN238" s="31"/>
      <c r="XO238" s="31"/>
      <c r="XP238" s="31"/>
      <c r="XQ238" s="31"/>
      <c r="XR238" s="31"/>
      <c r="XS238" s="31"/>
      <c r="XT238" s="31"/>
      <c r="XU238" s="31"/>
      <c r="XV238" s="31"/>
      <c r="XW238" s="31"/>
      <c r="XX238" s="31"/>
      <c r="XY238" s="31"/>
      <c r="XZ238" s="31"/>
      <c r="YA238" s="31"/>
      <c r="YB238" s="31"/>
      <c r="YC238" s="31"/>
      <c r="YD238" s="31"/>
      <c r="YE238" s="31"/>
      <c r="YF238" s="31"/>
      <c r="YG238" s="31"/>
      <c r="YH238" s="31"/>
      <c r="YI238" s="31"/>
      <c r="YJ238" s="31"/>
      <c r="YK238" s="31"/>
      <c r="YL238" s="31"/>
      <c r="YM238" s="31"/>
      <c r="YN238" s="31"/>
      <c r="YO238" s="31"/>
      <c r="YP238" s="31"/>
      <c r="YQ238" s="31"/>
      <c r="YR238" s="31"/>
      <c r="YS238" s="31"/>
      <c r="YT238" s="31"/>
      <c r="YU238" s="31"/>
      <c r="YV238" s="31"/>
      <c r="YW238" s="31"/>
      <c r="YX238" s="31"/>
      <c r="YY238" s="31"/>
      <c r="YZ238" s="31"/>
      <c r="ZA238" s="31"/>
      <c r="ZB238" s="31"/>
      <c r="ZC238" s="31"/>
      <c r="ZD238" s="31"/>
      <c r="ZE238" s="31"/>
      <c r="ZF238" s="31"/>
      <c r="ZG238" s="31"/>
      <c r="ZH238" s="31"/>
      <c r="ZI238" s="31"/>
      <c r="ZJ238" s="31"/>
      <c r="ZK238" s="31"/>
      <c r="ZL238" s="31"/>
      <c r="ZM238" s="31"/>
      <c r="ZN238" s="31"/>
      <c r="ZO238" s="31"/>
      <c r="ZP238" s="31"/>
      <c r="ZQ238" s="31"/>
      <c r="ZR238" s="31"/>
      <c r="ZS238" s="31"/>
      <c r="ZT238" s="31"/>
      <c r="ZU238" s="31"/>
      <c r="ZV238" s="31"/>
      <c r="ZW238" s="31"/>
      <c r="ZX238" s="31"/>
      <c r="ZY238" s="31"/>
      <c r="ZZ238" s="31"/>
      <c r="AAA238" s="31"/>
      <c r="AAB238" s="31"/>
      <c r="AAC238" s="31"/>
      <c r="AAD238" s="31"/>
      <c r="AAE238" s="31"/>
      <c r="AAF238" s="31"/>
      <c r="AAG238" s="31"/>
      <c r="AAH238" s="31"/>
      <c r="AAI238" s="31"/>
      <c r="AAJ238" s="31"/>
      <c r="AAK238" s="31"/>
      <c r="AAL238" s="31"/>
      <c r="AAM238" s="31"/>
      <c r="AAN238" s="31"/>
      <c r="AAO238" s="31"/>
      <c r="AAP238" s="31"/>
      <c r="AAQ238" s="31"/>
      <c r="AAR238" s="31"/>
      <c r="AAS238" s="31"/>
      <c r="AAT238" s="31"/>
      <c r="AAU238" s="31"/>
      <c r="AAV238" s="31"/>
      <c r="AAW238" s="31"/>
      <c r="AAX238" s="31"/>
      <c r="AAY238" s="31"/>
      <c r="AAZ238" s="31"/>
      <c r="ABA238" s="31"/>
      <c r="ABB238" s="31"/>
      <c r="ABC238" s="31"/>
      <c r="ABD238" s="31"/>
      <c r="ABE238" s="31"/>
      <c r="ABF238" s="31"/>
      <c r="ABG238" s="31"/>
      <c r="ABH238" s="31"/>
      <c r="ABI238" s="31"/>
      <c r="ABJ238" s="31"/>
      <c r="ABK238" s="31"/>
      <c r="ABL238" s="31"/>
      <c r="ABM238" s="31"/>
      <c r="ABN238" s="31"/>
      <c r="ABO238" s="31"/>
      <c r="ABP238" s="31"/>
      <c r="ABQ238" s="31"/>
      <c r="ABR238" s="31"/>
      <c r="ABS238" s="31"/>
      <c r="ABT238" s="31"/>
      <c r="ABU238" s="31"/>
      <c r="ABV238" s="31"/>
      <c r="ABW238" s="31"/>
      <c r="ABX238" s="31"/>
      <c r="ABY238" s="31"/>
      <c r="ABZ238" s="31"/>
      <c r="ACA238" s="31"/>
      <c r="ACB238" s="31"/>
      <c r="ACC238" s="31"/>
      <c r="ACD238" s="31"/>
      <c r="ACE238" s="31"/>
      <c r="ACF238" s="31"/>
      <c r="ACG238" s="31"/>
      <c r="ACH238" s="31"/>
      <c r="ACI238" s="31"/>
      <c r="ACJ238" s="31"/>
      <c r="ACK238" s="31"/>
      <c r="ACL238" s="31"/>
      <c r="ACM238" s="31"/>
      <c r="ACN238" s="31"/>
      <c r="ACO238" s="31"/>
      <c r="ACP238" s="31"/>
      <c r="ACQ238" s="31"/>
      <c r="ACR238" s="31"/>
      <c r="ACS238" s="31"/>
      <c r="ACT238" s="31"/>
      <c r="ACU238" s="31"/>
      <c r="ACV238" s="31"/>
      <c r="ACW238" s="31"/>
      <c r="ACX238" s="31"/>
      <c r="ACY238" s="31"/>
      <c r="ACZ238" s="31"/>
      <c r="ADA238" s="31"/>
      <c r="ADB238" s="31"/>
      <c r="ADC238" s="31"/>
      <c r="ADD238" s="31"/>
      <c r="ADE238" s="31"/>
      <c r="ADF238" s="31"/>
      <c r="ADG238" s="31"/>
      <c r="ADH238" s="31"/>
      <c r="ADI238" s="31"/>
      <c r="ADJ238" s="31"/>
      <c r="ADK238" s="31"/>
      <c r="ADL238" s="31"/>
      <c r="ADM238" s="31"/>
      <c r="ADN238" s="31"/>
      <c r="ADO238" s="31"/>
      <c r="ADP238" s="31"/>
      <c r="ADQ238" s="31"/>
      <c r="ADR238" s="31"/>
      <c r="ADS238" s="31"/>
      <c r="ADT238" s="31"/>
      <c r="ADU238" s="31"/>
      <c r="ADV238" s="31"/>
      <c r="ADW238" s="31"/>
      <c r="ADX238" s="31"/>
      <c r="ADY238" s="31"/>
      <c r="ADZ238" s="31"/>
      <c r="AEA238" s="31"/>
      <c r="AEB238" s="31"/>
      <c r="AEC238" s="31"/>
      <c r="AED238" s="31"/>
      <c r="AEE238" s="31"/>
      <c r="AEF238" s="31"/>
      <c r="AEG238" s="31"/>
      <c r="AEH238" s="31"/>
      <c r="AEI238" s="31"/>
      <c r="AEJ238" s="31"/>
      <c r="AEK238" s="31"/>
      <c r="AEL238" s="31"/>
      <c r="AEM238" s="31"/>
      <c r="AEN238" s="31"/>
      <c r="AEO238" s="31"/>
      <c r="AEP238" s="31"/>
      <c r="AEQ238" s="31"/>
      <c r="AER238" s="31"/>
      <c r="AES238" s="31"/>
      <c r="AET238" s="31"/>
      <c r="AEU238" s="31"/>
      <c r="AEV238" s="31"/>
      <c r="AEW238" s="31"/>
      <c r="AEX238" s="31"/>
      <c r="AEY238" s="31"/>
      <c r="AEZ238" s="31"/>
      <c r="AFA238" s="31"/>
      <c r="AFB238" s="31"/>
      <c r="AFC238" s="31"/>
      <c r="AFD238" s="31"/>
      <c r="AFE238" s="31"/>
      <c r="AFF238" s="31"/>
      <c r="AFG238" s="31"/>
      <c r="AFH238" s="31"/>
      <c r="AFI238" s="31"/>
      <c r="AFJ238" s="31"/>
      <c r="AFK238" s="31"/>
      <c r="AFL238" s="31"/>
      <c r="AFM238" s="31"/>
      <c r="AFN238" s="31"/>
      <c r="AFO238" s="31"/>
      <c r="AFP238" s="31"/>
      <c r="AFQ238" s="31"/>
      <c r="AFR238" s="31"/>
      <c r="AFS238" s="31"/>
      <c r="AFT238" s="31"/>
      <c r="AFU238" s="31"/>
      <c r="AFV238" s="31"/>
      <c r="AFW238" s="31"/>
      <c r="AFX238" s="31"/>
      <c r="AFY238" s="31"/>
      <c r="AFZ238" s="31"/>
      <c r="AGA238" s="31"/>
      <c r="AGB238" s="31"/>
      <c r="AGC238" s="31"/>
      <c r="AGD238" s="31"/>
      <c r="AGE238" s="31"/>
      <c r="AGF238" s="31"/>
      <c r="AGG238" s="31"/>
      <c r="AGH238" s="31"/>
      <c r="AGI238" s="31"/>
      <c r="AGJ238" s="31"/>
      <c r="AGK238" s="31"/>
      <c r="AGL238" s="31"/>
      <c r="AGM238" s="31"/>
      <c r="AGN238" s="31"/>
      <c r="AGO238" s="31"/>
      <c r="AGP238" s="31"/>
      <c r="AGQ238" s="31"/>
      <c r="AGR238" s="31"/>
      <c r="AGS238" s="31"/>
      <c r="AGT238" s="31"/>
      <c r="AGU238" s="31"/>
      <c r="AGV238" s="31"/>
      <c r="AGW238" s="31"/>
      <c r="AGX238" s="31"/>
      <c r="AGY238" s="31"/>
      <c r="AGZ238" s="31"/>
      <c r="AHA238" s="31"/>
      <c r="AHB238" s="31"/>
      <c r="AHC238" s="31"/>
      <c r="AHD238" s="31"/>
      <c r="AHE238" s="31"/>
      <c r="AHF238" s="31"/>
      <c r="AHG238" s="31"/>
      <c r="AHH238" s="31"/>
      <c r="AHI238" s="31"/>
      <c r="AHJ238" s="31"/>
      <c r="AHK238" s="31"/>
      <c r="AHL238" s="31"/>
      <c r="AHM238" s="31"/>
      <c r="AHN238" s="31"/>
      <c r="AHO238" s="31"/>
      <c r="AHP238" s="31"/>
      <c r="AHQ238" s="31"/>
      <c r="AHR238" s="31"/>
      <c r="AHS238" s="31"/>
      <c r="AHT238" s="31"/>
      <c r="AHU238" s="31"/>
      <c r="AHV238" s="31"/>
      <c r="AHW238" s="31"/>
      <c r="AHX238" s="31"/>
      <c r="AHY238" s="31"/>
      <c r="AHZ238" s="31"/>
      <c r="AIA238" s="31"/>
      <c r="AIB238" s="31"/>
      <c r="AIC238" s="31"/>
      <c r="AID238" s="31"/>
      <c r="AIE238" s="31"/>
      <c r="AIF238" s="31"/>
      <c r="AIG238" s="31"/>
      <c r="AIH238" s="31"/>
      <c r="AII238" s="31"/>
      <c r="AIJ238" s="31"/>
      <c r="AIK238" s="31"/>
      <c r="AIL238" s="31"/>
      <c r="AIM238" s="31"/>
      <c r="AIN238" s="31"/>
      <c r="AIO238" s="31"/>
      <c r="AIP238" s="31"/>
      <c r="AIQ238" s="31"/>
      <c r="AIR238" s="31"/>
      <c r="AIS238" s="31"/>
      <c r="AIT238" s="31"/>
      <c r="AIU238" s="31"/>
      <c r="AIV238" s="31"/>
      <c r="AIW238" s="31"/>
      <c r="AIX238" s="31"/>
      <c r="AIY238" s="31"/>
      <c r="AIZ238" s="31"/>
      <c r="AJA238" s="31"/>
      <c r="AJB238" s="31"/>
      <c r="AJC238" s="31"/>
      <c r="AJD238" s="31"/>
      <c r="AJE238" s="31"/>
      <c r="AJF238" s="31"/>
      <c r="AJG238" s="31"/>
      <c r="AJH238" s="31"/>
      <c r="AJI238" s="31"/>
      <c r="AJJ238" s="31"/>
      <c r="AJK238" s="31"/>
      <c r="AJL238" s="31"/>
      <c r="AJM238" s="31"/>
      <c r="AJN238" s="31"/>
      <c r="AJO238" s="31"/>
      <c r="AJP238" s="31"/>
      <c r="AJQ238" s="31"/>
      <c r="AJR238" s="31"/>
      <c r="AJS238" s="31"/>
      <c r="AJT238" s="31"/>
      <c r="AJU238" s="31"/>
      <c r="AJV238" s="31"/>
      <c r="AJW238" s="31"/>
      <c r="AJX238" s="31"/>
      <c r="AJY238" s="31"/>
      <c r="AJZ238" s="31"/>
      <c r="AKA238" s="31"/>
      <c r="AKB238" s="31"/>
      <c r="AKC238" s="31"/>
      <c r="AKD238" s="31"/>
      <c r="AKE238" s="31"/>
      <c r="AKF238" s="31"/>
      <c r="AKG238" s="31"/>
      <c r="AKH238" s="31"/>
      <c r="AKI238" s="31"/>
      <c r="AKJ238" s="31"/>
      <c r="AKK238" s="31"/>
      <c r="AKL238" s="31"/>
      <c r="AKM238" s="31"/>
      <c r="AKN238" s="31"/>
      <c r="AKO238" s="31"/>
      <c r="AKP238" s="31"/>
      <c r="AKQ238" s="31"/>
      <c r="AKR238" s="31"/>
      <c r="AKS238" s="31"/>
      <c r="AKT238" s="31"/>
      <c r="AKU238" s="31"/>
      <c r="AKV238" s="31"/>
      <c r="AKW238" s="31"/>
      <c r="AKX238" s="31"/>
      <c r="AKY238" s="31"/>
      <c r="AKZ238" s="31"/>
      <c r="ALA238" s="31"/>
      <c r="ALB238" s="31"/>
      <c r="ALC238" s="31"/>
      <c r="ALD238" s="31"/>
      <c r="ALE238" s="31"/>
      <c r="ALF238" s="31"/>
      <c r="ALG238" s="31"/>
      <c r="ALH238" s="31"/>
      <c r="ALI238" s="31"/>
      <c r="ALJ238" s="31"/>
      <c r="ALK238" s="31"/>
      <c r="ALL238" s="31"/>
      <c r="ALM238" s="31"/>
      <c r="ALN238" s="31"/>
      <c r="ALO238" s="31"/>
      <c r="ALP238" s="31"/>
      <c r="ALQ238" s="31"/>
      <c r="ALR238" s="31"/>
      <c r="ALS238" s="31"/>
      <c r="ALT238" s="31"/>
      <c r="ALU238" s="31"/>
      <c r="ALV238" s="31"/>
      <c r="ALW238" s="31"/>
      <c r="ALX238" s="31"/>
      <c r="ALY238" s="31"/>
      <c r="ALZ238" s="31"/>
      <c r="AMA238" s="31"/>
      <c r="AMB238" s="31"/>
      <c r="AMC238" s="31"/>
      <c r="AMD238" s="31"/>
      <c r="AME238" s="31"/>
      <c r="AMF238" s="31"/>
      <c r="AMG238" s="31"/>
      <c r="AMH238" s="31"/>
      <c r="AMI238" s="31"/>
      <c r="AMJ238" s="31"/>
      <c r="AMK238" s="31"/>
      <c r="AML238" s="31"/>
      <c r="AMM238" s="31"/>
      <c r="AMN238" s="31"/>
      <c r="AMO238" s="31"/>
      <c r="AMP238" s="31"/>
      <c r="AMQ238" s="31"/>
      <c r="AMR238" s="31"/>
      <c r="AMS238" s="31"/>
      <c r="AMT238" s="31"/>
      <c r="AMU238" s="31"/>
      <c r="AMV238" s="31"/>
      <c r="AMW238" s="31"/>
      <c r="AMX238" s="31"/>
      <c r="AMY238" s="31"/>
      <c r="AMZ238" s="31"/>
      <c r="ANA238" s="31"/>
      <c r="ANB238" s="31"/>
      <c r="ANC238" s="31"/>
      <c r="AND238" s="31"/>
      <c r="ANE238" s="31"/>
      <c r="ANF238" s="31"/>
      <c r="ANG238" s="31"/>
      <c r="ANH238" s="31"/>
      <c r="ANI238" s="31"/>
      <c r="ANJ238" s="31"/>
      <c r="ANK238" s="31"/>
      <c r="ANL238" s="31"/>
      <c r="ANM238" s="31"/>
      <c r="ANN238" s="31"/>
      <c r="ANO238" s="31"/>
      <c r="ANP238" s="31"/>
      <c r="ANQ238" s="31"/>
      <c r="ANR238" s="31"/>
      <c r="ANS238" s="31"/>
      <c r="ANT238" s="31"/>
      <c r="ANU238" s="31"/>
      <c r="ANV238" s="31"/>
      <c r="ANW238" s="31"/>
      <c r="ANX238" s="31"/>
      <c r="ANY238" s="31"/>
      <c r="ANZ238" s="31"/>
      <c r="AOA238" s="31"/>
      <c r="AOB238" s="31"/>
      <c r="AOC238" s="31"/>
      <c r="AOD238" s="31"/>
      <c r="AOE238" s="31"/>
      <c r="AOF238" s="31"/>
      <c r="AOG238" s="31"/>
      <c r="AOH238" s="31"/>
      <c r="AOI238" s="31"/>
      <c r="AOJ238" s="31"/>
      <c r="AOK238" s="31"/>
      <c r="AOL238" s="31"/>
      <c r="AOM238" s="31"/>
      <c r="AON238" s="31"/>
      <c r="AOO238" s="31"/>
      <c r="AOP238" s="31"/>
      <c r="AOQ238" s="31"/>
      <c r="AOR238" s="31"/>
      <c r="AOS238" s="31"/>
      <c r="AOT238" s="31"/>
      <c r="AOU238" s="31"/>
      <c r="AOV238" s="31"/>
      <c r="AOW238" s="31"/>
      <c r="AOX238" s="31"/>
      <c r="AOY238" s="31"/>
      <c r="AOZ238" s="31"/>
      <c r="APA238" s="31"/>
      <c r="APB238" s="31"/>
      <c r="APC238" s="31"/>
      <c r="APD238" s="31"/>
      <c r="APE238" s="31"/>
      <c r="APF238" s="31"/>
      <c r="APG238" s="31"/>
      <c r="APH238" s="31"/>
      <c r="API238" s="31"/>
      <c r="APJ238" s="31"/>
      <c r="APK238" s="31"/>
      <c r="APL238" s="31"/>
      <c r="APM238" s="31"/>
      <c r="APN238" s="31"/>
      <c r="APO238" s="31"/>
      <c r="APP238" s="31"/>
      <c r="APQ238" s="31"/>
      <c r="APR238" s="31"/>
      <c r="APS238" s="31"/>
      <c r="APT238" s="31"/>
      <c r="APU238" s="31"/>
      <c r="APV238" s="31"/>
      <c r="APW238" s="31"/>
      <c r="APX238" s="31"/>
      <c r="APY238" s="31"/>
      <c r="APZ238" s="31"/>
      <c r="AQA238" s="31"/>
      <c r="AQB238" s="31"/>
      <c r="AQC238" s="31"/>
      <c r="AQD238" s="31"/>
      <c r="AQE238" s="31"/>
      <c r="AQF238" s="31"/>
      <c r="AQG238" s="31"/>
      <c r="AQH238" s="31"/>
      <c r="AQI238" s="31"/>
      <c r="AQJ238" s="31"/>
      <c r="AQK238" s="31"/>
      <c r="AQL238" s="31"/>
      <c r="AQM238" s="31"/>
      <c r="AQN238" s="31"/>
      <c r="AQO238" s="31"/>
      <c r="AQP238" s="31"/>
      <c r="AQQ238" s="31"/>
      <c r="AQR238" s="31"/>
      <c r="AQS238" s="31"/>
      <c r="AQT238" s="31"/>
      <c r="AQU238" s="31"/>
      <c r="AQV238" s="31"/>
      <c r="AQW238" s="31"/>
      <c r="AQX238" s="31"/>
      <c r="AQY238" s="31"/>
      <c r="AQZ238" s="31"/>
      <c r="ARA238" s="31"/>
      <c r="ARB238" s="31"/>
      <c r="ARC238" s="31"/>
      <c r="ARD238" s="31"/>
      <c r="ARE238" s="31"/>
      <c r="ARF238" s="31"/>
      <c r="ARG238" s="31"/>
      <c r="ARH238" s="31"/>
      <c r="ARI238" s="31"/>
      <c r="ARJ238" s="31"/>
      <c r="ARK238" s="31"/>
      <c r="ARL238" s="31"/>
      <c r="ARM238" s="31"/>
      <c r="ARN238" s="31"/>
      <c r="ARO238" s="31"/>
      <c r="ARP238" s="31"/>
      <c r="ARQ238" s="31"/>
      <c r="ARR238" s="31"/>
      <c r="ARS238" s="31"/>
      <c r="ART238" s="31"/>
      <c r="ARU238" s="31"/>
      <c r="ARV238" s="31"/>
      <c r="ARW238" s="31"/>
      <c r="ARX238" s="31"/>
      <c r="ARY238" s="31"/>
      <c r="ARZ238" s="31"/>
      <c r="ASA238" s="31"/>
      <c r="ASB238" s="31"/>
      <c r="ASC238" s="31"/>
      <c r="ASD238" s="31"/>
      <c r="ASE238" s="31"/>
      <c r="ASF238" s="31"/>
      <c r="ASG238" s="31"/>
      <c r="ASH238" s="31"/>
      <c r="ASI238" s="31"/>
      <c r="ASJ238" s="31"/>
      <c r="ASK238" s="31"/>
      <c r="ASL238" s="31"/>
      <c r="ASM238" s="31"/>
      <c r="ASN238" s="31"/>
      <c r="ASO238" s="31"/>
      <c r="ASP238" s="31"/>
      <c r="ASQ238" s="31"/>
      <c r="ASR238" s="31"/>
      <c r="ASS238" s="31"/>
      <c r="AST238" s="31"/>
      <c r="ASU238" s="31"/>
      <c r="ASV238" s="31"/>
      <c r="ASW238" s="31"/>
      <c r="ASX238" s="31"/>
      <c r="ASY238" s="31"/>
      <c r="ASZ238" s="31"/>
      <c r="ATA238" s="31"/>
      <c r="ATB238" s="31"/>
      <c r="ATC238" s="31"/>
      <c r="ATD238" s="31"/>
      <c r="ATE238" s="31"/>
      <c r="ATF238" s="31"/>
      <c r="ATG238" s="31"/>
      <c r="ATH238" s="31"/>
      <c r="ATI238" s="31"/>
      <c r="ATJ238" s="31"/>
      <c r="ATK238" s="31"/>
      <c r="ATL238" s="31"/>
      <c r="ATM238" s="31"/>
      <c r="ATN238" s="31"/>
      <c r="ATO238" s="31"/>
      <c r="ATP238" s="31"/>
      <c r="ATQ238" s="31"/>
      <c r="ATR238" s="31"/>
      <c r="ATS238" s="31"/>
      <c r="ATT238" s="31"/>
      <c r="ATU238" s="31"/>
      <c r="ATV238" s="31"/>
      <c r="ATW238" s="31"/>
      <c r="ATX238" s="31"/>
      <c r="ATY238" s="31"/>
      <c r="ATZ238" s="31"/>
      <c r="AUA238" s="31"/>
      <c r="AUB238" s="31"/>
      <c r="AUC238" s="31"/>
      <c r="AUD238" s="31"/>
      <c r="AUE238" s="31"/>
      <c r="AUF238" s="31"/>
      <c r="AUG238" s="31"/>
      <c r="AUH238" s="31"/>
      <c r="AUI238" s="31"/>
      <c r="AUJ238" s="31"/>
      <c r="AUK238" s="31"/>
      <c r="AUL238" s="31"/>
      <c r="AUM238" s="31"/>
      <c r="AUN238" s="31"/>
      <c r="AUO238" s="31"/>
      <c r="AUP238" s="31"/>
      <c r="AUQ238" s="31"/>
      <c r="AUR238" s="31"/>
      <c r="AUS238" s="31"/>
      <c r="AUT238" s="31"/>
      <c r="AUU238" s="31"/>
      <c r="AUV238" s="31"/>
      <c r="AUW238" s="31"/>
      <c r="AUX238" s="31"/>
      <c r="AUY238" s="31"/>
      <c r="AUZ238" s="31"/>
      <c r="AVA238" s="31"/>
      <c r="AVB238" s="31"/>
      <c r="AVC238" s="31"/>
      <c r="AVD238" s="31"/>
      <c r="AVE238" s="31"/>
      <c r="AVF238" s="31"/>
      <c r="AVG238" s="31"/>
      <c r="AVH238" s="31"/>
      <c r="AVI238" s="31"/>
      <c r="AVJ238" s="31"/>
      <c r="AVK238" s="31"/>
      <c r="AVL238" s="31"/>
      <c r="AVM238" s="31"/>
      <c r="AVN238" s="31"/>
      <c r="AVO238" s="31"/>
      <c r="AVP238" s="31"/>
      <c r="AVQ238" s="31"/>
      <c r="AVR238" s="31"/>
      <c r="AVS238" s="31"/>
      <c r="AVT238" s="31"/>
      <c r="AVU238" s="31"/>
      <c r="AVV238" s="31"/>
      <c r="AVW238" s="31"/>
      <c r="AVX238" s="31"/>
      <c r="AVY238" s="31"/>
      <c r="AVZ238" s="31"/>
      <c r="AWA238" s="31"/>
      <c r="AWB238" s="31"/>
      <c r="AWC238" s="31"/>
      <c r="AWD238" s="31"/>
      <c r="AWE238" s="31"/>
      <c r="AWF238" s="31"/>
      <c r="AWG238" s="31"/>
      <c r="AWH238" s="31"/>
      <c r="AWI238" s="31"/>
      <c r="AWJ238" s="31"/>
      <c r="AWK238" s="31"/>
      <c r="AWL238" s="31"/>
      <c r="AWM238" s="31"/>
      <c r="AWN238" s="31"/>
      <c r="AWO238" s="31"/>
      <c r="AWP238" s="31"/>
      <c r="AWQ238" s="31"/>
      <c r="AWR238" s="31"/>
      <c r="AWS238" s="31"/>
      <c r="AWT238" s="31"/>
      <c r="AWU238" s="31"/>
      <c r="AWV238" s="31"/>
      <c r="AWW238" s="31"/>
      <c r="AWX238" s="31"/>
      <c r="AWY238" s="31"/>
      <c r="AWZ238" s="31"/>
      <c r="AXA238" s="31"/>
      <c r="AXB238" s="31"/>
      <c r="AXC238" s="31"/>
      <c r="AXD238" s="31"/>
      <c r="AXE238" s="31"/>
      <c r="AXF238" s="31"/>
      <c r="AXG238" s="31"/>
      <c r="AXH238" s="31"/>
      <c r="AXI238" s="31"/>
      <c r="AXJ238" s="31"/>
      <c r="AXK238" s="31"/>
      <c r="AXL238" s="31"/>
      <c r="AXM238" s="31"/>
      <c r="AXN238" s="31"/>
      <c r="AXO238" s="31"/>
      <c r="AXP238" s="31"/>
      <c r="AXQ238" s="31"/>
      <c r="AXR238" s="31"/>
      <c r="AXS238" s="31"/>
      <c r="AXT238" s="31"/>
      <c r="AXU238" s="31"/>
      <c r="AXV238" s="31"/>
      <c r="AXW238" s="31"/>
      <c r="AXX238" s="31"/>
      <c r="AXY238" s="31"/>
      <c r="AXZ238" s="31"/>
      <c r="AYA238" s="31"/>
      <c r="AYB238" s="31"/>
      <c r="AYC238" s="31"/>
      <c r="AYD238" s="31"/>
      <c r="AYE238" s="31"/>
      <c r="AYF238" s="31"/>
      <c r="AYG238" s="31"/>
      <c r="AYH238" s="31"/>
      <c r="AYI238" s="31"/>
      <c r="AYJ238" s="31"/>
      <c r="AYK238" s="31"/>
      <c r="AYL238" s="31"/>
      <c r="AYM238" s="31"/>
      <c r="AYN238" s="31"/>
      <c r="AYO238" s="31"/>
      <c r="AYP238" s="31"/>
      <c r="AYQ238" s="31"/>
      <c r="AYR238" s="31"/>
      <c r="AYS238" s="31"/>
      <c r="AYT238" s="31"/>
      <c r="AYU238" s="31"/>
      <c r="AYV238" s="31"/>
      <c r="AYW238" s="31"/>
      <c r="AYX238" s="31"/>
      <c r="AYY238" s="31"/>
      <c r="AYZ238" s="31"/>
      <c r="AZA238" s="31"/>
      <c r="AZB238" s="31"/>
      <c r="AZC238" s="31"/>
      <c r="AZD238" s="31"/>
      <c r="AZE238" s="31"/>
      <c r="AZF238" s="31"/>
      <c r="AZG238" s="31"/>
      <c r="AZH238" s="31"/>
      <c r="AZI238" s="31"/>
      <c r="AZJ238" s="31"/>
      <c r="AZK238" s="31"/>
      <c r="AZL238" s="31"/>
      <c r="AZM238" s="31"/>
      <c r="AZN238" s="31"/>
      <c r="AZO238" s="31"/>
      <c r="AZP238" s="31"/>
      <c r="AZQ238" s="31"/>
      <c r="AZR238" s="31"/>
      <c r="AZS238" s="31"/>
      <c r="AZT238" s="31"/>
      <c r="AZU238" s="31"/>
      <c r="AZV238" s="31"/>
      <c r="AZW238" s="31"/>
      <c r="AZX238" s="31"/>
      <c r="AZY238" s="31"/>
      <c r="AZZ238" s="31"/>
      <c r="BAA238" s="31"/>
      <c r="BAB238" s="31"/>
      <c r="BAC238" s="31"/>
      <c r="BAD238" s="31"/>
      <c r="BAE238" s="31"/>
      <c r="BAF238" s="31"/>
      <c r="BAG238" s="31"/>
      <c r="BAH238" s="31"/>
      <c r="BAI238" s="31"/>
      <c r="BAJ238" s="31"/>
      <c r="BAK238" s="31"/>
      <c r="BAL238" s="31"/>
      <c r="BAM238" s="31"/>
      <c r="BAN238" s="31"/>
      <c r="BAO238" s="31"/>
      <c r="BAP238" s="31"/>
      <c r="BAQ238" s="31"/>
      <c r="BAR238" s="31"/>
      <c r="BAS238" s="31"/>
      <c r="BAT238" s="31"/>
      <c r="BAU238" s="31"/>
      <c r="BAV238" s="31"/>
      <c r="BAW238" s="31"/>
      <c r="BAX238" s="31"/>
      <c r="BAY238" s="31"/>
      <c r="BAZ238" s="31"/>
      <c r="BBA238" s="31"/>
      <c r="BBB238" s="31"/>
      <c r="BBC238" s="31"/>
      <c r="BBD238" s="31"/>
      <c r="BBE238" s="31"/>
      <c r="BBF238" s="31"/>
      <c r="BBG238" s="31"/>
      <c r="BBH238" s="31"/>
      <c r="BBI238" s="31"/>
      <c r="BBJ238" s="31"/>
      <c r="BBK238" s="31"/>
      <c r="BBL238" s="31"/>
      <c r="BBM238" s="31"/>
      <c r="BBN238" s="31"/>
      <c r="BBO238" s="31"/>
      <c r="BBP238" s="31"/>
      <c r="BBQ238" s="31"/>
      <c r="BBR238" s="31"/>
      <c r="BBS238" s="31"/>
      <c r="BBT238" s="31"/>
      <c r="BBU238" s="31"/>
      <c r="BBV238" s="31"/>
      <c r="BBW238" s="31"/>
      <c r="BBX238" s="31"/>
      <c r="BBY238" s="31"/>
      <c r="BBZ238" s="31"/>
      <c r="BCA238" s="31"/>
      <c r="BCB238" s="31"/>
      <c r="BCC238" s="31"/>
      <c r="BCD238" s="31"/>
      <c r="BCE238" s="31"/>
      <c r="BCF238" s="31"/>
      <c r="BCG238" s="31"/>
      <c r="BCH238" s="31"/>
      <c r="BCI238" s="31"/>
      <c r="BCJ238" s="31"/>
      <c r="BCK238" s="31"/>
      <c r="BCL238" s="31"/>
      <c r="BCM238" s="31"/>
      <c r="BCN238" s="31"/>
      <c r="BCO238" s="31"/>
      <c r="BCP238" s="31"/>
      <c r="BCQ238" s="31"/>
      <c r="BCR238" s="31"/>
      <c r="BCS238" s="31"/>
      <c r="BCT238" s="31"/>
      <c r="BCU238" s="31"/>
      <c r="BCV238" s="31"/>
      <c r="BCW238" s="31"/>
      <c r="BCX238" s="31"/>
      <c r="BCY238" s="31"/>
      <c r="BCZ238" s="31"/>
      <c r="BDA238" s="31"/>
      <c r="BDB238" s="31"/>
      <c r="BDC238" s="31"/>
      <c r="BDD238" s="31"/>
      <c r="BDE238" s="31"/>
      <c r="BDF238" s="31"/>
      <c r="BDG238" s="31"/>
      <c r="BDH238" s="31"/>
      <c r="BDI238" s="31"/>
      <c r="BDJ238" s="31"/>
      <c r="BDK238" s="31"/>
      <c r="BDL238" s="31"/>
      <c r="BDM238" s="31"/>
      <c r="BDN238" s="31"/>
      <c r="BDO238" s="31"/>
      <c r="BDP238" s="31"/>
      <c r="BDQ238" s="31"/>
      <c r="BDR238" s="31"/>
      <c r="BDS238" s="31"/>
      <c r="BDT238" s="31"/>
      <c r="BDU238" s="31"/>
      <c r="BDV238" s="31"/>
      <c r="BDW238" s="31"/>
      <c r="BDX238" s="31"/>
      <c r="BDY238" s="31"/>
      <c r="BDZ238" s="31"/>
      <c r="BEA238" s="31"/>
      <c r="BEB238" s="31"/>
      <c r="BEC238" s="31"/>
      <c r="BED238" s="31"/>
      <c r="BEE238" s="31"/>
      <c r="BEF238" s="31"/>
      <c r="BEG238" s="31"/>
      <c r="BEH238" s="31"/>
      <c r="BEI238" s="31"/>
      <c r="BEJ238" s="31"/>
      <c r="BEK238" s="31"/>
      <c r="BEL238" s="31"/>
      <c r="BEM238" s="31"/>
      <c r="BEN238" s="31"/>
      <c r="BEO238" s="31"/>
      <c r="BEP238" s="31"/>
      <c r="BEQ238" s="31"/>
      <c r="BER238" s="31"/>
      <c r="BES238" s="31"/>
      <c r="BET238" s="31"/>
      <c r="BEU238" s="31"/>
      <c r="BEV238" s="31"/>
      <c r="BEW238" s="31"/>
      <c r="BEX238" s="31"/>
      <c r="BEY238" s="31"/>
      <c r="BEZ238" s="31"/>
      <c r="BFA238" s="31"/>
      <c r="BFB238" s="31"/>
      <c r="BFC238" s="31"/>
      <c r="BFD238" s="31"/>
      <c r="BFE238" s="31"/>
      <c r="BFF238" s="31"/>
      <c r="BFG238" s="31"/>
      <c r="BFH238" s="31"/>
      <c r="BFI238" s="31"/>
      <c r="BFJ238" s="31"/>
      <c r="BFK238" s="31"/>
      <c r="BFL238" s="31"/>
      <c r="BFM238" s="31"/>
      <c r="BFN238" s="31"/>
      <c r="BFO238" s="31"/>
      <c r="BFP238" s="31"/>
      <c r="BFQ238" s="31"/>
      <c r="BFR238" s="31"/>
      <c r="BFS238" s="31"/>
      <c r="BFT238" s="31"/>
      <c r="BFU238" s="31"/>
      <c r="BFV238" s="31"/>
      <c r="BFW238" s="31"/>
      <c r="BFX238" s="31"/>
      <c r="BFY238" s="31"/>
      <c r="BFZ238" s="31"/>
      <c r="BGA238" s="31"/>
      <c r="BGB238" s="31"/>
      <c r="BGC238" s="31"/>
      <c r="BGD238" s="31"/>
      <c r="BGE238" s="31"/>
      <c r="BGF238" s="31"/>
      <c r="BGG238" s="31"/>
      <c r="BGH238" s="31"/>
      <c r="BGI238" s="31"/>
      <c r="BGJ238" s="31"/>
      <c r="BGK238" s="31"/>
      <c r="BGL238" s="31"/>
      <c r="BGM238" s="31"/>
      <c r="BGN238" s="31"/>
      <c r="BGO238" s="31"/>
      <c r="BGP238" s="31"/>
      <c r="BGQ238" s="31"/>
      <c r="BGR238" s="31"/>
      <c r="BGS238" s="31"/>
      <c r="BGT238" s="31"/>
      <c r="BGU238" s="31"/>
      <c r="BGV238" s="31"/>
      <c r="BGW238" s="31"/>
      <c r="BGX238" s="31"/>
      <c r="BGY238" s="31"/>
      <c r="BGZ238" s="31"/>
      <c r="BHA238" s="31"/>
      <c r="BHB238" s="31"/>
      <c r="BHC238" s="31"/>
      <c r="BHD238" s="31"/>
      <c r="BHE238" s="31"/>
      <c r="BHF238" s="31"/>
      <c r="BHG238" s="31"/>
      <c r="BHH238" s="31"/>
      <c r="BHI238" s="31"/>
      <c r="BHJ238" s="31"/>
      <c r="BHK238" s="31"/>
      <c r="BHL238" s="31"/>
      <c r="BHM238" s="31"/>
      <c r="BHN238" s="31"/>
      <c r="BHO238" s="31"/>
      <c r="BHP238" s="31"/>
      <c r="BHQ238" s="31"/>
      <c r="BHR238" s="31"/>
      <c r="BHS238" s="31"/>
      <c r="BHT238" s="31"/>
      <c r="BHU238" s="31"/>
      <c r="BHV238" s="31"/>
      <c r="BHW238" s="31"/>
      <c r="BHX238" s="31"/>
      <c r="BHY238" s="31"/>
      <c r="BHZ238" s="31"/>
      <c r="BIA238" s="31"/>
      <c r="BIB238" s="31"/>
      <c r="BIC238" s="31"/>
      <c r="BID238" s="31"/>
      <c r="BIE238" s="31"/>
      <c r="BIF238" s="31"/>
      <c r="BIG238" s="31"/>
      <c r="BIH238" s="31"/>
      <c r="BII238" s="31"/>
      <c r="BIJ238" s="31"/>
      <c r="BIK238" s="31"/>
      <c r="BIL238" s="31"/>
      <c r="BIM238" s="31"/>
      <c r="BIN238" s="31"/>
      <c r="BIO238" s="31"/>
      <c r="BIP238" s="31"/>
      <c r="BIQ238" s="31"/>
      <c r="BIR238" s="31"/>
      <c r="BIS238" s="31"/>
      <c r="BIT238" s="31"/>
      <c r="BIU238" s="31"/>
      <c r="BIV238" s="31"/>
      <c r="BIW238" s="31"/>
      <c r="BIX238" s="31"/>
      <c r="BIY238" s="31"/>
      <c r="BIZ238" s="31"/>
      <c r="BJA238" s="31"/>
      <c r="BJB238" s="31"/>
      <c r="BJC238" s="31"/>
      <c r="BJD238" s="31"/>
      <c r="BJE238" s="31"/>
      <c r="BJF238" s="31"/>
      <c r="BJG238" s="31"/>
      <c r="BJH238" s="31"/>
      <c r="BJI238" s="31"/>
      <c r="BJJ238" s="31"/>
      <c r="BJK238" s="31"/>
      <c r="BJL238" s="31"/>
      <c r="BJM238" s="31"/>
      <c r="BJN238" s="31"/>
      <c r="BJO238" s="31"/>
      <c r="BJP238" s="31"/>
      <c r="BJQ238" s="31"/>
      <c r="BJR238" s="31"/>
      <c r="BJS238" s="31"/>
      <c r="BJT238" s="31"/>
      <c r="BJU238" s="31"/>
      <c r="BJV238" s="31"/>
      <c r="BJW238" s="31"/>
      <c r="BJX238" s="31"/>
      <c r="BJY238" s="31"/>
      <c r="BJZ238" s="31"/>
      <c r="BKA238" s="31"/>
      <c r="BKB238" s="31"/>
      <c r="BKC238" s="31"/>
      <c r="BKD238" s="31"/>
      <c r="BKE238" s="31"/>
      <c r="BKF238" s="31"/>
      <c r="BKG238" s="31"/>
      <c r="BKH238" s="31"/>
      <c r="BKI238" s="31"/>
      <c r="BKJ238" s="31"/>
      <c r="BKK238" s="31"/>
      <c r="BKL238" s="31"/>
      <c r="BKM238" s="31"/>
      <c r="BKN238" s="31"/>
      <c r="BKO238" s="31"/>
      <c r="BKP238" s="31"/>
      <c r="BKQ238" s="31"/>
      <c r="BKR238" s="31"/>
      <c r="BKS238" s="31"/>
      <c r="BKT238" s="31"/>
      <c r="BKU238" s="31"/>
      <c r="BKV238" s="31"/>
      <c r="BKW238" s="31"/>
      <c r="BKX238" s="31"/>
      <c r="BKY238" s="31"/>
      <c r="BKZ238" s="31"/>
      <c r="BLA238" s="31"/>
      <c r="BLB238" s="31"/>
      <c r="BLC238" s="31"/>
      <c r="BLD238" s="31"/>
      <c r="BLE238" s="31"/>
      <c r="BLF238" s="31"/>
      <c r="BLG238" s="31"/>
      <c r="BLH238" s="31"/>
      <c r="BLI238" s="31"/>
      <c r="BLJ238" s="31"/>
      <c r="BLK238" s="31"/>
      <c r="BLL238" s="31"/>
      <c r="BLM238" s="31"/>
      <c r="BLN238" s="31"/>
      <c r="BLO238" s="31"/>
      <c r="BLP238" s="31"/>
      <c r="BLQ238" s="31"/>
      <c r="BLR238" s="31"/>
      <c r="BLS238" s="31"/>
      <c r="BLT238" s="31"/>
      <c r="BLU238" s="31"/>
      <c r="BLV238" s="31"/>
      <c r="BLW238" s="31"/>
      <c r="BLX238" s="31"/>
      <c r="BLY238" s="31"/>
      <c r="BLZ238" s="31"/>
      <c r="BMA238" s="31"/>
      <c r="BMB238" s="31"/>
      <c r="BMC238" s="31"/>
      <c r="BMD238" s="31"/>
      <c r="BME238" s="31"/>
      <c r="BMF238" s="31"/>
      <c r="BMG238" s="31"/>
      <c r="BMH238" s="31"/>
      <c r="BMI238" s="31"/>
      <c r="BMJ238" s="31"/>
      <c r="BMK238" s="31"/>
      <c r="BML238" s="31"/>
      <c r="BMM238" s="31"/>
      <c r="BMN238" s="31"/>
      <c r="BMO238" s="31"/>
      <c r="BMP238" s="31"/>
      <c r="BMQ238" s="31"/>
      <c r="BMR238" s="31"/>
      <c r="BMS238" s="31"/>
      <c r="BMT238" s="31"/>
      <c r="BMU238" s="31"/>
      <c r="BMV238" s="31"/>
      <c r="BMW238" s="31"/>
      <c r="BMX238" s="31"/>
      <c r="BMY238" s="31"/>
      <c r="BMZ238" s="31"/>
      <c r="BNA238" s="31"/>
      <c r="BNB238" s="31"/>
      <c r="BNC238" s="31"/>
      <c r="BND238" s="31"/>
      <c r="BNE238" s="31"/>
      <c r="BNF238" s="31"/>
      <c r="BNG238" s="31"/>
      <c r="BNH238" s="31"/>
      <c r="BNI238" s="31"/>
      <c r="BNJ238" s="31"/>
      <c r="BNK238" s="31"/>
      <c r="BNL238" s="31"/>
      <c r="BNM238" s="31"/>
      <c r="BNN238" s="31"/>
      <c r="BNO238" s="31"/>
      <c r="BNP238" s="31"/>
      <c r="BNQ238" s="31"/>
      <c r="BNR238" s="31"/>
      <c r="BNS238" s="31"/>
      <c r="BNT238" s="31"/>
      <c r="BNU238" s="31"/>
      <c r="BNV238" s="31"/>
      <c r="BNW238" s="31"/>
      <c r="BNX238" s="31"/>
      <c r="BNY238" s="31"/>
      <c r="BNZ238" s="31"/>
      <c r="BOA238" s="31"/>
      <c r="BOB238" s="31"/>
      <c r="BOC238" s="31"/>
      <c r="BOD238" s="31"/>
      <c r="BOE238" s="31"/>
      <c r="BOF238" s="31"/>
      <c r="BOG238" s="31"/>
      <c r="BOH238" s="31"/>
      <c r="BOI238" s="31"/>
      <c r="BOJ238" s="31"/>
      <c r="BOK238" s="31"/>
      <c r="BOL238" s="31"/>
      <c r="BOM238" s="31"/>
      <c r="BON238" s="31"/>
      <c r="BOO238" s="31"/>
      <c r="BOP238" s="31"/>
      <c r="BOQ238" s="31"/>
      <c r="BOR238" s="31"/>
      <c r="BOS238" s="31"/>
      <c r="BOT238" s="31"/>
      <c r="BOU238" s="31"/>
      <c r="BOV238" s="31"/>
      <c r="BOW238" s="31"/>
      <c r="BOX238" s="31"/>
      <c r="BOY238" s="31"/>
      <c r="BOZ238" s="31"/>
      <c r="BPA238" s="31"/>
      <c r="BPB238" s="31"/>
      <c r="BPC238" s="31"/>
      <c r="BPD238" s="31"/>
      <c r="BPE238" s="31"/>
      <c r="BPF238" s="31"/>
      <c r="BPG238" s="31"/>
      <c r="BPH238" s="31"/>
      <c r="BPI238" s="31"/>
      <c r="BPJ238" s="31"/>
      <c r="BPK238" s="31"/>
      <c r="BPL238" s="31"/>
      <c r="BPM238" s="31"/>
      <c r="BPN238" s="31"/>
      <c r="BPO238" s="31"/>
      <c r="BPP238" s="31"/>
      <c r="BPQ238" s="31"/>
      <c r="BPR238" s="31"/>
      <c r="BPS238" s="31"/>
      <c r="BPT238" s="31"/>
      <c r="BPU238" s="31"/>
      <c r="BPV238" s="31"/>
      <c r="BPW238" s="31"/>
      <c r="BPX238" s="31"/>
      <c r="BPY238" s="31"/>
      <c r="BPZ238" s="31"/>
      <c r="BQA238" s="31"/>
      <c r="BQB238" s="31"/>
      <c r="BQC238" s="31"/>
      <c r="BQD238" s="31"/>
      <c r="BQE238" s="31"/>
      <c r="BQF238" s="31"/>
      <c r="BQG238" s="31"/>
      <c r="BQH238" s="31"/>
      <c r="BQI238" s="31"/>
      <c r="BQJ238" s="31"/>
      <c r="BQK238" s="31"/>
      <c r="BQL238" s="31"/>
      <c r="BQM238" s="31"/>
      <c r="BQN238" s="31"/>
      <c r="BQO238" s="31"/>
      <c r="BQP238" s="31"/>
      <c r="BQQ238" s="31"/>
      <c r="BQR238" s="31"/>
      <c r="BQS238" s="31"/>
      <c r="BQT238" s="31"/>
      <c r="BQU238" s="31"/>
      <c r="BQV238" s="31"/>
      <c r="BQW238" s="31"/>
      <c r="BQX238" s="31"/>
      <c r="BQY238" s="31"/>
      <c r="BQZ238" s="31"/>
      <c r="BRA238" s="31"/>
      <c r="BRB238" s="31"/>
      <c r="BRC238" s="31"/>
      <c r="BRD238" s="31"/>
      <c r="BRE238" s="31"/>
      <c r="BRF238" s="31"/>
      <c r="BRG238" s="31"/>
      <c r="BRH238" s="31"/>
      <c r="BRI238" s="31"/>
      <c r="BRJ238" s="31"/>
      <c r="BRK238" s="31"/>
      <c r="BRL238" s="31"/>
      <c r="BRM238" s="31"/>
      <c r="BRN238" s="31"/>
      <c r="BRO238" s="31"/>
      <c r="BRP238" s="31"/>
      <c r="BRQ238" s="31"/>
      <c r="BRR238" s="31"/>
      <c r="BRS238" s="31"/>
      <c r="BRT238" s="31"/>
      <c r="BRU238" s="31"/>
      <c r="BRV238" s="31"/>
      <c r="BRW238" s="31"/>
      <c r="BRX238" s="31"/>
      <c r="BRY238" s="31"/>
      <c r="BRZ238" s="31"/>
      <c r="BSA238" s="31"/>
      <c r="BSB238" s="31"/>
      <c r="BSC238" s="31"/>
      <c r="BSD238" s="31"/>
      <c r="BSE238" s="31"/>
      <c r="BSF238" s="31"/>
      <c r="BSG238" s="31"/>
      <c r="BSH238" s="31"/>
      <c r="BSI238" s="31"/>
      <c r="BSJ238" s="31"/>
      <c r="BSK238" s="31"/>
      <c r="BSL238" s="31"/>
      <c r="BSM238" s="31"/>
      <c r="BSN238" s="31"/>
      <c r="BSO238" s="31"/>
      <c r="BSP238" s="31"/>
      <c r="BSQ238" s="31"/>
      <c r="BSR238" s="31"/>
      <c r="BSS238" s="31"/>
      <c r="BST238" s="31"/>
      <c r="BSU238" s="31"/>
      <c r="BSV238" s="31"/>
      <c r="BSW238" s="31"/>
      <c r="BSX238" s="31"/>
      <c r="BSY238" s="31"/>
      <c r="BSZ238" s="31"/>
      <c r="BTA238" s="31"/>
      <c r="BTB238" s="31"/>
      <c r="BTC238" s="31"/>
      <c r="BTD238" s="31"/>
      <c r="BTE238" s="31"/>
      <c r="BTF238" s="31"/>
      <c r="BTG238" s="31"/>
      <c r="BTH238" s="31"/>
      <c r="BTI238" s="31"/>
      <c r="BTJ238" s="31"/>
      <c r="BTK238" s="31"/>
      <c r="BTL238" s="31"/>
      <c r="BTM238" s="31"/>
      <c r="BTN238" s="31"/>
      <c r="BTO238" s="31"/>
      <c r="BTP238" s="31"/>
      <c r="BTQ238" s="31"/>
      <c r="BTR238" s="31"/>
      <c r="BTS238" s="31"/>
      <c r="BTT238" s="31"/>
      <c r="BTU238" s="31"/>
      <c r="BTV238" s="31"/>
      <c r="BTW238" s="31"/>
      <c r="BTX238" s="31"/>
      <c r="BTY238" s="31"/>
      <c r="BTZ238" s="31"/>
      <c r="BUA238" s="31"/>
      <c r="BUB238" s="31"/>
      <c r="BUC238" s="31"/>
      <c r="BUD238" s="31"/>
      <c r="BUE238" s="31"/>
      <c r="BUF238" s="31"/>
      <c r="BUG238" s="31"/>
      <c r="BUH238" s="31"/>
      <c r="BUI238" s="31"/>
      <c r="BUJ238" s="31"/>
      <c r="BUK238" s="31"/>
      <c r="BUL238" s="31"/>
      <c r="BUM238" s="31"/>
      <c r="BUN238" s="31"/>
      <c r="BUO238" s="31"/>
      <c r="BUP238" s="31"/>
      <c r="BUQ238" s="31"/>
      <c r="BUR238" s="31"/>
      <c r="BUS238" s="31"/>
      <c r="BUT238" s="31"/>
      <c r="BUU238" s="31"/>
      <c r="BUV238" s="31"/>
      <c r="BUW238" s="31"/>
      <c r="BUX238" s="31"/>
      <c r="BUY238" s="31"/>
      <c r="BUZ238" s="31"/>
      <c r="BVA238" s="31"/>
      <c r="BVB238" s="31"/>
      <c r="BVC238" s="31"/>
      <c r="BVD238" s="31"/>
      <c r="BVE238" s="31"/>
      <c r="BVF238" s="31"/>
      <c r="BVG238" s="31"/>
      <c r="BVH238" s="31"/>
      <c r="BVI238" s="31"/>
      <c r="BVJ238" s="31"/>
      <c r="BVK238" s="31"/>
      <c r="BVL238" s="31"/>
      <c r="BVM238" s="31"/>
      <c r="BVN238" s="31"/>
      <c r="BVO238" s="31"/>
      <c r="BVP238" s="31"/>
      <c r="BVQ238" s="31"/>
      <c r="BVR238" s="31"/>
      <c r="BVS238" s="31"/>
      <c r="BVT238" s="31"/>
      <c r="BVU238" s="31"/>
      <c r="BVV238" s="31"/>
      <c r="BVW238" s="31"/>
      <c r="BVX238" s="31"/>
      <c r="BVY238" s="31"/>
      <c r="BVZ238" s="31"/>
      <c r="BWA238" s="31"/>
      <c r="BWB238" s="31"/>
      <c r="BWC238" s="31"/>
      <c r="BWD238" s="31"/>
      <c r="BWE238" s="31"/>
      <c r="BWF238" s="31"/>
      <c r="BWG238" s="31"/>
      <c r="BWH238" s="31"/>
      <c r="BWI238" s="31"/>
      <c r="BWJ238" s="31"/>
      <c r="BWK238" s="31"/>
      <c r="BWL238" s="31"/>
      <c r="BWM238" s="31"/>
      <c r="BWN238" s="31"/>
      <c r="BWO238" s="31"/>
      <c r="BWP238" s="31"/>
      <c r="BWQ238" s="31"/>
      <c r="BWR238" s="31"/>
      <c r="BWS238" s="31"/>
      <c r="BWT238" s="31"/>
      <c r="BWU238" s="31"/>
      <c r="BWV238" s="31"/>
      <c r="BWW238" s="31"/>
      <c r="BWX238" s="31"/>
      <c r="BWY238" s="31"/>
      <c r="BWZ238" s="31"/>
      <c r="BXA238" s="31"/>
      <c r="BXB238" s="31"/>
      <c r="BXC238" s="31"/>
      <c r="BXD238" s="31"/>
      <c r="BXE238" s="31"/>
      <c r="BXF238" s="31"/>
      <c r="BXG238" s="31"/>
      <c r="BXH238" s="31"/>
      <c r="BXI238" s="31"/>
      <c r="BXJ238" s="31"/>
      <c r="BXK238" s="31"/>
      <c r="BXL238" s="31"/>
      <c r="BXM238" s="31"/>
      <c r="BXN238" s="31"/>
      <c r="BXO238" s="31"/>
      <c r="BXP238" s="31"/>
      <c r="BXQ238" s="31"/>
      <c r="BXR238" s="31"/>
      <c r="BXS238" s="31"/>
      <c r="BXT238" s="31"/>
      <c r="BXU238" s="31"/>
      <c r="BXV238" s="31"/>
      <c r="BXW238" s="31"/>
      <c r="BXX238" s="31"/>
      <c r="BXY238" s="31"/>
      <c r="BXZ238" s="31"/>
      <c r="BYA238" s="31"/>
      <c r="BYB238" s="31"/>
      <c r="BYC238" s="31"/>
      <c r="BYD238" s="31"/>
      <c r="BYE238" s="31"/>
      <c r="BYF238" s="31"/>
      <c r="BYG238" s="31"/>
      <c r="BYH238" s="31"/>
      <c r="BYI238" s="31"/>
      <c r="BYJ238" s="31"/>
      <c r="BYK238" s="31"/>
      <c r="BYL238" s="31"/>
      <c r="BYM238" s="31"/>
      <c r="BYN238" s="31"/>
      <c r="BYO238" s="31"/>
      <c r="BYP238" s="31"/>
      <c r="BYQ238" s="31"/>
      <c r="BYR238" s="31"/>
      <c r="BYS238" s="31"/>
      <c r="BYT238" s="31"/>
      <c r="BYU238" s="31"/>
      <c r="BYV238" s="31"/>
      <c r="BYW238" s="31"/>
      <c r="BYX238" s="31"/>
      <c r="BYY238" s="31"/>
      <c r="BYZ238" s="31"/>
      <c r="BZA238" s="31"/>
      <c r="BZB238" s="31"/>
      <c r="BZC238" s="31"/>
      <c r="BZD238" s="31"/>
      <c r="BZE238" s="31"/>
      <c r="BZF238" s="31"/>
      <c r="BZG238" s="31"/>
      <c r="BZH238" s="31"/>
      <c r="BZI238" s="31"/>
      <c r="BZJ238" s="31"/>
      <c r="BZK238" s="31"/>
      <c r="BZL238" s="31"/>
      <c r="BZM238" s="31"/>
      <c r="BZN238" s="31"/>
      <c r="BZO238" s="31"/>
      <c r="BZP238" s="31"/>
      <c r="BZQ238" s="31"/>
      <c r="BZR238" s="31"/>
      <c r="BZS238" s="31"/>
      <c r="BZT238" s="31"/>
      <c r="BZU238" s="31"/>
      <c r="BZV238" s="31"/>
      <c r="BZW238" s="31"/>
      <c r="BZX238" s="31"/>
      <c r="BZY238" s="31"/>
      <c r="BZZ238" s="31"/>
      <c r="CAA238" s="31"/>
      <c r="CAB238" s="31"/>
      <c r="CAC238" s="31"/>
      <c r="CAD238" s="31"/>
      <c r="CAE238" s="31"/>
      <c r="CAF238" s="31"/>
      <c r="CAG238" s="31"/>
      <c r="CAH238" s="31"/>
      <c r="CAI238" s="31"/>
      <c r="CAJ238" s="31"/>
      <c r="CAK238" s="31"/>
      <c r="CAL238" s="31"/>
      <c r="CAM238" s="31"/>
      <c r="CAN238" s="31"/>
      <c r="CAO238" s="31"/>
      <c r="CAP238" s="31"/>
      <c r="CAQ238" s="31"/>
      <c r="CAR238" s="31"/>
      <c r="CAS238" s="31"/>
      <c r="CAT238" s="31"/>
      <c r="CAU238" s="31"/>
      <c r="CAV238" s="31"/>
      <c r="CAW238" s="31"/>
      <c r="CAX238" s="31"/>
      <c r="CAY238" s="31"/>
      <c r="CAZ238" s="31"/>
      <c r="CBA238" s="31"/>
      <c r="CBB238" s="31"/>
      <c r="CBC238" s="31"/>
      <c r="CBD238" s="31"/>
      <c r="CBE238" s="31"/>
      <c r="CBF238" s="31"/>
      <c r="CBG238" s="31"/>
      <c r="CBH238" s="31"/>
      <c r="CBI238" s="31"/>
      <c r="CBJ238" s="31"/>
      <c r="CBK238" s="31"/>
      <c r="CBL238" s="31"/>
      <c r="CBM238" s="31"/>
      <c r="CBN238" s="31"/>
      <c r="CBO238" s="31"/>
      <c r="CBP238" s="31"/>
      <c r="CBQ238" s="31"/>
      <c r="CBR238" s="31"/>
      <c r="CBS238" s="31"/>
      <c r="CBT238" s="31"/>
      <c r="CBU238" s="31"/>
      <c r="CBV238" s="31"/>
      <c r="CBW238" s="31"/>
      <c r="CBX238" s="31"/>
      <c r="CBY238" s="31"/>
      <c r="CBZ238" s="31"/>
      <c r="CCA238" s="31"/>
      <c r="CCB238" s="31"/>
      <c r="CCC238" s="31"/>
      <c r="CCD238" s="31"/>
      <c r="CCE238" s="31"/>
      <c r="CCF238" s="31"/>
      <c r="CCG238" s="31"/>
      <c r="CCH238" s="31"/>
      <c r="CCI238" s="31"/>
      <c r="CCJ238" s="31"/>
      <c r="CCK238" s="31"/>
      <c r="CCL238" s="31"/>
      <c r="CCM238" s="31"/>
      <c r="CCN238" s="31"/>
      <c r="CCO238" s="31"/>
      <c r="CCP238" s="31"/>
      <c r="CCQ238" s="31"/>
      <c r="CCR238" s="31"/>
      <c r="CCS238" s="31"/>
      <c r="CCT238" s="31"/>
      <c r="CCU238" s="31"/>
      <c r="CCV238" s="31"/>
      <c r="CCW238" s="31"/>
      <c r="CCX238" s="31"/>
      <c r="CCY238" s="31"/>
      <c r="CCZ238" s="31"/>
      <c r="CDA238" s="31"/>
      <c r="CDB238" s="31"/>
      <c r="CDC238" s="31"/>
      <c r="CDD238" s="31"/>
      <c r="CDE238" s="31"/>
      <c r="CDF238" s="31"/>
      <c r="CDG238" s="31"/>
      <c r="CDH238" s="31"/>
      <c r="CDI238" s="31"/>
      <c r="CDJ238" s="31"/>
      <c r="CDK238" s="31"/>
      <c r="CDL238" s="31"/>
      <c r="CDM238" s="31"/>
      <c r="CDN238" s="31"/>
      <c r="CDO238" s="31"/>
      <c r="CDP238" s="31"/>
      <c r="CDQ238" s="31"/>
      <c r="CDR238" s="31"/>
      <c r="CDS238" s="31"/>
      <c r="CDT238" s="31"/>
      <c r="CDU238" s="31"/>
      <c r="CDV238" s="31"/>
      <c r="CDW238" s="31"/>
      <c r="CDX238" s="31"/>
      <c r="CDY238" s="31"/>
      <c r="CDZ238" s="31"/>
      <c r="CEA238" s="31"/>
      <c r="CEB238" s="31"/>
      <c r="CEC238" s="31"/>
      <c r="CED238" s="31"/>
      <c r="CEE238" s="31"/>
      <c r="CEF238" s="31"/>
      <c r="CEG238" s="31"/>
      <c r="CEH238" s="31"/>
      <c r="CEI238" s="31"/>
      <c r="CEJ238" s="31"/>
      <c r="CEK238" s="31"/>
      <c r="CEL238" s="31"/>
      <c r="CEM238" s="31"/>
      <c r="CEN238" s="31"/>
      <c r="CEO238" s="31"/>
      <c r="CEP238" s="31"/>
      <c r="CEQ238" s="31"/>
      <c r="CER238" s="31"/>
      <c r="CES238" s="31"/>
      <c r="CET238" s="31"/>
      <c r="CEU238" s="31"/>
      <c r="CEV238" s="31"/>
      <c r="CEW238" s="31"/>
      <c r="CEX238" s="31"/>
      <c r="CEY238" s="31"/>
      <c r="CEZ238" s="31"/>
      <c r="CFA238" s="31"/>
      <c r="CFB238" s="31"/>
      <c r="CFC238" s="31"/>
      <c r="CFD238" s="31"/>
      <c r="CFE238" s="31"/>
      <c r="CFF238" s="31"/>
      <c r="CFG238" s="31"/>
      <c r="CFH238" s="31"/>
      <c r="CFI238" s="31"/>
      <c r="CFJ238" s="31"/>
      <c r="CFK238" s="31"/>
      <c r="CFL238" s="31"/>
      <c r="CFM238" s="31"/>
      <c r="CFN238" s="31"/>
      <c r="CFO238" s="31"/>
      <c r="CFP238" s="31"/>
      <c r="CFQ238" s="31"/>
      <c r="CFR238" s="31"/>
      <c r="CFS238" s="31"/>
      <c r="CFT238" s="31"/>
      <c r="CFU238" s="31"/>
      <c r="CFV238" s="31"/>
      <c r="CFW238" s="31"/>
      <c r="CFX238" s="31"/>
      <c r="CFY238" s="31"/>
      <c r="CFZ238" s="31"/>
      <c r="CGA238" s="31"/>
      <c r="CGB238" s="31"/>
      <c r="CGC238" s="31"/>
      <c r="CGD238" s="31"/>
      <c r="CGE238" s="31"/>
      <c r="CGF238" s="31"/>
      <c r="CGG238" s="31"/>
      <c r="CGH238" s="31"/>
      <c r="CGI238" s="31"/>
      <c r="CGJ238" s="31"/>
      <c r="CGK238" s="31"/>
      <c r="CGL238" s="31"/>
      <c r="CGM238" s="31"/>
      <c r="CGN238" s="31"/>
      <c r="CGO238" s="31"/>
      <c r="CGP238" s="31"/>
      <c r="CGQ238" s="31"/>
      <c r="CGR238" s="31"/>
      <c r="CGS238" s="31"/>
      <c r="CGT238" s="31"/>
      <c r="CGU238" s="31"/>
      <c r="CGV238" s="31"/>
      <c r="CGW238" s="31"/>
      <c r="CGX238" s="31"/>
      <c r="CGY238" s="31"/>
      <c r="CGZ238" s="31"/>
      <c r="CHA238" s="31"/>
      <c r="CHB238" s="31"/>
      <c r="CHC238" s="31"/>
      <c r="CHD238" s="31"/>
      <c r="CHE238" s="31"/>
      <c r="CHF238" s="31"/>
      <c r="CHG238" s="31"/>
      <c r="CHH238" s="31"/>
      <c r="CHI238" s="31"/>
      <c r="CHJ238" s="31"/>
      <c r="CHK238" s="31"/>
      <c r="CHL238" s="31"/>
      <c r="CHM238" s="31"/>
      <c r="CHN238" s="31"/>
      <c r="CHO238" s="31"/>
      <c r="CHP238" s="31"/>
      <c r="CHQ238" s="31"/>
      <c r="CHR238" s="31"/>
      <c r="CHS238" s="31"/>
      <c r="CHT238" s="31"/>
      <c r="CHU238" s="31"/>
      <c r="CHV238" s="31"/>
      <c r="CHW238" s="31"/>
      <c r="CHX238" s="31"/>
      <c r="CHY238" s="31"/>
      <c r="CHZ238" s="31"/>
      <c r="CIA238" s="31"/>
      <c r="CIB238" s="31"/>
      <c r="CIC238" s="31"/>
      <c r="CID238" s="31"/>
      <c r="CIE238" s="31"/>
      <c r="CIF238" s="31"/>
      <c r="CIG238" s="31"/>
      <c r="CIH238" s="31"/>
      <c r="CII238" s="31"/>
      <c r="CIJ238" s="31"/>
      <c r="CIK238" s="31"/>
      <c r="CIL238" s="31"/>
      <c r="CIM238" s="31"/>
      <c r="CIN238" s="31"/>
      <c r="CIO238" s="31"/>
      <c r="CIP238" s="31"/>
      <c r="CIQ238" s="31"/>
      <c r="CIR238" s="31"/>
      <c r="CIS238" s="31"/>
      <c r="CIT238" s="31"/>
      <c r="CIU238" s="31"/>
      <c r="CIV238" s="31"/>
      <c r="CIW238" s="31"/>
      <c r="CIX238" s="31"/>
      <c r="CIY238" s="31"/>
      <c r="CIZ238" s="31"/>
      <c r="CJA238" s="31"/>
      <c r="CJB238" s="31"/>
      <c r="CJC238" s="31"/>
      <c r="CJD238" s="31"/>
      <c r="CJE238" s="31"/>
      <c r="CJF238" s="31"/>
      <c r="CJG238" s="31"/>
      <c r="CJH238" s="31"/>
      <c r="CJI238" s="31"/>
      <c r="CJJ238" s="31"/>
      <c r="CJK238" s="31"/>
      <c r="CJL238" s="31"/>
      <c r="CJM238" s="31"/>
      <c r="CJN238" s="31"/>
      <c r="CJO238" s="31"/>
      <c r="CJP238" s="31"/>
      <c r="CJQ238" s="31"/>
      <c r="CJR238" s="31"/>
      <c r="CJS238" s="31"/>
      <c r="CJT238" s="31"/>
      <c r="CJU238" s="31"/>
      <c r="CJV238" s="31"/>
      <c r="CJW238" s="31"/>
      <c r="CJX238" s="31"/>
      <c r="CJY238" s="31"/>
      <c r="CJZ238" s="31"/>
      <c r="CKA238" s="31"/>
      <c r="CKB238" s="31"/>
      <c r="CKC238" s="31"/>
      <c r="CKD238" s="31"/>
      <c r="CKE238" s="31"/>
      <c r="CKF238" s="31"/>
      <c r="CKG238" s="31"/>
      <c r="CKH238" s="31"/>
      <c r="CKI238" s="31"/>
      <c r="CKJ238" s="31"/>
      <c r="CKK238" s="31"/>
      <c r="CKL238" s="31"/>
      <c r="CKM238" s="31"/>
      <c r="CKN238" s="31"/>
      <c r="CKO238" s="31"/>
      <c r="CKP238" s="31"/>
      <c r="CKQ238" s="31"/>
      <c r="CKR238" s="31"/>
      <c r="CKS238" s="31"/>
      <c r="CKT238" s="31"/>
      <c r="CKU238" s="31"/>
      <c r="CKV238" s="31"/>
      <c r="CKW238" s="31"/>
      <c r="CKX238" s="31"/>
      <c r="CKY238" s="31"/>
      <c r="CKZ238" s="31"/>
      <c r="CLA238" s="31"/>
      <c r="CLB238" s="31"/>
      <c r="CLC238" s="31"/>
      <c r="CLD238" s="31"/>
      <c r="CLE238" s="31"/>
      <c r="CLF238" s="31"/>
      <c r="CLG238" s="31"/>
      <c r="CLH238" s="31"/>
      <c r="CLI238" s="31"/>
      <c r="CLJ238" s="31"/>
      <c r="CLK238" s="31"/>
      <c r="CLL238" s="31"/>
      <c r="CLM238" s="31"/>
      <c r="CLN238" s="31"/>
      <c r="CLO238" s="31"/>
      <c r="CLP238" s="31"/>
      <c r="CLQ238" s="31"/>
      <c r="CLR238" s="31"/>
      <c r="CLS238" s="31"/>
      <c r="CLT238" s="31"/>
      <c r="CLU238" s="31"/>
      <c r="CLV238" s="31"/>
      <c r="CLW238" s="31"/>
      <c r="CLX238" s="31"/>
      <c r="CLY238" s="31"/>
      <c r="CLZ238" s="31"/>
      <c r="CMA238" s="31"/>
      <c r="CMB238" s="31"/>
      <c r="CMC238" s="31"/>
      <c r="CMD238" s="31"/>
      <c r="CME238" s="31"/>
      <c r="CMF238" s="31"/>
      <c r="CMG238" s="31"/>
      <c r="CMH238" s="31"/>
      <c r="CMI238" s="31"/>
      <c r="CMJ238" s="31"/>
      <c r="CMK238" s="31"/>
      <c r="CML238" s="31"/>
      <c r="CMM238" s="31"/>
      <c r="CMN238" s="31"/>
      <c r="CMO238" s="31"/>
      <c r="CMP238" s="31"/>
      <c r="CMQ238" s="31"/>
      <c r="CMR238" s="31"/>
      <c r="CMS238" s="31"/>
      <c r="CMT238" s="31"/>
      <c r="CMU238" s="31"/>
      <c r="CMV238" s="31"/>
      <c r="CMW238" s="31"/>
      <c r="CMX238" s="31"/>
      <c r="CMY238" s="31"/>
      <c r="CMZ238" s="31"/>
      <c r="CNA238" s="31"/>
      <c r="CNB238" s="31"/>
      <c r="CNC238" s="31"/>
      <c r="CND238" s="31"/>
      <c r="CNE238" s="31"/>
      <c r="CNF238" s="31"/>
      <c r="CNG238" s="31"/>
      <c r="CNH238" s="31"/>
      <c r="CNI238" s="31"/>
      <c r="CNJ238" s="31"/>
      <c r="CNK238" s="31"/>
      <c r="CNL238" s="31"/>
      <c r="CNM238" s="31"/>
      <c r="CNN238" s="31"/>
      <c r="CNO238" s="31"/>
      <c r="CNP238" s="31"/>
      <c r="CNQ238" s="31"/>
      <c r="CNR238" s="31"/>
      <c r="CNS238" s="31"/>
      <c r="CNT238" s="31"/>
      <c r="CNU238" s="31"/>
      <c r="CNV238" s="31"/>
      <c r="CNW238" s="31"/>
      <c r="CNX238" s="31"/>
      <c r="CNY238" s="31"/>
      <c r="CNZ238" s="31"/>
      <c r="COA238" s="31"/>
      <c r="COB238" s="31"/>
      <c r="COC238" s="31"/>
      <c r="COD238" s="31"/>
      <c r="COE238" s="31"/>
      <c r="COF238" s="31"/>
      <c r="COG238" s="31"/>
      <c r="COH238" s="31"/>
      <c r="COI238" s="31"/>
      <c r="COJ238" s="31"/>
      <c r="COK238" s="31"/>
      <c r="COL238" s="31"/>
      <c r="COM238" s="31"/>
      <c r="CON238" s="31"/>
      <c r="COO238" s="31"/>
      <c r="COP238" s="31"/>
      <c r="COQ238" s="31"/>
      <c r="COR238" s="31"/>
      <c r="COS238" s="31"/>
      <c r="COT238" s="31"/>
      <c r="COU238" s="31"/>
      <c r="COV238" s="31"/>
      <c r="COW238" s="31"/>
      <c r="COX238" s="31"/>
      <c r="COY238" s="31"/>
      <c r="COZ238" s="31"/>
      <c r="CPA238" s="31"/>
      <c r="CPB238" s="31"/>
      <c r="CPC238" s="31"/>
      <c r="CPD238" s="31"/>
      <c r="CPE238" s="31"/>
      <c r="CPF238" s="31"/>
      <c r="CPG238" s="31"/>
      <c r="CPH238" s="31"/>
      <c r="CPI238" s="31"/>
      <c r="CPJ238" s="31"/>
      <c r="CPK238" s="31"/>
      <c r="CPL238" s="31"/>
      <c r="CPM238" s="31"/>
      <c r="CPN238" s="31"/>
      <c r="CPO238" s="31"/>
      <c r="CPP238" s="31"/>
      <c r="CPQ238" s="31"/>
      <c r="CPR238" s="31"/>
      <c r="CPS238" s="31"/>
      <c r="CPT238" s="31"/>
      <c r="CPU238" s="31"/>
      <c r="CPV238" s="31"/>
      <c r="CPW238" s="31"/>
      <c r="CPX238" s="31"/>
      <c r="CPY238" s="31"/>
      <c r="CPZ238" s="31"/>
      <c r="CQA238" s="31"/>
      <c r="CQB238" s="31"/>
      <c r="CQC238" s="31"/>
      <c r="CQD238" s="31"/>
      <c r="CQE238" s="31"/>
      <c r="CQF238" s="31"/>
      <c r="CQG238" s="31"/>
      <c r="CQH238" s="31"/>
      <c r="CQI238" s="31"/>
      <c r="CQJ238" s="31"/>
      <c r="CQK238" s="31"/>
      <c r="CQL238" s="31"/>
      <c r="CQM238" s="31"/>
      <c r="CQN238" s="31"/>
      <c r="CQO238" s="31"/>
      <c r="CQP238" s="31"/>
      <c r="CQQ238" s="31"/>
      <c r="CQR238" s="31"/>
      <c r="CQS238" s="31"/>
      <c r="CQT238" s="31"/>
      <c r="CQU238" s="31"/>
      <c r="CQV238" s="31"/>
      <c r="CQW238" s="31"/>
      <c r="CQX238" s="31"/>
      <c r="CQY238" s="31"/>
      <c r="CQZ238" s="31"/>
      <c r="CRA238" s="31"/>
      <c r="CRB238" s="31"/>
      <c r="CRC238" s="31"/>
      <c r="CRD238" s="31"/>
      <c r="CRE238" s="31"/>
      <c r="CRF238" s="31"/>
      <c r="CRG238" s="31"/>
      <c r="CRH238" s="31"/>
      <c r="CRI238" s="31"/>
      <c r="CRJ238" s="31"/>
      <c r="CRK238" s="31"/>
      <c r="CRL238" s="31"/>
      <c r="CRM238" s="31"/>
      <c r="CRN238" s="31"/>
      <c r="CRO238" s="31"/>
      <c r="CRP238" s="31"/>
      <c r="CRQ238" s="31"/>
      <c r="CRR238" s="31"/>
      <c r="CRS238" s="31"/>
      <c r="CRT238" s="31"/>
      <c r="CRU238" s="31"/>
      <c r="CRV238" s="31"/>
      <c r="CRW238" s="31"/>
      <c r="CRX238" s="31"/>
      <c r="CRY238" s="31"/>
      <c r="CRZ238" s="31"/>
      <c r="CSA238" s="31"/>
      <c r="CSB238" s="31"/>
      <c r="CSC238" s="31"/>
      <c r="CSD238" s="31"/>
      <c r="CSE238" s="31"/>
      <c r="CSF238" s="31"/>
      <c r="CSG238" s="31"/>
      <c r="CSH238" s="31"/>
      <c r="CSI238" s="31"/>
      <c r="CSJ238" s="31"/>
      <c r="CSK238" s="31"/>
      <c r="CSL238" s="31"/>
      <c r="CSM238" s="31"/>
      <c r="CSN238" s="31"/>
      <c r="CSO238" s="31"/>
      <c r="CSP238" s="31"/>
      <c r="CSQ238" s="31"/>
      <c r="CSR238" s="31"/>
      <c r="CSS238" s="31"/>
      <c r="CST238" s="31"/>
      <c r="CSU238" s="31"/>
      <c r="CSV238" s="31"/>
      <c r="CSW238" s="31"/>
      <c r="CSX238" s="31"/>
      <c r="CSY238" s="31"/>
      <c r="CSZ238" s="31"/>
      <c r="CTA238" s="31"/>
      <c r="CTB238" s="31"/>
      <c r="CTC238" s="31"/>
      <c r="CTD238" s="31"/>
      <c r="CTE238" s="31"/>
      <c r="CTF238" s="31"/>
      <c r="CTG238" s="31"/>
      <c r="CTH238" s="31"/>
      <c r="CTI238" s="31"/>
      <c r="CTJ238" s="31"/>
      <c r="CTK238" s="31"/>
      <c r="CTL238" s="31"/>
      <c r="CTM238" s="31"/>
      <c r="CTN238" s="31"/>
      <c r="CTO238" s="31"/>
      <c r="CTP238" s="31"/>
      <c r="CTQ238" s="31"/>
      <c r="CTR238" s="31"/>
      <c r="CTS238" s="31"/>
      <c r="CTT238" s="31"/>
      <c r="CTU238" s="31"/>
      <c r="CTV238" s="31"/>
      <c r="CTW238" s="31"/>
      <c r="CTX238" s="31"/>
      <c r="CTY238" s="31"/>
      <c r="CTZ238" s="31"/>
      <c r="CUA238" s="31"/>
      <c r="CUB238" s="31"/>
      <c r="CUC238" s="31"/>
      <c r="CUD238" s="31"/>
      <c r="CUE238" s="31"/>
      <c r="CUF238" s="31"/>
      <c r="CUG238" s="31"/>
      <c r="CUH238" s="31"/>
      <c r="CUI238" s="31"/>
      <c r="CUJ238" s="31"/>
      <c r="CUK238" s="31"/>
      <c r="CUL238" s="31"/>
      <c r="CUM238" s="31"/>
      <c r="CUN238" s="31"/>
      <c r="CUO238" s="31"/>
      <c r="CUP238" s="31"/>
      <c r="CUQ238" s="31"/>
      <c r="CUR238" s="31"/>
      <c r="CUS238" s="31"/>
      <c r="CUT238" s="31"/>
      <c r="CUU238" s="31"/>
      <c r="CUV238" s="31"/>
      <c r="CUW238" s="31"/>
      <c r="CUX238" s="31"/>
      <c r="CUY238" s="31"/>
      <c r="CUZ238" s="31"/>
      <c r="CVA238" s="31"/>
      <c r="CVB238" s="31"/>
      <c r="CVC238" s="31"/>
      <c r="CVD238" s="31"/>
      <c r="CVE238" s="31"/>
      <c r="CVF238" s="31"/>
      <c r="CVG238" s="31"/>
      <c r="CVH238" s="31"/>
      <c r="CVI238" s="31"/>
      <c r="CVJ238" s="31"/>
      <c r="CVK238" s="31"/>
      <c r="CVL238" s="31"/>
      <c r="CVM238" s="31"/>
      <c r="CVN238" s="31"/>
      <c r="CVO238" s="31"/>
      <c r="CVP238" s="31"/>
      <c r="CVQ238" s="31"/>
      <c r="CVR238" s="31"/>
      <c r="CVS238" s="31"/>
      <c r="CVT238" s="31"/>
      <c r="CVU238" s="31"/>
      <c r="CVV238" s="31"/>
      <c r="CVW238" s="31"/>
      <c r="CVX238" s="31"/>
      <c r="CVY238" s="31"/>
      <c r="CVZ238" s="31"/>
      <c r="CWA238" s="31"/>
      <c r="CWB238" s="31"/>
      <c r="CWC238" s="31"/>
      <c r="CWD238" s="31"/>
      <c r="CWE238" s="31"/>
      <c r="CWF238" s="31"/>
      <c r="CWG238" s="31"/>
      <c r="CWH238" s="31"/>
      <c r="CWI238" s="31"/>
      <c r="CWJ238" s="31"/>
      <c r="CWK238" s="31"/>
      <c r="CWL238" s="31"/>
      <c r="CWM238" s="31"/>
      <c r="CWN238" s="31"/>
      <c r="CWO238" s="31"/>
      <c r="CWP238" s="31"/>
      <c r="CWQ238" s="31"/>
      <c r="CWR238" s="31"/>
      <c r="CWS238" s="31"/>
      <c r="CWT238" s="31"/>
      <c r="CWU238" s="31"/>
      <c r="CWV238" s="31"/>
      <c r="CWW238" s="31"/>
      <c r="CWX238" s="31"/>
      <c r="CWY238" s="31"/>
      <c r="CWZ238" s="31"/>
      <c r="CXA238" s="31"/>
      <c r="CXB238" s="31"/>
      <c r="CXC238" s="31"/>
      <c r="CXD238" s="31"/>
      <c r="CXE238" s="31"/>
      <c r="CXF238" s="31"/>
      <c r="CXG238" s="31"/>
      <c r="CXH238" s="31"/>
      <c r="CXI238" s="31"/>
      <c r="CXJ238" s="31"/>
      <c r="CXK238" s="31"/>
      <c r="CXL238" s="31"/>
      <c r="CXM238" s="31"/>
      <c r="CXN238" s="31"/>
      <c r="CXO238" s="31"/>
      <c r="CXP238" s="31"/>
      <c r="CXQ238" s="31"/>
      <c r="CXR238" s="31"/>
      <c r="CXS238" s="31"/>
      <c r="CXT238" s="31"/>
      <c r="CXU238" s="31"/>
      <c r="CXV238" s="31"/>
      <c r="CXW238" s="31"/>
      <c r="CXX238" s="31"/>
      <c r="CXY238" s="31"/>
      <c r="CXZ238" s="31"/>
      <c r="CYA238" s="31"/>
      <c r="CYB238" s="31"/>
      <c r="CYC238" s="31"/>
      <c r="CYD238" s="31"/>
      <c r="CYE238" s="31"/>
      <c r="CYF238" s="31"/>
      <c r="CYG238" s="31"/>
      <c r="CYH238" s="31"/>
      <c r="CYI238" s="31"/>
      <c r="CYJ238" s="31"/>
      <c r="CYK238" s="31"/>
      <c r="CYL238" s="31"/>
      <c r="CYM238" s="31"/>
      <c r="CYN238" s="31"/>
      <c r="CYO238" s="31"/>
      <c r="CYP238" s="31"/>
      <c r="CYQ238" s="31"/>
      <c r="CYR238" s="31"/>
      <c r="CYS238" s="31"/>
      <c r="CYT238" s="31"/>
      <c r="CYU238" s="31"/>
      <c r="CYV238" s="31"/>
      <c r="CYW238" s="31"/>
      <c r="CYX238" s="31"/>
      <c r="CYY238" s="31"/>
      <c r="CYZ238" s="31"/>
      <c r="CZA238" s="31"/>
      <c r="CZB238" s="31"/>
      <c r="CZC238" s="31"/>
      <c r="CZD238" s="31"/>
      <c r="CZE238" s="31"/>
      <c r="CZF238" s="31"/>
      <c r="CZG238" s="31"/>
      <c r="CZH238" s="31"/>
      <c r="CZI238" s="31"/>
      <c r="CZJ238" s="31"/>
      <c r="CZK238" s="31"/>
      <c r="CZL238" s="31"/>
      <c r="CZM238" s="31"/>
      <c r="CZN238" s="31"/>
      <c r="CZO238" s="31"/>
      <c r="CZP238" s="31"/>
      <c r="CZQ238" s="31"/>
      <c r="CZR238" s="31"/>
      <c r="CZS238" s="31"/>
      <c r="CZT238" s="31"/>
      <c r="CZU238" s="31"/>
      <c r="CZV238" s="31"/>
      <c r="CZW238" s="31"/>
      <c r="CZX238" s="31"/>
      <c r="CZY238" s="31"/>
      <c r="CZZ238" s="31"/>
      <c r="DAA238" s="31"/>
      <c r="DAB238" s="31"/>
      <c r="DAC238" s="31"/>
      <c r="DAD238" s="31"/>
      <c r="DAE238" s="31"/>
      <c r="DAF238" s="31"/>
      <c r="DAG238" s="31"/>
      <c r="DAH238" s="31"/>
      <c r="DAI238" s="31"/>
      <c r="DAJ238" s="31"/>
      <c r="DAK238" s="31"/>
      <c r="DAL238" s="31"/>
      <c r="DAM238" s="31"/>
      <c r="DAN238" s="31"/>
      <c r="DAO238" s="31"/>
      <c r="DAP238" s="31"/>
      <c r="DAQ238" s="31"/>
      <c r="DAR238" s="31"/>
      <c r="DAS238" s="31"/>
      <c r="DAT238" s="31"/>
      <c r="DAU238" s="31"/>
      <c r="DAV238" s="31"/>
      <c r="DAW238" s="31"/>
      <c r="DAX238" s="31"/>
      <c r="DAY238" s="31"/>
      <c r="DAZ238" s="31"/>
      <c r="DBA238" s="31"/>
      <c r="DBB238" s="31"/>
      <c r="DBC238" s="31"/>
      <c r="DBD238" s="31"/>
      <c r="DBE238" s="31"/>
      <c r="DBF238" s="31"/>
      <c r="DBG238" s="31"/>
      <c r="DBH238" s="31"/>
      <c r="DBI238" s="31"/>
      <c r="DBJ238" s="31"/>
      <c r="DBK238" s="31"/>
      <c r="DBL238" s="31"/>
      <c r="DBM238" s="31"/>
      <c r="DBN238" s="31"/>
      <c r="DBO238" s="31"/>
      <c r="DBP238" s="31"/>
      <c r="DBQ238" s="31"/>
      <c r="DBR238" s="31"/>
      <c r="DBS238" s="31"/>
      <c r="DBT238" s="31"/>
      <c r="DBU238" s="31"/>
      <c r="DBV238" s="31"/>
      <c r="DBW238" s="31"/>
      <c r="DBX238" s="31"/>
      <c r="DBY238" s="31"/>
      <c r="DBZ238" s="31"/>
      <c r="DCA238" s="31"/>
      <c r="DCB238" s="31"/>
      <c r="DCC238" s="31"/>
      <c r="DCD238" s="31"/>
      <c r="DCE238" s="31"/>
      <c r="DCF238" s="31"/>
      <c r="DCG238" s="31"/>
      <c r="DCH238" s="31"/>
      <c r="DCI238" s="31"/>
      <c r="DCJ238" s="31"/>
      <c r="DCK238" s="31"/>
      <c r="DCL238" s="31"/>
      <c r="DCM238" s="31"/>
      <c r="DCN238" s="31"/>
      <c r="DCO238" s="31"/>
      <c r="DCP238" s="31"/>
      <c r="DCQ238" s="31"/>
      <c r="DCR238" s="31"/>
      <c r="DCS238" s="31"/>
      <c r="DCT238" s="31"/>
      <c r="DCU238" s="31"/>
      <c r="DCV238" s="31"/>
      <c r="DCW238" s="31"/>
      <c r="DCX238" s="31"/>
      <c r="DCY238" s="31"/>
      <c r="DCZ238" s="31"/>
      <c r="DDA238" s="31"/>
      <c r="DDB238" s="31"/>
      <c r="DDC238" s="31"/>
      <c r="DDD238" s="31"/>
      <c r="DDE238" s="31"/>
      <c r="DDF238" s="31"/>
      <c r="DDG238" s="31"/>
      <c r="DDH238" s="31"/>
      <c r="DDI238" s="31"/>
      <c r="DDJ238" s="31"/>
      <c r="DDK238" s="31"/>
      <c r="DDL238" s="31"/>
      <c r="DDM238" s="31"/>
      <c r="DDN238" s="31"/>
      <c r="DDO238" s="31"/>
      <c r="DDP238" s="31"/>
      <c r="DDQ238" s="31"/>
      <c r="DDR238" s="31"/>
      <c r="DDS238" s="31"/>
      <c r="DDT238" s="31"/>
      <c r="DDU238" s="31"/>
      <c r="DDV238" s="31"/>
      <c r="DDW238" s="31"/>
      <c r="DDX238" s="31"/>
      <c r="DDY238" s="31"/>
      <c r="DDZ238" s="31"/>
      <c r="DEA238" s="31"/>
      <c r="DEB238" s="31"/>
      <c r="DEC238" s="31"/>
      <c r="DED238" s="31"/>
      <c r="DEE238" s="31"/>
      <c r="DEF238" s="31"/>
      <c r="DEG238" s="31"/>
      <c r="DEH238" s="31"/>
      <c r="DEI238" s="31"/>
      <c r="DEJ238" s="31"/>
      <c r="DEK238" s="31"/>
      <c r="DEL238" s="31"/>
      <c r="DEM238" s="31"/>
      <c r="DEN238" s="31"/>
      <c r="DEO238" s="31"/>
      <c r="DEP238" s="31"/>
      <c r="DEQ238" s="31"/>
      <c r="DER238" s="31"/>
      <c r="DES238" s="31"/>
      <c r="DET238" s="31"/>
      <c r="DEU238" s="31"/>
      <c r="DEV238" s="31"/>
      <c r="DEW238" s="31"/>
      <c r="DEX238" s="31"/>
      <c r="DEY238" s="31"/>
      <c r="DEZ238" s="31"/>
      <c r="DFA238" s="31"/>
      <c r="DFB238" s="31"/>
      <c r="DFC238" s="31"/>
      <c r="DFD238" s="31"/>
      <c r="DFE238" s="31"/>
      <c r="DFF238" s="31"/>
      <c r="DFG238" s="31"/>
      <c r="DFH238" s="31"/>
      <c r="DFI238" s="31"/>
      <c r="DFJ238" s="31"/>
      <c r="DFK238" s="31"/>
      <c r="DFL238" s="31"/>
      <c r="DFM238" s="31"/>
      <c r="DFN238" s="31"/>
      <c r="DFO238" s="31"/>
      <c r="DFP238" s="31"/>
      <c r="DFQ238" s="31"/>
      <c r="DFR238" s="31"/>
      <c r="DFS238" s="31"/>
      <c r="DFT238" s="31"/>
      <c r="DFU238" s="31"/>
      <c r="DFV238" s="31"/>
      <c r="DFW238" s="31"/>
      <c r="DFX238" s="31"/>
      <c r="DFY238" s="31"/>
      <c r="DFZ238" s="31"/>
      <c r="DGA238" s="31"/>
      <c r="DGB238" s="31"/>
      <c r="DGC238" s="31"/>
      <c r="DGD238" s="31"/>
      <c r="DGE238" s="31"/>
      <c r="DGF238" s="31"/>
      <c r="DGG238" s="31"/>
      <c r="DGH238" s="31"/>
      <c r="DGI238" s="31"/>
      <c r="DGJ238" s="31"/>
      <c r="DGK238" s="31"/>
      <c r="DGL238" s="31"/>
      <c r="DGM238" s="31"/>
      <c r="DGN238" s="31"/>
      <c r="DGO238" s="31"/>
      <c r="DGP238" s="31"/>
      <c r="DGQ238" s="31"/>
      <c r="DGR238" s="31"/>
      <c r="DGS238" s="31"/>
      <c r="DGT238" s="31"/>
      <c r="DGU238" s="31"/>
      <c r="DGV238" s="31"/>
      <c r="DGW238" s="31"/>
      <c r="DGX238" s="31"/>
      <c r="DGY238" s="31"/>
      <c r="DGZ238" s="31"/>
      <c r="DHA238" s="31"/>
      <c r="DHB238" s="31"/>
      <c r="DHC238" s="31"/>
      <c r="DHD238" s="31"/>
      <c r="DHE238" s="31"/>
      <c r="DHF238" s="31"/>
      <c r="DHG238" s="31"/>
      <c r="DHH238" s="31"/>
      <c r="DHI238" s="31"/>
      <c r="DHJ238" s="31"/>
      <c r="DHK238" s="31"/>
      <c r="DHL238" s="31"/>
      <c r="DHM238" s="31"/>
      <c r="DHN238" s="31"/>
      <c r="DHO238" s="31"/>
      <c r="DHP238" s="31"/>
      <c r="DHQ238" s="31"/>
      <c r="DHR238" s="31"/>
      <c r="DHS238" s="31"/>
      <c r="DHT238" s="31"/>
      <c r="DHU238" s="31"/>
      <c r="DHV238" s="31"/>
      <c r="DHW238" s="31"/>
      <c r="DHX238" s="31"/>
      <c r="DHY238" s="31"/>
      <c r="DHZ238" s="31"/>
      <c r="DIA238" s="31"/>
      <c r="DIB238" s="31"/>
      <c r="DIC238" s="31"/>
      <c r="DID238" s="31"/>
      <c r="DIE238" s="31"/>
      <c r="DIF238" s="31"/>
      <c r="DIG238" s="31"/>
      <c r="DIH238" s="31"/>
      <c r="DII238" s="31"/>
      <c r="DIJ238" s="31"/>
      <c r="DIK238" s="31"/>
      <c r="DIL238" s="31"/>
      <c r="DIM238" s="31"/>
      <c r="DIN238" s="31"/>
      <c r="DIO238" s="31"/>
      <c r="DIP238" s="31"/>
      <c r="DIQ238" s="31"/>
      <c r="DIR238" s="31"/>
      <c r="DIS238" s="31"/>
      <c r="DIT238" s="31"/>
      <c r="DIU238" s="31"/>
      <c r="DIV238" s="31"/>
      <c r="DIW238" s="31"/>
      <c r="DIX238" s="31"/>
      <c r="DIY238" s="31"/>
      <c r="DIZ238" s="31"/>
      <c r="DJA238" s="31"/>
      <c r="DJB238" s="31"/>
      <c r="DJC238" s="31"/>
      <c r="DJD238" s="31"/>
      <c r="DJE238" s="31"/>
      <c r="DJF238" s="31"/>
      <c r="DJG238" s="31"/>
      <c r="DJH238" s="31"/>
      <c r="DJI238" s="31"/>
      <c r="DJJ238" s="31"/>
      <c r="DJK238" s="31"/>
      <c r="DJL238" s="31"/>
      <c r="DJM238" s="31"/>
      <c r="DJN238" s="31"/>
      <c r="DJO238" s="31"/>
      <c r="DJP238" s="31"/>
      <c r="DJQ238" s="31"/>
      <c r="DJR238" s="31"/>
      <c r="DJS238" s="31"/>
      <c r="DJT238" s="31"/>
      <c r="DJU238" s="31"/>
      <c r="DJV238" s="31"/>
      <c r="DJW238" s="31"/>
      <c r="DJX238" s="31"/>
      <c r="DJY238" s="31"/>
      <c r="DJZ238" s="31"/>
      <c r="DKA238" s="31"/>
      <c r="DKB238" s="31"/>
      <c r="DKC238" s="31"/>
      <c r="DKD238" s="31"/>
      <c r="DKE238" s="31"/>
      <c r="DKF238" s="31"/>
      <c r="DKG238" s="31"/>
      <c r="DKH238" s="31"/>
      <c r="DKI238" s="31"/>
      <c r="DKJ238" s="31"/>
      <c r="DKK238" s="31"/>
      <c r="DKL238" s="31"/>
      <c r="DKM238" s="31"/>
      <c r="DKN238" s="31"/>
      <c r="DKO238" s="31"/>
      <c r="DKP238" s="31"/>
      <c r="DKQ238" s="31"/>
      <c r="DKR238" s="31"/>
      <c r="DKS238" s="31"/>
      <c r="DKT238" s="31"/>
      <c r="DKU238" s="31"/>
      <c r="DKV238" s="31"/>
      <c r="DKW238" s="31"/>
      <c r="DKX238" s="31"/>
      <c r="DKY238" s="31"/>
      <c r="DKZ238" s="31"/>
      <c r="DLA238" s="31"/>
      <c r="DLB238" s="31"/>
      <c r="DLC238" s="31"/>
      <c r="DLD238" s="31"/>
      <c r="DLE238" s="31"/>
      <c r="DLF238" s="31"/>
      <c r="DLG238" s="31"/>
      <c r="DLH238" s="31"/>
      <c r="DLI238" s="31"/>
      <c r="DLJ238" s="31"/>
      <c r="DLK238" s="31"/>
      <c r="DLL238" s="31"/>
      <c r="DLM238" s="31"/>
      <c r="DLN238" s="31"/>
      <c r="DLO238" s="31"/>
      <c r="DLP238" s="31"/>
      <c r="DLQ238" s="31"/>
      <c r="DLR238" s="31"/>
      <c r="DLS238" s="31"/>
      <c r="DLT238" s="31"/>
      <c r="DLU238" s="31"/>
      <c r="DLV238" s="31"/>
      <c r="DLW238" s="31"/>
      <c r="DLX238" s="31"/>
      <c r="DLY238" s="31"/>
      <c r="DLZ238" s="31"/>
      <c r="DMA238" s="31"/>
      <c r="DMB238" s="31"/>
      <c r="DMC238" s="31"/>
      <c r="DMD238" s="31"/>
      <c r="DME238" s="31"/>
      <c r="DMF238" s="31"/>
      <c r="DMG238" s="31"/>
      <c r="DMH238" s="31"/>
      <c r="DMI238" s="31"/>
      <c r="DMJ238" s="31"/>
      <c r="DMK238" s="31"/>
      <c r="DML238" s="31"/>
      <c r="DMM238" s="31"/>
      <c r="DMN238" s="31"/>
      <c r="DMO238" s="31"/>
      <c r="DMP238" s="31"/>
      <c r="DMQ238" s="31"/>
      <c r="DMR238" s="31"/>
      <c r="DMS238" s="31"/>
      <c r="DMT238" s="31"/>
      <c r="DMU238" s="31"/>
      <c r="DMV238" s="31"/>
      <c r="DMW238" s="31"/>
      <c r="DMX238" s="31"/>
      <c r="DMY238" s="31"/>
      <c r="DMZ238" s="31"/>
      <c r="DNA238" s="31"/>
      <c r="DNB238" s="31"/>
      <c r="DNC238" s="31"/>
      <c r="DND238" s="31"/>
      <c r="DNE238" s="31"/>
      <c r="DNF238" s="31"/>
      <c r="DNG238" s="31"/>
      <c r="DNH238" s="31"/>
      <c r="DNI238" s="31"/>
      <c r="DNJ238" s="31"/>
      <c r="DNK238" s="31"/>
      <c r="DNL238" s="31"/>
      <c r="DNM238" s="31"/>
      <c r="DNN238" s="31"/>
      <c r="DNO238" s="31"/>
      <c r="DNP238" s="31"/>
      <c r="DNQ238" s="31"/>
      <c r="DNR238" s="31"/>
      <c r="DNS238" s="31"/>
      <c r="DNT238" s="31"/>
      <c r="DNU238" s="31"/>
      <c r="DNV238" s="31"/>
      <c r="DNW238" s="31"/>
      <c r="DNX238" s="31"/>
      <c r="DNY238" s="31"/>
      <c r="DNZ238" s="31"/>
      <c r="DOA238" s="31"/>
      <c r="DOB238" s="31"/>
      <c r="DOC238" s="31"/>
      <c r="DOD238" s="31"/>
      <c r="DOE238" s="31"/>
      <c r="DOF238" s="31"/>
      <c r="DOG238" s="31"/>
      <c r="DOH238" s="31"/>
      <c r="DOI238" s="31"/>
      <c r="DOJ238" s="31"/>
      <c r="DOK238" s="31"/>
      <c r="DOL238" s="31"/>
      <c r="DOM238" s="31"/>
      <c r="DON238" s="31"/>
      <c r="DOO238" s="31"/>
      <c r="DOP238" s="31"/>
      <c r="DOQ238" s="31"/>
      <c r="DOR238" s="31"/>
      <c r="DOS238" s="31"/>
      <c r="DOT238" s="31"/>
      <c r="DOU238" s="31"/>
      <c r="DOV238" s="31"/>
      <c r="DOW238" s="31"/>
      <c r="DOX238" s="31"/>
      <c r="DOY238" s="31"/>
      <c r="DOZ238" s="31"/>
      <c r="DPA238" s="31"/>
      <c r="DPB238" s="31"/>
      <c r="DPC238" s="31"/>
      <c r="DPD238" s="31"/>
      <c r="DPE238" s="31"/>
      <c r="DPF238" s="31"/>
      <c r="DPG238" s="31"/>
      <c r="DPH238" s="31"/>
      <c r="DPI238" s="31"/>
      <c r="DPJ238" s="31"/>
      <c r="DPK238" s="31"/>
      <c r="DPL238" s="31"/>
      <c r="DPM238" s="31"/>
      <c r="DPN238" s="31"/>
      <c r="DPO238" s="31"/>
      <c r="DPP238" s="31"/>
      <c r="DPQ238" s="31"/>
      <c r="DPR238" s="31"/>
      <c r="DPS238" s="31"/>
      <c r="DPT238" s="31"/>
      <c r="DPU238" s="31"/>
      <c r="DPV238" s="31"/>
      <c r="DPW238" s="31"/>
      <c r="DPX238" s="31"/>
      <c r="DPY238" s="31"/>
      <c r="DPZ238" s="31"/>
      <c r="DQA238" s="31"/>
      <c r="DQB238" s="31"/>
      <c r="DQC238" s="31"/>
      <c r="DQD238" s="31"/>
      <c r="DQE238" s="31"/>
      <c r="DQF238" s="31"/>
      <c r="DQG238" s="31"/>
      <c r="DQH238" s="31"/>
      <c r="DQI238" s="31"/>
      <c r="DQJ238" s="31"/>
      <c r="DQK238" s="31"/>
      <c r="DQL238" s="31"/>
      <c r="DQM238" s="31"/>
      <c r="DQN238" s="31"/>
      <c r="DQO238" s="31"/>
      <c r="DQP238" s="31"/>
      <c r="DQQ238" s="31"/>
      <c r="DQR238" s="31"/>
      <c r="DQS238" s="31"/>
      <c r="DQT238" s="31"/>
      <c r="DQU238" s="31"/>
      <c r="DQV238" s="31"/>
      <c r="DQW238" s="31"/>
      <c r="DQX238" s="31"/>
      <c r="DQY238" s="31"/>
      <c r="DQZ238" s="31"/>
      <c r="DRA238" s="31"/>
      <c r="DRB238" s="31"/>
      <c r="DRC238" s="31"/>
      <c r="DRD238" s="31"/>
      <c r="DRE238" s="31"/>
      <c r="DRF238" s="31"/>
      <c r="DRG238" s="31"/>
      <c r="DRH238" s="31"/>
      <c r="DRI238" s="31"/>
      <c r="DRJ238" s="31"/>
      <c r="DRK238" s="31"/>
      <c r="DRL238" s="31"/>
      <c r="DRM238" s="31"/>
      <c r="DRN238" s="31"/>
      <c r="DRO238" s="31"/>
      <c r="DRP238" s="31"/>
      <c r="DRQ238" s="31"/>
      <c r="DRR238" s="31"/>
      <c r="DRS238" s="31"/>
      <c r="DRT238" s="31"/>
      <c r="DRU238" s="31"/>
      <c r="DRV238" s="31"/>
      <c r="DRW238" s="31"/>
      <c r="DRX238" s="31"/>
      <c r="DRY238" s="31"/>
      <c r="DRZ238" s="31"/>
      <c r="DSA238" s="31"/>
      <c r="DSB238" s="31"/>
      <c r="DSC238" s="31"/>
      <c r="DSD238" s="31"/>
      <c r="DSE238" s="31"/>
      <c r="DSF238" s="31"/>
      <c r="DSG238" s="31"/>
      <c r="DSH238" s="31"/>
      <c r="DSI238" s="31"/>
      <c r="DSJ238" s="31"/>
      <c r="DSK238" s="31"/>
      <c r="DSL238" s="31"/>
      <c r="DSM238" s="31"/>
      <c r="DSN238" s="31"/>
      <c r="DSO238" s="31"/>
      <c r="DSP238" s="31"/>
      <c r="DSQ238" s="31"/>
      <c r="DSR238" s="31"/>
      <c r="DSS238" s="31"/>
      <c r="DST238" s="31"/>
      <c r="DSU238" s="31"/>
      <c r="DSV238" s="31"/>
      <c r="DSW238" s="31"/>
      <c r="DSX238" s="31"/>
      <c r="DSY238" s="31"/>
      <c r="DSZ238" s="31"/>
      <c r="DTA238" s="31"/>
      <c r="DTB238" s="31"/>
      <c r="DTC238" s="31"/>
      <c r="DTD238" s="31"/>
      <c r="DTE238" s="31"/>
      <c r="DTF238" s="31"/>
      <c r="DTG238" s="31"/>
      <c r="DTH238" s="31"/>
      <c r="DTI238" s="31"/>
      <c r="DTJ238" s="31"/>
      <c r="DTK238" s="31"/>
      <c r="DTL238" s="31"/>
      <c r="DTM238" s="31"/>
      <c r="DTN238" s="31"/>
      <c r="DTO238" s="31"/>
      <c r="DTP238" s="31"/>
      <c r="DTQ238" s="31"/>
      <c r="DTR238" s="31"/>
      <c r="DTS238" s="31"/>
      <c r="DTT238" s="31"/>
      <c r="DTU238" s="31"/>
      <c r="DTV238" s="31"/>
      <c r="DTW238" s="31"/>
      <c r="DTX238" s="31"/>
      <c r="DTY238" s="31"/>
      <c r="DTZ238" s="31"/>
      <c r="DUA238" s="31"/>
      <c r="DUB238" s="31"/>
      <c r="DUC238" s="31"/>
      <c r="DUD238" s="31"/>
      <c r="DUE238" s="31"/>
      <c r="DUF238" s="31"/>
      <c r="DUG238" s="31"/>
      <c r="DUH238" s="31"/>
      <c r="DUI238" s="31"/>
      <c r="DUJ238" s="31"/>
      <c r="DUK238" s="31"/>
      <c r="DUL238" s="31"/>
      <c r="DUM238" s="31"/>
      <c r="DUN238" s="31"/>
      <c r="DUO238" s="31"/>
      <c r="DUP238" s="31"/>
      <c r="DUQ238" s="31"/>
      <c r="DUR238" s="31"/>
      <c r="DUS238" s="31"/>
      <c r="DUT238" s="31"/>
      <c r="DUU238" s="31"/>
      <c r="DUV238" s="31"/>
      <c r="DUW238" s="31"/>
      <c r="DUX238" s="31"/>
      <c r="DUY238" s="31"/>
      <c r="DUZ238" s="31"/>
      <c r="DVA238" s="31"/>
      <c r="DVB238" s="31"/>
      <c r="DVC238" s="31"/>
      <c r="DVD238" s="31"/>
      <c r="DVE238" s="31"/>
      <c r="DVF238" s="31"/>
      <c r="DVG238" s="31"/>
      <c r="DVH238" s="31"/>
      <c r="DVI238" s="31"/>
      <c r="DVJ238" s="31"/>
      <c r="DVK238" s="31"/>
      <c r="DVL238" s="31"/>
      <c r="DVM238" s="31"/>
      <c r="DVN238" s="31"/>
      <c r="DVO238" s="31"/>
      <c r="DVP238" s="31"/>
      <c r="DVQ238" s="31"/>
      <c r="DVR238" s="31"/>
      <c r="DVS238" s="31"/>
      <c r="DVT238" s="31"/>
      <c r="DVU238" s="31"/>
      <c r="DVV238" s="31"/>
      <c r="DVW238" s="31"/>
      <c r="DVX238" s="31"/>
      <c r="DVY238" s="31"/>
      <c r="DVZ238" s="31"/>
      <c r="DWA238" s="31"/>
      <c r="DWB238" s="31"/>
      <c r="DWC238" s="31"/>
      <c r="DWD238" s="31"/>
      <c r="DWE238" s="31"/>
      <c r="DWF238" s="31"/>
      <c r="DWG238" s="31"/>
      <c r="DWH238" s="31"/>
      <c r="DWI238" s="31"/>
      <c r="DWJ238" s="31"/>
      <c r="DWK238" s="31"/>
      <c r="DWL238" s="31"/>
      <c r="DWM238" s="31"/>
      <c r="DWN238" s="31"/>
      <c r="DWO238" s="31"/>
      <c r="DWP238" s="31"/>
      <c r="DWQ238" s="31"/>
      <c r="DWR238" s="31"/>
      <c r="DWS238" s="31"/>
      <c r="DWT238" s="31"/>
      <c r="DWU238" s="31"/>
      <c r="DWV238" s="31"/>
      <c r="DWW238" s="31"/>
      <c r="DWX238" s="31"/>
      <c r="DWY238" s="31"/>
      <c r="DWZ238" s="31"/>
      <c r="DXA238" s="31"/>
      <c r="DXB238" s="31"/>
      <c r="DXC238" s="31"/>
      <c r="DXD238" s="31"/>
      <c r="DXE238" s="31"/>
      <c r="DXF238" s="31"/>
      <c r="DXG238" s="31"/>
      <c r="DXH238" s="31"/>
      <c r="DXI238" s="31"/>
      <c r="DXJ238" s="31"/>
      <c r="DXK238" s="31"/>
      <c r="DXL238" s="31"/>
      <c r="DXM238" s="31"/>
      <c r="DXN238" s="31"/>
      <c r="DXO238" s="31"/>
      <c r="DXP238" s="31"/>
      <c r="DXQ238" s="31"/>
      <c r="DXR238" s="31"/>
      <c r="DXS238" s="31"/>
      <c r="DXT238" s="31"/>
      <c r="DXU238" s="31"/>
      <c r="DXV238" s="31"/>
      <c r="DXW238" s="31"/>
      <c r="DXX238" s="31"/>
      <c r="DXY238" s="31"/>
      <c r="DXZ238" s="31"/>
      <c r="DYA238" s="31"/>
      <c r="DYB238" s="31"/>
      <c r="DYC238" s="31"/>
      <c r="DYD238" s="31"/>
      <c r="DYE238" s="31"/>
      <c r="DYF238" s="31"/>
      <c r="DYG238" s="31"/>
      <c r="DYH238" s="31"/>
      <c r="DYI238" s="31"/>
      <c r="DYJ238" s="31"/>
      <c r="DYK238" s="31"/>
      <c r="DYL238" s="31"/>
      <c r="DYM238" s="31"/>
      <c r="DYN238" s="31"/>
      <c r="DYO238" s="31"/>
      <c r="DYP238" s="31"/>
      <c r="DYQ238" s="31"/>
      <c r="DYR238" s="31"/>
      <c r="DYS238" s="31"/>
      <c r="DYT238" s="31"/>
      <c r="DYU238" s="31"/>
      <c r="DYV238" s="31"/>
      <c r="DYW238" s="31"/>
      <c r="DYX238" s="31"/>
      <c r="DYY238" s="31"/>
      <c r="DYZ238" s="31"/>
      <c r="DZA238" s="31"/>
      <c r="DZB238" s="31"/>
      <c r="DZC238" s="31"/>
      <c r="DZD238" s="31"/>
      <c r="DZE238" s="31"/>
      <c r="DZF238" s="31"/>
      <c r="DZG238" s="31"/>
      <c r="DZH238" s="31"/>
      <c r="DZI238" s="31"/>
      <c r="DZJ238" s="31"/>
      <c r="DZK238" s="31"/>
      <c r="DZL238" s="31"/>
      <c r="DZM238" s="31"/>
      <c r="DZN238" s="31"/>
      <c r="DZO238" s="31"/>
      <c r="DZP238" s="31"/>
      <c r="DZQ238" s="31"/>
      <c r="DZR238" s="31"/>
      <c r="DZS238" s="31"/>
      <c r="DZT238" s="31"/>
      <c r="DZU238" s="31"/>
      <c r="DZV238" s="31"/>
      <c r="DZW238" s="31"/>
      <c r="DZX238" s="31"/>
      <c r="DZY238" s="31"/>
      <c r="DZZ238" s="31"/>
      <c r="EAA238" s="31"/>
      <c r="EAB238" s="31"/>
      <c r="EAC238" s="31"/>
      <c r="EAD238" s="31"/>
      <c r="EAE238" s="31"/>
      <c r="EAF238" s="31"/>
      <c r="EAG238" s="31"/>
      <c r="EAH238" s="31"/>
      <c r="EAI238" s="31"/>
      <c r="EAJ238" s="31"/>
      <c r="EAK238" s="31"/>
      <c r="EAL238" s="31"/>
      <c r="EAM238" s="31"/>
      <c r="EAN238" s="31"/>
      <c r="EAO238" s="31"/>
      <c r="EAP238" s="31"/>
      <c r="EAQ238" s="31"/>
      <c r="EAR238" s="31"/>
      <c r="EAS238" s="31"/>
      <c r="EAT238" s="31"/>
      <c r="EAU238" s="31"/>
      <c r="EAV238" s="31"/>
      <c r="EAW238" s="31"/>
      <c r="EAX238" s="31"/>
      <c r="EAY238" s="31"/>
      <c r="EAZ238" s="31"/>
      <c r="EBA238" s="31"/>
      <c r="EBB238" s="31"/>
      <c r="EBC238" s="31"/>
      <c r="EBD238" s="31"/>
      <c r="EBE238" s="31"/>
      <c r="EBF238" s="31"/>
      <c r="EBG238" s="31"/>
      <c r="EBH238" s="31"/>
      <c r="EBI238" s="31"/>
      <c r="EBJ238" s="31"/>
      <c r="EBK238" s="31"/>
      <c r="EBL238" s="31"/>
      <c r="EBM238" s="31"/>
      <c r="EBN238" s="31"/>
      <c r="EBO238" s="31"/>
      <c r="EBP238" s="31"/>
      <c r="EBQ238" s="31"/>
      <c r="EBR238" s="31"/>
      <c r="EBS238" s="31"/>
      <c r="EBT238" s="31"/>
      <c r="EBU238" s="31"/>
      <c r="EBV238" s="31"/>
      <c r="EBW238" s="31"/>
      <c r="EBX238" s="31"/>
      <c r="EBY238" s="31"/>
      <c r="EBZ238" s="31"/>
      <c r="ECA238" s="31"/>
      <c r="ECB238" s="31"/>
      <c r="ECC238" s="31"/>
      <c r="ECD238" s="31"/>
      <c r="ECE238" s="31"/>
      <c r="ECF238" s="31"/>
      <c r="ECG238" s="31"/>
      <c r="ECH238" s="31"/>
      <c r="ECI238" s="31"/>
      <c r="ECJ238" s="31"/>
      <c r="ECK238" s="31"/>
      <c r="ECL238" s="31"/>
      <c r="ECM238" s="31"/>
      <c r="ECN238" s="31"/>
      <c r="ECO238" s="31"/>
      <c r="ECP238" s="31"/>
      <c r="ECQ238" s="31"/>
      <c r="ECR238" s="31"/>
      <c r="ECS238" s="31"/>
      <c r="ECT238" s="31"/>
      <c r="ECU238" s="31"/>
      <c r="ECV238" s="31"/>
      <c r="ECW238" s="31"/>
      <c r="ECX238" s="31"/>
      <c r="ECY238" s="31"/>
      <c r="ECZ238" s="31"/>
      <c r="EDA238" s="31"/>
      <c r="EDB238" s="31"/>
      <c r="EDC238" s="31"/>
      <c r="EDD238" s="31"/>
      <c r="EDE238" s="31"/>
      <c r="EDF238" s="31"/>
      <c r="EDG238" s="31"/>
      <c r="EDH238" s="31"/>
      <c r="EDI238" s="31"/>
      <c r="EDJ238" s="31"/>
      <c r="EDK238" s="31"/>
      <c r="EDL238" s="31"/>
      <c r="EDM238" s="31"/>
      <c r="EDN238" s="31"/>
      <c r="EDO238" s="31"/>
      <c r="EDP238" s="31"/>
      <c r="EDQ238" s="31"/>
      <c r="EDR238" s="31"/>
      <c r="EDS238" s="31"/>
      <c r="EDT238" s="31"/>
      <c r="EDU238" s="31"/>
      <c r="EDV238" s="31"/>
      <c r="EDW238" s="31"/>
      <c r="EDX238" s="31"/>
      <c r="EDY238" s="31"/>
      <c r="EDZ238" s="31"/>
      <c r="EEA238" s="31"/>
      <c r="EEB238" s="31"/>
      <c r="EEC238" s="31"/>
      <c r="EED238" s="31"/>
      <c r="EEE238" s="31"/>
      <c r="EEF238" s="31"/>
      <c r="EEG238" s="31"/>
      <c r="EEH238" s="31"/>
      <c r="EEI238" s="31"/>
      <c r="EEJ238" s="31"/>
      <c r="EEK238" s="31"/>
      <c r="EEL238" s="31"/>
      <c r="EEM238" s="31"/>
      <c r="EEN238" s="31"/>
      <c r="EEO238" s="31"/>
      <c r="EEP238" s="31"/>
      <c r="EEQ238" s="31"/>
      <c r="EER238" s="31"/>
      <c r="EES238" s="31"/>
      <c r="EET238" s="31"/>
      <c r="EEU238" s="31"/>
      <c r="EEV238" s="31"/>
      <c r="EEW238" s="31"/>
      <c r="EEX238" s="31"/>
      <c r="EEY238" s="31"/>
      <c r="EEZ238" s="31"/>
      <c r="EFA238" s="31"/>
      <c r="EFB238" s="31"/>
      <c r="EFC238" s="31"/>
      <c r="EFD238" s="31"/>
      <c r="EFE238" s="31"/>
      <c r="EFF238" s="31"/>
      <c r="EFG238" s="31"/>
      <c r="EFH238" s="31"/>
      <c r="EFI238" s="31"/>
      <c r="EFJ238" s="31"/>
      <c r="EFK238" s="31"/>
      <c r="EFL238" s="31"/>
      <c r="EFM238" s="31"/>
      <c r="EFN238" s="31"/>
      <c r="EFO238" s="31"/>
      <c r="EFP238" s="31"/>
      <c r="EFQ238" s="31"/>
      <c r="EFR238" s="31"/>
      <c r="EFS238" s="31"/>
      <c r="EFT238" s="31"/>
      <c r="EFU238" s="31"/>
      <c r="EFV238" s="31"/>
      <c r="EFW238" s="31"/>
      <c r="EFX238" s="31"/>
      <c r="EFY238" s="31"/>
      <c r="EFZ238" s="31"/>
      <c r="EGA238" s="31"/>
      <c r="EGB238" s="31"/>
      <c r="EGC238" s="31"/>
      <c r="EGD238" s="31"/>
      <c r="EGE238" s="31"/>
      <c r="EGF238" s="31"/>
      <c r="EGG238" s="31"/>
      <c r="EGH238" s="31"/>
      <c r="EGI238" s="31"/>
      <c r="EGJ238" s="31"/>
      <c r="EGK238" s="31"/>
      <c r="EGL238" s="31"/>
      <c r="EGM238" s="31"/>
      <c r="EGN238" s="31"/>
      <c r="EGO238" s="31"/>
      <c r="EGP238" s="31"/>
      <c r="EGQ238" s="31"/>
      <c r="EGR238" s="31"/>
      <c r="EGS238" s="31"/>
      <c r="EGT238" s="31"/>
      <c r="EGU238" s="31"/>
      <c r="EGV238" s="31"/>
      <c r="EGW238" s="31"/>
      <c r="EGX238" s="31"/>
      <c r="EGY238" s="31"/>
      <c r="EGZ238" s="31"/>
      <c r="EHA238" s="31"/>
      <c r="EHB238" s="31"/>
      <c r="EHC238" s="31"/>
      <c r="EHD238" s="31"/>
      <c r="EHE238" s="31"/>
      <c r="EHF238" s="31"/>
      <c r="EHG238" s="31"/>
      <c r="EHH238" s="31"/>
      <c r="EHI238" s="31"/>
      <c r="EHJ238" s="31"/>
      <c r="EHK238" s="31"/>
      <c r="EHL238" s="31"/>
      <c r="EHM238" s="31"/>
      <c r="EHN238" s="31"/>
      <c r="EHO238" s="31"/>
      <c r="EHP238" s="31"/>
      <c r="EHQ238" s="31"/>
      <c r="EHR238" s="31"/>
      <c r="EHS238" s="31"/>
      <c r="EHT238" s="31"/>
      <c r="EHU238" s="31"/>
      <c r="EHV238" s="31"/>
      <c r="EHW238" s="31"/>
      <c r="EHX238" s="31"/>
      <c r="EHY238" s="31"/>
      <c r="EHZ238" s="31"/>
      <c r="EIA238" s="31"/>
      <c r="EIB238" s="31"/>
      <c r="EIC238" s="31"/>
      <c r="EID238" s="31"/>
      <c r="EIE238" s="31"/>
      <c r="EIF238" s="31"/>
      <c r="EIG238" s="31"/>
      <c r="EIH238" s="31"/>
      <c r="EII238" s="31"/>
      <c r="EIJ238" s="31"/>
      <c r="EIK238" s="31"/>
      <c r="EIL238" s="31"/>
      <c r="EIM238" s="31"/>
      <c r="EIN238" s="31"/>
      <c r="EIO238" s="31"/>
      <c r="EIP238" s="31"/>
      <c r="EIQ238" s="31"/>
      <c r="EIR238" s="31"/>
      <c r="EIS238" s="31"/>
      <c r="EIT238" s="31"/>
      <c r="EIU238" s="31"/>
      <c r="EIV238" s="31"/>
      <c r="EIW238" s="31"/>
      <c r="EIX238" s="31"/>
      <c r="EIY238" s="31"/>
      <c r="EIZ238" s="31"/>
      <c r="EJA238" s="31"/>
      <c r="EJB238" s="31"/>
      <c r="EJC238" s="31"/>
      <c r="EJD238" s="31"/>
      <c r="EJE238" s="31"/>
      <c r="EJF238" s="31"/>
      <c r="EJG238" s="31"/>
      <c r="EJH238" s="31"/>
      <c r="EJI238" s="31"/>
      <c r="EJJ238" s="31"/>
      <c r="EJK238" s="31"/>
      <c r="EJL238" s="31"/>
      <c r="EJM238" s="31"/>
      <c r="EJN238" s="31"/>
      <c r="EJO238" s="31"/>
      <c r="EJP238" s="31"/>
      <c r="EJQ238" s="31"/>
      <c r="EJR238" s="31"/>
      <c r="EJS238" s="31"/>
      <c r="EJT238" s="31"/>
      <c r="EJU238" s="31"/>
      <c r="EJV238" s="31"/>
      <c r="EJW238" s="31"/>
      <c r="EJX238" s="31"/>
      <c r="EJY238" s="31"/>
      <c r="EJZ238" s="31"/>
      <c r="EKA238" s="31"/>
      <c r="EKB238" s="31"/>
      <c r="EKC238" s="31"/>
      <c r="EKD238" s="31"/>
      <c r="EKE238" s="31"/>
      <c r="EKF238" s="31"/>
      <c r="EKG238" s="31"/>
      <c r="EKH238" s="31"/>
      <c r="EKI238" s="31"/>
      <c r="EKJ238" s="31"/>
      <c r="EKK238" s="31"/>
      <c r="EKL238" s="31"/>
      <c r="EKM238" s="31"/>
      <c r="EKN238" s="31"/>
      <c r="EKO238" s="31"/>
      <c r="EKP238" s="31"/>
      <c r="EKQ238" s="31"/>
      <c r="EKR238" s="31"/>
      <c r="EKS238" s="31"/>
      <c r="EKT238" s="31"/>
      <c r="EKU238" s="31"/>
      <c r="EKV238" s="31"/>
      <c r="EKW238" s="31"/>
      <c r="EKX238" s="31"/>
      <c r="EKY238" s="31"/>
      <c r="EKZ238" s="31"/>
      <c r="ELA238" s="31"/>
      <c r="ELB238" s="31"/>
      <c r="ELC238" s="31"/>
      <c r="ELD238" s="31"/>
      <c r="ELE238" s="31"/>
      <c r="ELF238" s="31"/>
      <c r="ELG238" s="31"/>
      <c r="ELH238" s="31"/>
      <c r="ELI238" s="31"/>
      <c r="ELJ238" s="31"/>
      <c r="ELK238" s="31"/>
      <c r="ELL238" s="31"/>
      <c r="ELM238" s="31"/>
      <c r="ELN238" s="31"/>
      <c r="ELO238" s="31"/>
      <c r="ELP238" s="31"/>
      <c r="ELQ238" s="31"/>
      <c r="ELR238" s="31"/>
      <c r="ELS238" s="31"/>
      <c r="ELT238" s="31"/>
      <c r="ELU238" s="31"/>
      <c r="ELV238" s="31"/>
      <c r="ELW238" s="31"/>
      <c r="ELX238" s="31"/>
      <c r="ELY238" s="31"/>
      <c r="ELZ238" s="31"/>
      <c r="EMA238" s="31"/>
      <c r="EMB238" s="31"/>
      <c r="EMC238" s="31"/>
      <c r="EMD238" s="31"/>
      <c r="EME238" s="31"/>
      <c r="EMF238" s="31"/>
      <c r="EMG238" s="31"/>
      <c r="EMH238" s="31"/>
      <c r="EMI238" s="31"/>
      <c r="EMJ238" s="31"/>
      <c r="EMK238" s="31"/>
      <c r="EML238" s="31"/>
      <c r="EMM238" s="31"/>
      <c r="EMN238" s="31"/>
      <c r="EMO238" s="31"/>
      <c r="EMP238" s="31"/>
      <c r="EMQ238" s="31"/>
      <c r="EMR238" s="31"/>
      <c r="EMS238" s="31"/>
      <c r="EMT238" s="31"/>
      <c r="EMU238" s="31"/>
      <c r="EMV238" s="31"/>
      <c r="EMW238" s="31"/>
      <c r="EMX238" s="31"/>
      <c r="EMY238" s="31"/>
      <c r="EMZ238" s="31"/>
      <c r="ENA238" s="31"/>
      <c r="ENB238" s="31"/>
      <c r="ENC238" s="31"/>
      <c r="END238" s="31"/>
      <c r="ENE238" s="31"/>
      <c r="ENF238" s="31"/>
      <c r="ENG238" s="31"/>
      <c r="ENH238" s="31"/>
      <c r="ENI238" s="31"/>
      <c r="ENJ238" s="31"/>
      <c r="ENK238" s="31"/>
      <c r="ENL238" s="31"/>
      <c r="ENM238" s="31"/>
      <c r="ENN238" s="31"/>
      <c r="ENO238" s="31"/>
      <c r="ENP238" s="31"/>
      <c r="ENQ238" s="31"/>
      <c r="ENR238" s="31"/>
      <c r="ENS238" s="31"/>
      <c r="ENT238" s="31"/>
      <c r="ENU238" s="31"/>
      <c r="ENV238" s="31"/>
      <c r="ENW238" s="31"/>
      <c r="ENX238" s="31"/>
      <c r="ENY238" s="31"/>
      <c r="ENZ238" s="31"/>
      <c r="EOA238" s="31"/>
      <c r="EOB238" s="31"/>
      <c r="EOC238" s="31"/>
      <c r="EOD238" s="31"/>
      <c r="EOE238" s="31"/>
      <c r="EOF238" s="31"/>
      <c r="EOG238" s="31"/>
      <c r="EOH238" s="31"/>
      <c r="EOI238" s="31"/>
      <c r="EOJ238" s="31"/>
      <c r="EOK238" s="31"/>
      <c r="EOL238" s="31"/>
      <c r="EOM238" s="31"/>
      <c r="EON238" s="31"/>
      <c r="EOO238" s="31"/>
      <c r="EOP238" s="31"/>
      <c r="EOQ238" s="31"/>
      <c r="EOR238" s="31"/>
      <c r="EOS238" s="31"/>
      <c r="EOT238" s="31"/>
      <c r="EOU238" s="31"/>
      <c r="EOV238" s="31"/>
      <c r="EOW238" s="31"/>
      <c r="EOX238" s="31"/>
      <c r="EOY238" s="31"/>
      <c r="EOZ238" s="31"/>
      <c r="EPA238" s="31"/>
      <c r="EPB238" s="31"/>
      <c r="EPC238" s="31"/>
      <c r="EPD238" s="31"/>
      <c r="EPE238" s="31"/>
      <c r="EPF238" s="31"/>
      <c r="EPG238" s="31"/>
      <c r="EPH238" s="31"/>
      <c r="EPI238" s="31"/>
      <c r="EPJ238" s="31"/>
      <c r="EPK238" s="31"/>
      <c r="EPL238" s="31"/>
      <c r="EPM238" s="31"/>
      <c r="EPN238" s="31"/>
      <c r="EPO238" s="31"/>
      <c r="EPP238" s="31"/>
      <c r="EPQ238" s="31"/>
      <c r="EPR238" s="31"/>
      <c r="EPS238" s="31"/>
      <c r="EPT238" s="31"/>
      <c r="EPU238" s="31"/>
      <c r="EPV238" s="31"/>
      <c r="EPW238" s="31"/>
      <c r="EPX238" s="31"/>
      <c r="EPY238" s="31"/>
      <c r="EPZ238" s="31"/>
      <c r="EQA238" s="31"/>
      <c r="EQB238" s="31"/>
      <c r="EQC238" s="31"/>
      <c r="EQD238" s="31"/>
      <c r="EQE238" s="31"/>
      <c r="EQF238" s="31"/>
      <c r="EQG238" s="31"/>
      <c r="EQH238" s="31"/>
      <c r="EQI238" s="31"/>
      <c r="EQJ238" s="31"/>
      <c r="EQK238" s="31"/>
      <c r="EQL238" s="31"/>
      <c r="EQM238" s="31"/>
      <c r="EQN238" s="31"/>
      <c r="EQO238" s="31"/>
      <c r="EQP238" s="31"/>
      <c r="EQQ238" s="31"/>
      <c r="EQR238" s="31"/>
      <c r="EQS238" s="31"/>
      <c r="EQT238" s="31"/>
      <c r="EQU238" s="31"/>
      <c r="EQV238" s="31"/>
      <c r="EQW238" s="31"/>
      <c r="EQX238" s="31"/>
      <c r="EQY238" s="31"/>
      <c r="EQZ238" s="31"/>
      <c r="ERA238" s="31"/>
      <c r="ERB238" s="31"/>
      <c r="ERC238" s="31"/>
      <c r="ERD238" s="31"/>
      <c r="ERE238" s="31"/>
      <c r="ERF238" s="31"/>
      <c r="ERG238" s="31"/>
      <c r="ERH238" s="31"/>
      <c r="ERI238" s="31"/>
      <c r="ERJ238" s="31"/>
      <c r="ERK238" s="31"/>
      <c r="ERL238" s="31"/>
      <c r="ERM238" s="31"/>
      <c r="ERN238" s="31"/>
      <c r="ERO238" s="31"/>
      <c r="ERP238" s="31"/>
      <c r="ERQ238" s="31"/>
      <c r="ERR238" s="31"/>
      <c r="ERS238" s="31"/>
      <c r="ERT238" s="31"/>
      <c r="ERU238" s="31"/>
      <c r="ERV238" s="31"/>
      <c r="ERW238" s="31"/>
      <c r="ERX238" s="31"/>
      <c r="ERY238" s="31"/>
      <c r="ERZ238" s="31"/>
      <c r="ESA238" s="31"/>
      <c r="ESB238" s="31"/>
      <c r="ESC238" s="31"/>
      <c r="ESD238" s="31"/>
      <c r="ESE238" s="31"/>
      <c r="ESF238" s="31"/>
      <c r="ESG238" s="31"/>
      <c r="ESH238" s="31"/>
      <c r="ESI238" s="31"/>
      <c r="ESJ238" s="31"/>
      <c r="ESK238" s="31"/>
      <c r="ESL238" s="31"/>
      <c r="ESM238" s="31"/>
      <c r="ESN238" s="31"/>
      <c r="ESO238" s="31"/>
      <c r="ESP238" s="31"/>
      <c r="ESQ238" s="31"/>
      <c r="ESR238" s="31"/>
      <c r="ESS238" s="31"/>
      <c r="EST238" s="31"/>
      <c r="ESU238" s="31"/>
      <c r="ESV238" s="31"/>
      <c r="ESW238" s="31"/>
      <c r="ESX238" s="31"/>
      <c r="ESY238" s="31"/>
      <c r="ESZ238" s="31"/>
      <c r="ETA238" s="31"/>
      <c r="ETB238" s="31"/>
      <c r="ETC238" s="31"/>
      <c r="ETD238" s="31"/>
      <c r="ETE238" s="31"/>
      <c r="ETF238" s="31"/>
      <c r="ETG238" s="31"/>
      <c r="ETH238" s="31"/>
      <c r="ETI238" s="31"/>
      <c r="ETJ238" s="31"/>
      <c r="ETK238" s="31"/>
      <c r="ETL238" s="31"/>
      <c r="ETM238" s="31"/>
      <c r="ETN238" s="31"/>
      <c r="ETO238" s="31"/>
      <c r="ETP238" s="31"/>
      <c r="ETQ238" s="31"/>
      <c r="ETR238" s="31"/>
      <c r="ETS238" s="31"/>
      <c r="ETT238" s="31"/>
      <c r="ETU238" s="31"/>
      <c r="ETV238" s="31"/>
      <c r="ETW238" s="31"/>
      <c r="ETX238" s="31"/>
      <c r="ETY238" s="31"/>
      <c r="ETZ238" s="31"/>
      <c r="EUA238" s="31"/>
      <c r="EUB238" s="31"/>
      <c r="EUC238" s="31"/>
      <c r="EUD238" s="31"/>
      <c r="EUE238" s="31"/>
      <c r="EUF238" s="31"/>
      <c r="EUG238" s="31"/>
      <c r="EUH238" s="31"/>
      <c r="EUI238" s="31"/>
      <c r="EUJ238" s="31"/>
      <c r="EUK238" s="31"/>
      <c r="EUL238" s="31"/>
      <c r="EUM238" s="31"/>
      <c r="EUN238" s="31"/>
      <c r="EUO238" s="31"/>
      <c r="EUP238" s="31"/>
      <c r="EUQ238" s="31"/>
      <c r="EUR238" s="31"/>
      <c r="EUS238" s="31"/>
      <c r="EUT238" s="31"/>
      <c r="EUU238" s="31"/>
      <c r="EUV238" s="31"/>
      <c r="EUW238" s="31"/>
      <c r="EUX238" s="31"/>
      <c r="EUY238" s="31"/>
      <c r="EUZ238" s="31"/>
      <c r="EVA238" s="31"/>
      <c r="EVB238" s="31"/>
      <c r="EVC238" s="31"/>
      <c r="EVD238" s="31"/>
      <c r="EVE238" s="31"/>
      <c r="EVF238" s="31"/>
      <c r="EVG238" s="31"/>
      <c r="EVH238" s="31"/>
      <c r="EVI238" s="31"/>
      <c r="EVJ238" s="31"/>
      <c r="EVK238" s="31"/>
      <c r="EVL238" s="31"/>
      <c r="EVM238" s="31"/>
      <c r="EVN238" s="31"/>
      <c r="EVO238" s="31"/>
      <c r="EVP238" s="31"/>
      <c r="EVQ238" s="31"/>
      <c r="EVR238" s="31"/>
      <c r="EVS238" s="31"/>
      <c r="EVT238" s="31"/>
      <c r="EVU238" s="31"/>
      <c r="EVV238" s="31"/>
      <c r="EVW238" s="31"/>
      <c r="EVX238" s="31"/>
      <c r="EVY238" s="31"/>
      <c r="EVZ238" s="31"/>
      <c r="EWA238" s="31"/>
      <c r="EWB238" s="31"/>
      <c r="EWC238" s="31"/>
      <c r="EWD238" s="31"/>
      <c r="EWE238" s="31"/>
      <c r="EWF238" s="31"/>
      <c r="EWG238" s="31"/>
      <c r="EWH238" s="31"/>
      <c r="EWI238" s="31"/>
      <c r="EWJ238" s="31"/>
      <c r="EWK238" s="31"/>
      <c r="EWL238" s="31"/>
      <c r="EWM238" s="31"/>
      <c r="EWN238" s="31"/>
      <c r="EWO238" s="31"/>
      <c r="EWP238" s="31"/>
      <c r="EWQ238" s="31"/>
      <c r="EWR238" s="31"/>
      <c r="EWS238" s="31"/>
      <c r="EWT238" s="31"/>
      <c r="EWU238" s="31"/>
      <c r="EWV238" s="31"/>
      <c r="EWW238" s="31"/>
      <c r="EWX238" s="31"/>
      <c r="EWY238" s="31"/>
      <c r="EWZ238" s="31"/>
      <c r="EXA238" s="31"/>
      <c r="EXB238" s="31"/>
      <c r="EXC238" s="31"/>
      <c r="EXD238" s="31"/>
      <c r="EXE238" s="31"/>
      <c r="EXF238" s="31"/>
      <c r="EXG238" s="31"/>
      <c r="EXH238" s="31"/>
      <c r="EXI238" s="31"/>
      <c r="EXJ238" s="31"/>
      <c r="EXK238" s="31"/>
      <c r="EXL238" s="31"/>
      <c r="EXM238" s="31"/>
      <c r="EXN238" s="31"/>
      <c r="EXO238" s="31"/>
      <c r="EXP238" s="31"/>
      <c r="EXQ238" s="31"/>
      <c r="EXR238" s="31"/>
      <c r="EXS238" s="31"/>
      <c r="EXT238" s="31"/>
      <c r="EXU238" s="31"/>
      <c r="EXV238" s="31"/>
      <c r="EXW238" s="31"/>
      <c r="EXX238" s="31"/>
      <c r="EXY238" s="31"/>
      <c r="EXZ238" s="31"/>
      <c r="EYA238" s="31"/>
      <c r="EYB238" s="31"/>
      <c r="EYC238" s="31"/>
      <c r="EYD238" s="31"/>
      <c r="EYE238" s="31"/>
      <c r="EYF238" s="31"/>
      <c r="EYG238" s="31"/>
      <c r="EYH238" s="31"/>
      <c r="EYI238" s="31"/>
      <c r="EYJ238" s="31"/>
      <c r="EYK238" s="31"/>
      <c r="EYL238" s="31"/>
      <c r="EYM238" s="31"/>
      <c r="EYN238" s="31"/>
      <c r="EYO238" s="31"/>
      <c r="EYP238" s="31"/>
      <c r="EYQ238" s="31"/>
      <c r="EYR238" s="31"/>
      <c r="EYS238" s="31"/>
      <c r="EYT238" s="31"/>
      <c r="EYU238" s="31"/>
      <c r="EYV238" s="31"/>
      <c r="EYW238" s="31"/>
      <c r="EYX238" s="31"/>
      <c r="EYY238" s="31"/>
      <c r="EYZ238" s="31"/>
      <c r="EZA238" s="31"/>
      <c r="EZB238" s="31"/>
      <c r="EZC238" s="31"/>
      <c r="EZD238" s="31"/>
      <c r="EZE238" s="31"/>
      <c r="EZF238" s="31"/>
      <c r="EZG238" s="31"/>
      <c r="EZH238" s="31"/>
      <c r="EZI238" s="31"/>
      <c r="EZJ238" s="31"/>
      <c r="EZK238" s="31"/>
      <c r="EZL238" s="31"/>
      <c r="EZM238" s="31"/>
      <c r="EZN238" s="31"/>
      <c r="EZO238" s="31"/>
      <c r="EZP238" s="31"/>
      <c r="EZQ238" s="31"/>
      <c r="EZR238" s="31"/>
      <c r="EZS238" s="31"/>
      <c r="EZT238" s="31"/>
      <c r="EZU238" s="31"/>
      <c r="EZV238" s="31"/>
      <c r="EZW238" s="31"/>
      <c r="EZX238" s="31"/>
      <c r="EZY238" s="31"/>
      <c r="EZZ238" s="31"/>
      <c r="FAA238" s="31"/>
      <c r="FAB238" s="31"/>
      <c r="FAC238" s="31"/>
      <c r="FAD238" s="31"/>
      <c r="FAE238" s="31"/>
      <c r="FAF238" s="31"/>
      <c r="FAG238" s="31"/>
      <c r="FAH238" s="31"/>
      <c r="FAI238" s="31"/>
      <c r="FAJ238" s="31"/>
      <c r="FAK238" s="31"/>
      <c r="FAL238" s="31"/>
      <c r="FAM238" s="31"/>
      <c r="FAN238" s="31"/>
      <c r="FAO238" s="31"/>
      <c r="FAP238" s="31"/>
      <c r="FAQ238" s="31"/>
      <c r="FAR238" s="31"/>
      <c r="FAS238" s="31"/>
      <c r="FAT238" s="31"/>
      <c r="FAU238" s="31"/>
      <c r="FAV238" s="31"/>
      <c r="FAW238" s="31"/>
      <c r="FAX238" s="31"/>
      <c r="FAY238" s="31"/>
      <c r="FAZ238" s="31"/>
      <c r="FBA238" s="31"/>
      <c r="FBB238" s="31"/>
      <c r="FBC238" s="31"/>
      <c r="FBD238" s="31"/>
      <c r="FBE238" s="31"/>
      <c r="FBF238" s="31"/>
      <c r="FBG238" s="31"/>
      <c r="FBH238" s="31"/>
      <c r="FBI238" s="31"/>
      <c r="FBJ238" s="31"/>
      <c r="FBK238" s="31"/>
      <c r="FBL238" s="31"/>
      <c r="FBM238" s="31"/>
      <c r="FBN238" s="31"/>
      <c r="FBO238" s="31"/>
      <c r="FBP238" s="31"/>
      <c r="FBQ238" s="31"/>
      <c r="FBR238" s="31"/>
      <c r="FBS238" s="31"/>
      <c r="FBT238" s="31"/>
      <c r="FBU238" s="31"/>
      <c r="FBV238" s="31"/>
      <c r="FBW238" s="31"/>
      <c r="FBX238" s="31"/>
      <c r="FBY238" s="31"/>
      <c r="FBZ238" s="31"/>
      <c r="FCA238" s="31"/>
      <c r="FCB238" s="31"/>
      <c r="FCC238" s="31"/>
      <c r="FCD238" s="31"/>
      <c r="FCE238" s="31"/>
      <c r="FCF238" s="31"/>
      <c r="FCG238" s="31"/>
      <c r="FCH238" s="31"/>
      <c r="FCI238" s="31"/>
      <c r="FCJ238" s="31"/>
      <c r="FCK238" s="31"/>
      <c r="FCL238" s="31"/>
      <c r="FCM238" s="31"/>
      <c r="FCN238" s="31"/>
      <c r="FCO238" s="31"/>
      <c r="FCP238" s="31"/>
      <c r="FCQ238" s="31"/>
      <c r="FCR238" s="31"/>
      <c r="FCS238" s="31"/>
      <c r="FCT238" s="31"/>
      <c r="FCU238" s="31"/>
      <c r="FCV238" s="31"/>
      <c r="FCW238" s="31"/>
      <c r="FCX238" s="31"/>
      <c r="FCY238" s="31"/>
      <c r="FCZ238" s="31"/>
      <c r="FDA238" s="31"/>
      <c r="FDB238" s="31"/>
      <c r="FDC238" s="31"/>
      <c r="FDD238" s="31"/>
      <c r="FDE238" s="31"/>
      <c r="FDF238" s="31"/>
      <c r="FDG238" s="31"/>
      <c r="FDH238" s="31"/>
      <c r="FDI238" s="31"/>
      <c r="FDJ238" s="31"/>
      <c r="FDK238" s="31"/>
      <c r="FDL238" s="31"/>
      <c r="FDM238" s="31"/>
      <c r="FDN238" s="31"/>
      <c r="FDO238" s="31"/>
      <c r="FDP238" s="31"/>
      <c r="FDQ238" s="31"/>
      <c r="FDR238" s="31"/>
      <c r="FDS238" s="31"/>
      <c r="FDT238" s="31"/>
      <c r="FDU238" s="31"/>
      <c r="FDV238" s="31"/>
      <c r="FDW238" s="31"/>
      <c r="FDX238" s="31"/>
      <c r="FDY238" s="31"/>
      <c r="FDZ238" s="31"/>
      <c r="FEA238" s="31"/>
      <c r="FEB238" s="31"/>
      <c r="FEC238" s="31"/>
      <c r="FED238" s="31"/>
      <c r="FEE238" s="31"/>
      <c r="FEF238" s="31"/>
      <c r="FEG238" s="31"/>
      <c r="FEH238" s="31"/>
      <c r="FEI238" s="31"/>
      <c r="FEJ238" s="31"/>
      <c r="FEK238" s="31"/>
      <c r="FEL238" s="31"/>
      <c r="FEM238" s="31"/>
      <c r="FEN238" s="31"/>
      <c r="FEO238" s="31"/>
      <c r="FEP238" s="31"/>
      <c r="FEQ238" s="31"/>
      <c r="FER238" s="31"/>
      <c r="FES238" s="31"/>
      <c r="FET238" s="31"/>
      <c r="FEU238" s="31"/>
      <c r="FEV238" s="31"/>
      <c r="FEW238" s="31"/>
      <c r="FEX238" s="31"/>
      <c r="FEY238" s="31"/>
      <c r="FEZ238" s="31"/>
      <c r="FFA238" s="31"/>
      <c r="FFB238" s="31"/>
      <c r="FFC238" s="31"/>
      <c r="FFD238" s="31"/>
      <c r="FFE238" s="31"/>
      <c r="FFF238" s="31"/>
      <c r="FFG238" s="31"/>
      <c r="FFH238" s="31"/>
      <c r="FFI238" s="31"/>
      <c r="FFJ238" s="31"/>
      <c r="FFK238" s="31"/>
      <c r="FFL238" s="31"/>
      <c r="FFM238" s="31"/>
      <c r="FFN238" s="31"/>
      <c r="FFO238" s="31"/>
      <c r="FFP238" s="31"/>
      <c r="FFQ238" s="31"/>
      <c r="FFR238" s="31"/>
      <c r="FFS238" s="31"/>
      <c r="FFT238" s="31"/>
      <c r="FFU238" s="31"/>
      <c r="FFV238" s="31"/>
      <c r="FFW238" s="31"/>
      <c r="FFX238" s="31"/>
      <c r="FFY238" s="31"/>
      <c r="FFZ238" s="31"/>
      <c r="FGA238" s="31"/>
      <c r="FGB238" s="31"/>
      <c r="FGC238" s="31"/>
      <c r="FGD238" s="31"/>
      <c r="FGE238" s="31"/>
      <c r="FGF238" s="31"/>
      <c r="FGG238" s="31"/>
      <c r="FGH238" s="31"/>
      <c r="FGI238" s="31"/>
      <c r="FGJ238" s="31"/>
      <c r="FGK238" s="31"/>
      <c r="FGL238" s="31"/>
      <c r="FGM238" s="31"/>
      <c r="FGN238" s="31"/>
      <c r="FGO238" s="31"/>
      <c r="FGP238" s="31"/>
      <c r="FGQ238" s="31"/>
      <c r="FGR238" s="31"/>
      <c r="FGS238" s="31"/>
      <c r="FGT238" s="31"/>
      <c r="FGU238" s="31"/>
      <c r="FGV238" s="31"/>
      <c r="FGW238" s="31"/>
      <c r="FGX238" s="31"/>
      <c r="FGY238" s="31"/>
      <c r="FGZ238" s="31"/>
      <c r="FHA238" s="31"/>
      <c r="FHB238" s="31"/>
      <c r="FHC238" s="31"/>
      <c r="FHD238" s="31"/>
      <c r="FHE238" s="31"/>
      <c r="FHF238" s="31"/>
      <c r="FHG238" s="31"/>
      <c r="FHH238" s="31"/>
      <c r="FHI238" s="31"/>
      <c r="FHJ238" s="31"/>
      <c r="FHK238" s="31"/>
      <c r="FHL238" s="31"/>
      <c r="FHM238" s="31"/>
      <c r="FHN238" s="31"/>
      <c r="FHO238" s="31"/>
      <c r="FHP238" s="31"/>
      <c r="FHQ238" s="31"/>
      <c r="FHR238" s="31"/>
      <c r="FHS238" s="31"/>
      <c r="FHT238" s="31"/>
      <c r="FHU238" s="31"/>
      <c r="FHV238" s="31"/>
      <c r="FHW238" s="31"/>
      <c r="FHX238" s="31"/>
      <c r="FHY238" s="31"/>
      <c r="FHZ238" s="31"/>
      <c r="FIA238" s="31"/>
      <c r="FIB238" s="31"/>
      <c r="FIC238" s="31"/>
      <c r="FID238" s="31"/>
      <c r="FIE238" s="31"/>
      <c r="FIF238" s="31"/>
      <c r="FIG238" s="31"/>
      <c r="FIH238" s="31"/>
      <c r="FII238" s="31"/>
      <c r="FIJ238" s="31"/>
      <c r="FIK238" s="31"/>
      <c r="FIL238" s="31"/>
      <c r="FIM238" s="31"/>
      <c r="FIN238" s="31"/>
      <c r="FIO238" s="31"/>
      <c r="FIP238" s="31"/>
      <c r="FIQ238" s="31"/>
      <c r="FIR238" s="31"/>
      <c r="FIS238" s="31"/>
      <c r="FIT238" s="31"/>
      <c r="FIU238" s="31"/>
      <c r="FIV238" s="31"/>
      <c r="FIW238" s="31"/>
      <c r="FIX238" s="31"/>
      <c r="FIY238" s="31"/>
      <c r="FIZ238" s="31"/>
      <c r="FJA238" s="31"/>
      <c r="FJB238" s="31"/>
      <c r="FJC238" s="31"/>
      <c r="FJD238" s="31"/>
      <c r="FJE238" s="31"/>
      <c r="FJF238" s="31"/>
      <c r="FJG238" s="31"/>
      <c r="FJH238" s="31"/>
      <c r="FJI238" s="31"/>
      <c r="FJJ238" s="31"/>
      <c r="FJK238" s="31"/>
      <c r="FJL238" s="31"/>
      <c r="FJM238" s="31"/>
      <c r="FJN238" s="31"/>
      <c r="FJO238" s="31"/>
      <c r="FJP238" s="31"/>
      <c r="FJQ238" s="31"/>
      <c r="FJR238" s="31"/>
      <c r="FJS238" s="31"/>
      <c r="FJT238" s="31"/>
      <c r="FJU238" s="31"/>
      <c r="FJV238" s="31"/>
      <c r="FJW238" s="31"/>
      <c r="FJX238" s="31"/>
      <c r="FJY238" s="31"/>
      <c r="FJZ238" s="31"/>
      <c r="FKA238" s="31"/>
      <c r="FKB238" s="31"/>
      <c r="FKC238" s="31"/>
      <c r="FKD238" s="31"/>
      <c r="FKE238" s="31"/>
      <c r="FKF238" s="31"/>
      <c r="FKG238" s="31"/>
      <c r="FKH238" s="31"/>
      <c r="FKI238" s="31"/>
      <c r="FKJ238" s="31"/>
      <c r="FKK238" s="31"/>
      <c r="FKL238" s="31"/>
      <c r="FKM238" s="31"/>
      <c r="FKN238" s="31"/>
      <c r="FKO238" s="31"/>
      <c r="FKP238" s="31"/>
      <c r="FKQ238" s="31"/>
      <c r="FKR238" s="31"/>
      <c r="FKS238" s="31"/>
      <c r="FKT238" s="31"/>
      <c r="FKU238" s="31"/>
      <c r="FKV238" s="31"/>
      <c r="FKW238" s="31"/>
      <c r="FKX238" s="31"/>
      <c r="FKY238" s="31"/>
      <c r="FKZ238" s="31"/>
      <c r="FLA238" s="31"/>
      <c r="FLB238" s="31"/>
      <c r="FLC238" s="31"/>
      <c r="FLD238" s="31"/>
      <c r="FLE238" s="31"/>
      <c r="FLF238" s="31"/>
      <c r="FLG238" s="31"/>
      <c r="FLH238" s="31"/>
      <c r="FLI238" s="31"/>
      <c r="FLJ238" s="31"/>
      <c r="FLK238" s="31"/>
      <c r="FLL238" s="31"/>
      <c r="FLM238" s="31"/>
      <c r="FLN238" s="31"/>
      <c r="FLO238" s="31"/>
      <c r="FLP238" s="31"/>
      <c r="FLQ238" s="31"/>
      <c r="FLR238" s="31"/>
      <c r="FLS238" s="31"/>
      <c r="FLT238" s="31"/>
      <c r="FLU238" s="31"/>
      <c r="FLV238" s="31"/>
      <c r="FLW238" s="31"/>
      <c r="FLX238" s="31"/>
      <c r="FLY238" s="31"/>
      <c r="FLZ238" s="31"/>
      <c r="FMA238" s="31"/>
      <c r="FMB238" s="31"/>
      <c r="FMC238" s="31"/>
      <c r="FMD238" s="31"/>
      <c r="FME238" s="31"/>
      <c r="FMF238" s="31"/>
      <c r="FMG238" s="31"/>
      <c r="FMH238" s="31"/>
      <c r="FMI238" s="31"/>
      <c r="FMJ238" s="31"/>
      <c r="FMK238" s="31"/>
      <c r="FML238" s="31"/>
      <c r="FMM238" s="31"/>
      <c r="FMN238" s="31"/>
      <c r="FMO238" s="31"/>
      <c r="FMP238" s="31"/>
      <c r="FMQ238" s="31"/>
      <c r="FMR238" s="31"/>
      <c r="FMS238" s="31"/>
      <c r="FMT238" s="31"/>
      <c r="FMU238" s="31"/>
      <c r="FMV238" s="31"/>
      <c r="FMW238" s="31"/>
      <c r="FMX238" s="31"/>
      <c r="FMY238" s="31"/>
      <c r="FMZ238" s="31"/>
      <c r="FNA238" s="31"/>
      <c r="FNB238" s="31"/>
      <c r="FNC238" s="31"/>
      <c r="FND238" s="31"/>
      <c r="FNE238" s="31"/>
      <c r="FNF238" s="31"/>
      <c r="FNG238" s="31"/>
      <c r="FNH238" s="31"/>
      <c r="FNI238" s="31"/>
      <c r="FNJ238" s="31"/>
      <c r="FNK238" s="31"/>
      <c r="FNL238" s="31"/>
      <c r="FNM238" s="31"/>
      <c r="FNN238" s="31"/>
      <c r="FNO238" s="31"/>
      <c r="FNP238" s="31"/>
      <c r="FNQ238" s="31"/>
      <c r="FNR238" s="31"/>
      <c r="FNS238" s="31"/>
      <c r="FNT238" s="31"/>
      <c r="FNU238" s="31"/>
      <c r="FNV238" s="31"/>
      <c r="FNW238" s="31"/>
      <c r="FNX238" s="31"/>
      <c r="FNY238" s="31"/>
      <c r="FNZ238" s="31"/>
      <c r="FOA238" s="31"/>
      <c r="FOB238" s="31"/>
      <c r="FOC238" s="31"/>
      <c r="FOD238" s="31"/>
      <c r="FOE238" s="31"/>
      <c r="FOF238" s="31"/>
      <c r="FOG238" s="31"/>
      <c r="FOH238" s="31"/>
      <c r="FOI238" s="31"/>
      <c r="FOJ238" s="31"/>
      <c r="FOK238" s="31"/>
      <c r="FOL238" s="31"/>
      <c r="FOM238" s="31"/>
      <c r="FON238" s="31"/>
      <c r="FOO238" s="31"/>
      <c r="FOP238" s="31"/>
      <c r="FOQ238" s="31"/>
      <c r="FOR238" s="31"/>
      <c r="FOS238" s="31"/>
      <c r="FOT238" s="31"/>
      <c r="FOU238" s="31"/>
      <c r="FOV238" s="31"/>
      <c r="FOW238" s="31"/>
      <c r="FOX238" s="31"/>
      <c r="FOY238" s="31"/>
      <c r="FOZ238" s="31"/>
      <c r="FPA238" s="31"/>
      <c r="FPB238" s="31"/>
      <c r="FPC238" s="31"/>
      <c r="FPD238" s="31"/>
      <c r="FPE238" s="31"/>
      <c r="FPF238" s="31"/>
      <c r="FPG238" s="31"/>
      <c r="FPH238" s="31"/>
      <c r="FPI238" s="31"/>
      <c r="FPJ238" s="31"/>
      <c r="FPK238" s="31"/>
      <c r="FPL238" s="31"/>
      <c r="FPM238" s="31"/>
      <c r="FPN238" s="31"/>
      <c r="FPO238" s="31"/>
      <c r="FPP238" s="31"/>
      <c r="FPQ238" s="31"/>
      <c r="FPR238" s="31"/>
      <c r="FPS238" s="31"/>
      <c r="FPT238" s="31"/>
      <c r="FPU238" s="31"/>
      <c r="FPV238" s="31"/>
      <c r="FPW238" s="31"/>
      <c r="FPX238" s="31"/>
      <c r="FPY238" s="31"/>
      <c r="FPZ238" s="31"/>
      <c r="FQA238" s="31"/>
      <c r="FQB238" s="31"/>
      <c r="FQC238" s="31"/>
      <c r="FQD238" s="31"/>
      <c r="FQE238" s="31"/>
      <c r="FQF238" s="31"/>
      <c r="FQG238" s="31"/>
      <c r="FQH238" s="31"/>
      <c r="FQI238" s="31"/>
      <c r="FQJ238" s="31"/>
      <c r="FQK238" s="31"/>
      <c r="FQL238" s="31"/>
      <c r="FQM238" s="31"/>
      <c r="FQN238" s="31"/>
      <c r="FQO238" s="31"/>
      <c r="FQP238" s="31"/>
      <c r="FQQ238" s="31"/>
      <c r="FQR238" s="31"/>
      <c r="FQS238" s="31"/>
      <c r="FQT238" s="31"/>
      <c r="FQU238" s="31"/>
      <c r="FQV238" s="31"/>
      <c r="FQW238" s="31"/>
      <c r="FQX238" s="31"/>
      <c r="FQY238" s="31"/>
      <c r="FQZ238" s="31"/>
      <c r="FRA238" s="31"/>
      <c r="FRB238" s="31"/>
      <c r="FRC238" s="31"/>
      <c r="FRD238" s="31"/>
      <c r="FRE238" s="31"/>
      <c r="FRF238" s="31"/>
      <c r="FRG238" s="31"/>
      <c r="FRH238" s="31"/>
      <c r="FRI238" s="31"/>
      <c r="FRJ238" s="31"/>
      <c r="FRK238" s="31"/>
      <c r="FRL238" s="31"/>
      <c r="FRM238" s="31"/>
      <c r="FRN238" s="31"/>
      <c r="FRO238" s="31"/>
      <c r="FRP238" s="31"/>
      <c r="FRQ238" s="31"/>
      <c r="FRR238" s="31"/>
      <c r="FRS238" s="31"/>
      <c r="FRT238" s="31"/>
      <c r="FRU238" s="31"/>
      <c r="FRV238" s="31"/>
      <c r="FRW238" s="31"/>
      <c r="FRX238" s="31"/>
      <c r="FRY238" s="31"/>
      <c r="FRZ238" s="31"/>
      <c r="FSA238" s="31"/>
      <c r="FSB238" s="31"/>
      <c r="FSC238" s="31"/>
      <c r="FSD238" s="31"/>
      <c r="FSE238" s="31"/>
      <c r="FSF238" s="31"/>
      <c r="FSG238" s="31"/>
      <c r="FSH238" s="31"/>
      <c r="FSI238" s="31"/>
      <c r="FSJ238" s="31"/>
      <c r="FSK238" s="31"/>
      <c r="FSL238" s="31"/>
      <c r="FSM238" s="31"/>
      <c r="FSN238" s="31"/>
      <c r="FSO238" s="31"/>
      <c r="FSP238" s="31"/>
      <c r="FSQ238" s="31"/>
      <c r="FSR238" s="31"/>
      <c r="FSS238" s="31"/>
      <c r="FST238" s="31"/>
      <c r="FSU238" s="31"/>
      <c r="FSV238" s="31"/>
      <c r="FSW238" s="31"/>
      <c r="FSX238" s="31"/>
      <c r="FSY238" s="31"/>
      <c r="FSZ238" s="31"/>
      <c r="FTA238" s="31"/>
      <c r="FTB238" s="31"/>
      <c r="FTC238" s="31"/>
      <c r="FTD238" s="31"/>
      <c r="FTE238" s="31"/>
      <c r="FTF238" s="31"/>
      <c r="FTG238" s="31"/>
      <c r="FTH238" s="31"/>
      <c r="FTI238" s="31"/>
      <c r="FTJ238" s="31"/>
      <c r="FTK238" s="31"/>
      <c r="FTL238" s="31"/>
      <c r="FTM238" s="31"/>
      <c r="FTN238" s="31"/>
      <c r="FTO238" s="31"/>
      <c r="FTP238" s="31"/>
      <c r="FTQ238" s="31"/>
      <c r="FTR238" s="31"/>
      <c r="FTS238" s="31"/>
      <c r="FTT238" s="31"/>
      <c r="FTU238" s="31"/>
      <c r="FTV238" s="31"/>
      <c r="FTW238" s="31"/>
      <c r="FTX238" s="31"/>
      <c r="FTY238" s="31"/>
      <c r="FTZ238" s="31"/>
      <c r="FUA238" s="31"/>
      <c r="FUB238" s="31"/>
      <c r="FUC238" s="31"/>
      <c r="FUD238" s="31"/>
      <c r="FUE238" s="31"/>
      <c r="FUF238" s="31"/>
      <c r="FUG238" s="31"/>
      <c r="FUH238" s="31"/>
      <c r="FUI238" s="31"/>
      <c r="FUJ238" s="31"/>
      <c r="FUK238" s="31"/>
      <c r="FUL238" s="31"/>
      <c r="FUM238" s="31"/>
      <c r="FUN238" s="31"/>
      <c r="FUO238" s="31"/>
      <c r="FUP238" s="31"/>
      <c r="FUQ238" s="31"/>
      <c r="FUR238" s="31"/>
      <c r="FUS238" s="31"/>
      <c r="FUT238" s="31"/>
      <c r="FUU238" s="31"/>
      <c r="FUV238" s="31"/>
      <c r="FUW238" s="31"/>
      <c r="FUX238" s="31"/>
      <c r="FUY238" s="31"/>
      <c r="FUZ238" s="31"/>
      <c r="FVA238" s="31"/>
      <c r="FVB238" s="31"/>
      <c r="FVC238" s="31"/>
      <c r="FVD238" s="31"/>
      <c r="FVE238" s="31"/>
      <c r="FVF238" s="31"/>
      <c r="FVG238" s="31"/>
      <c r="FVH238" s="31"/>
      <c r="FVI238" s="31"/>
      <c r="FVJ238" s="31"/>
      <c r="FVK238" s="31"/>
      <c r="FVL238" s="31"/>
      <c r="FVM238" s="31"/>
      <c r="FVN238" s="31"/>
      <c r="FVO238" s="31"/>
      <c r="FVP238" s="31"/>
      <c r="FVQ238" s="31"/>
      <c r="FVR238" s="31"/>
      <c r="FVS238" s="31"/>
      <c r="FVT238" s="31"/>
      <c r="FVU238" s="31"/>
      <c r="FVV238" s="31"/>
      <c r="FVW238" s="31"/>
      <c r="FVX238" s="31"/>
      <c r="FVY238" s="31"/>
      <c r="FVZ238" s="31"/>
      <c r="FWA238" s="31"/>
      <c r="FWB238" s="31"/>
      <c r="FWC238" s="31"/>
      <c r="FWD238" s="31"/>
      <c r="FWE238" s="31"/>
      <c r="FWF238" s="31"/>
      <c r="FWG238" s="31"/>
      <c r="FWH238" s="31"/>
      <c r="FWI238" s="31"/>
      <c r="FWJ238" s="31"/>
      <c r="FWK238" s="31"/>
      <c r="FWL238" s="31"/>
      <c r="FWM238" s="31"/>
      <c r="FWN238" s="31"/>
      <c r="FWO238" s="31"/>
      <c r="FWP238" s="31"/>
      <c r="FWQ238" s="31"/>
      <c r="FWR238" s="31"/>
      <c r="FWS238" s="31"/>
      <c r="FWT238" s="31"/>
      <c r="FWU238" s="31"/>
      <c r="FWV238" s="31"/>
      <c r="FWW238" s="31"/>
      <c r="FWX238" s="31"/>
      <c r="FWY238" s="31"/>
      <c r="FWZ238" s="31"/>
      <c r="FXA238" s="31"/>
      <c r="FXB238" s="31"/>
      <c r="FXC238" s="31"/>
      <c r="FXD238" s="31"/>
      <c r="FXE238" s="31"/>
      <c r="FXF238" s="31"/>
      <c r="FXG238" s="31"/>
      <c r="FXH238" s="31"/>
      <c r="FXI238" s="31"/>
      <c r="FXJ238" s="31"/>
      <c r="FXK238" s="31"/>
      <c r="FXL238" s="31"/>
      <c r="FXM238" s="31"/>
      <c r="FXN238" s="31"/>
      <c r="FXO238" s="31"/>
      <c r="FXP238" s="31"/>
      <c r="FXQ238" s="31"/>
      <c r="FXR238" s="31"/>
      <c r="FXS238" s="31"/>
      <c r="FXT238" s="31"/>
      <c r="FXU238" s="31"/>
      <c r="FXV238" s="31"/>
      <c r="FXW238" s="31"/>
      <c r="FXX238" s="31"/>
      <c r="FXY238" s="31"/>
      <c r="FXZ238" s="31"/>
      <c r="FYA238" s="31"/>
      <c r="FYB238" s="31"/>
      <c r="FYC238" s="31"/>
      <c r="FYD238" s="31"/>
      <c r="FYE238" s="31"/>
      <c r="FYF238" s="31"/>
      <c r="FYG238" s="31"/>
      <c r="FYH238" s="31"/>
      <c r="FYI238" s="31"/>
      <c r="FYJ238" s="31"/>
      <c r="FYK238" s="31"/>
      <c r="FYL238" s="31"/>
      <c r="FYM238" s="31"/>
      <c r="FYN238" s="31"/>
      <c r="FYO238" s="31"/>
      <c r="FYP238" s="31"/>
      <c r="FYQ238" s="31"/>
      <c r="FYR238" s="31"/>
      <c r="FYS238" s="31"/>
      <c r="FYT238" s="31"/>
      <c r="FYU238" s="31"/>
      <c r="FYV238" s="31"/>
      <c r="FYW238" s="31"/>
      <c r="FYX238" s="31"/>
      <c r="FYY238" s="31"/>
      <c r="FYZ238" s="31"/>
      <c r="FZA238" s="31"/>
      <c r="FZB238" s="31"/>
      <c r="FZC238" s="31"/>
      <c r="FZD238" s="31"/>
      <c r="FZE238" s="31"/>
      <c r="FZF238" s="31"/>
      <c r="FZG238" s="31"/>
      <c r="FZH238" s="31"/>
      <c r="FZI238" s="31"/>
      <c r="FZJ238" s="31"/>
      <c r="FZK238" s="31"/>
      <c r="FZL238" s="31"/>
      <c r="FZM238" s="31"/>
      <c r="FZN238" s="31"/>
      <c r="FZO238" s="31"/>
      <c r="FZP238" s="31"/>
      <c r="FZQ238" s="31"/>
      <c r="FZR238" s="31"/>
      <c r="FZS238" s="31"/>
      <c r="FZT238" s="31"/>
      <c r="FZU238" s="31"/>
      <c r="FZV238" s="31"/>
      <c r="FZW238" s="31"/>
      <c r="FZX238" s="31"/>
      <c r="FZY238" s="31"/>
      <c r="FZZ238" s="31"/>
      <c r="GAA238" s="31"/>
      <c r="GAB238" s="31"/>
      <c r="GAC238" s="31"/>
      <c r="GAD238" s="31"/>
      <c r="GAE238" s="31"/>
      <c r="GAF238" s="31"/>
      <c r="GAG238" s="31"/>
      <c r="GAH238" s="31"/>
      <c r="GAI238" s="31"/>
      <c r="GAJ238" s="31"/>
      <c r="GAK238" s="31"/>
      <c r="GAL238" s="31"/>
      <c r="GAM238" s="31"/>
      <c r="GAN238" s="31"/>
      <c r="GAO238" s="31"/>
      <c r="GAP238" s="31"/>
      <c r="GAQ238" s="31"/>
      <c r="GAR238" s="31"/>
      <c r="GAS238" s="31"/>
      <c r="GAT238" s="31"/>
      <c r="GAU238" s="31"/>
      <c r="GAV238" s="31"/>
      <c r="GAW238" s="31"/>
      <c r="GAX238" s="31"/>
      <c r="GAY238" s="31"/>
      <c r="GAZ238" s="31"/>
      <c r="GBA238" s="31"/>
      <c r="GBB238" s="31"/>
      <c r="GBC238" s="31"/>
      <c r="GBD238" s="31"/>
      <c r="GBE238" s="31"/>
      <c r="GBF238" s="31"/>
      <c r="GBG238" s="31"/>
      <c r="GBH238" s="31"/>
      <c r="GBI238" s="31"/>
      <c r="GBJ238" s="31"/>
      <c r="GBK238" s="31"/>
      <c r="GBL238" s="31"/>
      <c r="GBM238" s="31"/>
      <c r="GBN238" s="31"/>
      <c r="GBO238" s="31"/>
      <c r="GBP238" s="31"/>
      <c r="GBQ238" s="31"/>
      <c r="GBR238" s="31"/>
      <c r="GBS238" s="31"/>
      <c r="GBT238" s="31"/>
      <c r="GBU238" s="31"/>
      <c r="GBV238" s="31"/>
      <c r="GBW238" s="31"/>
      <c r="GBX238" s="31"/>
      <c r="GBY238" s="31"/>
      <c r="GBZ238" s="31"/>
      <c r="GCA238" s="31"/>
      <c r="GCB238" s="31"/>
      <c r="GCC238" s="31"/>
      <c r="GCD238" s="31"/>
      <c r="GCE238" s="31"/>
      <c r="GCF238" s="31"/>
      <c r="GCG238" s="31"/>
      <c r="GCH238" s="31"/>
      <c r="GCI238" s="31"/>
      <c r="GCJ238" s="31"/>
      <c r="GCK238" s="31"/>
      <c r="GCL238" s="31"/>
      <c r="GCM238" s="31"/>
      <c r="GCN238" s="31"/>
      <c r="GCO238" s="31"/>
      <c r="GCP238" s="31"/>
      <c r="GCQ238" s="31"/>
      <c r="GCR238" s="31"/>
      <c r="GCS238" s="31"/>
      <c r="GCT238" s="31"/>
      <c r="GCU238" s="31"/>
      <c r="GCV238" s="31"/>
      <c r="GCW238" s="31"/>
      <c r="GCX238" s="31"/>
      <c r="GCY238" s="31"/>
      <c r="GCZ238" s="31"/>
      <c r="GDA238" s="31"/>
      <c r="GDB238" s="31"/>
      <c r="GDC238" s="31"/>
      <c r="GDD238" s="31"/>
      <c r="GDE238" s="31"/>
      <c r="GDF238" s="31"/>
      <c r="GDG238" s="31"/>
      <c r="GDH238" s="31"/>
      <c r="GDI238" s="31"/>
      <c r="GDJ238" s="31"/>
      <c r="GDK238" s="31"/>
      <c r="GDL238" s="31"/>
      <c r="GDM238" s="31"/>
      <c r="GDN238" s="31"/>
      <c r="GDO238" s="31"/>
      <c r="GDP238" s="31"/>
      <c r="GDQ238" s="31"/>
      <c r="GDR238" s="31"/>
      <c r="GDS238" s="31"/>
      <c r="GDT238" s="31"/>
      <c r="GDU238" s="31"/>
      <c r="GDV238" s="31"/>
      <c r="GDW238" s="31"/>
      <c r="GDX238" s="31"/>
      <c r="GDY238" s="31"/>
      <c r="GDZ238" s="31"/>
      <c r="GEA238" s="31"/>
      <c r="GEB238" s="31"/>
      <c r="GEC238" s="31"/>
      <c r="GED238" s="31"/>
      <c r="GEE238" s="31"/>
      <c r="GEF238" s="31"/>
      <c r="GEG238" s="31"/>
      <c r="GEH238" s="31"/>
      <c r="GEI238" s="31"/>
      <c r="GEJ238" s="31"/>
      <c r="GEK238" s="31"/>
      <c r="GEL238" s="31"/>
      <c r="GEM238" s="31"/>
      <c r="GEN238" s="31"/>
      <c r="GEO238" s="31"/>
      <c r="GEP238" s="31"/>
      <c r="GEQ238" s="31"/>
      <c r="GER238" s="31"/>
      <c r="GES238" s="31"/>
      <c r="GET238" s="31"/>
      <c r="GEU238" s="31"/>
      <c r="GEV238" s="31"/>
      <c r="GEW238" s="31"/>
      <c r="GEX238" s="31"/>
      <c r="GEY238" s="31"/>
      <c r="GEZ238" s="31"/>
      <c r="GFA238" s="31"/>
      <c r="GFB238" s="31"/>
      <c r="GFC238" s="31"/>
      <c r="GFD238" s="31"/>
      <c r="GFE238" s="31"/>
      <c r="GFF238" s="31"/>
      <c r="GFG238" s="31"/>
      <c r="GFH238" s="31"/>
      <c r="GFI238" s="31"/>
      <c r="GFJ238" s="31"/>
      <c r="GFK238" s="31"/>
      <c r="GFL238" s="31"/>
      <c r="GFM238" s="31"/>
      <c r="GFN238" s="31"/>
      <c r="GFO238" s="31"/>
      <c r="GFP238" s="31"/>
      <c r="GFQ238" s="31"/>
      <c r="GFR238" s="31"/>
      <c r="GFS238" s="31"/>
      <c r="GFT238" s="31"/>
      <c r="GFU238" s="31"/>
      <c r="GFV238" s="31"/>
      <c r="GFW238" s="31"/>
      <c r="GFX238" s="31"/>
      <c r="GFY238" s="31"/>
      <c r="GFZ238" s="31"/>
      <c r="GGA238" s="31"/>
      <c r="GGB238" s="31"/>
      <c r="GGC238" s="31"/>
      <c r="GGD238" s="31"/>
      <c r="GGE238" s="31"/>
      <c r="GGF238" s="31"/>
      <c r="GGG238" s="31"/>
      <c r="GGH238" s="31"/>
      <c r="GGI238" s="31"/>
      <c r="GGJ238" s="31"/>
      <c r="GGK238" s="31"/>
      <c r="GGL238" s="31"/>
      <c r="GGM238" s="31"/>
      <c r="GGN238" s="31"/>
      <c r="GGO238" s="31"/>
      <c r="GGP238" s="31"/>
      <c r="GGQ238" s="31"/>
      <c r="GGR238" s="31"/>
      <c r="GGS238" s="31"/>
      <c r="GGT238" s="31"/>
      <c r="GGU238" s="31"/>
      <c r="GGV238" s="31"/>
      <c r="GGW238" s="31"/>
      <c r="GGX238" s="31"/>
      <c r="GGY238" s="31"/>
      <c r="GGZ238" s="31"/>
      <c r="GHA238" s="31"/>
      <c r="GHB238" s="31"/>
      <c r="GHC238" s="31"/>
      <c r="GHD238" s="31"/>
      <c r="GHE238" s="31"/>
      <c r="GHF238" s="31"/>
      <c r="GHG238" s="31"/>
      <c r="GHH238" s="31"/>
      <c r="GHI238" s="31"/>
      <c r="GHJ238" s="31"/>
      <c r="GHK238" s="31"/>
      <c r="GHL238" s="31"/>
      <c r="GHM238" s="31"/>
      <c r="GHN238" s="31"/>
      <c r="GHO238" s="31"/>
      <c r="GHP238" s="31"/>
      <c r="GHQ238" s="31"/>
      <c r="GHR238" s="31"/>
      <c r="GHS238" s="31"/>
      <c r="GHT238" s="31"/>
      <c r="GHU238" s="31"/>
      <c r="GHV238" s="31"/>
      <c r="GHW238" s="31"/>
      <c r="GHX238" s="31"/>
      <c r="GHY238" s="31"/>
      <c r="GHZ238" s="31"/>
      <c r="GIA238" s="31"/>
      <c r="GIB238" s="31"/>
      <c r="GIC238" s="31"/>
      <c r="GID238" s="31"/>
      <c r="GIE238" s="31"/>
      <c r="GIF238" s="31"/>
      <c r="GIG238" s="31"/>
      <c r="GIH238" s="31"/>
      <c r="GII238" s="31"/>
      <c r="GIJ238" s="31"/>
      <c r="GIK238" s="31"/>
      <c r="GIL238" s="31"/>
      <c r="GIM238" s="31"/>
      <c r="GIN238" s="31"/>
      <c r="GIO238" s="31"/>
      <c r="GIP238" s="31"/>
      <c r="GIQ238" s="31"/>
      <c r="GIR238" s="31"/>
      <c r="GIS238" s="31"/>
      <c r="GIT238" s="31"/>
      <c r="GIU238" s="31"/>
      <c r="GIV238" s="31"/>
      <c r="GIW238" s="31"/>
      <c r="GIX238" s="31"/>
      <c r="GIY238" s="31"/>
      <c r="GIZ238" s="31"/>
      <c r="GJA238" s="31"/>
      <c r="GJB238" s="31"/>
      <c r="GJC238" s="31"/>
      <c r="GJD238" s="31"/>
      <c r="GJE238" s="31"/>
      <c r="GJF238" s="31"/>
      <c r="GJG238" s="31"/>
      <c r="GJH238" s="31"/>
      <c r="GJI238" s="31"/>
      <c r="GJJ238" s="31"/>
      <c r="GJK238" s="31"/>
      <c r="GJL238" s="31"/>
      <c r="GJM238" s="31"/>
      <c r="GJN238" s="31"/>
      <c r="GJO238" s="31"/>
      <c r="GJP238" s="31"/>
      <c r="GJQ238" s="31"/>
      <c r="GJR238" s="31"/>
      <c r="GJS238" s="31"/>
      <c r="GJT238" s="31"/>
      <c r="GJU238" s="31"/>
      <c r="GJV238" s="31"/>
      <c r="GJW238" s="31"/>
      <c r="GJX238" s="31"/>
      <c r="GJY238" s="31"/>
      <c r="GJZ238" s="31"/>
      <c r="GKA238" s="31"/>
      <c r="GKB238" s="31"/>
      <c r="GKC238" s="31"/>
      <c r="GKD238" s="31"/>
      <c r="GKE238" s="31"/>
      <c r="GKF238" s="31"/>
      <c r="GKG238" s="31"/>
      <c r="GKH238" s="31"/>
      <c r="GKI238" s="31"/>
      <c r="GKJ238" s="31"/>
      <c r="GKK238" s="31"/>
      <c r="GKL238" s="31"/>
      <c r="GKM238" s="31"/>
      <c r="GKN238" s="31"/>
      <c r="GKO238" s="31"/>
      <c r="GKP238" s="31"/>
      <c r="GKQ238" s="31"/>
      <c r="GKR238" s="31"/>
      <c r="GKS238" s="31"/>
      <c r="GKT238" s="31"/>
      <c r="GKU238" s="31"/>
      <c r="GKV238" s="31"/>
      <c r="GKW238" s="31"/>
      <c r="GKX238" s="31"/>
      <c r="GKY238" s="31"/>
      <c r="GKZ238" s="31"/>
      <c r="GLA238" s="31"/>
      <c r="GLB238" s="31"/>
      <c r="GLC238" s="31"/>
      <c r="GLD238" s="31"/>
      <c r="GLE238" s="31"/>
      <c r="GLF238" s="31"/>
      <c r="GLG238" s="31"/>
      <c r="GLH238" s="31"/>
      <c r="GLI238" s="31"/>
      <c r="GLJ238" s="31"/>
      <c r="GLK238" s="31"/>
      <c r="GLL238" s="31"/>
      <c r="GLM238" s="31"/>
      <c r="GLN238" s="31"/>
      <c r="GLO238" s="31"/>
      <c r="GLP238" s="31"/>
      <c r="GLQ238" s="31"/>
      <c r="GLR238" s="31"/>
      <c r="GLS238" s="31"/>
      <c r="GLT238" s="31"/>
      <c r="GLU238" s="31"/>
      <c r="GLV238" s="31"/>
      <c r="GLW238" s="31"/>
      <c r="GLX238" s="31"/>
      <c r="GLY238" s="31"/>
      <c r="GLZ238" s="31"/>
      <c r="GMA238" s="31"/>
      <c r="GMB238" s="31"/>
      <c r="GMC238" s="31"/>
      <c r="GMD238" s="31"/>
      <c r="GME238" s="31"/>
      <c r="GMF238" s="31"/>
      <c r="GMG238" s="31"/>
      <c r="GMH238" s="31"/>
      <c r="GMI238" s="31"/>
      <c r="GMJ238" s="31"/>
      <c r="GMK238" s="31"/>
      <c r="GML238" s="31"/>
      <c r="GMM238" s="31"/>
      <c r="GMN238" s="31"/>
      <c r="GMO238" s="31"/>
      <c r="GMP238" s="31"/>
      <c r="GMQ238" s="31"/>
      <c r="GMR238" s="31"/>
      <c r="GMS238" s="31"/>
      <c r="GMT238" s="31"/>
      <c r="GMU238" s="31"/>
      <c r="GMV238" s="31"/>
      <c r="GMW238" s="31"/>
      <c r="GMX238" s="31"/>
      <c r="GMY238" s="31"/>
      <c r="GMZ238" s="31"/>
      <c r="GNA238" s="31"/>
      <c r="GNB238" s="31"/>
      <c r="GNC238" s="31"/>
      <c r="GND238" s="31"/>
      <c r="GNE238" s="31"/>
      <c r="GNF238" s="31"/>
      <c r="GNG238" s="31"/>
      <c r="GNH238" s="31"/>
      <c r="GNI238" s="31"/>
      <c r="GNJ238" s="31"/>
      <c r="GNK238" s="31"/>
      <c r="GNL238" s="31"/>
      <c r="GNM238" s="31"/>
      <c r="GNN238" s="31"/>
      <c r="GNO238" s="31"/>
      <c r="GNP238" s="31"/>
      <c r="GNQ238" s="31"/>
      <c r="GNR238" s="31"/>
      <c r="GNS238" s="31"/>
      <c r="GNT238" s="31"/>
      <c r="GNU238" s="31"/>
      <c r="GNV238" s="31"/>
      <c r="GNW238" s="31"/>
      <c r="GNX238" s="31"/>
      <c r="GNY238" s="31"/>
      <c r="GNZ238" s="31"/>
      <c r="GOA238" s="31"/>
      <c r="GOB238" s="31"/>
      <c r="GOC238" s="31"/>
      <c r="GOD238" s="31"/>
      <c r="GOE238" s="31"/>
      <c r="GOF238" s="31"/>
      <c r="GOG238" s="31"/>
      <c r="GOH238" s="31"/>
      <c r="GOI238" s="31"/>
      <c r="GOJ238" s="31"/>
      <c r="GOK238" s="31"/>
      <c r="GOL238" s="31"/>
      <c r="GOM238" s="31"/>
      <c r="GON238" s="31"/>
      <c r="GOO238" s="31"/>
      <c r="GOP238" s="31"/>
      <c r="GOQ238" s="31"/>
      <c r="GOR238" s="31"/>
      <c r="GOS238" s="31"/>
      <c r="GOT238" s="31"/>
      <c r="GOU238" s="31"/>
      <c r="GOV238" s="31"/>
      <c r="GOW238" s="31"/>
      <c r="GOX238" s="31"/>
      <c r="GOY238" s="31"/>
      <c r="GOZ238" s="31"/>
      <c r="GPA238" s="31"/>
      <c r="GPB238" s="31"/>
      <c r="GPC238" s="31"/>
      <c r="GPD238" s="31"/>
      <c r="GPE238" s="31"/>
      <c r="GPF238" s="31"/>
      <c r="GPG238" s="31"/>
      <c r="GPH238" s="31"/>
      <c r="GPI238" s="31"/>
      <c r="GPJ238" s="31"/>
      <c r="GPK238" s="31"/>
      <c r="GPL238" s="31"/>
      <c r="GPM238" s="31"/>
      <c r="GPN238" s="31"/>
      <c r="GPO238" s="31"/>
      <c r="GPP238" s="31"/>
      <c r="GPQ238" s="31"/>
      <c r="GPR238" s="31"/>
      <c r="GPS238" s="31"/>
      <c r="GPT238" s="31"/>
      <c r="GPU238" s="31"/>
      <c r="GPV238" s="31"/>
      <c r="GPW238" s="31"/>
      <c r="GPX238" s="31"/>
      <c r="GPY238" s="31"/>
      <c r="GPZ238" s="31"/>
      <c r="GQA238" s="31"/>
      <c r="GQB238" s="31"/>
      <c r="GQC238" s="31"/>
      <c r="GQD238" s="31"/>
      <c r="GQE238" s="31"/>
      <c r="GQF238" s="31"/>
      <c r="GQG238" s="31"/>
      <c r="GQH238" s="31"/>
      <c r="GQI238" s="31"/>
      <c r="GQJ238" s="31"/>
      <c r="GQK238" s="31"/>
      <c r="GQL238" s="31"/>
      <c r="GQM238" s="31"/>
      <c r="GQN238" s="31"/>
      <c r="GQO238" s="31"/>
      <c r="GQP238" s="31"/>
      <c r="GQQ238" s="31"/>
      <c r="GQR238" s="31"/>
      <c r="GQS238" s="31"/>
      <c r="GQT238" s="31"/>
      <c r="GQU238" s="31"/>
      <c r="GQV238" s="31"/>
      <c r="GQW238" s="31"/>
      <c r="GQX238" s="31"/>
      <c r="GQY238" s="31"/>
      <c r="GQZ238" s="31"/>
      <c r="GRA238" s="31"/>
      <c r="GRB238" s="31"/>
      <c r="GRC238" s="31"/>
      <c r="GRD238" s="31"/>
      <c r="GRE238" s="31"/>
      <c r="GRF238" s="31"/>
      <c r="GRG238" s="31"/>
      <c r="GRH238" s="31"/>
      <c r="GRI238" s="31"/>
      <c r="GRJ238" s="31"/>
      <c r="GRK238" s="31"/>
      <c r="GRL238" s="31"/>
      <c r="GRM238" s="31"/>
      <c r="GRN238" s="31"/>
      <c r="GRO238" s="31"/>
      <c r="GRP238" s="31"/>
      <c r="GRQ238" s="31"/>
      <c r="GRR238" s="31"/>
      <c r="GRS238" s="31"/>
      <c r="GRT238" s="31"/>
      <c r="GRU238" s="31"/>
      <c r="GRV238" s="31"/>
      <c r="GRW238" s="31"/>
      <c r="GRX238" s="31"/>
      <c r="GRY238" s="31"/>
      <c r="GRZ238" s="31"/>
      <c r="GSA238" s="31"/>
      <c r="GSB238" s="31"/>
      <c r="GSC238" s="31"/>
      <c r="GSD238" s="31"/>
      <c r="GSE238" s="31"/>
      <c r="GSF238" s="31"/>
      <c r="GSG238" s="31"/>
      <c r="GSH238" s="31"/>
      <c r="GSI238" s="31"/>
      <c r="GSJ238" s="31"/>
      <c r="GSK238" s="31"/>
      <c r="GSL238" s="31"/>
      <c r="GSM238" s="31"/>
      <c r="GSN238" s="31"/>
      <c r="GSO238" s="31"/>
      <c r="GSP238" s="31"/>
      <c r="GSQ238" s="31"/>
      <c r="GSR238" s="31"/>
      <c r="GSS238" s="31"/>
      <c r="GST238" s="31"/>
      <c r="GSU238" s="31"/>
      <c r="GSV238" s="31"/>
      <c r="GSW238" s="31"/>
      <c r="GSX238" s="31"/>
      <c r="GSY238" s="31"/>
      <c r="GSZ238" s="31"/>
      <c r="GTA238" s="31"/>
      <c r="GTB238" s="31"/>
      <c r="GTC238" s="31"/>
      <c r="GTD238" s="31"/>
      <c r="GTE238" s="31"/>
      <c r="GTF238" s="31"/>
      <c r="GTG238" s="31"/>
      <c r="GTH238" s="31"/>
      <c r="GTI238" s="31"/>
      <c r="GTJ238" s="31"/>
      <c r="GTK238" s="31"/>
      <c r="GTL238" s="31"/>
      <c r="GTM238" s="31"/>
      <c r="GTN238" s="31"/>
      <c r="GTO238" s="31"/>
      <c r="GTP238" s="31"/>
      <c r="GTQ238" s="31"/>
      <c r="GTR238" s="31"/>
      <c r="GTS238" s="31"/>
      <c r="GTT238" s="31"/>
      <c r="GTU238" s="31"/>
      <c r="GTV238" s="31"/>
      <c r="GTW238" s="31"/>
      <c r="GTX238" s="31"/>
      <c r="GTY238" s="31"/>
      <c r="GTZ238" s="31"/>
      <c r="GUA238" s="31"/>
      <c r="GUB238" s="31"/>
      <c r="GUC238" s="31"/>
      <c r="GUD238" s="31"/>
      <c r="GUE238" s="31"/>
      <c r="GUF238" s="31"/>
      <c r="GUG238" s="31"/>
      <c r="GUH238" s="31"/>
      <c r="GUI238" s="31"/>
      <c r="GUJ238" s="31"/>
      <c r="GUK238" s="31"/>
      <c r="GUL238" s="31"/>
      <c r="GUM238" s="31"/>
      <c r="GUN238" s="31"/>
      <c r="GUO238" s="31"/>
      <c r="GUP238" s="31"/>
      <c r="GUQ238" s="31"/>
      <c r="GUR238" s="31"/>
      <c r="GUS238" s="31"/>
      <c r="GUT238" s="31"/>
      <c r="GUU238" s="31"/>
      <c r="GUV238" s="31"/>
      <c r="GUW238" s="31"/>
      <c r="GUX238" s="31"/>
      <c r="GUY238" s="31"/>
      <c r="GUZ238" s="31"/>
      <c r="GVA238" s="31"/>
      <c r="GVB238" s="31"/>
      <c r="GVC238" s="31"/>
      <c r="GVD238" s="31"/>
      <c r="GVE238" s="31"/>
      <c r="GVF238" s="31"/>
      <c r="GVG238" s="31"/>
      <c r="GVH238" s="31"/>
      <c r="GVI238" s="31"/>
      <c r="GVJ238" s="31"/>
      <c r="GVK238" s="31"/>
      <c r="GVL238" s="31"/>
      <c r="GVM238" s="31"/>
      <c r="GVN238" s="31"/>
      <c r="GVO238" s="31"/>
      <c r="GVP238" s="31"/>
      <c r="GVQ238" s="31"/>
      <c r="GVR238" s="31"/>
      <c r="GVS238" s="31"/>
      <c r="GVT238" s="31"/>
      <c r="GVU238" s="31"/>
      <c r="GVV238" s="31"/>
      <c r="GVW238" s="31"/>
      <c r="GVX238" s="31"/>
      <c r="GVY238" s="31"/>
      <c r="GVZ238" s="31"/>
      <c r="GWA238" s="31"/>
      <c r="GWB238" s="31"/>
      <c r="GWC238" s="31"/>
      <c r="GWD238" s="31"/>
      <c r="GWE238" s="31"/>
      <c r="GWF238" s="31"/>
      <c r="GWG238" s="31"/>
      <c r="GWH238" s="31"/>
      <c r="GWI238" s="31"/>
      <c r="GWJ238" s="31"/>
      <c r="GWK238" s="31"/>
      <c r="GWL238" s="31"/>
      <c r="GWM238" s="31"/>
      <c r="GWN238" s="31"/>
      <c r="GWO238" s="31"/>
      <c r="GWP238" s="31"/>
      <c r="GWQ238" s="31"/>
      <c r="GWR238" s="31"/>
      <c r="GWS238" s="31"/>
      <c r="GWT238" s="31"/>
      <c r="GWU238" s="31"/>
      <c r="GWV238" s="31"/>
      <c r="GWW238" s="31"/>
      <c r="GWX238" s="31"/>
      <c r="GWY238" s="31"/>
      <c r="GWZ238" s="31"/>
      <c r="GXA238" s="31"/>
      <c r="GXB238" s="31"/>
      <c r="GXC238" s="31"/>
      <c r="GXD238" s="31"/>
      <c r="GXE238" s="31"/>
      <c r="GXF238" s="31"/>
      <c r="GXG238" s="31"/>
      <c r="GXH238" s="31"/>
      <c r="GXI238" s="31"/>
      <c r="GXJ238" s="31"/>
      <c r="GXK238" s="31"/>
      <c r="GXL238" s="31"/>
      <c r="GXM238" s="31"/>
      <c r="GXN238" s="31"/>
      <c r="GXO238" s="31"/>
      <c r="GXP238" s="31"/>
      <c r="GXQ238" s="31"/>
      <c r="GXR238" s="31"/>
      <c r="GXS238" s="31"/>
      <c r="GXT238" s="31"/>
      <c r="GXU238" s="31"/>
      <c r="GXV238" s="31"/>
      <c r="GXW238" s="31"/>
      <c r="GXX238" s="31"/>
      <c r="GXY238" s="31"/>
      <c r="GXZ238" s="31"/>
      <c r="GYA238" s="31"/>
      <c r="GYB238" s="31"/>
      <c r="GYC238" s="31"/>
      <c r="GYD238" s="31"/>
      <c r="GYE238" s="31"/>
      <c r="GYF238" s="31"/>
      <c r="GYG238" s="31"/>
      <c r="GYH238" s="31"/>
      <c r="GYI238" s="31"/>
      <c r="GYJ238" s="31"/>
      <c r="GYK238" s="31"/>
      <c r="GYL238" s="31"/>
      <c r="GYM238" s="31"/>
      <c r="GYN238" s="31"/>
      <c r="GYO238" s="31"/>
      <c r="GYP238" s="31"/>
      <c r="GYQ238" s="31"/>
      <c r="GYR238" s="31"/>
      <c r="GYS238" s="31"/>
      <c r="GYT238" s="31"/>
      <c r="GYU238" s="31"/>
      <c r="GYV238" s="31"/>
      <c r="GYW238" s="31"/>
      <c r="GYX238" s="31"/>
      <c r="GYY238" s="31"/>
      <c r="GYZ238" s="31"/>
      <c r="GZA238" s="31"/>
      <c r="GZB238" s="31"/>
      <c r="GZC238" s="31"/>
      <c r="GZD238" s="31"/>
      <c r="GZE238" s="31"/>
      <c r="GZF238" s="31"/>
      <c r="GZG238" s="31"/>
      <c r="GZH238" s="31"/>
      <c r="GZI238" s="31"/>
      <c r="GZJ238" s="31"/>
      <c r="GZK238" s="31"/>
      <c r="GZL238" s="31"/>
      <c r="GZM238" s="31"/>
      <c r="GZN238" s="31"/>
      <c r="GZO238" s="31"/>
      <c r="GZP238" s="31"/>
      <c r="GZQ238" s="31"/>
      <c r="GZR238" s="31"/>
      <c r="GZS238" s="31"/>
      <c r="GZT238" s="31"/>
      <c r="GZU238" s="31"/>
      <c r="GZV238" s="31"/>
      <c r="GZW238" s="31"/>
      <c r="GZX238" s="31"/>
      <c r="GZY238" s="31"/>
      <c r="GZZ238" s="31"/>
      <c r="HAA238" s="31"/>
      <c r="HAB238" s="31"/>
      <c r="HAC238" s="31"/>
      <c r="HAD238" s="31"/>
      <c r="HAE238" s="31"/>
      <c r="HAF238" s="31"/>
      <c r="HAG238" s="31"/>
      <c r="HAH238" s="31"/>
      <c r="HAI238" s="31"/>
      <c r="HAJ238" s="31"/>
      <c r="HAK238" s="31"/>
      <c r="HAL238" s="31"/>
      <c r="HAM238" s="31"/>
      <c r="HAN238" s="31"/>
      <c r="HAO238" s="31"/>
      <c r="HAP238" s="31"/>
      <c r="HAQ238" s="31"/>
      <c r="HAR238" s="31"/>
      <c r="HAS238" s="31"/>
      <c r="HAT238" s="31"/>
      <c r="HAU238" s="31"/>
      <c r="HAV238" s="31"/>
      <c r="HAW238" s="31"/>
      <c r="HAX238" s="31"/>
      <c r="HAY238" s="31"/>
      <c r="HAZ238" s="31"/>
      <c r="HBA238" s="31"/>
      <c r="HBB238" s="31"/>
      <c r="HBC238" s="31"/>
      <c r="HBD238" s="31"/>
      <c r="HBE238" s="31"/>
      <c r="HBF238" s="31"/>
      <c r="HBG238" s="31"/>
      <c r="HBH238" s="31"/>
      <c r="HBI238" s="31"/>
      <c r="HBJ238" s="31"/>
      <c r="HBK238" s="31"/>
      <c r="HBL238" s="31"/>
      <c r="HBM238" s="31"/>
      <c r="HBN238" s="31"/>
      <c r="HBO238" s="31"/>
      <c r="HBP238" s="31"/>
      <c r="HBQ238" s="31"/>
      <c r="HBR238" s="31"/>
      <c r="HBS238" s="31"/>
      <c r="HBT238" s="31"/>
      <c r="HBU238" s="31"/>
      <c r="HBV238" s="31"/>
      <c r="HBW238" s="31"/>
      <c r="HBX238" s="31"/>
      <c r="HBY238" s="31"/>
      <c r="HBZ238" s="31"/>
      <c r="HCA238" s="31"/>
      <c r="HCB238" s="31"/>
      <c r="HCC238" s="31"/>
      <c r="HCD238" s="31"/>
      <c r="HCE238" s="31"/>
      <c r="HCF238" s="31"/>
      <c r="HCG238" s="31"/>
      <c r="HCH238" s="31"/>
      <c r="HCI238" s="31"/>
      <c r="HCJ238" s="31"/>
      <c r="HCK238" s="31"/>
      <c r="HCL238" s="31"/>
      <c r="HCM238" s="31"/>
      <c r="HCN238" s="31"/>
      <c r="HCO238" s="31"/>
      <c r="HCP238" s="31"/>
      <c r="HCQ238" s="31"/>
      <c r="HCR238" s="31"/>
      <c r="HCS238" s="31"/>
      <c r="HCT238" s="31"/>
      <c r="HCU238" s="31"/>
      <c r="HCV238" s="31"/>
      <c r="HCW238" s="31"/>
      <c r="HCX238" s="31"/>
      <c r="HCY238" s="31"/>
      <c r="HCZ238" s="31"/>
      <c r="HDA238" s="31"/>
      <c r="HDB238" s="31"/>
      <c r="HDC238" s="31"/>
      <c r="HDD238" s="31"/>
      <c r="HDE238" s="31"/>
      <c r="HDF238" s="31"/>
      <c r="HDG238" s="31"/>
      <c r="HDH238" s="31"/>
      <c r="HDI238" s="31"/>
      <c r="HDJ238" s="31"/>
      <c r="HDK238" s="31"/>
      <c r="HDL238" s="31"/>
      <c r="HDM238" s="31"/>
      <c r="HDN238" s="31"/>
      <c r="HDO238" s="31"/>
      <c r="HDP238" s="31"/>
      <c r="HDQ238" s="31"/>
      <c r="HDR238" s="31"/>
      <c r="HDS238" s="31"/>
      <c r="HDT238" s="31"/>
      <c r="HDU238" s="31"/>
      <c r="HDV238" s="31"/>
      <c r="HDW238" s="31"/>
      <c r="HDX238" s="31"/>
      <c r="HDY238" s="31"/>
      <c r="HDZ238" s="31"/>
      <c r="HEA238" s="31"/>
      <c r="HEB238" s="31"/>
      <c r="HEC238" s="31"/>
      <c r="HED238" s="31"/>
      <c r="HEE238" s="31"/>
      <c r="HEF238" s="31"/>
      <c r="HEG238" s="31"/>
      <c r="HEH238" s="31"/>
      <c r="HEI238" s="31"/>
      <c r="HEJ238" s="31"/>
      <c r="HEK238" s="31"/>
      <c r="HEL238" s="31"/>
      <c r="HEM238" s="31"/>
      <c r="HEN238" s="31"/>
      <c r="HEO238" s="31"/>
      <c r="HEP238" s="31"/>
      <c r="HEQ238" s="31"/>
      <c r="HER238" s="31"/>
      <c r="HES238" s="31"/>
      <c r="HET238" s="31"/>
      <c r="HEU238" s="31"/>
      <c r="HEV238" s="31"/>
      <c r="HEW238" s="31"/>
      <c r="HEX238" s="31"/>
      <c r="HEY238" s="31"/>
      <c r="HEZ238" s="31"/>
      <c r="HFA238" s="31"/>
      <c r="HFB238" s="31"/>
      <c r="HFC238" s="31"/>
      <c r="HFD238" s="31"/>
      <c r="HFE238" s="31"/>
      <c r="HFF238" s="31"/>
      <c r="HFG238" s="31"/>
      <c r="HFH238" s="31"/>
      <c r="HFI238" s="31"/>
      <c r="HFJ238" s="31"/>
      <c r="HFK238" s="31"/>
      <c r="HFL238" s="31"/>
      <c r="HFM238" s="31"/>
      <c r="HFN238" s="31"/>
      <c r="HFO238" s="31"/>
      <c r="HFP238" s="31"/>
      <c r="HFQ238" s="31"/>
      <c r="HFR238" s="31"/>
      <c r="HFS238" s="31"/>
      <c r="HFT238" s="31"/>
      <c r="HFU238" s="31"/>
      <c r="HFV238" s="31"/>
      <c r="HFW238" s="31"/>
      <c r="HFX238" s="31"/>
      <c r="HFY238" s="31"/>
      <c r="HFZ238" s="31"/>
      <c r="HGA238" s="31"/>
      <c r="HGB238" s="31"/>
      <c r="HGC238" s="31"/>
      <c r="HGD238" s="31"/>
      <c r="HGE238" s="31"/>
      <c r="HGF238" s="31"/>
      <c r="HGG238" s="31"/>
      <c r="HGH238" s="31"/>
      <c r="HGI238" s="31"/>
      <c r="HGJ238" s="31"/>
      <c r="HGK238" s="31"/>
      <c r="HGL238" s="31"/>
      <c r="HGM238" s="31"/>
      <c r="HGN238" s="31"/>
      <c r="HGO238" s="31"/>
      <c r="HGP238" s="31"/>
      <c r="HGQ238" s="31"/>
      <c r="HGR238" s="31"/>
      <c r="HGS238" s="31"/>
      <c r="HGT238" s="31"/>
      <c r="HGU238" s="31"/>
      <c r="HGV238" s="31"/>
      <c r="HGW238" s="31"/>
      <c r="HGX238" s="31"/>
      <c r="HGY238" s="31"/>
      <c r="HGZ238" s="31"/>
      <c r="HHA238" s="31"/>
      <c r="HHB238" s="31"/>
      <c r="HHC238" s="31"/>
      <c r="HHD238" s="31"/>
      <c r="HHE238" s="31"/>
      <c r="HHF238" s="31"/>
      <c r="HHG238" s="31"/>
      <c r="HHH238" s="31"/>
      <c r="HHI238" s="31"/>
      <c r="HHJ238" s="31"/>
      <c r="HHK238" s="31"/>
      <c r="HHL238" s="31"/>
      <c r="HHM238" s="31"/>
      <c r="HHN238" s="31"/>
      <c r="HHO238" s="31"/>
      <c r="HHP238" s="31"/>
      <c r="HHQ238" s="31"/>
      <c r="HHR238" s="31"/>
      <c r="HHS238" s="31"/>
      <c r="HHT238" s="31"/>
      <c r="HHU238" s="31"/>
      <c r="HHV238" s="31"/>
      <c r="HHW238" s="31"/>
      <c r="HHX238" s="31"/>
      <c r="HHY238" s="31"/>
      <c r="HHZ238" s="31"/>
      <c r="HIA238" s="31"/>
      <c r="HIB238" s="31"/>
      <c r="HIC238" s="31"/>
      <c r="HID238" s="31"/>
      <c r="HIE238" s="31"/>
      <c r="HIF238" s="31"/>
      <c r="HIG238" s="31"/>
      <c r="HIH238" s="31"/>
      <c r="HII238" s="31"/>
      <c r="HIJ238" s="31"/>
      <c r="HIK238" s="31"/>
      <c r="HIL238" s="31"/>
      <c r="HIM238" s="31"/>
      <c r="HIN238" s="31"/>
      <c r="HIO238" s="31"/>
      <c r="HIP238" s="31"/>
      <c r="HIQ238" s="31"/>
      <c r="HIR238" s="31"/>
      <c r="HIS238" s="31"/>
      <c r="HIT238" s="31"/>
      <c r="HIU238" s="31"/>
      <c r="HIV238" s="31"/>
      <c r="HIW238" s="31"/>
      <c r="HIX238" s="31"/>
      <c r="HIY238" s="31"/>
      <c r="HIZ238" s="31"/>
      <c r="HJA238" s="31"/>
      <c r="HJB238" s="31"/>
      <c r="HJC238" s="31"/>
      <c r="HJD238" s="31"/>
      <c r="HJE238" s="31"/>
      <c r="HJF238" s="31"/>
      <c r="HJG238" s="31"/>
      <c r="HJH238" s="31"/>
      <c r="HJI238" s="31"/>
      <c r="HJJ238" s="31"/>
      <c r="HJK238" s="31"/>
      <c r="HJL238" s="31"/>
      <c r="HJM238" s="31"/>
      <c r="HJN238" s="31"/>
      <c r="HJO238" s="31"/>
      <c r="HJP238" s="31"/>
      <c r="HJQ238" s="31"/>
      <c r="HJR238" s="31"/>
      <c r="HJS238" s="31"/>
      <c r="HJT238" s="31"/>
      <c r="HJU238" s="31"/>
      <c r="HJV238" s="31"/>
      <c r="HJW238" s="31"/>
      <c r="HJX238" s="31"/>
      <c r="HJY238" s="31"/>
      <c r="HJZ238" s="31"/>
      <c r="HKA238" s="31"/>
      <c r="HKB238" s="31"/>
      <c r="HKC238" s="31"/>
      <c r="HKD238" s="31"/>
      <c r="HKE238" s="31"/>
      <c r="HKF238" s="31"/>
      <c r="HKG238" s="31"/>
      <c r="HKH238" s="31"/>
      <c r="HKI238" s="31"/>
      <c r="HKJ238" s="31"/>
      <c r="HKK238" s="31"/>
      <c r="HKL238" s="31"/>
      <c r="HKM238" s="31"/>
      <c r="HKN238" s="31"/>
      <c r="HKO238" s="31"/>
      <c r="HKP238" s="31"/>
      <c r="HKQ238" s="31"/>
      <c r="HKR238" s="31"/>
      <c r="HKS238" s="31"/>
      <c r="HKT238" s="31"/>
      <c r="HKU238" s="31"/>
      <c r="HKV238" s="31"/>
      <c r="HKW238" s="31"/>
      <c r="HKX238" s="31"/>
      <c r="HKY238" s="31"/>
      <c r="HKZ238" s="31"/>
      <c r="HLA238" s="31"/>
      <c r="HLB238" s="31"/>
      <c r="HLC238" s="31"/>
      <c r="HLD238" s="31"/>
      <c r="HLE238" s="31"/>
      <c r="HLF238" s="31"/>
      <c r="HLG238" s="31"/>
      <c r="HLH238" s="31"/>
      <c r="HLI238" s="31"/>
      <c r="HLJ238" s="31"/>
      <c r="HLK238" s="31"/>
      <c r="HLL238" s="31"/>
      <c r="HLM238" s="31"/>
      <c r="HLN238" s="31"/>
      <c r="HLO238" s="31"/>
      <c r="HLP238" s="31"/>
      <c r="HLQ238" s="31"/>
      <c r="HLR238" s="31"/>
      <c r="HLS238" s="31"/>
      <c r="HLT238" s="31"/>
      <c r="HLU238" s="31"/>
      <c r="HLV238" s="31"/>
      <c r="HLW238" s="31"/>
      <c r="HLX238" s="31"/>
      <c r="HLY238" s="31"/>
      <c r="HLZ238" s="31"/>
      <c r="HMA238" s="31"/>
      <c r="HMB238" s="31"/>
      <c r="HMC238" s="31"/>
      <c r="HMD238" s="31"/>
      <c r="HME238" s="31"/>
      <c r="HMF238" s="31"/>
      <c r="HMG238" s="31"/>
      <c r="HMH238" s="31"/>
      <c r="HMI238" s="31"/>
      <c r="HMJ238" s="31"/>
      <c r="HMK238" s="31"/>
      <c r="HML238" s="31"/>
      <c r="HMM238" s="31"/>
      <c r="HMN238" s="31"/>
      <c r="HMO238" s="31"/>
      <c r="HMP238" s="31"/>
      <c r="HMQ238" s="31"/>
      <c r="HMR238" s="31"/>
      <c r="HMS238" s="31"/>
      <c r="HMT238" s="31"/>
      <c r="HMU238" s="31"/>
      <c r="HMV238" s="31"/>
      <c r="HMW238" s="31"/>
      <c r="HMX238" s="31"/>
      <c r="HMY238" s="31"/>
      <c r="HMZ238" s="31"/>
      <c r="HNA238" s="31"/>
      <c r="HNB238" s="31"/>
      <c r="HNC238" s="31"/>
      <c r="HND238" s="31"/>
      <c r="HNE238" s="31"/>
      <c r="HNF238" s="31"/>
      <c r="HNG238" s="31"/>
      <c r="HNH238" s="31"/>
      <c r="HNI238" s="31"/>
      <c r="HNJ238" s="31"/>
      <c r="HNK238" s="31"/>
      <c r="HNL238" s="31"/>
      <c r="HNM238" s="31"/>
      <c r="HNN238" s="31"/>
      <c r="HNO238" s="31"/>
      <c r="HNP238" s="31"/>
      <c r="HNQ238" s="31"/>
      <c r="HNR238" s="31"/>
      <c r="HNS238" s="31"/>
      <c r="HNT238" s="31"/>
      <c r="HNU238" s="31"/>
      <c r="HNV238" s="31"/>
      <c r="HNW238" s="31"/>
      <c r="HNX238" s="31"/>
      <c r="HNY238" s="31"/>
      <c r="HNZ238" s="31"/>
      <c r="HOA238" s="31"/>
      <c r="HOB238" s="31"/>
      <c r="HOC238" s="31"/>
      <c r="HOD238" s="31"/>
      <c r="HOE238" s="31"/>
      <c r="HOF238" s="31"/>
      <c r="HOG238" s="31"/>
      <c r="HOH238" s="31"/>
      <c r="HOI238" s="31"/>
      <c r="HOJ238" s="31"/>
      <c r="HOK238" s="31"/>
      <c r="HOL238" s="31"/>
      <c r="HOM238" s="31"/>
      <c r="HON238" s="31"/>
      <c r="HOO238" s="31"/>
      <c r="HOP238" s="31"/>
      <c r="HOQ238" s="31"/>
      <c r="HOR238" s="31"/>
      <c r="HOS238" s="31"/>
      <c r="HOT238" s="31"/>
      <c r="HOU238" s="31"/>
      <c r="HOV238" s="31"/>
      <c r="HOW238" s="31"/>
      <c r="HOX238" s="31"/>
      <c r="HOY238" s="31"/>
      <c r="HOZ238" s="31"/>
      <c r="HPA238" s="31"/>
      <c r="HPB238" s="31"/>
      <c r="HPC238" s="31"/>
      <c r="HPD238" s="31"/>
      <c r="HPE238" s="31"/>
      <c r="HPF238" s="31"/>
      <c r="HPG238" s="31"/>
      <c r="HPH238" s="31"/>
      <c r="HPI238" s="31"/>
      <c r="HPJ238" s="31"/>
      <c r="HPK238" s="31"/>
      <c r="HPL238" s="31"/>
      <c r="HPM238" s="31"/>
      <c r="HPN238" s="31"/>
      <c r="HPO238" s="31"/>
      <c r="HPP238" s="31"/>
      <c r="HPQ238" s="31"/>
      <c r="HPR238" s="31"/>
      <c r="HPS238" s="31"/>
      <c r="HPT238" s="31"/>
      <c r="HPU238" s="31"/>
      <c r="HPV238" s="31"/>
      <c r="HPW238" s="31"/>
      <c r="HPX238" s="31"/>
      <c r="HPY238" s="31"/>
      <c r="HPZ238" s="31"/>
      <c r="HQA238" s="31"/>
      <c r="HQB238" s="31"/>
      <c r="HQC238" s="31"/>
      <c r="HQD238" s="31"/>
      <c r="HQE238" s="31"/>
      <c r="HQF238" s="31"/>
      <c r="HQG238" s="31"/>
      <c r="HQH238" s="31"/>
      <c r="HQI238" s="31"/>
      <c r="HQJ238" s="31"/>
      <c r="HQK238" s="31"/>
      <c r="HQL238" s="31"/>
      <c r="HQM238" s="31"/>
      <c r="HQN238" s="31"/>
      <c r="HQO238" s="31"/>
      <c r="HQP238" s="31"/>
      <c r="HQQ238" s="31"/>
      <c r="HQR238" s="31"/>
      <c r="HQS238" s="31"/>
      <c r="HQT238" s="31"/>
      <c r="HQU238" s="31"/>
      <c r="HQV238" s="31"/>
      <c r="HQW238" s="31"/>
      <c r="HQX238" s="31"/>
      <c r="HQY238" s="31"/>
      <c r="HQZ238" s="31"/>
      <c r="HRA238" s="31"/>
      <c r="HRB238" s="31"/>
      <c r="HRC238" s="31"/>
      <c r="HRD238" s="31"/>
      <c r="HRE238" s="31"/>
      <c r="HRF238" s="31"/>
      <c r="HRG238" s="31"/>
      <c r="HRH238" s="31"/>
      <c r="HRI238" s="31"/>
      <c r="HRJ238" s="31"/>
      <c r="HRK238" s="31"/>
      <c r="HRL238" s="31"/>
      <c r="HRM238" s="31"/>
      <c r="HRN238" s="31"/>
      <c r="HRO238" s="31"/>
      <c r="HRP238" s="31"/>
      <c r="HRQ238" s="31"/>
      <c r="HRR238" s="31"/>
      <c r="HRS238" s="31"/>
      <c r="HRT238" s="31"/>
      <c r="HRU238" s="31"/>
      <c r="HRV238" s="31"/>
      <c r="HRW238" s="31"/>
      <c r="HRX238" s="31"/>
      <c r="HRY238" s="31"/>
      <c r="HRZ238" s="31"/>
      <c r="HSA238" s="31"/>
      <c r="HSB238" s="31"/>
      <c r="HSC238" s="31"/>
      <c r="HSD238" s="31"/>
      <c r="HSE238" s="31"/>
      <c r="HSF238" s="31"/>
      <c r="HSG238" s="31"/>
      <c r="HSH238" s="31"/>
      <c r="HSI238" s="31"/>
      <c r="HSJ238" s="31"/>
      <c r="HSK238" s="31"/>
      <c r="HSL238" s="31"/>
      <c r="HSM238" s="31"/>
      <c r="HSN238" s="31"/>
      <c r="HSO238" s="31"/>
      <c r="HSP238" s="31"/>
      <c r="HSQ238" s="31"/>
      <c r="HSR238" s="31"/>
      <c r="HSS238" s="31"/>
      <c r="HST238" s="31"/>
      <c r="HSU238" s="31"/>
      <c r="HSV238" s="31"/>
      <c r="HSW238" s="31"/>
      <c r="HSX238" s="31"/>
      <c r="HSY238" s="31"/>
      <c r="HSZ238" s="31"/>
      <c r="HTA238" s="31"/>
      <c r="HTB238" s="31"/>
      <c r="HTC238" s="31"/>
      <c r="HTD238" s="31"/>
      <c r="HTE238" s="31"/>
      <c r="HTF238" s="31"/>
      <c r="HTG238" s="31"/>
      <c r="HTH238" s="31"/>
      <c r="HTI238" s="31"/>
      <c r="HTJ238" s="31"/>
      <c r="HTK238" s="31"/>
      <c r="HTL238" s="31"/>
      <c r="HTM238" s="31"/>
      <c r="HTN238" s="31"/>
      <c r="HTO238" s="31"/>
      <c r="HTP238" s="31"/>
      <c r="HTQ238" s="31"/>
      <c r="HTR238" s="31"/>
      <c r="HTS238" s="31"/>
      <c r="HTT238" s="31"/>
      <c r="HTU238" s="31"/>
      <c r="HTV238" s="31"/>
      <c r="HTW238" s="31"/>
      <c r="HTX238" s="31"/>
      <c r="HTY238" s="31"/>
      <c r="HTZ238" s="31"/>
      <c r="HUA238" s="31"/>
      <c r="HUB238" s="31"/>
      <c r="HUC238" s="31"/>
      <c r="HUD238" s="31"/>
      <c r="HUE238" s="31"/>
      <c r="HUF238" s="31"/>
      <c r="HUG238" s="31"/>
      <c r="HUH238" s="31"/>
      <c r="HUI238" s="31"/>
      <c r="HUJ238" s="31"/>
      <c r="HUK238" s="31"/>
      <c r="HUL238" s="31"/>
      <c r="HUM238" s="31"/>
      <c r="HUN238" s="31"/>
      <c r="HUO238" s="31"/>
      <c r="HUP238" s="31"/>
      <c r="HUQ238" s="31"/>
      <c r="HUR238" s="31"/>
      <c r="HUS238" s="31"/>
      <c r="HUT238" s="31"/>
      <c r="HUU238" s="31"/>
      <c r="HUV238" s="31"/>
      <c r="HUW238" s="31"/>
      <c r="HUX238" s="31"/>
      <c r="HUY238" s="31"/>
      <c r="HUZ238" s="31"/>
      <c r="HVA238" s="31"/>
      <c r="HVB238" s="31"/>
      <c r="HVC238" s="31"/>
      <c r="HVD238" s="31"/>
      <c r="HVE238" s="31"/>
      <c r="HVF238" s="31"/>
      <c r="HVG238" s="31"/>
      <c r="HVH238" s="31"/>
      <c r="HVI238" s="31"/>
      <c r="HVJ238" s="31"/>
      <c r="HVK238" s="31"/>
      <c r="HVL238" s="31"/>
      <c r="HVM238" s="31"/>
      <c r="HVN238" s="31"/>
      <c r="HVO238" s="31"/>
      <c r="HVP238" s="31"/>
      <c r="HVQ238" s="31"/>
      <c r="HVR238" s="31"/>
      <c r="HVS238" s="31"/>
      <c r="HVT238" s="31"/>
      <c r="HVU238" s="31"/>
      <c r="HVV238" s="31"/>
      <c r="HVW238" s="31"/>
      <c r="HVX238" s="31"/>
      <c r="HVY238" s="31"/>
      <c r="HVZ238" s="31"/>
      <c r="HWA238" s="31"/>
      <c r="HWB238" s="31"/>
      <c r="HWC238" s="31"/>
      <c r="HWD238" s="31"/>
      <c r="HWE238" s="31"/>
      <c r="HWF238" s="31"/>
      <c r="HWG238" s="31"/>
      <c r="HWH238" s="31"/>
      <c r="HWI238" s="31"/>
      <c r="HWJ238" s="31"/>
      <c r="HWK238" s="31"/>
      <c r="HWL238" s="31"/>
      <c r="HWM238" s="31"/>
      <c r="HWN238" s="31"/>
      <c r="HWO238" s="31"/>
      <c r="HWP238" s="31"/>
      <c r="HWQ238" s="31"/>
      <c r="HWR238" s="31"/>
      <c r="HWS238" s="31"/>
      <c r="HWT238" s="31"/>
      <c r="HWU238" s="31"/>
      <c r="HWV238" s="31"/>
      <c r="HWW238" s="31"/>
      <c r="HWX238" s="31"/>
      <c r="HWY238" s="31"/>
      <c r="HWZ238" s="31"/>
      <c r="HXA238" s="31"/>
      <c r="HXB238" s="31"/>
      <c r="HXC238" s="31"/>
      <c r="HXD238" s="31"/>
      <c r="HXE238" s="31"/>
      <c r="HXF238" s="31"/>
      <c r="HXG238" s="31"/>
      <c r="HXH238" s="31"/>
      <c r="HXI238" s="31"/>
      <c r="HXJ238" s="31"/>
      <c r="HXK238" s="31"/>
      <c r="HXL238" s="31"/>
      <c r="HXM238" s="31"/>
      <c r="HXN238" s="31"/>
      <c r="HXO238" s="31"/>
      <c r="HXP238" s="31"/>
      <c r="HXQ238" s="31"/>
      <c r="HXR238" s="31"/>
      <c r="HXS238" s="31"/>
      <c r="HXT238" s="31"/>
      <c r="HXU238" s="31"/>
      <c r="HXV238" s="31"/>
      <c r="HXW238" s="31"/>
      <c r="HXX238" s="31"/>
      <c r="HXY238" s="31"/>
      <c r="HXZ238" s="31"/>
      <c r="HYA238" s="31"/>
      <c r="HYB238" s="31"/>
      <c r="HYC238" s="31"/>
      <c r="HYD238" s="31"/>
      <c r="HYE238" s="31"/>
      <c r="HYF238" s="31"/>
      <c r="HYG238" s="31"/>
      <c r="HYH238" s="31"/>
      <c r="HYI238" s="31"/>
      <c r="HYJ238" s="31"/>
      <c r="HYK238" s="31"/>
      <c r="HYL238" s="31"/>
      <c r="HYM238" s="31"/>
      <c r="HYN238" s="31"/>
      <c r="HYO238" s="31"/>
      <c r="HYP238" s="31"/>
      <c r="HYQ238" s="31"/>
      <c r="HYR238" s="31"/>
      <c r="HYS238" s="31"/>
      <c r="HYT238" s="31"/>
      <c r="HYU238" s="31"/>
      <c r="HYV238" s="31"/>
      <c r="HYW238" s="31"/>
      <c r="HYX238" s="31"/>
      <c r="HYY238" s="31"/>
      <c r="HYZ238" s="31"/>
      <c r="HZA238" s="31"/>
      <c r="HZB238" s="31"/>
      <c r="HZC238" s="31"/>
      <c r="HZD238" s="31"/>
      <c r="HZE238" s="31"/>
      <c r="HZF238" s="31"/>
      <c r="HZG238" s="31"/>
      <c r="HZH238" s="31"/>
      <c r="HZI238" s="31"/>
      <c r="HZJ238" s="31"/>
      <c r="HZK238" s="31"/>
      <c r="HZL238" s="31"/>
      <c r="HZM238" s="31"/>
      <c r="HZN238" s="31"/>
      <c r="HZO238" s="31"/>
      <c r="HZP238" s="31"/>
      <c r="HZQ238" s="31"/>
      <c r="HZR238" s="31"/>
      <c r="HZS238" s="31"/>
      <c r="HZT238" s="31"/>
      <c r="HZU238" s="31"/>
      <c r="HZV238" s="31"/>
      <c r="HZW238" s="31"/>
      <c r="HZX238" s="31"/>
      <c r="HZY238" s="31"/>
      <c r="HZZ238" s="31"/>
      <c r="IAA238" s="31"/>
      <c r="IAB238" s="31"/>
      <c r="IAC238" s="31"/>
      <c r="IAD238" s="31"/>
      <c r="IAE238" s="31"/>
      <c r="IAF238" s="31"/>
      <c r="IAG238" s="31"/>
      <c r="IAH238" s="31"/>
      <c r="IAI238" s="31"/>
      <c r="IAJ238" s="31"/>
      <c r="IAK238" s="31"/>
      <c r="IAL238" s="31"/>
      <c r="IAM238" s="31"/>
      <c r="IAN238" s="31"/>
      <c r="IAO238" s="31"/>
      <c r="IAP238" s="31"/>
      <c r="IAQ238" s="31"/>
      <c r="IAR238" s="31"/>
      <c r="IAS238" s="31"/>
      <c r="IAT238" s="31"/>
      <c r="IAU238" s="31"/>
      <c r="IAV238" s="31"/>
      <c r="IAW238" s="31"/>
      <c r="IAX238" s="31"/>
      <c r="IAY238" s="31"/>
      <c r="IAZ238" s="31"/>
      <c r="IBA238" s="31"/>
      <c r="IBB238" s="31"/>
      <c r="IBC238" s="31"/>
      <c r="IBD238" s="31"/>
      <c r="IBE238" s="31"/>
      <c r="IBF238" s="31"/>
      <c r="IBG238" s="31"/>
      <c r="IBH238" s="31"/>
      <c r="IBI238" s="31"/>
      <c r="IBJ238" s="31"/>
      <c r="IBK238" s="31"/>
      <c r="IBL238" s="31"/>
      <c r="IBM238" s="31"/>
      <c r="IBN238" s="31"/>
      <c r="IBO238" s="31"/>
      <c r="IBP238" s="31"/>
      <c r="IBQ238" s="31"/>
      <c r="IBR238" s="31"/>
      <c r="IBS238" s="31"/>
      <c r="IBT238" s="31"/>
      <c r="IBU238" s="31"/>
      <c r="IBV238" s="31"/>
      <c r="IBW238" s="31"/>
      <c r="IBX238" s="31"/>
      <c r="IBY238" s="31"/>
      <c r="IBZ238" s="31"/>
      <c r="ICA238" s="31"/>
      <c r="ICB238" s="31"/>
      <c r="ICC238" s="31"/>
      <c r="ICD238" s="31"/>
      <c r="ICE238" s="31"/>
      <c r="ICF238" s="31"/>
      <c r="ICG238" s="31"/>
      <c r="ICH238" s="31"/>
      <c r="ICI238" s="31"/>
      <c r="ICJ238" s="31"/>
      <c r="ICK238" s="31"/>
      <c r="ICL238" s="31"/>
      <c r="ICM238" s="31"/>
      <c r="ICN238" s="31"/>
      <c r="ICO238" s="31"/>
      <c r="ICP238" s="31"/>
      <c r="ICQ238" s="31"/>
      <c r="ICR238" s="31"/>
      <c r="ICS238" s="31"/>
      <c r="ICT238" s="31"/>
      <c r="ICU238" s="31"/>
      <c r="ICV238" s="31"/>
      <c r="ICW238" s="31"/>
      <c r="ICX238" s="31"/>
      <c r="ICY238" s="31"/>
      <c r="ICZ238" s="31"/>
      <c r="IDA238" s="31"/>
      <c r="IDB238" s="31"/>
      <c r="IDC238" s="31"/>
      <c r="IDD238" s="31"/>
      <c r="IDE238" s="31"/>
      <c r="IDF238" s="31"/>
      <c r="IDG238" s="31"/>
      <c r="IDH238" s="31"/>
      <c r="IDI238" s="31"/>
      <c r="IDJ238" s="31"/>
      <c r="IDK238" s="31"/>
      <c r="IDL238" s="31"/>
      <c r="IDM238" s="31"/>
      <c r="IDN238" s="31"/>
      <c r="IDO238" s="31"/>
      <c r="IDP238" s="31"/>
      <c r="IDQ238" s="31"/>
      <c r="IDR238" s="31"/>
      <c r="IDS238" s="31"/>
      <c r="IDT238" s="31"/>
      <c r="IDU238" s="31"/>
      <c r="IDV238" s="31"/>
      <c r="IDW238" s="31"/>
      <c r="IDX238" s="31"/>
      <c r="IDY238" s="31"/>
      <c r="IDZ238" s="31"/>
      <c r="IEA238" s="31"/>
      <c r="IEB238" s="31"/>
      <c r="IEC238" s="31"/>
      <c r="IED238" s="31"/>
      <c r="IEE238" s="31"/>
      <c r="IEF238" s="31"/>
      <c r="IEG238" s="31"/>
      <c r="IEH238" s="31"/>
      <c r="IEI238" s="31"/>
      <c r="IEJ238" s="31"/>
      <c r="IEK238" s="31"/>
      <c r="IEL238" s="31"/>
      <c r="IEM238" s="31"/>
      <c r="IEN238" s="31"/>
      <c r="IEO238" s="31"/>
      <c r="IEP238" s="31"/>
      <c r="IEQ238" s="31"/>
      <c r="IER238" s="31"/>
      <c r="IES238" s="31"/>
      <c r="IET238" s="31"/>
      <c r="IEU238" s="31"/>
      <c r="IEV238" s="31"/>
      <c r="IEW238" s="31"/>
      <c r="IEX238" s="31"/>
      <c r="IEY238" s="31"/>
      <c r="IEZ238" s="31"/>
      <c r="IFA238" s="31"/>
      <c r="IFB238" s="31"/>
      <c r="IFC238" s="31"/>
      <c r="IFD238" s="31"/>
      <c r="IFE238" s="31"/>
      <c r="IFF238" s="31"/>
      <c r="IFG238" s="31"/>
      <c r="IFH238" s="31"/>
      <c r="IFI238" s="31"/>
      <c r="IFJ238" s="31"/>
      <c r="IFK238" s="31"/>
      <c r="IFL238" s="31"/>
      <c r="IFM238" s="31"/>
      <c r="IFN238" s="31"/>
      <c r="IFO238" s="31"/>
      <c r="IFP238" s="31"/>
      <c r="IFQ238" s="31"/>
      <c r="IFR238" s="31"/>
      <c r="IFS238" s="31"/>
      <c r="IFT238" s="31"/>
      <c r="IFU238" s="31"/>
      <c r="IFV238" s="31"/>
      <c r="IFW238" s="31"/>
      <c r="IFX238" s="31"/>
      <c r="IFY238" s="31"/>
      <c r="IFZ238" s="31"/>
      <c r="IGA238" s="31"/>
      <c r="IGB238" s="31"/>
      <c r="IGC238" s="31"/>
      <c r="IGD238" s="31"/>
      <c r="IGE238" s="31"/>
      <c r="IGF238" s="31"/>
      <c r="IGG238" s="31"/>
      <c r="IGH238" s="31"/>
      <c r="IGI238" s="31"/>
      <c r="IGJ238" s="31"/>
      <c r="IGK238" s="31"/>
      <c r="IGL238" s="31"/>
      <c r="IGM238" s="31"/>
      <c r="IGN238" s="31"/>
      <c r="IGO238" s="31"/>
      <c r="IGP238" s="31"/>
      <c r="IGQ238" s="31"/>
      <c r="IGR238" s="31"/>
      <c r="IGS238" s="31"/>
      <c r="IGT238" s="31"/>
      <c r="IGU238" s="31"/>
      <c r="IGV238" s="31"/>
      <c r="IGW238" s="31"/>
      <c r="IGX238" s="31"/>
      <c r="IGY238" s="31"/>
      <c r="IGZ238" s="31"/>
      <c r="IHA238" s="31"/>
      <c r="IHB238" s="31"/>
      <c r="IHC238" s="31"/>
      <c r="IHD238" s="31"/>
      <c r="IHE238" s="31"/>
      <c r="IHF238" s="31"/>
      <c r="IHG238" s="31"/>
      <c r="IHH238" s="31"/>
      <c r="IHI238" s="31"/>
      <c r="IHJ238" s="31"/>
      <c r="IHK238" s="31"/>
      <c r="IHL238" s="31"/>
      <c r="IHM238" s="31"/>
      <c r="IHN238" s="31"/>
      <c r="IHO238" s="31"/>
      <c r="IHP238" s="31"/>
      <c r="IHQ238" s="31"/>
      <c r="IHR238" s="31"/>
      <c r="IHS238" s="31"/>
      <c r="IHT238" s="31"/>
      <c r="IHU238" s="31"/>
      <c r="IHV238" s="31"/>
      <c r="IHW238" s="31"/>
      <c r="IHX238" s="31"/>
      <c r="IHY238" s="31"/>
      <c r="IHZ238" s="31"/>
      <c r="IIA238" s="31"/>
      <c r="IIB238" s="31"/>
      <c r="IIC238" s="31"/>
      <c r="IID238" s="31"/>
      <c r="IIE238" s="31"/>
      <c r="IIF238" s="31"/>
      <c r="IIG238" s="31"/>
      <c r="IIH238" s="31"/>
      <c r="III238" s="31"/>
      <c r="IIJ238" s="31"/>
      <c r="IIK238" s="31"/>
      <c r="IIL238" s="31"/>
      <c r="IIM238" s="31"/>
      <c r="IIN238" s="31"/>
      <c r="IIO238" s="31"/>
      <c r="IIP238" s="31"/>
      <c r="IIQ238" s="31"/>
      <c r="IIR238" s="31"/>
      <c r="IIS238" s="31"/>
      <c r="IIT238" s="31"/>
      <c r="IIU238" s="31"/>
      <c r="IIV238" s="31"/>
      <c r="IIW238" s="31"/>
      <c r="IIX238" s="31"/>
      <c r="IIY238" s="31"/>
      <c r="IIZ238" s="31"/>
      <c r="IJA238" s="31"/>
      <c r="IJB238" s="31"/>
      <c r="IJC238" s="31"/>
      <c r="IJD238" s="31"/>
      <c r="IJE238" s="31"/>
      <c r="IJF238" s="31"/>
      <c r="IJG238" s="31"/>
      <c r="IJH238" s="31"/>
      <c r="IJI238" s="31"/>
      <c r="IJJ238" s="31"/>
      <c r="IJK238" s="31"/>
      <c r="IJL238" s="31"/>
      <c r="IJM238" s="31"/>
      <c r="IJN238" s="31"/>
      <c r="IJO238" s="31"/>
      <c r="IJP238" s="31"/>
      <c r="IJQ238" s="31"/>
      <c r="IJR238" s="31"/>
      <c r="IJS238" s="31"/>
      <c r="IJT238" s="31"/>
      <c r="IJU238" s="31"/>
      <c r="IJV238" s="31"/>
      <c r="IJW238" s="31"/>
      <c r="IJX238" s="31"/>
      <c r="IJY238" s="31"/>
      <c r="IJZ238" s="31"/>
      <c r="IKA238" s="31"/>
      <c r="IKB238" s="31"/>
      <c r="IKC238" s="31"/>
      <c r="IKD238" s="31"/>
      <c r="IKE238" s="31"/>
      <c r="IKF238" s="31"/>
      <c r="IKG238" s="31"/>
      <c r="IKH238" s="31"/>
      <c r="IKI238" s="31"/>
      <c r="IKJ238" s="31"/>
      <c r="IKK238" s="31"/>
      <c r="IKL238" s="31"/>
      <c r="IKM238" s="31"/>
      <c r="IKN238" s="31"/>
      <c r="IKO238" s="31"/>
      <c r="IKP238" s="31"/>
      <c r="IKQ238" s="31"/>
      <c r="IKR238" s="31"/>
      <c r="IKS238" s="31"/>
      <c r="IKT238" s="31"/>
      <c r="IKU238" s="31"/>
      <c r="IKV238" s="31"/>
      <c r="IKW238" s="31"/>
      <c r="IKX238" s="31"/>
      <c r="IKY238" s="31"/>
      <c r="IKZ238" s="31"/>
      <c r="ILA238" s="31"/>
      <c r="ILB238" s="31"/>
      <c r="ILC238" s="31"/>
      <c r="ILD238" s="31"/>
      <c r="ILE238" s="31"/>
      <c r="ILF238" s="31"/>
      <c r="ILG238" s="31"/>
      <c r="ILH238" s="31"/>
      <c r="ILI238" s="31"/>
      <c r="ILJ238" s="31"/>
      <c r="ILK238" s="31"/>
      <c r="ILL238" s="31"/>
      <c r="ILM238" s="31"/>
      <c r="ILN238" s="31"/>
      <c r="ILO238" s="31"/>
      <c r="ILP238" s="31"/>
      <c r="ILQ238" s="31"/>
      <c r="ILR238" s="31"/>
      <c r="ILS238" s="31"/>
      <c r="ILT238" s="31"/>
      <c r="ILU238" s="31"/>
      <c r="ILV238" s="31"/>
      <c r="ILW238" s="31"/>
      <c r="ILX238" s="31"/>
      <c r="ILY238" s="31"/>
      <c r="ILZ238" s="31"/>
      <c r="IMA238" s="31"/>
      <c r="IMB238" s="31"/>
      <c r="IMC238" s="31"/>
      <c r="IMD238" s="31"/>
      <c r="IME238" s="31"/>
      <c r="IMF238" s="31"/>
      <c r="IMG238" s="31"/>
      <c r="IMH238" s="31"/>
      <c r="IMI238" s="31"/>
      <c r="IMJ238" s="31"/>
      <c r="IMK238" s="31"/>
      <c r="IML238" s="31"/>
      <c r="IMM238" s="31"/>
      <c r="IMN238" s="31"/>
      <c r="IMO238" s="31"/>
      <c r="IMP238" s="31"/>
      <c r="IMQ238" s="31"/>
      <c r="IMR238" s="31"/>
      <c r="IMS238" s="31"/>
      <c r="IMT238" s="31"/>
      <c r="IMU238" s="31"/>
      <c r="IMV238" s="31"/>
      <c r="IMW238" s="31"/>
      <c r="IMX238" s="31"/>
      <c r="IMY238" s="31"/>
      <c r="IMZ238" s="31"/>
      <c r="INA238" s="31"/>
      <c r="INB238" s="31"/>
      <c r="INC238" s="31"/>
      <c r="IND238" s="31"/>
      <c r="INE238" s="31"/>
      <c r="INF238" s="31"/>
      <c r="ING238" s="31"/>
      <c r="INH238" s="31"/>
      <c r="INI238" s="31"/>
      <c r="INJ238" s="31"/>
      <c r="INK238" s="31"/>
      <c r="INL238" s="31"/>
      <c r="INM238" s="31"/>
      <c r="INN238" s="31"/>
      <c r="INO238" s="31"/>
      <c r="INP238" s="31"/>
      <c r="INQ238" s="31"/>
      <c r="INR238" s="31"/>
      <c r="INS238" s="31"/>
      <c r="INT238" s="31"/>
      <c r="INU238" s="31"/>
      <c r="INV238" s="31"/>
      <c r="INW238" s="31"/>
      <c r="INX238" s="31"/>
      <c r="INY238" s="31"/>
      <c r="INZ238" s="31"/>
      <c r="IOA238" s="31"/>
      <c r="IOB238" s="31"/>
      <c r="IOC238" s="31"/>
      <c r="IOD238" s="31"/>
      <c r="IOE238" s="31"/>
      <c r="IOF238" s="31"/>
      <c r="IOG238" s="31"/>
      <c r="IOH238" s="31"/>
      <c r="IOI238" s="31"/>
      <c r="IOJ238" s="31"/>
      <c r="IOK238" s="31"/>
      <c r="IOL238" s="31"/>
      <c r="IOM238" s="31"/>
      <c r="ION238" s="31"/>
      <c r="IOO238" s="31"/>
      <c r="IOP238" s="31"/>
      <c r="IOQ238" s="31"/>
      <c r="IOR238" s="31"/>
      <c r="IOS238" s="31"/>
      <c r="IOT238" s="31"/>
      <c r="IOU238" s="31"/>
      <c r="IOV238" s="31"/>
      <c r="IOW238" s="31"/>
      <c r="IOX238" s="31"/>
      <c r="IOY238" s="31"/>
      <c r="IOZ238" s="31"/>
      <c r="IPA238" s="31"/>
      <c r="IPB238" s="31"/>
      <c r="IPC238" s="31"/>
      <c r="IPD238" s="31"/>
      <c r="IPE238" s="31"/>
      <c r="IPF238" s="31"/>
      <c r="IPG238" s="31"/>
      <c r="IPH238" s="31"/>
      <c r="IPI238" s="31"/>
      <c r="IPJ238" s="31"/>
      <c r="IPK238" s="31"/>
      <c r="IPL238" s="31"/>
      <c r="IPM238" s="31"/>
      <c r="IPN238" s="31"/>
      <c r="IPO238" s="31"/>
      <c r="IPP238" s="31"/>
      <c r="IPQ238" s="31"/>
      <c r="IPR238" s="31"/>
      <c r="IPS238" s="31"/>
      <c r="IPT238" s="31"/>
      <c r="IPU238" s="31"/>
      <c r="IPV238" s="31"/>
      <c r="IPW238" s="31"/>
      <c r="IPX238" s="31"/>
      <c r="IPY238" s="31"/>
      <c r="IPZ238" s="31"/>
      <c r="IQA238" s="31"/>
      <c r="IQB238" s="31"/>
      <c r="IQC238" s="31"/>
      <c r="IQD238" s="31"/>
      <c r="IQE238" s="31"/>
      <c r="IQF238" s="31"/>
      <c r="IQG238" s="31"/>
      <c r="IQH238" s="31"/>
      <c r="IQI238" s="31"/>
      <c r="IQJ238" s="31"/>
      <c r="IQK238" s="31"/>
      <c r="IQL238" s="31"/>
      <c r="IQM238" s="31"/>
      <c r="IQN238" s="31"/>
      <c r="IQO238" s="31"/>
      <c r="IQP238" s="31"/>
      <c r="IQQ238" s="31"/>
      <c r="IQR238" s="31"/>
      <c r="IQS238" s="31"/>
      <c r="IQT238" s="31"/>
      <c r="IQU238" s="31"/>
      <c r="IQV238" s="31"/>
      <c r="IQW238" s="31"/>
      <c r="IQX238" s="31"/>
      <c r="IQY238" s="31"/>
      <c r="IQZ238" s="31"/>
      <c r="IRA238" s="31"/>
      <c r="IRB238" s="31"/>
      <c r="IRC238" s="31"/>
      <c r="IRD238" s="31"/>
      <c r="IRE238" s="31"/>
      <c r="IRF238" s="31"/>
      <c r="IRG238" s="31"/>
      <c r="IRH238" s="31"/>
      <c r="IRI238" s="31"/>
      <c r="IRJ238" s="31"/>
      <c r="IRK238" s="31"/>
      <c r="IRL238" s="31"/>
      <c r="IRM238" s="31"/>
      <c r="IRN238" s="31"/>
      <c r="IRO238" s="31"/>
      <c r="IRP238" s="31"/>
      <c r="IRQ238" s="31"/>
      <c r="IRR238" s="31"/>
      <c r="IRS238" s="31"/>
      <c r="IRT238" s="31"/>
      <c r="IRU238" s="31"/>
      <c r="IRV238" s="31"/>
      <c r="IRW238" s="31"/>
      <c r="IRX238" s="31"/>
      <c r="IRY238" s="31"/>
      <c r="IRZ238" s="31"/>
      <c r="ISA238" s="31"/>
      <c r="ISB238" s="31"/>
      <c r="ISC238" s="31"/>
      <c r="ISD238" s="31"/>
      <c r="ISE238" s="31"/>
      <c r="ISF238" s="31"/>
      <c r="ISG238" s="31"/>
      <c r="ISH238" s="31"/>
      <c r="ISI238" s="31"/>
      <c r="ISJ238" s="31"/>
      <c r="ISK238" s="31"/>
      <c r="ISL238" s="31"/>
      <c r="ISM238" s="31"/>
      <c r="ISN238" s="31"/>
      <c r="ISO238" s="31"/>
      <c r="ISP238" s="31"/>
      <c r="ISQ238" s="31"/>
      <c r="ISR238" s="31"/>
      <c r="ISS238" s="31"/>
      <c r="IST238" s="31"/>
      <c r="ISU238" s="31"/>
      <c r="ISV238" s="31"/>
      <c r="ISW238" s="31"/>
      <c r="ISX238" s="31"/>
      <c r="ISY238" s="31"/>
      <c r="ISZ238" s="31"/>
      <c r="ITA238" s="31"/>
      <c r="ITB238" s="31"/>
      <c r="ITC238" s="31"/>
      <c r="ITD238" s="31"/>
      <c r="ITE238" s="31"/>
      <c r="ITF238" s="31"/>
      <c r="ITG238" s="31"/>
      <c r="ITH238" s="31"/>
      <c r="ITI238" s="31"/>
      <c r="ITJ238" s="31"/>
      <c r="ITK238" s="31"/>
      <c r="ITL238" s="31"/>
      <c r="ITM238" s="31"/>
      <c r="ITN238" s="31"/>
      <c r="ITO238" s="31"/>
      <c r="ITP238" s="31"/>
      <c r="ITQ238" s="31"/>
      <c r="ITR238" s="31"/>
      <c r="ITS238" s="31"/>
      <c r="ITT238" s="31"/>
      <c r="ITU238" s="31"/>
      <c r="ITV238" s="31"/>
      <c r="ITW238" s="31"/>
      <c r="ITX238" s="31"/>
      <c r="ITY238" s="31"/>
      <c r="ITZ238" s="31"/>
      <c r="IUA238" s="31"/>
      <c r="IUB238" s="31"/>
      <c r="IUC238" s="31"/>
      <c r="IUD238" s="31"/>
      <c r="IUE238" s="31"/>
      <c r="IUF238" s="31"/>
      <c r="IUG238" s="31"/>
      <c r="IUH238" s="31"/>
      <c r="IUI238" s="31"/>
      <c r="IUJ238" s="31"/>
      <c r="IUK238" s="31"/>
      <c r="IUL238" s="31"/>
      <c r="IUM238" s="31"/>
      <c r="IUN238" s="31"/>
      <c r="IUO238" s="31"/>
      <c r="IUP238" s="31"/>
      <c r="IUQ238" s="31"/>
      <c r="IUR238" s="31"/>
      <c r="IUS238" s="31"/>
      <c r="IUT238" s="31"/>
      <c r="IUU238" s="31"/>
      <c r="IUV238" s="31"/>
      <c r="IUW238" s="31"/>
      <c r="IUX238" s="31"/>
      <c r="IUY238" s="31"/>
      <c r="IUZ238" s="31"/>
      <c r="IVA238" s="31"/>
      <c r="IVB238" s="31"/>
      <c r="IVC238" s="31"/>
      <c r="IVD238" s="31"/>
      <c r="IVE238" s="31"/>
      <c r="IVF238" s="31"/>
      <c r="IVG238" s="31"/>
      <c r="IVH238" s="31"/>
      <c r="IVI238" s="31"/>
      <c r="IVJ238" s="31"/>
      <c r="IVK238" s="31"/>
      <c r="IVL238" s="31"/>
      <c r="IVM238" s="31"/>
      <c r="IVN238" s="31"/>
      <c r="IVO238" s="31"/>
      <c r="IVP238" s="31"/>
      <c r="IVQ238" s="31"/>
      <c r="IVR238" s="31"/>
      <c r="IVS238" s="31"/>
      <c r="IVT238" s="31"/>
      <c r="IVU238" s="31"/>
      <c r="IVV238" s="31"/>
      <c r="IVW238" s="31"/>
      <c r="IVX238" s="31"/>
      <c r="IVY238" s="31"/>
      <c r="IVZ238" s="31"/>
      <c r="IWA238" s="31"/>
      <c r="IWB238" s="31"/>
      <c r="IWC238" s="31"/>
      <c r="IWD238" s="31"/>
      <c r="IWE238" s="31"/>
      <c r="IWF238" s="31"/>
      <c r="IWG238" s="31"/>
      <c r="IWH238" s="31"/>
      <c r="IWI238" s="31"/>
      <c r="IWJ238" s="31"/>
      <c r="IWK238" s="31"/>
      <c r="IWL238" s="31"/>
      <c r="IWM238" s="31"/>
      <c r="IWN238" s="31"/>
      <c r="IWO238" s="31"/>
      <c r="IWP238" s="31"/>
      <c r="IWQ238" s="31"/>
      <c r="IWR238" s="31"/>
      <c r="IWS238" s="31"/>
      <c r="IWT238" s="31"/>
      <c r="IWU238" s="31"/>
      <c r="IWV238" s="31"/>
      <c r="IWW238" s="31"/>
      <c r="IWX238" s="31"/>
      <c r="IWY238" s="31"/>
      <c r="IWZ238" s="31"/>
      <c r="IXA238" s="31"/>
      <c r="IXB238" s="31"/>
      <c r="IXC238" s="31"/>
      <c r="IXD238" s="31"/>
      <c r="IXE238" s="31"/>
      <c r="IXF238" s="31"/>
      <c r="IXG238" s="31"/>
      <c r="IXH238" s="31"/>
      <c r="IXI238" s="31"/>
      <c r="IXJ238" s="31"/>
      <c r="IXK238" s="31"/>
      <c r="IXL238" s="31"/>
      <c r="IXM238" s="31"/>
      <c r="IXN238" s="31"/>
      <c r="IXO238" s="31"/>
      <c r="IXP238" s="31"/>
      <c r="IXQ238" s="31"/>
      <c r="IXR238" s="31"/>
      <c r="IXS238" s="31"/>
      <c r="IXT238" s="31"/>
      <c r="IXU238" s="31"/>
      <c r="IXV238" s="31"/>
      <c r="IXW238" s="31"/>
      <c r="IXX238" s="31"/>
      <c r="IXY238" s="31"/>
      <c r="IXZ238" s="31"/>
      <c r="IYA238" s="31"/>
      <c r="IYB238" s="31"/>
      <c r="IYC238" s="31"/>
      <c r="IYD238" s="31"/>
      <c r="IYE238" s="31"/>
      <c r="IYF238" s="31"/>
      <c r="IYG238" s="31"/>
      <c r="IYH238" s="31"/>
      <c r="IYI238" s="31"/>
      <c r="IYJ238" s="31"/>
      <c r="IYK238" s="31"/>
      <c r="IYL238" s="31"/>
      <c r="IYM238" s="31"/>
      <c r="IYN238" s="31"/>
      <c r="IYO238" s="31"/>
      <c r="IYP238" s="31"/>
      <c r="IYQ238" s="31"/>
      <c r="IYR238" s="31"/>
      <c r="IYS238" s="31"/>
      <c r="IYT238" s="31"/>
      <c r="IYU238" s="31"/>
      <c r="IYV238" s="31"/>
      <c r="IYW238" s="31"/>
      <c r="IYX238" s="31"/>
      <c r="IYY238" s="31"/>
      <c r="IYZ238" s="31"/>
      <c r="IZA238" s="31"/>
      <c r="IZB238" s="31"/>
      <c r="IZC238" s="31"/>
      <c r="IZD238" s="31"/>
      <c r="IZE238" s="31"/>
      <c r="IZF238" s="31"/>
      <c r="IZG238" s="31"/>
      <c r="IZH238" s="31"/>
      <c r="IZI238" s="31"/>
      <c r="IZJ238" s="31"/>
      <c r="IZK238" s="31"/>
      <c r="IZL238" s="31"/>
      <c r="IZM238" s="31"/>
      <c r="IZN238" s="31"/>
      <c r="IZO238" s="31"/>
      <c r="IZP238" s="31"/>
      <c r="IZQ238" s="31"/>
      <c r="IZR238" s="31"/>
      <c r="IZS238" s="31"/>
      <c r="IZT238" s="31"/>
      <c r="IZU238" s="31"/>
      <c r="IZV238" s="31"/>
      <c r="IZW238" s="31"/>
      <c r="IZX238" s="31"/>
      <c r="IZY238" s="31"/>
      <c r="IZZ238" s="31"/>
      <c r="JAA238" s="31"/>
      <c r="JAB238" s="31"/>
      <c r="JAC238" s="31"/>
      <c r="JAD238" s="31"/>
      <c r="JAE238" s="31"/>
      <c r="JAF238" s="31"/>
      <c r="JAG238" s="31"/>
      <c r="JAH238" s="31"/>
      <c r="JAI238" s="31"/>
      <c r="JAJ238" s="31"/>
      <c r="JAK238" s="31"/>
      <c r="JAL238" s="31"/>
      <c r="JAM238" s="31"/>
      <c r="JAN238" s="31"/>
      <c r="JAO238" s="31"/>
      <c r="JAP238" s="31"/>
      <c r="JAQ238" s="31"/>
      <c r="JAR238" s="31"/>
      <c r="JAS238" s="31"/>
      <c r="JAT238" s="31"/>
      <c r="JAU238" s="31"/>
      <c r="JAV238" s="31"/>
      <c r="JAW238" s="31"/>
      <c r="JAX238" s="31"/>
      <c r="JAY238" s="31"/>
      <c r="JAZ238" s="31"/>
      <c r="JBA238" s="31"/>
      <c r="JBB238" s="31"/>
      <c r="JBC238" s="31"/>
      <c r="JBD238" s="31"/>
      <c r="JBE238" s="31"/>
      <c r="JBF238" s="31"/>
      <c r="JBG238" s="31"/>
      <c r="JBH238" s="31"/>
      <c r="JBI238" s="31"/>
      <c r="JBJ238" s="31"/>
      <c r="JBK238" s="31"/>
      <c r="JBL238" s="31"/>
      <c r="JBM238" s="31"/>
      <c r="JBN238" s="31"/>
      <c r="JBO238" s="31"/>
      <c r="JBP238" s="31"/>
      <c r="JBQ238" s="31"/>
      <c r="JBR238" s="31"/>
      <c r="JBS238" s="31"/>
      <c r="JBT238" s="31"/>
      <c r="JBU238" s="31"/>
      <c r="JBV238" s="31"/>
      <c r="JBW238" s="31"/>
      <c r="JBX238" s="31"/>
      <c r="JBY238" s="31"/>
      <c r="JBZ238" s="31"/>
      <c r="JCA238" s="31"/>
      <c r="JCB238" s="31"/>
      <c r="JCC238" s="31"/>
      <c r="JCD238" s="31"/>
      <c r="JCE238" s="31"/>
      <c r="JCF238" s="31"/>
      <c r="JCG238" s="31"/>
      <c r="JCH238" s="31"/>
      <c r="JCI238" s="31"/>
      <c r="JCJ238" s="31"/>
      <c r="JCK238" s="31"/>
      <c r="JCL238" s="31"/>
      <c r="JCM238" s="31"/>
      <c r="JCN238" s="31"/>
      <c r="JCO238" s="31"/>
      <c r="JCP238" s="31"/>
      <c r="JCQ238" s="31"/>
      <c r="JCR238" s="31"/>
      <c r="JCS238" s="31"/>
      <c r="JCT238" s="31"/>
      <c r="JCU238" s="31"/>
      <c r="JCV238" s="31"/>
      <c r="JCW238" s="31"/>
      <c r="JCX238" s="31"/>
      <c r="JCY238" s="31"/>
      <c r="JCZ238" s="31"/>
      <c r="JDA238" s="31"/>
      <c r="JDB238" s="31"/>
      <c r="JDC238" s="31"/>
      <c r="JDD238" s="31"/>
      <c r="JDE238" s="31"/>
      <c r="JDF238" s="31"/>
      <c r="JDG238" s="31"/>
      <c r="JDH238" s="31"/>
      <c r="JDI238" s="31"/>
      <c r="JDJ238" s="31"/>
      <c r="JDK238" s="31"/>
      <c r="JDL238" s="31"/>
      <c r="JDM238" s="31"/>
      <c r="JDN238" s="31"/>
      <c r="JDO238" s="31"/>
      <c r="JDP238" s="31"/>
      <c r="JDQ238" s="31"/>
      <c r="JDR238" s="31"/>
      <c r="JDS238" s="31"/>
      <c r="JDT238" s="31"/>
      <c r="JDU238" s="31"/>
      <c r="JDV238" s="31"/>
      <c r="JDW238" s="31"/>
      <c r="JDX238" s="31"/>
      <c r="JDY238" s="31"/>
      <c r="JDZ238" s="31"/>
      <c r="JEA238" s="31"/>
      <c r="JEB238" s="31"/>
      <c r="JEC238" s="31"/>
      <c r="JED238" s="31"/>
      <c r="JEE238" s="31"/>
      <c r="JEF238" s="31"/>
      <c r="JEG238" s="31"/>
      <c r="JEH238" s="31"/>
      <c r="JEI238" s="31"/>
      <c r="JEJ238" s="31"/>
      <c r="JEK238" s="31"/>
      <c r="JEL238" s="31"/>
      <c r="JEM238" s="31"/>
      <c r="JEN238" s="31"/>
      <c r="JEO238" s="31"/>
      <c r="JEP238" s="31"/>
      <c r="JEQ238" s="31"/>
      <c r="JER238" s="31"/>
      <c r="JES238" s="31"/>
      <c r="JET238" s="31"/>
      <c r="JEU238" s="31"/>
      <c r="JEV238" s="31"/>
      <c r="JEW238" s="31"/>
      <c r="JEX238" s="31"/>
      <c r="JEY238" s="31"/>
      <c r="JEZ238" s="31"/>
      <c r="JFA238" s="31"/>
      <c r="JFB238" s="31"/>
      <c r="JFC238" s="31"/>
      <c r="JFD238" s="31"/>
      <c r="JFE238" s="31"/>
      <c r="JFF238" s="31"/>
      <c r="JFG238" s="31"/>
      <c r="JFH238" s="31"/>
      <c r="JFI238" s="31"/>
      <c r="JFJ238" s="31"/>
      <c r="JFK238" s="31"/>
      <c r="JFL238" s="31"/>
      <c r="JFM238" s="31"/>
      <c r="JFN238" s="31"/>
      <c r="JFO238" s="31"/>
      <c r="JFP238" s="31"/>
      <c r="JFQ238" s="31"/>
      <c r="JFR238" s="31"/>
      <c r="JFS238" s="31"/>
      <c r="JFT238" s="31"/>
      <c r="JFU238" s="31"/>
      <c r="JFV238" s="31"/>
      <c r="JFW238" s="31"/>
      <c r="JFX238" s="31"/>
      <c r="JFY238" s="31"/>
      <c r="JFZ238" s="31"/>
      <c r="JGA238" s="31"/>
      <c r="JGB238" s="31"/>
      <c r="JGC238" s="31"/>
      <c r="JGD238" s="31"/>
      <c r="JGE238" s="31"/>
      <c r="JGF238" s="31"/>
      <c r="JGG238" s="31"/>
      <c r="JGH238" s="31"/>
      <c r="JGI238" s="31"/>
      <c r="JGJ238" s="31"/>
      <c r="JGK238" s="31"/>
      <c r="JGL238" s="31"/>
      <c r="JGM238" s="31"/>
      <c r="JGN238" s="31"/>
      <c r="JGO238" s="31"/>
      <c r="JGP238" s="31"/>
      <c r="JGQ238" s="31"/>
      <c r="JGR238" s="31"/>
      <c r="JGS238" s="31"/>
      <c r="JGT238" s="31"/>
      <c r="JGU238" s="31"/>
      <c r="JGV238" s="31"/>
      <c r="JGW238" s="31"/>
      <c r="JGX238" s="31"/>
      <c r="JGY238" s="31"/>
      <c r="JGZ238" s="31"/>
      <c r="JHA238" s="31"/>
      <c r="JHB238" s="31"/>
      <c r="JHC238" s="31"/>
      <c r="JHD238" s="31"/>
      <c r="JHE238" s="31"/>
      <c r="JHF238" s="31"/>
      <c r="JHG238" s="31"/>
      <c r="JHH238" s="31"/>
      <c r="JHI238" s="31"/>
      <c r="JHJ238" s="31"/>
      <c r="JHK238" s="31"/>
      <c r="JHL238" s="31"/>
      <c r="JHM238" s="31"/>
      <c r="JHN238" s="31"/>
      <c r="JHO238" s="31"/>
      <c r="JHP238" s="31"/>
      <c r="JHQ238" s="31"/>
      <c r="JHR238" s="31"/>
      <c r="JHS238" s="31"/>
      <c r="JHT238" s="31"/>
      <c r="JHU238" s="31"/>
      <c r="JHV238" s="31"/>
      <c r="JHW238" s="31"/>
      <c r="JHX238" s="31"/>
      <c r="JHY238" s="31"/>
      <c r="JHZ238" s="31"/>
      <c r="JIA238" s="31"/>
      <c r="JIB238" s="31"/>
      <c r="JIC238" s="31"/>
      <c r="JID238" s="31"/>
      <c r="JIE238" s="31"/>
      <c r="JIF238" s="31"/>
      <c r="JIG238" s="31"/>
      <c r="JIH238" s="31"/>
      <c r="JII238" s="31"/>
      <c r="JIJ238" s="31"/>
      <c r="JIK238" s="31"/>
      <c r="JIL238" s="31"/>
      <c r="JIM238" s="31"/>
      <c r="JIN238" s="31"/>
      <c r="JIO238" s="31"/>
      <c r="JIP238" s="31"/>
      <c r="JIQ238" s="31"/>
      <c r="JIR238" s="31"/>
      <c r="JIS238" s="31"/>
      <c r="JIT238" s="31"/>
      <c r="JIU238" s="31"/>
      <c r="JIV238" s="31"/>
      <c r="JIW238" s="31"/>
      <c r="JIX238" s="31"/>
      <c r="JIY238" s="31"/>
      <c r="JIZ238" s="31"/>
      <c r="JJA238" s="31"/>
      <c r="JJB238" s="31"/>
      <c r="JJC238" s="31"/>
      <c r="JJD238" s="31"/>
      <c r="JJE238" s="31"/>
      <c r="JJF238" s="31"/>
      <c r="JJG238" s="31"/>
      <c r="JJH238" s="31"/>
      <c r="JJI238" s="31"/>
      <c r="JJJ238" s="31"/>
      <c r="JJK238" s="31"/>
      <c r="JJL238" s="31"/>
      <c r="JJM238" s="31"/>
      <c r="JJN238" s="31"/>
      <c r="JJO238" s="31"/>
      <c r="JJP238" s="31"/>
      <c r="JJQ238" s="31"/>
      <c r="JJR238" s="31"/>
      <c r="JJS238" s="31"/>
      <c r="JJT238" s="31"/>
      <c r="JJU238" s="31"/>
      <c r="JJV238" s="31"/>
      <c r="JJW238" s="31"/>
      <c r="JJX238" s="31"/>
      <c r="JJY238" s="31"/>
      <c r="JJZ238" s="31"/>
      <c r="JKA238" s="31"/>
      <c r="JKB238" s="31"/>
      <c r="JKC238" s="31"/>
      <c r="JKD238" s="31"/>
      <c r="JKE238" s="31"/>
      <c r="JKF238" s="31"/>
      <c r="JKG238" s="31"/>
      <c r="JKH238" s="31"/>
      <c r="JKI238" s="31"/>
      <c r="JKJ238" s="31"/>
      <c r="JKK238" s="31"/>
      <c r="JKL238" s="31"/>
      <c r="JKM238" s="31"/>
      <c r="JKN238" s="31"/>
      <c r="JKO238" s="31"/>
      <c r="JKP238" s="31"/>
      <c r="JKQ238" s="31"/>
      <c r="JKR238" s="31"/>
      <c r="JKS238" s="31"/>
      <c r="JKT238" s="31"/>
      <c r="JKU238" s="31"/>
      <c r="JKV238" s="31"/>
      <c r="JKW238" s="31"/>
      <c r="JKX238" s="31"/>
      <c r="JKY238" s="31"/>
      <c r="JKZ238" s="31"/>
      <c r="JLA238" s="31"/>
      <c r="JLB238" s="31"/>
      <c r="JLC238" s="31"/>
      <c r="JLD238" s="31"/>
      <c r="JLE238" s="31"/>
      <c r="JLF238" s="31"/>
      <c r="JLG238" s="31"/>
      <c r="JLH238" s="31"/>
      <c r="JLI238" s="31"/>
      <c r="JLJ238" s="31"/>
      <c r="JLK238" s="31"/>
      <c r="JLL238" s="31"/>
      <c r="JLM238" s="31"/>
      <c r="JLN238" s="31"/>
      <c r="JLO238" s="31"/>
      <c r="JLP238" s="31"/>
      <c r="JLQ238" s="31"/>
      <c r="JLR238" s="31"/>
      <c r="JLS238" s="31"/>
      <c r="JLT238" s="31"/>
      <c r="JLU238" s="31"/>
      <c r="JLV238" s="31"/>
      <c r="JLW238" s="31"/>
      <c r="JLX238" s="31"/>
      <c r="JLY238" s="31"/>
      <c r="JLZ238" s="31"/>
      <c r="JMA238" s="31"/>
      <c r="JMB238" s="31"/>
      <c r="JMC238" s="31"/>
      <c r="JMD238" s="31"/>
      <c r="JME238" s="31"/>
      <c r="JMF238" s="31"/>
      <c r="JMG238" s="31"/>
      <c r="JMH238" s="31"/>
      <c r="JMI238" s="31"/>
      <c r="JMJ238" s="31"/>
      <c r="JMK238" s="31"/>
      <c r="JML238" s="31"/>
      <c r="JMM238" s="31"/>
      <c r="JMN238" s="31"/>
      <c r="JMO238" s="31"/>
      <c r="JMP238" s="31"/>
      <c r="JMQ238" s="31"/>
      <c r="JMR238" s="31"/>
      <c r="JMS238" s="31"/>
      <c r="JMT238" s="31"/>
      <c r="JMU238" s="31"/>
      <c r="JMV238" s="31"/>
      <c r="JMW238" s="31"/>
      <c r="JMX238" s="31"/>
      <c r="JMY238" s="31"/>
      <c r="JMZ238" s="31"/>
      <c r="JNA238" s="31"/>
      <c r="JNB238" s="31"/>
      <c r="JNC238" s="31"/>
      <c r="JND238" s="31"/>
      <c r="JNE238" s="31"/>
      <c r="JNF238" s="31"/>
      <c r="JNG238" s="31"/>
      <c r="JNH238" s="31"/>
      <c r="JNI238" s="31"/>
      <c r="JNJ238" s="31"/>
      <c r="JNK238" s="31"/>
      <c r="JNL238" s="31"/>
      <c r="JNM238" s="31"/>
      <c r="JNN238" s="31"/>
      <c r="JNO238" s="31"/>
      <c r="JNP238" s="31"/>
      <c r="JNQ238" s="31"/>
      <c r="JNR238" s="31"/>
      <c r="JNS238" s="31"/>
      <c r="JNT238" s="31"/>
      <c r="JNU238" s="31"/>
      <c r="JNV238" s="31"/>
      <c r="JNW238" s="31"/>
      <c r="JNX238" s="31"/>
      <c r="JNY238" s="31"/>
      <c r="JNZ238" s="31"/>
      <c r="JOA238" s="31"/>
      <c r="JOB238" s="31"/>
      <c r="JOC238" s="31"/>
      <c r="JOD238" s="31"/>
      <c r="JOE238" s="31"/>
      <c r="JOF238" s="31"/>
      <c r="JOG238" s="31"/>
      <c r="JOH238" s="31"/>
      <c r="JOI238" s="31"/>
      <c r="JOJ238" s="31"/>
      <c r="JOK238" s="31"/>
      <c r="JOL238" s="31"/>
      <c r="JOM238" s="31"/>
      <c r="JON238" s="31"/>
      <c r="JOO238" s="31"/>
      <c r="JOP238" s="31"/>
      <c r="JOQ238" s="31"/>
      <c r="JOR238" s="31"/>
      <c r="JOS238" s="31"/>
      <c r="JOT238" s="31"/>
      <c r="JOU238" s="31"/>
      <c r="JOV238" s="31"/>
      <c r="JOW238" s="31"/>
      <c r="JOX238" s="31"/>
      <c r="JOY238" s="31"/>
      <c r="JOZ238" s="31"/>
      <c r="JPA238" s="31"/>
      <c r="JPB238" s="31"/>
      <c r="JPC238" s="31"/>
      <c r="JPD238" s="31"/>
      <c r="JPE238" s="31"/>
      <c r="JPF238" s="31"/>
      <c r="JPG238" s="31"/>
      <c r="JPH238" s="31"/>
      <c r="JPI238" s="31"/>
      <c r="JPJ238" s="31"/>
      <c r="JPK238" s="31"/>
      <c r="JPL238" s="31"/>
      <c r="JPM238" s="31"/>
      <c r="JPN238" s="31"/>
      <c r="JPO238" s="31"/>
      <c r="JPP238" s="31"/>
      <c r="JPQ238" s="31"/>
      <c r="JPR238" s="31"/>
      <c r="JPS238" s="31"/>
      <c r="JPT238" s="31"/>
      <c r="JPU238" s="31"/>
      <c r="JPV238" s="31"/>
      <c r="JPW238" s="31"/>
      <c r="JPX238" s="31"/>
      <c r="JPY238" s="31"/>
      <c r="JPZ238" s="31"/>
      <c r="JQA238" s="31"/>
      <c r="JQB238" s="31"/>
      <c r="JQC238" s="31"/>
      <c r="JQD238" s="31"/>
      <c r="JQE238" s="31"/>
      <c r="JQF238" s="31"/>
      <c r="JQG238" s="31"/>
      <c r="JQH238" s="31"/>
      <c r="JQI238" s="31"/>
      <c r="JQJ238" s="31"/>
      <c r="JQK238" s="31"/>
      <c r="JQL238" s="31"/>
      <c r="JQM238" s="31"/>
      <c r="JQN238" s="31"/>
      <c r="JQO238" s="31"/>
      <c r="JQP238" s="31"/>
      <c r="JQQ238" s="31"/>
      <c r="JQR238" s="31"/>
      <c r="JQS238" s="31"/>
      <c r="JQT238" s="31"/>
      <c r="JQU238" s="31"/>
      <c r="JQV238" s="31"/>
      <c r="JQW238" s="31"/>
      <c r="JQX238" s="31"/>
      <c r="JQY238" s="31"/>
      <c r="JQZ238" s="31"/>
      <c r="JRA238" s="31"/>
      <c r="JRB238" s="31"/>
      <c r="JRC238" s="31"/>
      <c r="JRD238" s="31"/>
      <c r="JRE238" s="31"/>
      <c r="JRF238" s="31"/>
      <c r="JRG238" s="31"/>
      <c r="JRH238" s="31"/>
      <c r="JRI238" s="31"/>
      <c r="JRJ238" s="31"/>
      <c r="JRK238" s="31"/>
      <c r="JRL238" s="31"/>
      <c r="JRM238" s="31"/>
      <c r="JRN238" s="31"/>
      <c r="JRO238" s="31"/>
      <c r="JRP238" s="31"/>
      <c r="JRQ238" s="31"/>
      <c r="JRR238" s="31"/>
      <c r="JRS238" s="31"/>
      <c r="JRT238" s="31"/>
      <c r="JRU238" s="31"/>
      <c r="JRV238" s="31"/>
      <c r="JRW238" s="31"/>
      <c r="JRX238" s="31"/>
      <c r="JRY238" s="31"/>
      <c r="JRZ238" s="31"/>
      <c r="JSA238" s="31"/>
      <c r="JSB238" s="31"/>
      <c r="JSC238" s="31"/>
      <c r="JSD238" s="31"/>
      <c r="JSE238" s="31"/>
      <c r="JSF238" s="31"/>
      <c r="JSG238" s="31"/>
      <c r="JSH238" s="31"/>
      <c r="JSI238" s="31"/>
      <c r="JSJ238" s="31"/>
      <c r="JSK238" s="31"/>
      <c r="JSL238" s="31"/>
      <c r="JSM238" s="31"/>
      <c r="JSN238" s="31"/>
      <c r="JSO238" s="31"/>
      <c r="JSP238" s="31"/>
      <c r="JSQ238" s="31"/>
      <c r="JSR238" s="31"/>
      <c r="JSS238" s="31"/>
      <c r="JST238" s="31"/>
      <c r="JSU238" s="31"/>
      <c r="JSV238" s="31"/>
      <c r="JSW238" s="31"/>
      <c r="JSX238" s="31"/>
      <c r="JSY238" s="31"/>
      <c r="JSZ238" s="31"/>
      <c r="JTA238" s="31"/>
      <c r="JTB238" s="31"/>
      <c r="JTC238" s="31"/>
      <c r="JTD238" s="31"/>
      <c r="JTE238" s="31"/>
      <c r="JTF238" s="31"/>
      <c r="JTG238" s="31"/>
      <c r="JTH238" s="31"/>
      <c r="JTI238" s="31"/>
      <c r="JTJ238" s="31"/>
      <c r="JTK238" s="31"/>
      <c r="JTL238" s="31"/>
      <c r="JTM238" s="31"/>
      <c r="JTN238" s="31"/>
      <c r="JTO238" s="31"/>
      <c r="JTP238" s="31"/>
      <c r="JTQ238" s="31"/>
      <c r="JTR238" s="31"/>
      <c r="JTS238" s="31"/>
      <c r="JTT238" s="31"/>
      <c r="JTU238" s="31"/>
      <c r="JTV238" s="31"/>
      <c r="JTW238" s="31"/>
      <c r="JTX238" s="31"/>
      <c r="JTY238" s="31"/>
      <c r="JTZ238" s="31"/>
      <c r="JUA238" s="31"/>
      <c r="JUB238" s="31"/>
      <c r="JUC238" s="31"/>
      <c r="JUD238" s="31"/>
      <c r="JUE238" s="31"/>
      <c r="JUF238" s="31"/>
      <c r="JUG238" s="31"/>
      <c r="JUH238" s="31"/>
      <c r="JUI238" s="31"/>
      <c r="JUJ238" s="31"/>
      <c r="JUK238" s="31"/>
      <c r="JUL238" s="31"/>
      <c r="JUM238" s="31"/>
      <c r="JUN238" s="31"/>
      <c r="JUO238" s="31"/>
      <c r="JUP238" s="31"/>
      <c r="JUQ238" s="31"/>
      <c r="JUR238" s="31"/>
      <c r="JUS238" s="31"/>
      <c r="JUT238" s="31"/>
      <c r="JUU238" s="31"/>
      <c r="JUV238" s="31"/>
      <c r="JUW238" s="31"/>
      <c r="JUX238" s="31"/>
      <c r="JUY238" s="31"/>
      <c r="JUZ238" s="31"/>
      <c r="JVA238" s="31"/>
      <c r="JVB238" s="31"/>
      <c r="JVC238" s="31"/>
      <c r="JVD238" s="31"/>
      <c r="JVE238" s="31"/>
      <c r="JVF238" s="31"/>
      <c r="JVG238" s="31"/>
      <c r="JVH238" s="31"/>
      <c r="JVI238" s="31"/>
      <c r="JVJ238" s="31"/>
      <c r="JVK238" s="31"/>
      <c r="JVL238" s="31"/>
      <c r="JVM238" s="31"/>
      <c r="JVN238" s="31"/>
      <c r="JVO238" s="31"/>
      <c r="JVP238" s="31"/>
      <c r="JVQ238" s="31"/>
      <c r="JVR238" s="31"/>
      <c r="JVS238" s="31"/>
      <c r="JVT238" s="31"/>
      <c r="JVU238" s="31"/>
      <c r="JVV238" s="31"/>
      <c r="JVW238" s="31"/>
      <c r="JVX238" s="31"/>
      <c r="JVY238" s="31"/>
      <c r="JVZ238" s="31"/>
      <c r="JWA238" s="31"/>
      <c r="JWB238" s="31"/>
      <c r="JWC238" s="31"/>
      <c r="JWD238" s="31"/>
      <c r="JWE238" s="31"/>
      <c r="JWF238" s="31"/>
      <c r="JWG238" s="31"/>
      <c r="JWH238" s="31"/>
      <c r="JWI238" s="31"/>
      <c r="JWJ238" s="31"/>
      <c r="JWK238" s="31"/>
      <c r="JWL238" s="31"/>
      <c r="JWM238" s="31"/>
      <c r="JWN238" s="31"/>
      <c r="JWO238" s="31"/>
      <c r="JWP238" s="31"/>
      <c r="JWQ238" s="31"/>
      <c r="JWR238" s="31"/>
      <c r="JWS238" s="31"/>
      <c r="JWT238" s="31"/>
      <c r="JWU238" s="31"/>
      <c r="JWV238" s="31"/>
      <c r="JWW238" s="31"/>
      <c r="JWX238" s="31"/>
      <c r="JWY238" s="31"/>
      <c r="JWZ238" s="31"/>
      <c r="JXA238" s="31"/>
      <c r="JXB238" s="31"/>
      <c r="JXC238" s="31"/>
      <c r="JXD238" s="31"/>
      <c r="JXE238" s="31"/>
      <c r="JXF238" s="31"/>
      <c r="JXG238" s="31"/>
      <c r="JXH238" s="31"/>
      <c r="JXI238" s="31"/>
      <c r="JXJ238" s="31"/>
      <c r="JXK238" s="31"/>
      <c r="JXL238" s="31"/>
      <c r="JXM238" s="31"/>
      <c r="JXN238" s="31"/>
      <c r="JXO238" s="31"/>
      <c r="JXP238" s="31"/>
      <c r="JXQ238" s="31"/>
      <c r="JXR238" s="31"/>
      <c r="JXS238" s="31"/>
      <c r="JXT238" s="31"/>
      <c r="JXU238" s="31"/>
      <c r="JXV238" s="31"/>
      <c r="JXW238" s="31"/>
      <c r="JXX238" s="31"/>
      <c r="JXY238" s="31"/>
      <c r="JXZ238" s="31"/>
      <c r="JYA238" s="31"/>
      <c r="JYB238" s="31"/>
      <c r="JYC238" s="31"/>
      <c r="JYD238" s="31"/>
      <c r="JYE238" s="31"/>
      <c r="JYF238" s="31"/>
      <c r="JYG238" s="31"/>
      <c r="JYH238" s="31"/>
      <c r="JYI238" s="31"/>
      <c r="JYJ238" s="31"/>
      <c r="JYK238" s="31"/>
      <c r="JYL238" s="31"/>
      <c r="JYM238" s="31"/>
      <c r="JYN238" s="31"/>
      <c r="JYO238" s="31"/>
      <c r="JYP238" s="31"/>
      <c r="JYQ238" s="31"/>
      <c r="JYR238" s="31"/>
      <c r="JYS238" s="31"/>
      <c r="JYT238" s="31"/>
      <c r="JYU238" s="31"/>
      <c r="JYV238" s="31"/>
      <c r="JYW238" s="31"/>
      <c r="JYX238" s="31"/>
      <c r="JYY238" s="31"/>
      <c r="JYZ238" s="31"/>
      <c r="JZA238" s="31"/>
      <c r="JZB238" s="31"/>
      <c r="JZC238" s="31"/>
      <c r="JZD238" s="31"/>
      <c r="JZE238" s="31"/>
      <c r="JZF238" s="31"/>
      <c r="JZG238" s="31"/>
      <c r="JZH238" s="31"/>
      <c r="JZI238" s="31"/>
      <c r="JZJ238" s="31"/>
      <c r="JZK238" s="31"/>
      <c r="JZL238" s="31"/>
      <c r="JZM238" s="31"/>
      <c r="JZN238" s="31"/>
      <c r="JZO238" s="31"/>
      <c r="JZP238" s="31"/>
      <c r="JZQ238" s="31"/>
      <c r="JZR238" s="31"/>
      <c r="JZS238" s="31"/>
      <c r="JZT238" s="31"/>
      <c r="JZU238" s="31"/>
      <c r="JZV238" s="31"/>
      <c r="JZW238" s="31"/>
      <c r="JZX238" s="31"/>
      <c r="JZY238" s="31"/>
      <c r="JZZ238" s="31"/>
      <c r="KAA238" s="31"/>
      <c r="KAB238" s="31"/>
      <c r="KAC238" s="31"/>
      <c r="KAD238" s="31"/>
      <c r="KAE238" s="31"/>
      <c r="KAF238" s="31"/>
      <c r="KAG238" s="31"/>
      <c r="KAH238" s="31"/>
      <c r="KAI238" s="31"/>
      <c r="KAJ238" s="31"/>
      <c r="KAK238" s="31"/>
      <c r="KAL238" s="31"/>
      <c r="KAM238" s="31"/>
      <c r="KAN238" s="31"/>
      <c r="KAO238" s="31"/>
      <c r="KAP238" s="31"/>
      <c r="KAQ238" s="31"/>
      <c r="KAR238" s="31"/>
      <c r="KAS238" s="31"/>
      <c r="KAT238" s="31"/>
      <c r="KAU238" s="31"/>
      <c r="KAV238" s="31"/>
      <c r="KAW238" s="31"/>
      <c r="KAX238" s="31"/>
      <c r="KAY238" s="31"/>
      <c r="KAZ238" s="31"/>
      <c r="KBA238" s="31"/>
      <c r="KBB238" s="31"/>
      <c r="KBC238" s="31"/>
      <c r="KBD238" s="31"/>
      <c r="KBE238" s="31"/>
      <c r="KBF238" s="31"/>
      <c r="KBG238" s="31"/>
      <c r="KBH238" s="31"/>
      <c r="KBI238" s="31"/>
      <c r="KBJ238" s="31"/>
      <c r="KBK238" s="31"/>
      <c r="KBL238" s="31"/>
      <c r="KBM238" s="31"/>
      <c r="KBN238" s="31"/>
      <c r="KBO238" s="31"/>
      <c r="KBP238" s="31"/>
      <c r="KBQ238" s="31"/>
      <c r="KBR238" s="31"/>
      <c r="KBS238" s="31"/>
      <c r="KBT238" s="31"/>
      <c r="KBU238" s="31"/>
      <c r="KBV238" s="31"/>
      <c r="KBW238" s="31"/>
      <c r="KBX238" s="31"/>
      <c r="KBY238" s="31"/>
      <c r="KBZ238" s="31"/>
      <c r="KCA238" s="31"/>
      <c r="KCB238" s="31"/>
      <c r="KCC238" s="31"/>
      <c r="KCD238" s="31"/>
      <c r="KCE238" s="31"/>
      <c r="KCF238" s="31"/>
      <c r="KCG238" s="31"/>
      <c r="KCH238" s="31"/>
      <c r="KCI238" s="31"/>
      <c r="KCJ238" s="31"/>
      <c r="KCK238" s="31"/>
      <c r="KCL238" s="31"/>
      <c r="KCM238" s="31"/>
      <c r="KCN238" s="31"/>
      <c r="KCO238" s="31"/>
      <c r="KCP238" s="31"/>
      <c r="KCQ238" s="31"/>
      <c r="KCR238" s="31"/>
      <c r="KCS238" s="31"/>
      <c r="KCT238" s="31"/>
      <c r="KCU238" s="31"/>
      <c r="KCV238" s="31"/>
      <c r="KCW238" s="31"/>
      <c r="KCX238" s="31"/>
      <c r="KCY238" s="31"/>
      <c r="KCZ238" s="31"/>
      <c r="KDA238" s="31"/>
      <c r="KDB238" s="31"/>
      <c r="KDC238" s="31"/>
      <c r="KDD238" s="31"/>
      <c r="KDE238" s="31"/>
      <c r="KDF238" s="31"/>
      <c r="KDG238" s="31"/>
      <c r="KDH238" s="31"/>
      <c r="KDI238" s="31"/>
      <c r="KDJ238" s="31"/>
      <c r="KDK238" s="31"/>
      <c r="KDL238" s="31"/>
      <c r="KDM238" s="31"/>
      <c r="KDN238" s="31"/>
      <c r="KDO238" s="31"/>
      <c r="KDP238" s="31"/>
      <c r="KDQ238" s="31"/>
      <c r="KDR238" s="31"/>
      <c r="KDS238" s="31"/>
      <c r="KDT238" s="31"/>
      <c r="KDU238" s="31"/>
      <c r="KDV238" s="31"/>
      <c r="KDW238" s="31"/>
      <c r="KDX238" s="31"/>
      <c r="KDY238" s="31"/>
      <c r="KDZ238" s="31"/>
      <c r="KEA238" s="31"/>
      <c r="KEB238" s="31"/>
      <c r="KEC238" s="31"/>
      <c r="KED238" s="31"/>
      <c r="KEE238" s="31"/>
      <c r="KEF238" s="31"/>
      <c r="KEG238" s="31"/>
      <c r="KEH238" s="31"/>
      <c r="KEI238" s="31"/>
      <c r="KEJ238" s="31"/>
      <c r="KEK238" s="31"/>
      <c r="KEL238" s="31"/>
      <c r="KEM238" s="31"/>
      <c r="KEN238" s="31"/>
      <c r="KEO238" s="31"/>
      <c r="KEP238" s="31"/>
      <c r="KEQ238" s="31"/>
      <c r="KER238" s="31"/>
      <c r="KES238" s="31"/>
      <c r="KET238" s="31"/>
      <c r="KEU238" s="31"/>
      <c r="KEV238" s="31"/>
      <c r="KEW238" s="31"/>
      <c r="KEX238" s="31"/>
      <c r="KEY238" s="31"/>
      <c r="KEZ238" s="31"/>
      <c r="KFA238" s="31"/>
      <c r="KFB238" s="31"/>
      <c r="KFC238" s="31"/>
      <c r="KFD238" s="31"/>
      <c r="KFE238" s="31"/>
      <c r="KFF238" s="31"/>
      <c r="KFG238" s="31"/>
      <c r="KFH238" s="31"/>
      <c r="KFI238" s="31"/>
      <c r="KFJ238" s="31"/>
      <c r="KFK238" s="31"/>
      <c r="KFL238" s="31"/>
      <c r="KFM238" s="31"/>
      <c r="KFN238" s="31"/>
      <c r="KFO238" s="31"/>
      <c r="KFP238" s="31"/>
      <c r="KFQ238" s="31"/>
      <c r="KFR238" s="31"/>
      <c r="KFS238" s="31"/>
      <c r="KFT238" s="31"/>
      <c r="KFU238" s="31"/>
      <c r="KFV238" s="31"/>
      <c r="KFW238" s="31"/>
      <c r="KFX238" s="31"/>
      <c r="KFY238" s="31"/>
      <c r="KFZ238" s="31"/>
      <c r="KGA238" s="31"/>
      <c r="KGB238" s="31"/>
      <c r="KGC238" s="31"/>
      <c r="KGD238" s="31"/>
      <c r="KGE238" s="31"/>
      <c r="KGF238" s="31"/>
      <c r="KGG238" s="31"/>
      <c r="KGH238" s="31"/>
      <c r="KGI238" s="31"/>
      <c r="KGJ238" s="31"/>
      <c r="KGK238" s="31"/>
      <c r="KGL238" s="31"/>
      <c r="KGM238" s="31"/>
      <c r="KGN238" s="31"/>
      <c r="KGO238" s="31"/>
      <c r="KGP238" s="31"/>
      <c r="KGQ238" s="31"/>
      <c r="KGR238" s="31"/>
      <c r="KGS238" s="31"/>
      <c r="KGT238" s="31"/>
      <c r="KGU238" s="31"/>
      <c r="KGV238" s="31"/>
      <c r="KGW238" s="31"/>
      <c r="KGX238" s="31"/>
      <c r="KGY238" s="31"/>
      <c r="KGZ238" s="31"/>
      <c r="KHA238" s="31"/>
      <c r="KHB238" s="31"/>
      <c r="KHC238" s="31"/>
      <c r="KHD238" s="31"/>
      <c r="KHE238" s="31"/>
      <c r="KHF238" s="31"/>
      <c r="KHG238" s="31"/>
      <c r="KHH238" s="31"/>
      <c r="KHI238" s="31"/>
      <c r="KHJ238" s="31"/>
      <c r="KHK238" s="31"/>
      <c r="KHL238" s="31"/>
      <c r="KHM238" s="31"/>
      <c r="KHN238" s="31"/>
      <c r="KHO238" s="31"/>
      <c r="KHP238" s="31"/>
      <c r="KHQ238" s="31"/>
      <c r="KHR238" s="31"/>
      <c r="KHS238" s="31"/>
      <c r="KHT238" s="31"/>
      <c r="KHU238" s="31"/>
      <c r="KHV238" s="31"/>
      <c r="KHW238" s="31"/>
      <c r="KHX238" s="31"/>
      <c r="KHY238" s="31"/>
      <c r="KHZ238" s="31"/>
      <c r="KIA238" s="31"/>
      <c r="KIB238" s="31"/>
      <c r="KIC238" s="31"/>
      <c r="KID238" s="31"/>
      <c r="KIE238" s="31"/>
      <c r="KIF238" s="31"/>
      <c r="KIG238" s="31"/>
      <c r="KIH238" s="31"/>
      <c r="KII238" s="31"/>
      <c r="KIJ238" s="31"/>
      <c r="KIK238" s="31"/>
      <c r="KIL238" s="31"/>
      <c r="KIM238" s="31"/>
      <c r="KIN238" s="31"/>
      <c r="KIO238" s="31"/>
      <c r="KIP238" s="31"/>
      <c r="KIQ238" s="31"/>
      <c r="KIR238" s="31"/>
      <c r="KIS238" s="31"/>
      <c r="KIT238" s="31"/>
      <c r="KIU238" s="31"/>
      <c r="KIV238" s="31"/>
      <c r="KIW238" s="31"/>
      <c r="KIX238" s="31"/>
      <c r="KIY238" s="31"/>
      <c r="KIZ238" s="31"/>
      <c r="KJA238" s="31"/>
      <c r="KJB238" s="31"/>
      <c r="KJC238" s="31"/>
      <c r="KJD238" s="31"/>
      <c r="KJE238" s="31"/>
      <c r="KJF238" s="31"/>
      <c r="KJG238" s="31"/>
      <c r="KJH238" s="31"/>
      <c r="KJI238" s="31"/>
      <c r="KJJ238" s="31"/>
      <c r="KJK238" s="31"/>
      <c r="KJL238" s="31"/>
      <c r="KJM238" s="31"/>
      <c r="KJN238" s="31"/>
      <c r="KJO238" s="31"/>
      <c r="KJP238" s="31"/>
      <c r="KJQ238" s="31"/>
      <c r="KJR238" s="31"/>
      <c r="KJS238" s="31"/>
      <c r="KJT238" s="31"/>
      <c r="KJU238" s="31"/>
      <c r="KJV238" s="31"/>
      <c r="KJW238" s="31"/>
      <c r="KJX238" s="31"/>
      <c r="KJY238" s="31"/>
      <c r="KJZ238" s="31"/>
      <c r="KKA238" s="31"/>
      <c r="KKB238" s="31"/>
      <c r="KKC238" s="31"/>
      <c r="KKD238" s="31"/>
      <c r="KKE238" s="31"/>
      <c r="KKF238" s="31"/>
      <c r="KKG238" s="31"/>
      <c r="KKH238" s="31"/>
      <c r="KKI238" s="31"/>
      <c r="KKJ238" s="31"/>
      <c r="KKK238" s="31"/>
      <c r="KKL238" s="31"/>
      <c r="KKM238" s="31"/>
      <c r="KKN238" s="31"/>
      <c r="KKO238" s="31"/>
      <c r="KKP238" s="31"/>
      <c r="KKQ238" s="31"/>
      <c r="KKR238" s="31"/>
      <c r="KKS238" s="31"/>
      <c r="KKT238" s="31"/>
      <c r="KKU238" s="31"/>
      <c r="KKV238" s="31"/>
      <c r="KKW238" s="31"/>
      <c r="KKX238" s="31"/>
      <c r="KKY238" s="31"/>
      <c r="KKZ238" s="31"/>
      <c r="KLA238" s="31"/>
      <c r="KLB238" s="31"/>
      <c r="KLC238" s="31"/>
      <c r="KLD238" s="31"/>
      <c r="KLE238" s="31"/>
      <c r="KLF238" s="31"/>
      <c r="KLG238" s="31"/>
      <c r="KLH238" s="31"/>
      <c r="KLI238" s="31"/>
      <c r="KLJ238" s="31"/>
      <c r="KLK238" s="31"/>
      <c r="KLL238" s="31"/>
      <c r="KLM238" s="31"/>
      <c r="KLN238" s="31"/>
      <c r="KLO238" s="31"/>
      <c r="KLP238" s="31"/>
      <c r="KLQ238" s="31"/>
      <c r="KLR238" s="31"/>
      <c r="KLS238" s="31"/>
      <c r="KLT238" s="31"/>
      <c r="KLU238" s="31"/>
      <c r="KLV238" s="31"/>
      <c r="KLW238" s="31"/>
      <c r="KLX238" s="31"/>
      <c r="KLY238" s="31"/>
      <c r="KLZ238" s="31"/>
      <c r="KMA238" s="31"/>
      <c r="KMB238" s="31"/>
      <c r="KMC238" s="31"/>
      <c r="KMD238" s="31"/>
      <c r="KME238" s="31"/>
      <c r="KMF238" s="31"/>
      <c r="KMG238" s="31"/>
      <c r="KMH238" s="31"/>
      <c r="KMI238" s="31"/>
      <c r="KMJ238" s="31"/>
      <c r="KMK238" s="31"/>
      <c r="KML238" s="31"/>
      <c r="KMM238" s="31"/>
      <c r="KMN238" s="31"/>
      <c r="KMO238" s="31"/>
      <c r="KMP238" s="31"/>
      <c r="KMQ238" s="31"/>
      <c r="KMR238" s="31"/>
      <c r="KMS238" s="31"/>
      <c r="KMT238" s="31"/>
      <c r="KMU238" s="31"/>
      <c r="KMV238" s="31"/>
      <c r="KMW238" s="31"/>
      <c r="KMX238" s="31"/>
      <c r="KMY238" s="31"/>
      <c r="KMZ238" s="31"/>
      <c r="KNA238" s="31"/>
      <c r="KNB238" s="31"/>
      <c r="KNC238" s="31"/>
      <c r="KND238" s="31"/>
      <c r="KNE238" s="31"/>
      <c r="KNF238" s="31"/>
      <c r="KNG238" s="31"/>
      <c r="KNH238" s="31"/>
      <c r="KNI238" s="31"/>
      <c r="KNJ238" s="31"/>
      <c r="KNK238" s="31"/>
      <c r="KNL238" s="31"/>
      <c r="KNM238" s="31"/>
      <c r="KNN238" s="31"/>
      <c r="KNO238" s="31"/>
      <c r="KNP238" s="31"/>
      <c r="KNQ238" s="31"/>
      <c r="KNR238" s="31"/>
      <c r="KNS238" s="31"/>
      <c r="KNT238" s="31"/>
      <c r="KNU238" s="31"/>
      <c r="KNV238" s="31"/>
      <c r="KNW238" s="31"/>
      <c r="KNX238" s="31"/>
      <c r="KNY238" s="31"/>
      <c r="KNZ238" s="31"/>
      <c r="KOA238" s="31"/>
      <c r="KOB238" s="31"/>
      <c r="KOC238" s="31"/>
      <c r="KOD238" s="31"/>
      <c r="KOE238" s="31"/>
      <c r="KOF238" s="31"/>
      <c r="KOG238" s="31"/>
      <c r="KOH238" s="31"/>
      <c r="KOI238" s="31"/>
      <c r="KOJ238" s="31"/>
      <c r="KOK238" s="31"/>
      <c r="KOL238" s="31"/>
      <c r="KOM238" s="31"/>
      <c r="KON238" s="31"/>
      <c r="KOO238" s="31"/>
      <c r="KOP238" s="31"/>
      <c r="KOQ238" s="31"/>
      <c r="KOR238" s="31"/>
      <c r="KOS238" s="31"/>
      <c r="KOT238" s="31"/>
      <c r="KOU238" s="31"/>
      <c r="KOV238" s="31"/>
      <c r="KOW238" s="31"/>
      <c r="KOX238" s="31"/>
      <c r="KOY238" s="31"/>
      <c r="KOZ238" s="31"/>
      <c r="KPA238" s="31"/>
      <c r="KPB238" s="31"/>
      <c r="KPC238" s="31"/>
      <c r="KPD238" s="31"/>
      <c r="KPE238" s="31"/>
      <c r="KPF238" s="31"/>
      <c r="KPG238" s="31"/>
      <c r="KPH238" s="31"/>
      <c r="KPI238" s="31"/>
      <c r="KPJ238" s="31"/>
      <c r="KPK238" s="31"/>
      <c r="KPL238" s="31"/>
      <c r="KPM238" s="31"/>
      <c r="KPN238" s="31"/>
      <c r="KPO238" s="31"/>
      <c r="KPP238" s="31"/>
      <c r="KPQ238" s="31"/>
      <c r="KPR238" s="31"/>
      <c r="KPS238" s="31"/>
      <c r="KPT238" s="31"/>
      <c r="KPU238" s="31"/>
      <c r="KPV238" s="31"/>
      <c r="KPW238" s="31"/>
      <c r="KPX238" s="31"/>
      <c r="KPY238" s="31"/>
      <c r="KPZ238" s="31"/>
      <c r="KQA238" s="31"/>
      <c r="KQB238" s="31"/>
      <c r="KQC238" s="31"/>
      <c r="KQD238" s="31"/>
      <c r="KQE238" s="31"/>
      <c r="KQF238" s="31"/>
      <c r="KQG238" s="31"/>
      <c r="KQH238" s="31"/>
      <c r="KQI238" s="31"/>
      <c r="KQJ238" s="31"/>
      <c r="KQK238" s="31"/>
      <c r="KQL238" s="31"/>
      <c r="KQM238" s="31"/>
      <c r="KQN238" s="31"/>
      <c r="KQO238" s="31"/>
      <c r="KQP238" s="31"/>
      <c r="KQQ238" s="31"/>
      <c r="KQR238" s="31"/>
      <c r="KQS238" s="31"/>
      <c r="KQT238" s="31"/>
      <c r="KQU238" s="31"/>
      <c r="KQV238" s="31"/>
      <c r="KQW238" s="31"/>
      <c r="KQX238" s="31"/>
      <c r="KQY238" s="31"/>
      <c r="KQZ238" s="31"/>
      <c r="KRA238" s="31"/>
      <c r="KRB238" s="31"/>
      <c r="KRC238" s="31"/>
      <c r="KRD238" s="31"/>
      <c r="KRE238" s="31"/>
      <c r="KRF238" s="31"/>
      <c r="KRG238" s="31"/>
      <c r="KRH238" s="31"/>
      <c r="KRI238" s="31"/>
      <c r="KRJ238" s="31"/>
      <c r="KRK238" s="31"/>
      <c r="KRL238" s="31"/>
      <c r="KRM238" s="31"/>
      <c r="KRN238" s="31"/>
      <c r="KRO238" s="31"/>
      <c r="KRP238" s="31"/>
      <c r="KRQ238" s="31"/>
      <c r="KRR238" s="31"/>
      <c r="KRS238" s="31"/>
      <c r="KRT238" s="31"/>
      <c r="KRU238" s="31"/>
      <c r="KRV238" s="31"/>
      <c r="KRW238" s="31"/>
      <c r="KRX238" s="31"/>
      <c r="KRY238" s="31"/>
      <c r="KRZ238" s="31"/>
      <c r="KSA238" s="31"/>
      <c r="KSB238" s="31"/>
      <c r="KSC238" s="31"/>
      <c r="KSD238" s="31"/>
      <c r="KSE238" s="31"/>
      <c r="KSF238" s="31"/>
      <c r="KSG238" s="31"/>
      <c r="KSH238" s="31"/>
      <c r="KSI238" s="31"/>
      <c r="KSJ238" s="31"/>
      <c r="KSK238" s="31"/>
      <c r="KSL238" s="31"/>
      <c r="KSM238" s="31"/>
      <c r="KSN238" s="31"/>
      <c r="KSO238" s="31"/>
      <c r="KSP238" s="31"/>
      <c r="KSQ238" s="31"/>
      <c r="KSR238" s="31"/>
      <c r="KSS238" s="31"/>
      <c r="KST238" s="31"/>
      <c r="KSU238" s="31"/>
      <c r="KSV238" s="31"/>
      <c r="KSW238" s="31"/>
      <c r="KSX238" s="31"/>
      <c r="KSY238" s="31"/>
      <c r="KSZ238" s="31"/>
      <c r="KTA238" s="31"/>
      <c r="KTB238" s="31"/>
      <c r="KTC238" s="31"/>
      <c r="KTD238" s="31"/>
      <c r="KTE238" s="31"/>
      <c r="KTF238" s="31"/>
      <c r="KTG238" s="31"/>
      <c r="KTH238" s="31"/>
      <c r="KTI238" s="31"/>
      <c r="KTJ238" s="31"/>
      <c r="KTK238" s="31"/>
      <c r="KTL238" s="31"/>
      <c r="KTM238" s="31"/>
      <c r="KTN238" s="31"/>
      <c r="KTO238" s="31"/>
      <c r="KTP238" s="31"/>
      <c r="KTQ238" s="31"/>
      <c r="KTR238" s="31"/>
      <c r="KTS238" s="31"/>
      <c r="KTT238" s="31"/>
      <c r="KTU238" s="31"/>
      <c r="KTV238" s="31"/>
      <c r="KTW238" s="31"/>
      <c r="KTX238" s="31"/>
      <c r="KTY238" s="31"/>
      <c r="KTZ238" s="31"/>
      <c r="KUA238" s="31"/>
      <c r="KUB238" s="31"/>
      <c r="KUC238" s="31"/>
      <c r="KUD238" s="31"/>
      <c r="KUE238" s="31"/>
      <c r="KUF238" s="31"/>
      <c r="KUG238" s="31"/>
      <c r="KUH238" s="31"/>
      <c r="KUI238" s="31"/>
      <c r="KUJ238" s="31"/>
      <c r="KUK238" s="31"/>
      <c r="KUL238" s="31"/>
      <c r="KUM238" s="31"/>
      <c r="KUN238" s="31"/>
      <c r="KUO238" s="31"/>
      <c r="KUP238" s="31"/>
      <c r="KUQ238" s="31"/>
      <c r="KUR238" s="31"/>
      <c r="KUS238" s="31"/>
      <c r="KUT238" s="31"/>
      <c r="KUU238" s="31"/>
      <c r="KUV238" s="31"/>
      <c r="KUW238" s="31"/>
      <c r="KUX238" s="31"/>
      <c r="KUY238" s="31"/>
      <c r="KUZ238" s="31"/>
      <c r="KVA238" s="31"/>
      <c r="KVB238" s="31"/>
      <c r="KVC238" s="31"/>
      <c r="KVD238" s="31"/>
      <c r="KVE238" s="31"/>
      <c r="KVF238" s="31"/>
      <c r="KVG238" s="31"/>
      <c r="KVH238" s="31"/>
      <c r="KVI238" s="31"/>
      <c r="KVJ238" s="31"/>
      <c r="KVK238" s="31"/>
      <c r="KVL238" s="31"/>
      <c r="KVM238" s="31"/>
      <c r="KVN238" s="31"/>
      <c r="KVO238" s="31"/>
      <c r="KVP238" s="31"/>
      <c r="KVQ238" s="31"/>
      <c r="KVR238" s="31"/>
      <c r="KVS238" s="31"/>
      <c r="KVT238" s="31"/>
      <c r="KVU238" s="31"/>
      <c r="KVV238" s="31"/>
      <c r="KVW238" s="31"/>
      <c r="KVX238" s="31"/>
      <c r="KVY238" s="31"/>
      <c r="KVZ238" s="31"/>
      <c r="KWA238" s="31"/>
      <c r="KWB238" s="31"/>
      <c r="KWC238" s="31"/>
      <c r="KWD238" s="31"/>
      <c r="KWE238" s="31"/>
      <c r="KWF238" s="31"/>
      <c r="KWG238" s="31"/>
      <c r="KWH238" s="31"/>
      <c r="KWI238" s="31"/>
      <c r="KWJ238" s="31"/>
      <c r="KWK238" s="31"/>
      <c r="KWL238" s="31"/>
      <c r="KWM238" s="31"/>
      <c r="KWN238" s="31"/>
      <c r="KWO238" s="31"/>
      <c r="KWP238" s="31"/>
      <c r="KWQ238" s="31"/>
      <c r="KWR238" s="31"/>
      <c r="KWS238" s="31"/>
      <c r="KWT238" s="31"/>
      <c r="KWU238" s="31"/>
      <c r="KWV238" s="31"/>
      <c r="KWW238" s="31"/>
      <c r="KWX238" s="31"/>
      <c r="KWY238" s="31"/>
      <c r="KWZ238" s="31"/>
      <c r="KXA238" s="31"/>
      <c r="KXB238" s="31"/>
      <c r="KXC238" s="31"/>
      <c r="KXD238" s="31"/>
      <c r="KXE238" s="31"/>
      <c r="KXF238" s="31"/>
      <c r="KXG238" s="31"/>
      <c r="KXH238" s="31"/>
      <c r="KXI238" s="31"/>
      <c r="KXJ238" s="31"/>
      <c r="KXK238" s="31"/>
      <c r="KXL238" s="31"/>
      <c r="KXM238" s="31"/>
      <c r="KXN238" s="31"/>
      <c r="KXO238" s="31"/>
      <c r="KXP238" s="31"/>
      <c r="KXQ238" s="31"/>
      <c r="KXR238" s="31"/>
      <c r="KXS238" s="31"/>
      <c r="KXT238" s="31"/>
      <c r="KXU238" s="31"/>
      <c r="KXV238" s="31"/>
      <c r="KXW238" s="31"/>
      <c r="KXX238" s="31"/>
      <c r="KXY238" s="31"/>
      <c r="KXZ238" s="31"/>
      <c r="KYA238" s="31"/>
      <c r="KYB238" s="31"/>
      <c r="KYC238" s="31"/>
      <c r="KYD238" s="31"/>
      <c r="KYE238" s="31"/>
      <c r="KYF238" s="31"/>
      <c r="KYG238" s="31"/>
      <c r="KYH238" s="31"/>
      <c r="KYI238" s="31"/>
      <c r="KYJ238" s="31"/>
      <c r="KYK238" s="31"/>
      <c r="KYL238" s="31"/>
      <c r="KYM238" s="31"/>
      <c r="KYN238" s="31"/>
      <c r="KYO238" s="31"/>
      <c r="KYP238" s="31"/>
      <c r="KYQ238" s="31"/>
      <c r="KYR238" s="31"/>
      <c r="KYS238" s="31"/>
      <c r="KYT238" s="31"/>
      <c r="KYU238" s="31"/>
      <c r="KYV238" s="31"/>
      <c r="KYW238" s="31"/>
      <c r="KYX238" s="31"/>
      <c r="KYY238" s="31"/>
      <c r="KYZ238" s="31"/>
      <c r="KZA238" s="31"/>
      <c r="KZB238" s="31"/>
      <c r="KZC238" s="31"/>
      <c r="KZD238" s="31"/>
      <c r="KZE238" s="31"/>
      <c r="KZF238" s="31"/>
      <c r="KZG238" s="31"/>
      <c r="KZH238" s="31"/>
      <c r="KZI238" s="31"/>
      <c r="KZJ238" s="31"/>
      <c r="KZK238" s="31"/>
      <c r="KZL238" s="31"/>
      <c r="KZM238" s="31"/>
      <c r="KZN238" s="31"/>
      <c r="KZO238" s="31"/>
      <c r="KZP238" s="31"/>
      <c r="KZQ238" s="31"/>
      <c r="KZR238" s="31"/>
      <c r="KZS238" s="31"/>
      <c r="KZT238" s="31"/>
      <c r="KZU238" s="31"/>
      <c r="KZV238" s="31"/>
      <c r="KZW238" s="31"/>
      <c r="KZX238" s="31"/>
      <c r="KZY238" s="31"/>
      <c r="KZZ238" s="31"/>
      <c r="LAA238" s="31"/>
      <c r="LAB238" s="31"/>
      <c r="LAC238" s="31"/>
      <c r="LAD238" s="31"/>
      <c r="LAE238" s="31"/>
      <c r="LAF238" s="31"/>
      <c r="LAG238" s="31"/>
      <c r="LAH238" s="31"/>
      <c r="LAI238" s="31"/>
      <c r="LAJ238" s="31"/>
      <c r="LAK238" s="31"/>
      <c r="LAL238" s="31"/>
      <c r="LAM238" s="31"/>
      <c r="LAN238" s="31"/>
      <c r="LAO238" s="31"/>
      <c r="LAP238" s="31"/>
      <c r="LAQ238" s="31"/>
      <c r="LAR238" s="31"/>
      <c r="LAS238" s="31"/>
      <c r="LAT238" s="31"/>
      <c r="LAU238" s="31"/>
      <c r="LAV238" s="31"/>
      <c r="LAW238" s="31"/>
      <c r="LAX238" s="31"/>
      <c r="LAY238" s="31"/>
      <c r="LAZ238" s="31"/>
      <c r="LBA238" s="31"/>
      <c r="LBB238" s="31"/>
      <c r="LBC238" s="31"/>
      <c r="LBD238" s="31"/>
      <c r="LBE238" s="31"/>
      <c r="LBF238" s="31"/>
      <c r="LBG238" s="31"/>
      <c r="LBH238" s="31"/>
      <c r="LBI238" s="31"/>
      <c r="LBJ238" s="31"/>
      <c r="LBK238" s="31"/>
      <c r="LBL238" s="31"/>
      <c r="LBM238" s="31"/>
      <c r="LBN238" s="31"/>
      <c r="LBO238" s="31"/>
      <c r="LBP238" s="31"/>
      <c r="LBQ238" s="31"/>
      <c r="LBR238" s="31"/>
      <c r="LBS238" s="31"/>
      <c r="LBT238" s="31"/>
      <c r="LBU238" s="31"/>
      <c r="LBV238" s="31"/>
      <c r="LBW238" s="31"/>
      <c r="LBX238" s="31"/>
      <c r="LBY238" s="31"/>
      <c r="LBZ238" s="31"/>
      <c r="LCA238" s="31"/>
      <c r="LCB238" s="31"/>
      <c r="LCC238" s="31"/>
      <c r="LCD238" s="31"/>
      <c r="LCE238" s="31"/>
      <c r="LCF238" s="31"/>
      <c r="LCG238" s="31"/>
      <c r="LCH238" s="31"/>
      <c r="LCI238" s="31"/>
      <c r="LCJ238" s="31"/>
      <c r="LCK238" s="31"/>
      <c r="LCL238" s="31"/>
      <c r="LCM238" s="31"/>
      <c r="LCN238" s="31"/>
      <c r="LCO238" s="31"/>
      <c r="LCP238" s="31"/>
      <c r="LCQ238" s="31"/>
      <c r="LCR238" s="31"/>
      <c r="LCS238" s="31"/>
      <c r="LCT238" s="31"/>
      <c r="LCU238" s="31"/>
      <c r="LCV238" s="31"/>
      <c r="LCW238" s="31"/>
      <c r="LCX238" s="31"/>
      <c r="LCY238" s="31"/>
      <c r="LCZ238" s="31"/>
      <c r="LDA238" s="31"/>
      <c r="LDB238" s="31"/>
      <c r="LDC238" s="31"/>
      <c r="LDD238" s="31"/>
      <c r="LDE238" s="31"/>
      <c r="LDF238" s="31"/>
      <c r="LDG238" s="31"/>
      <c r="LDH238" s="31"/>
      <c r="LDI238" s="31"/>
      <c r="LDJ238" s="31"/>
      <c r="LDK238" s="31"/>
      <c r="LDL238" s="31"/>
      <c r="LDM238" s="31"/>
      <c r="LDN238" s="31"/>
      <c r="LDO238" s="31"/>
      <c r="LDP238" s="31"/>
      <c r="LDQ238" s="31"/>
      <c r="LDR238" s="31"/>
      <c r="LDS238" s="31"/>
      <c r="LDT238" s="31"/>
      <c r="LDU238" s="31"/>
      <c r="LDV238" s="31"/>
      <c r="LDW238" s="31"/>
      <c r="LDX238" s="31"/>
      <c r="LDY238" s="31"/>
      <c r="LDZ238" s="31"/>
      <c r="LEA238" s="31"/>
      <c r="LEB238" s="31"/>
      <c r="LEC238" s="31"/>
      <c r="LED238" s="31"/>
      <c r="LEE238" s="31"/>
      <c r="LEF238" s="31"/>
      <c r="LEG238" s="31"/>
      <c r="LEH238" s="31"/>
      <c r="LEI238" s="31"/>
      <c r="LEJ238" s="31"/>
      <c r="LEK238" s="31"/>
      <c r="LEL238" s="31"/>
      <c r="LEM238" s="31"/>
      <c r="LEN238" s="31"/>
      <c r="LEO238" s="31"/>
      <c r="LEP238" s="31"/>
      <c r="LEQ238" s="31"/>
      <c r="LER238" s="31"/>
      <c r="LES238" s="31"/>
      <c r="LET238" s="31"/>
      <c r="LEU238" s="31"/>
      <c r="LEV238" s="31"/>
      <c r="LEW238" s="31"/>
      <c r="LEX238" s="31"/>
      <c r="LEY238" s="31"/>
      <c r="LEZ238" s="31"/>
      <c r="LFA238" s="31"/>
      <c r="LFB238" s="31"/>
      <c r="LFC238" s="31"/>
      <c r="LFD238" s="31"/>
      <c r="LFE238" s="31"/>
      <c r="LFF238" s="31"/>
      <c r="LFG238" s="31"/>
      <c r="LFH238" s="31"/>
      <c r="LFI238" s="31"/>
      <c r="LFJ238" s="31"/>
      <c r="LFK238" s="31"/>
      <c r="LFL238" s="31"/>
      <c r="LFM238" s="31"/>
      <c r="LFN238" s="31"/>
      <c r="LFO238" s="31"/>
      <c r="LFP238" s="31"/>
      <c r="LFQ238" s="31"/>
      <c r="LFR238" s="31"/>
      <c r="LFS238" s="31"/>
      <c r="LFT238" s="31"/>
      <c r="LFU238" s="31"/>
      <c r="LFV238" s="31"/>
      <c r="LFW238" s="31"/>
      <c r="LFX238" s="31"/>
      <c r="LFY238" s="31"/>
      <c r="LFZ238" s="31"/>
      <c r="LGA238" s="31"/>
      <c r="LGB238" s="31"/>
      <c r="LGC238" s="31"/>
      <c r="LGD238" s="31"/>
      <c r="LGE238" s="31"/>
      <c r="LGF238" s="31"/>
      <c r="LGG238" s="31"/>
      <c r="LGH238" s="31"/>
      <c r="LGI238" s="31"/>
      <c r="LGJ238" s="31"/>
      <c r="LGK238" s="31"/>
      <c r="LGL238" s="31"/>
      <c r="LGM238" s="31"/>
      <c r="LGN238" s="31"/>
      <c r="LGO238" s="31"/>
      <c r="LGP238" s="31"/>
      <c r="LGQ238" s="31"/>
      <c r="LGR238" s="31"/>
      <c r="LGS238" s="31"/>
      <c r="LGT238" s="31"/>
      <c r="LGU238" s="31"/>
      <c r="LGV238" s="31"/>
      <c r="LGW238" s="31"/>
      <c r="LGX238" s="31"/>
      <c r="LGY238" s="31"/>
      <c r="LGZ238" s="31"/>
      <c r="LHA238" s="31"/>
      <c r="LHB238" s="31"/>
      <c r="LHC238" s="31"/>
      <c r="LHD238" s="31"/>
      <c r="LHE238" s="31"/>
      <c r="LHF238" s="31"/>
      <c r="LHG238" s="31"/>
      <c r="LHH238" s="31"/>
      <c r="LHI238" s="31"/>
      <c r="LHJ238" s="31"/>
      <c r="LHK238" s="31"/>
      <c r="LHL238" s="31"/>
      <c r="LHM238" s="31"/>
      <c r="LHN238" s="31"/>
      <c r="LHO238" s="31"/>
      <c r="LHP238" s="31"/>
      <c r="LHQ238" s="31"/>
      <c r="LHR238" s="31"/>
      <c r="LHS238" s="31"/>
      <c r="LHT238" s="31"/>
      <c r="LHU238" s="31"/>
      <c r="LHV238" s="31"/>
      <c r="LHW238" s="31"/>
      <c r="LHX238" s="31"/>
      <c r="LHY238" s="31"/>
      <c r="LHZ238" s="31"/>
      <c r="LIA238" s="31"/>
      <c r="LIB238" s="31"/>
      <c r="LIC238" s="31"/>
      <c r="LID238" s="31"/>
      <c r="LIE238" s="31"/>
      <c r="LIF238" s="31"/>
      <c r="LIG238" s="31"/>
      <c r="LIH238" s="31"/>
      <c r="LII238" s="31"/>
      <c r="LIJ238" s="31"/>
      <c r="LIK238" s="31"/>
      <c r="LIL238" s="31"/>
      <c r="LIM238" s="31"/>
      <c r="LIN238" s="31"/>
      <c r="LIO238" s="31"/>
      <c r="LIP238" s="31"/>
      <c r="LIQ238" s="31"/>
      <c r="LIR238" s="31"/>
      <c r="LIS238" s="31"/>
      <c r="LIT238" s="31"/>
      <c r="LIU238" s="31"/>
      <c r="LIV238" s="31"/>
      <c r="LIW238" s="31"/>
      <c r="LIX238" s="31"/>
      <c r="LIY238" s="31"/>
      <c r="LIZ238" s="31"/>
      <c r="LJA238" s="31"/>
      <c r="LJB238" s="31"/>
      <c r="LJC238" s="31"/>
      <c r="LJD238" s="31"/>
      <c r="LJE238" s="31"/>
      <c r="LJF238" s="31"/>
      <c r="LJG238" s="31"/>
      <c r="LJH238" s="31"/>
      <c r="LJI238" s="31"/>
      <c r="LJJ238" s="31"/>
      <c r="LJK238" s="31"/>
      <c r="LJL238" s="31"/>
      <c r="LJM238" s="31"/>
      <c r="LJN238" s="31"/>
      <c r="LJO238" s="31"/>
      <c r="LJP238" s="31"/>
      <c r="LJQ238" s="31"/>
      <c r="LJR238" s="31"/>
      <c r="LJS238" s="31"/>
      <c r="LJT238" s="31"/>
      <c r="LJU238" s="31"/>
      <c r="LJV238" s="31"/>
      <c r="LJW238" s="31"/>
      <c r="LJX238" s="31"/>
      <c r="LJY238" s="31"/>
      <c r="LJZ238" s="31"/>
      <c r="LKA238" s="31"/>
      <c r="LKB238" s="31"/>
      <c r="LKC238" s="31"/>
      <c r="LKD238" s="31"/>
      <c r="LKE238" s="31"/>
      <c r="LKF238" s="31"/>
      <c r="LKG238" s="31"/>
      <c r="LKH238" s="31"/>
      <c r="LKI238" s="31"/>
      <c r="LKJ238" s="31"/>
      <c r="LKK238" s="31"/>
      <c r="LKL238" s="31"/>
      <c r="LKM238" s="31"/>
      <c r="LKN238" s="31"/>
      <c r="LKO238" s="31"/>
      <c r="LKP238" s="31"/>
      <c r="LKQ238" s="31"/>
      <c r="LKR238" s="31"/>
      <c r="LKS238" s="31"/>
      <c r="LKT238" s="31"/>
      <c r="LKU238" s="31"/>
      <c r="LKV238" s="31"/>
      <c r="LKW238" s="31"/>
      <c r="LKX238" s="31"/>
      <c r="LKY238" s="31"/>
      <c r="LKZ238" s="31"/>
      <c r="LLA238" s="31"/>
      <c r="LLB238" s="31"/>
      <c r="LLC238" s="31"/>
      <c r="LLD238" s="31"/>
      <c r="LLE238" s="31"/>
      <c r="LLF238" s="31"/>
      <c r="LLG238" s="31"/>
      <c r="LLH238" s="31"/>
      <c r="LLI238" s="31"/>
      <c r="LLJ238" s="31"/>
      <c r="LLK238" s="31"/>
      <c r="LLL238" s="31"/>
      <c r="LLM238" s="31"/>
      <c r="LLN238" s="31"/>
      <c r="LLO238" s="31"/>
      <c r="LLP238" s="31"/>
      <c r="LLQ238" s="31"/>
      <c r="LLR238" s="31"/>
      <c r="LLS238" s="31"/>
      <c r="LLT238" s="31"/>
      <c r="LLU238" s="31"/>
      <c r="LLV238" s="31"/>
      <c r="LLW238" s="31"/>
      <c r="LLX238" s="31"/>
      <c r="LLY238" s="31"/>
      <c r="LLZ238" s="31"/>
      <c r="LMA238" s="31"/>
      <c r="LMB238" s="31"/>
      <c r="LMC238" s="31"/>
      <c r="LMD238" s="31"/>
      <c r="LME238" s="31"/>
      <c r="LMF238" s="31"/>
      <c r="LMG238" s="31"/>
      <c r="LMH238" s="31"/>
      <c r="LMI238" s="31"/>
      <c r="LMJ238" s="31"/>
      <c r="LMK238" s="31"/>
      <c r="LML238" s="31"/>
      <c r="LMM238" s="31"/>
      <c r="LMN238" s="31"/>
      <c r="LMO238" s="31"/>
      <c r="LMP238" s="31"/>
      <c r="LMQ238" s="31"/>
      <c r="LMR238" s="31"/>
      <c r="LMS238" s="31"/>
      <c r="LMT238" s="31"/>
      <c r="LMU238" s="31"/>
      <c r="LMV238" s="31"/>
      <c r="LMW238" s="31"/>
      <c r="LMX238" s="31"/>
      <c r="LMY238" s="31"/>
      <c r="LMZ238" s="31"/>
      <c r="LNA238" s="31"/>
      <c r="LNB238" s="31"/>
      <c r="LNC238" s="31"/>
      <c r="LND238" s="31"/>
      <c r="LNE238" s="31"/>
      <c r="LNF238" s="31"/>
      <c r="LNG238" s="31"/>
      <c r="LNH238" s="31"/>
      <c r="LNI238" s="31"/>
      <c r="LNJ238" s="31"/>
      <c r="LNK238" s="31"/>
      <c r="LNL238" s="31"/>
      <c r="LNM238" s="31"/>
      <c r="LNN238" s="31"/>
      <c r="LNO238" s="31"/>
      <c r="LNP238" s="31"/>
      <c r="LNQ238" s="31"/>
      <c r="LNR238" s="31"/>
      <c r="LNS238" s="31"/>
      <c r="LNT238" s="31"/>
      <c r="LNU238" s="31"/>
      <c r="LNV238" s="31"/>
      <c r="LNW238" s="31"/>
      <c r="LNX238" s="31"/>
      <c r="LNY238" s="31"/>
      <c r="LNZ238" s="31"/>
      <c r="LOA238" s="31"/>
      <c r="LOB238" s="31"/>
      <c r="LOC238" s="31"/>
      <c r="LOD238" s="31"/>
      <c r="LOE238" s="31"/>
      <c r="LOF238" s="31"/>
      <c r="LOG238" s="31"/>
      <c r="LOH238" s="31"/>
      <c r="LOI238" s="31"/>
      <c r="LOJ238" s="31"/>
      <c r="LOK238" s="31"/>
      <c r="LOL238" s="31"/>
      <c r="LOM238" s="31"/>
      <c r="LON238" s="31"/>
      <c r="LOO238" s="31"/>
      <c r="LOP238" s="31"/>
      <c r="LOQ238" s="31"/>
      <c r="LOR238" s="31"/>
      <c r="LOS238" s="31"/>
      <c r="LOT238" s="31"/>
      <c r="LOU238" s="31"/>
      <c r="LOV238" s="31"/>
      <c r="LOW238" s="31"/>
      <c r="LOX238" s="31"/>
      <c r="LOY238" s="31"/>
      <c r="LOZ238" s="31"/>
      <c r="LPA238" s="31"/>
      <c r="LPB238" s="31"/>
      <c r="LPC238" s="31"/>
      <c r="LPD238" s="31"/>
      <c r="LPE238" s="31"/>
      <c r="LPF238" s="31"/>
      <c r="LPG238" s="31"/>
      <c r="LPH238" s="31"/>
      <c r="LPI238" s="31"/>
      <c r="LPJ238" s="31"/>
      <c r="LPK238" s="31"/>
      <c r="LPL238" s="31"/>
      <c r="LPM238" s="31"/>
      <c r="LPN238" s="31"/>
      <c r="LPO238" s="31"/>
      <c r="LPP238" s="31"/>
      <c r="LPQ238" s="31"/>
      <c r="LPR238" s="31"/>
      <c r="LPS238" s="31"/>
      <c r="LPT238" s="31"/>
      <c r="LPU238" s="31"/>
      <c r="LPV238" s="31"/>
      <c r="LPW238" s="31"/>
      <c r="LPX238" s="31"/>
      <c r="LPY238" s="31"/>
      <c r="LPZ238" s="31"/>
      <c r="LQA238" s="31"/>
      <c r="LQB238" s="31"/>
      <c r="LQC238" s="31"/>
      <c r="LQD238" s="31"/>
      <c r="LQE238" s="31"/>
      <c r="LQF238" s="31"/>
      <c r="LQG238" s="31"/>
      <c r="LQH238" s="31"/>
      <c r="LQI238" s="31"/>
      <c r="LQJ238" s="31"/>
      <c r="LQK238" s="31"/>
      <c r="LQL238" s="31"/>
      <c r="LQM238" s="31"/>
      <c r="LQN238" s="31"/>
      <c r="LQO238" s="31"/>
      <c r="LQP238" s="31"/>
      <c r="LQQ238" s="31"/>
      <c r="LQR238" s="31"/>
      <c r="LQS238" s="31"/>
      <c r="LQT238" s="31"/>
      <c r="LQU238" s="31"/>
      <c r="LQV238" s="31"/>
      <c r="LQW238" s="31"/>
      <c r="LQX238" s="31"/>
      <c r="LQY238" s="31"/>
      <c r="LQZ238" s="31"/>
      <c r="LRA238" s="31"/>
      <c r="LRB238" s="31"/>
      <c r="LRC238" s="31"/>
      <c r="LRD238" s="31"/>
      <c r="LRE238" s="31"/>
      <c r="LRF238" s="31"/>
      <c r="LRG238" s="31"/>
      <c r="LRH238" s="31"/>
      <c r="LRI238" s="31"/>
      <c r="LRJ238" s="31"/>
      <c r="LRK238" s="31"/>
      <c r="LRL238" s="31"/>
      <c r="LRM238" s="31"/>
      <c r="LRN238" s="31"/>
      <c r="LRO238" s="31"/>
      <c r="LRP238" s="31"/>
      <c r="LRQ238" s="31"/>
      <c r="LRR238" s="31"/>
      <c r="LRS238" s="31"/>
      <c r="LRT238" s="31"/>
      <c r="LRU238" s="31"/>
      <c r="LRV238" s="31"/>
      <c r="LRW238" s="31"/>
      <c r="LRX238" s="31"/>
      <c r="LRY238" s="31"/>
      <c r="LRZ238" s="31"/>
      <c r="LSA238" s="31"/>
      <c r="LSB238" s="31"/>
      <c r="LSC238" s="31"/>
      <c r="LSD238" s="31"/>
      <c r="LSE238" s="31"/>
      <c r="LSF238" s="31"/>
      <c r="LSG238" s="31"/>
      <c r="LSH238" s="31"/>
      <c r="LSI238" s="31"/>
      <c r="LSJ238" s="31"/>
      <c r="LSK238" s="31"/>
      <c r="LSL238" s="31"/>
      <c r="LSM238" s="31"/>
      <c r="LSN238" s="31"/>
      <c r="LSO238" s="31"/>
      <c r="LSP238" s="31"/>
      <c r="LSQ238" s="31"/>
      <c r="LSR238" s="31"/>
      <c r="LSS238" s="31"/>
      <c r="LST238" s="31"/>
      <c r="LSU238" s="31"/>
      <c r="LSV238" s="31"/>
      <c r="LSW238" s="31"/>
      <c r="LSX238" s="31"/>
      <c r="LSY238" s="31"/>
      <c r="LSZ238" s="31"/>
      <c r="LTA238" s="31"/>
      <c r="LTB238" s="31"/>
      <c r="LTC238" s="31"/>
      <c r="LTD238" s="31"/>
      <c r="LTE238" s="31"/>
      <c r="LTF238" s="31"/>
      <c r="LTG238" s="31"/>
      <c r="LTH238" s="31"/>
      <c r="LTI238" s="31"/>
      <c r="LTJ238" s="31"/>
      <c r="LTK238" s="31"/>
      <c r="LTL238" s="31"/>
      <c r="LTM238" s="31"/>
      <c r="LTN238" s="31"/>
      <c r="LTO238" s="31"/>
      <c r="LTP238" s="31"/>
      <c r="LTQ238" s="31"/>
      <c r="LTR238" s="31"/>
      <c r="LTS238" s="31"/>
      <c r="LTT238" s="31"/>
      <c r="LTU238" s="31"/>
      <c r="LTV238" s="31"/>
      <c r="LTW238" s="31"/>
      <c r="LTX238" s="31"/>
      <c r="LTY238" s="31"/>
      <c r="LTZ238" s="31"/>
      <c r="LUA238" s="31"/>
      <c r="LUB238" s="31"/>
      <c r="LUC238" s="31"/>
      <c r="LUD238" s="31"/>
      <c r="LUE238" s="31"/>
      <c r="LUF238" s="31"/>
      <c r="LUG238" s="31"/>
      <c r="LUH238" s="31"/>
      <c r="LUI238" s="31"/>
      <c r="LUJ238" s="31"/>
      <c r="LUK238" s="31"/>
      <c r="LUL238" s="31"/>
      <c r="LUM238" s="31"/>
      <c r="LUN238" s="31"/>
      <c r="LUO238" s="31"/>
      <c r="LUP238" s="31"/>
      <c r="LUQ238" s="31"/>
      <c r="LUR238" s="31"/>
      <c r="LUS238" s="31"/>
      <c r="LUT238" s="31"/>
      <c r="LUU238" s="31"/>
      <c r="LUV238" s="31"/>
      <c r="LUW238" s="31"/>
      <c r="LUX238" s="31"/>
      <c r="LUY238" s="31"/>
      <c r="LUZ238" s="31"/>
      <c r="LVA238" s="31"/>
      <c r="LVB238" s="31"/>
      <c r="LVC238" s="31"/>
      <c r="LVD238" s="31"/>
      <c r="LVE238" s="31"/>
      <c r="LVF238" s="31"/>
      <c r="LVG238" s="31"/>
      <c r="LVH238" s="31"/>
      <c r="LVI238" s="31"/>
      <c r="LVJ238" s="31"/>
      <c r="LVK238" s="31"/>
      <c r="LVL238" s="31"/>
      <c r="LVM238" s="31"/>
      <c r="LVN238" s="31"/>
      <c r="LVO238" s="31"/>
      <c r="LVP238" s="31"/>
      <c r="LVQ238" s="31"/>
      <c r="LVR238" s="31"/>
      <c r="LVS238" s="31"/>
      <c r="LVT238" s="31"/>
      <c r="LVU238" s="31"/>
      <c r="LVV238" s="31"/>
      <c r="LVW238" s="31"/>
      <c r="LVX238" s="31"/>
      <c r="LVY238" s="31"/>
      <c r="LVZ238" s="31"/>
      <c r="LWA238" s="31"/>
      <c r="LWB238" s="31"/>
      <c r="LWC238" s="31"/>
      <c r="LWD238" s="31"/>
      <c r="LWE238" s="31"/>
      <c r="LWF238" s="31"/>
      <c r="LWG238" s="31"/>
      <c r="LWH238" s="31"/>
      <c r="LWI238" s="31"/>
      <c r="LWJ238" s="31"/>
      <c r="LWK238" s="31"/>
      <c r="LWL238" s="31"/>
      <c r="LWM238" s="31"/>
      <c r="LWN238" s="31"/>
      <c r="LWO238" s="31"/>
      <c r="LWP238" s="31"/>
      <c r="LWQ238" s="31"/>
      <c r="LWR238" s="31"/>
      <c r="LWS238" s="31"/>
      <c r="LWT238" s="31"/>
      <c r="LWU238" s="31"/>
      <c r="LWV238" s="31"/>
      <c r="LWW238" s="31"/>
      <c r="LWX238" s="31"/>
      <c r="LWY238" s="31"/>
      <c r="LWZ238" s="31"/>
      <c r="LXA238" s="31"/>
      <c r="LXB238" s="31"/>
      <c r="LXC238" s="31"/>
      <c r="LXD238" s="31"/>
      <c r="LXE238" s="31"/>
      <c r="LXF238" s="31"/>
      <c r="LXG238" s="31"/>
      <c r="LXH238" s="31"/>
      <c r="LXI238" s="31"/>
      <c r="LXJ238" s="31"/>
      <c r="LXK238" s="31"/>
      <c r="LXL238" s="31"/>
      <c r="LXM238" s="31"/>
      <c r="LXN238" s="31"/>
      <c r="LXO238" s="31"/>
      <c r="LXP238" s="31"/>
      <c r="LXQ238" s="31"/>
      <c r="LXR238" s="31"/>
      <c r="LXS238" s="31"/>
      <c r="LXT238" s="31"/>
      <c r="LXU238" s="31"/>
      <c r="LXV238" s="31"/>
      <c r="LXW238" s="31"/>
      <c r="LXX238" s="31"/>
      <c r="LXY238" s="31"/>
      <c r="LXZ238" s="31"/>
      <c r="LYA238" s="31"/>
      <c r="LYB238" s="31"/>
      <c r="LYC238" s="31"/>
      <c r="LYD238" s="31"/>
      <c r="LYE238" s="31"/>
      <c r="LYF238" s="31"/>
      <c r="LYG238" s="31"/>
      <c r="LYH238" s="31"/>
      <c r="LYI238" s="31"/>
      <c r="LYJ238" s="31"/>
      <c r="LYK238" s="31"/>
      <c r="LYL238" s="31"/>
      <c r="LYM238" s="31"/>
      <c r="LYN238" s="31"/>
      <c r="LYO238" s="31"/>
      <c r="LYP238" s="31"/>
      <c r="LYQ238" s="31"/>
      <c r="LYR238" s="31"/>
      <c r="LYS238" s="31"/>
      <c r="LYT238" s="31"/>
      <c r="LYU238" s="31"/>
      <c r="LYV238" s="31"/>
      <c r="LYW238" s="31"/>
      <c r="LYX238" s="31"/>
      <c r="LYY238" s="31"/>
      <c r="LYZ238" s="31"/>
      <c r="LZA238" s="31"/>
      <c r="LZB238" s="31"/>
      <c r="LZC238" s="31"/>
      <c r="LZD238" s="31"/>
      <c r="LZE238" s="31"/>
      <c r="LZF238" s="31"/>
      <c r="LZG238" s="31"/>
      <c r="LZH238" s="31"/>
      <c r="LZI238" s="31"/>
      <c r="LZJ238" s="31"/>
      <c r="LZK238" s="31"/>
      <c r="LZL238" s="31"/>
      <c r="LZM238" s="31"/>
      <c r="LZN238" s="31"/>
      <c r="LZO238" s="31"/>
      <c r="LZP238" s="31"/>
      <c r="LZQ238" s="31"/>
      <c r="LZR238" s="31"/>
      <c r="LZS238" s="31"/>
      <c r="LZT238" s="31"/>
      <c r="LZU238" s="31"/>
      <c r="LZV238" s="31"/>
      <c r="LZW238" s="31"/>
      <c r="LZX238" s="31"/>
      <c r="LZY238" s="31"/>
      <c r="LZZ238" s="31"/>
      <c r="MAA238" s="31"/>
      <c r="MAB238" s="31"/>
      <c r="MAC238" s="31"/>
      <c r="MAD238" s="31"/>
      <c r="MAE238" s="31"/>
      <c r="MAF238" s="31"/>
      <c r="MAG238" s="31"/>
      <c r="MAH238" s="31"/>
      <c r="MAI238" s="31"/>
      <c r="MAJ238" s="31"/>
      <c r="MAK238" s="31"/>
      <c r="MAL238" s="31"/>
      <c r="MAM238" s="31"/>
      <c r="MAN238" s="31"/>
      <c r="MAO238" s="31"/>
      <c r="MAP238" s="31"/>
      <c r="MAQ238" s="31"/>
      <c r="MAR238" s="31"/>
      <c r="MAS238" s="31"/>
      <c r="MAT238" s="31"/>
      <c r="MAU238" s="31"/>
      <c r="MAV238" s="31"/>
      <c r="MAW238" s="31"/>
      <c r="MAX238" s="31"/>
      <c r="MAY238" s="31"/>
      <c r="MAZ238" s="31"/>
      <c r="MBA238" s="31"/>
      <c r="MBB238" s="31"/>
      <c r="MBC238" s="31"/>
      <c r="MBD238" s="31"/>
      <c r="MBE238" s="31"/>
      <c r="MBF238" s="31"/>
      <c r="MBG238" s="31"/>
      <c r="MBH238" s="31"/>
      <c r="MBI238" s="31"/>
      <c r="MBJ238" s="31"/>
      <c r="MBK238" s="31"/>
      <c r="MBL238" s="31"/>
      <c r="MBM238" s="31"/>
      <c r="MBN238" s="31"/>
      <c r="MBO238" s="31"/>
      <c r="MBP238" s="31"/>
      <c r="MBQ238" s="31"/>
      <c r="MBR238" s="31"/>
      <c r="MBS238" s="31"/>
      <c r="MBT238" s="31"/>
      <c r="MBU238" s="31"/>
      <c r="MBV238" s="31"/>
      <c r="MBW238" s="31"/>
      <c r="MBX238" s="31"/>
      <c r="MBY238" s="31"/>
      <c r="MBZ238" s="31"/>
      <c r="MCA238" s="31"/>
      <c r="MCB238" s="31"/>
      <c r="MCC238" s="31"/>
      <c r="MCD238" s="31"/>
      <c r="MCE238" s="31"/>
      <c r="MCF238" s="31"/>
      <c r="MCG238" s="31"/>
      <c r="MCH238" s="31"/>
      <c r="MCI238" s="31"/>
      <c r="MCJ238" s="31"/>
      <c r="MCK238" s="31"/>
      <c r="MCL238" s="31"/>
      <c r="MCM238" s="31"/>
      <c r="MCN238" s="31"/>
      <c r="MCO238" s="31"/>
      <c r="MCP238" s="31"/>
      <c r="MCQ238" s="31"/>
      <c r="MCR238" s="31"/>
      <c r="MCS238" s="31"/>
      <c r="MCT238" s="31"/>
      <c r="MCU238" s="31"/>
      <c r="MCV238" s="31"/>
      <c r="MCW238" s="31"/>
      <c r="MCX238" s="31"/>
      <c r="MCY238" s="31"/>
      <c r="MCZ238" s="31"/>
      <c r="MDA238" s="31"/>
      <c r="MDB238" s="31"/>
      <c r="MDC238" s="31"/>
      <c r="MDD238" s="31"/>
      <c r="MDE238" s="31"/>
      <c r="MDF238" s="31"/>
      <c r="MDG238" s="31"/>
      <c r="MDH238" s="31"/>
      <c r="MDI238" s="31"/>
      <c r="MDJ238" s="31"/>
      <c r="MDK238" s="31"/>
      <c r="MDL238" s="31"/>
      <c r="MDM238" s="31"/>
      <c r="MDN238" s="31"/>
      <c r="MDO238" s="31"/>
      <c r="MDP238" s="31"/>
      <c r="MDQ238" s="31"/>
      <c r="MDR238" s="31"/>
      <c r="MDS238" s="31"/>
      <c r="MDT238" s="31"/>
      <c r="MDU238" s="31"/>
      <c r="MDV238" s="31"/>
      <c r="MDW238" s="31"/>
      <c r="MDX238" s="31"/>
      <c r="MDY238" s="31"/>
      <c r="MDZ238" s="31"/>
      <c r="MEA238" s="31"/>
      <c r="MEB238" s="31"/>
      <c r="MEC238" s="31"/>
      <c r="MED238" s="31"/>
      <c r="MEE238" s="31"/>
      <c r="MEF238" s="31"/>
      <c r="MEG238" s="31"/>
      <c r="MEH238" s="31"/>
      <c r="MEI238" s="31"/>
      <c r="MEJ238" s="31"/>
      <c r="MEK238" s="31"/>
      <c r="MEL238" s="31"/>
      <c r="MEM238" s="31"/>
      <c r="MEN238" s="31"/>
      <c r="MEO238" s="31"/>
      <c r="MEP238" s="31"/>
      <c r="MEQ238" s="31"/>
      <c r="MER238" s="31"/>
      <c r="MES238" s="31"/>
      <c r="MET238" s="31"/>
      <c r="MEU238" s="31"/>
      <c r="MEV238" s="31"/>
      <c r="MEW238" s="31"/>
      <c r="MEX238" s="31"/>
      <c r="MEY238" s="31"/>
      <c r="MEZ238" s="31"/>
      <c r="MFA238" s="31"/>
      <c r="MFB238" s="31"/>
      <c r="MFC238" s="31"/>
      <c r="MFD238" s="31"/>
      <c r="MFE238" s="31"/>
      <c r="MFF238" s="31"/>
      <c r="MFG238" s="31"/>
      <c r="MFH238" s="31"/>
      <c r="MFI238" s="31"/>
      <c r="MFJ238" s="31"/>
      <c r="MFK238" s="31"/>
      <c r="MFL238" s="31"/>
      <c r="MFM238" s="31"/>
      <c r="MFN238" s="31"/>
      <c r="MFO238" s="31"/>
      <c r="MFP238" s="31"/>
      <c r="MFQ238" s="31"/>
      <c r="MFR238" s="31"/>
      <c r="MFS238" s="31"/>
      <c r="MFT238" s="31"/>
      <c r="MFU238" s="31"/>
      <c r="MFV238" s="31"/>
      <c r="MFW238" s="31"/>
      <c r="MFX238" s="31"/>
      <c r="MFY238" s="31"/>
      <c r="MFZ238" s="31"/>
      <c r="MGA238" s="31"/>
      <c r="MGB238" s="31"/>
      <c r="MGC238" s="31"/>
      <c r="MGD238" s="31"/>
      <c r="MGE238" s="31"/>
      <c r="MGF238" s="31"/>
      <c r="MGG238" s="31"/>
      <c r="MGH238" s="31"/>
      <c r="MGI238" s="31"/>
      <c r="MGJ238" s="31"/>
      <c r="MGK238" s="31"/>
      <c r="MGL238" s="31"/>
      <c r="MGM238" s="31"/>
      <c r="MGN238" s="31"/>
      <c r="MGO238" s="31"/>
      <c r="MGP238" s="31"/>
      <c r="MGQ238" s="31"/>
      <c r="MGR238" s="31"/>
      <c r="MGS238" s="31"/>
      <c r="MGT238" s="31"/>
      <c r="MGU238" s="31"/>
      <c r="MGV238" s="31"/>
      <c r="MGW238" s="31"/>
      <c r="MGX238" s="31"/>
      <c r="MGY238" s="31"/>
      <c r="MGZ238" s="31"/>
      <c r="MHA238" s="31"/>
      <c r="MHB238" s="31"/>
      <c r="MHC238" s="31"/>
      <c r="MHD238" s="31"/>
      <c r="MHE238" s="31"/>
      <c r="MHF238" s="31"/>
      <c r="MHG238" s="31"/>
      <c r="MHH238" s="31"/>
      <c r="MHI238" s="31"/>
      <c r="MHJ238" s="31"/>
      <c r="MHK238" s="31"/>
      <c r="MHL238" s="31"/>
      <c r="MHM238" s="31"/>
      <c r="MHN238" s="31"/>
      <c r="MHO238" s="31"/>
      <c r="MHP238" s="31"/>
      <c r="MHQ238" s="31"/>
      <c r="MHR238" s="31"/>
      <c r="MHS238" s="31"/>
      <c r="MHT238" s="31"/>
      <c r="MHU238" s="31"/>
      <c r="MHV238" s="31"/>
      <c r="MHW238" s="31"/>
      <c r="MHX238" s="31"/>
      <c r="MHY238" s="31"/>
      <c r="MHZ238" s="31"/>
      <c r="MIA238" s="31"/>
      <c r="MIB238" s="31"/>
      <c r="MIC238" s="31"/>
      <c r="MID238" s="31"/>
      <c r="MIE238" s="31"/>
      <c r="MIF238" s="31"/>
      <c r="MIG238" s="31"/>
      <c r="MIH238" s="31"/>
      <c r="MII238" s="31"/>
      <c r="MIJ238" s="31"/>
      <c r="MIK238" s="31"/>
      <c r="MIL238" s="31"/>
      <c r="MIM238" s="31"/>
      <c r="MIN238" s="31"/>
      <c r="MIO238" s="31"/>
      <c r="MIP238" s="31"/>
      <c r="MIQ238" s="31"/>
      <c r="MIR238" s="31"/>
      <c r="MIS238" s="31"/>
      <c r="MIT238" s="31"/>
      <c r="MIU238" s="31"/>
      <c r="MIV238" s="31"/>
      <c r="MIW238" s="31"/>
      <c r="MIX238" s="31"/>
      <c r="MIY238" s="31"/>
      <c r="MIZ238" s="31"/>
      <c r="MJA238" s="31"/>
      <c r="MJB238" s="31"/>
      <c r="MJC238" s="31"/>
      <c r="MJD238" s="31"/>
      <c r="MJE238" s="31"/>
      <c r="MJF238" s="31"/>
      <c r="MJG238" s="31"/>
      <c r="MJH238" s="31"/>
      <c r="MJI238" s="31"/>
      <c r="MJJ238" s="31"/>
      <c r="MJK238" s="31"/>
      <c r="MJL238" s="31"/>
      <c r="MJM238" s="31"/>
      <c r="MJN238" s="31"/>
      <c r="MJO238" s="31"/>
      <c r="MJP238" s="31"/>
      <c r="MJQ238" s="31"/>
      <c r="MJR238" s="31"/>
      <c r="MJS238" s="31"/>
      <c r="MJT238" s="31"/>
      <c r="MJU238" s="31"/>
      <c r="MJV238" s="31"/>
      <c r="MJW238" s="31"/>
      <c r="MJX238" s="31"/>
      <c r="MJY238" s="31"/>
      <c r="MJZ238" s="31"/>
      <c r="MKA238" s="31"/>
      <c r="MKB238" s="31"/>
      <c r="MKC238" s="31"/>
      <c r="MKD238" s="31"/>
      <c r="MKE238" s="31"/>
      <c r="MKF238" s="31"/>
      <c r="MKG238" s="31"/>
      <c r="MKH238" s="31"/>
      <c r="MKI238" s="31"/>
      <c r="MKJ238" s="31"/>
      <c r="MKK238" s="31"/>
      <c r="MKL238" s="31"/>
      <c r="MKM238" s="31"/>
      <c r="MKN238" s="31"/>
      <c r="MKO238" s="31"/>
      <c r="MKP238" s="31"/>
      <c r="MKQ238" s="31"/>
      <c r="MKR238" s="31"/>
      <c r="MKS238" s="31"/>
      <c r="MKT238" s="31"/>
      <c r="MKU238" s="31"/>
      <c r="MKV238" s="31"/>
      <c r="MKW238" s="31"/>
      <c r="MKX238" s="31"/>
      <c r="MKY238" s="31"/>
      <c r="MKZ238" s="31"/>
      <c r="MLA238" s="31"/>
      <c r="MLB238" s="31"/>
      <c r="MLC238" s="31"/>
      <c r="MLD238" s="31"/>
      <c r="MLE238" s="31"/>
      <c r="MLF238" s="31"/>
      <c r="MLG238" s="31"/>
      <c r="MLH238" s="31"/>
      <c r="MLI238" s="31"/>
      <c r="MLJ238" s="31"/>
      <c r="MLK238" s="31"/>
      <c r="MLL238" s="31"/>
      <c r="MLM238" s="31"/>
      <c r="MLN238" s="31"/>
      <c r="MLO238" s="31"/>
      <c r="MLP238" s="31"/>
      <c r="MLQ238" s="31"/>
      <c r="MLR238" s="31"/>
      <c r="MLS238" s="31"/>
      <c r="MLT238" s="31"/>
      <c r="MLU238" s="31"/>
      <c r="MLV238" s="31"/>
      <c r="MLW238" s="31"/>
      <c r="MLX238" s="31"/>
      <c r="MLY238" s="31"/>
      <c r="MLZ238" s="31"/>
      <c r="MMA238" s="31"/>
      <c r="MMB238" s="31"/>
      <c r="MMC238" s="31"/>
      <c r="MMD238" s="31"/>
      <c r="MME238" s="31"/>
      <c r="MMF238" s="31"/>
      <c r="MMG238" s="31"/>
      <c r="MMH238" s="31"/>
      <c r="MMI238" s="31"/>
      <c r="MMJ238" s="31"/>
      <c r="MMK238" s="31"/>
      <c r="MML238" s="31"/>
      <c r="MMM238" s="31"/>
      <c r="MMN238" s="31"/>
      <c r="MMO238" s="31"/>
      <c r="MMP238" s="31"/>
      <c r="MMQ238" s="31"/>
      <c r="MMR238" s="31"/>
      <c r="MMS238" s="31"/>
      <c r="MMT238" s="31"/>
      <c r="MMU238" s="31"/>
      <c r="MMV238" s="31"/>
      <c r="MMW238" s="31"/>
      <c r="MMX238" s="31"/>
      <c r="MMY238" s="31"/>
      <c r="MMZ238" s="31"/>
      <c r="MNA238" s="31"/>
      <c r="MNB238" s="31"/>
      <c r="MNC238" s="31"/>
      <c r="MND238" s="31"/>
      <c r="MNE238" s="31"/>
      <c r="MNF238" s="31"/>
      <c r="MNG238" s="31"/>
      <c r="MNH238" s="31"/>
      <c r="MNI238" s="31"/>
      <c r="MNJ238" s="31"/>
      <c r="MNK238" s="31"/>
      <c r="MNL238" s="31"/>
      <c r="MNM238" s="31"/>
      <c r="MNN238" s="31"/>
      <c r="MNO238" s="31"/>
      <c r="MNP238" s="31"/>
      <c r="MNQ238" s="31"/>
      <c r="MNR238" s="31"/>
      <c r="MNS238" s="31"/>
      <c r="MNT238" s="31"/>
      <c r="MNU238" s="31"/>
      <c r="MNV238" s="31"/>
      <c r="MNW238" s="31"/>
      <c r="MNX238" s="31"/>
      <c r="MNY238" s="31"/>
      <c r="MNZ238" s="31"/>
      <c r="MOA238" s="31"/>
      <c r="MOB238" s="31"/>
      <c r="MOC238" s="31"/>
      <c r="MOD238" s="31"/>
      <c r="MOE238" s="31"/>
      <c r="MOF238" s="31"/>
      <c r="MOG238" s="31"/>
      <c r="MOH238" s="31"/>
      <c r="MOI238" s="31"/>
      <c r="MOJ238" s="31"/>
      <c r="MOK238" s="31"/>
      <c r="MOL238" s="31"/>
      <c r="MOM238" s="31"/>
      <c r="MON238" s="31"/>
      <c r="MOO238" s="31"/>
      <c r="MOP238" s="31"/>
      <c r="MOQ238" s="31"/>
      <c r="MOR238" s="31"/>
      <c r="MOS238" s="31"/>
      <c r="MOT238" s="31"/>
      <c r="MOU238" s="31"/>
      <c r="MOV238" s="31"/>
      <c r="MOW238" s="31"/>
      <c r="MOX238" s="31"/>
      <c r="MOY238" s="31"/>
      <c r="MOZ238" s="31"/>
      <c r="MPA238" s="31"/>
      <c r="MPB238" s="31"/>
      <c r="MPC238" s="31"/>
      <c r="MPD238" s="31"/>
      <c r="MPE238" s="31"/>
      <c r="MPF238" s="31"/>
      <c r="MPG238" s="31"/>
      <c r="MPH238" s="31"/>
      <c r="MPI238" s="31"/>
      <c r="MPJ238" s="31"/>
      <c r="MPK238" s="31"/>
      <c r="MPL238" s="31"/>
      <c r="MPM238" s="31"/>
      <c r="MPN238" s="31"/>
      <c r="MPO238" s="31"/>
      <c r="MPP238" s="31"/>
      <c r="MPQ238" s="31"/>
      <c r="MPR238" s="31"/>
      <c r="MPS238" s="31"/>
      <c r="MPT238" s="31"/>
      <c r="MPU238" s="31"/>
      <c r="MPV238" s="31"/>
      <c r="MPW238" s="31"/>
      <c r="MPX238" s="31"/>
      <c r="MPY238" s="31"/>
      <c r="MPZ238" s="31"/>
      <c r="MQA238" s="31"/>
      <c r="MQB238" s="31"/>
      <c r="MQC238" s="31"/>
      <c r="MQD238" s="31"/>
      <c r="MQE238" s="31"/>
      <c r="MQF238" s="31"/>
      <c r="MQG238" s="31"/>
      <c r="MQH238" s="31"/>
      <c r="MQI238" s="31"/>
      <c r="MQJ238" s="31"/>
      <c r="MQK238" s="31"/>
      <c r="MQL238" s="31"/>
      <c r="MQM238" s="31"/>
      <c r="MQN238" s="31"/>
      <c r="MQO238" s="31"/>
      <c r="MQP238" s="31"/>
      <c r="MQQ238" s="31"/>
      <c r="MQR238" s="31"/>
      <c r="MQS238" s="31"/>
      <c r="MQT238" s="31"/>
      <c r="MQU238" s="31"/>
      <c r="MQV238" s="31"/>
      <c r="MQW238" s="31"/>
      <c r="MQX238" s="31"/>
      <c r="MQY238" s="31"/>
      <c r="MQZ238" s="31"/>
      <c r="MRA238" s="31"/>
      <c r="MRB238" s="31"/>
      <c r="MRC238" s="31"/>
      <c r="MRD238" s="31"/>
      <c r="MRE238" s="31"/>
      <c r="MRF238" s="31"/>
      <c r="MRG238" s="31"/>
      <c r="MRH238" s="31"/>
      <c r="MRI238" s="31"/>
      <c r="MRJ238" s="31"/>
      <c r="MRK238" s="31"/>
      <c r="MRL238" s="31"/>
      <c r="MRM238" s="31"/>
      <c r="MRN238" s="31"/>
      <c r="MRO238" s="31"/>
      <c r="MRP238" s="31"/>
      <c r="MRQ238" s="31"/>
      <c r="MRR238" s="31"/>
      <c r="MRS238" s="31"/>
      <c r="MRT238" s="31"/>
      <c r="MRU238" s="31"/>
      <c r="MRV238" s="31"/>
      <c r="MRW238" s="31"/>
      <c r="MRX238" s="31"/>
      <c r="MRY238" s="31"/>
      <c r="MRZ238" s="31"/>
      <c r="MSA238" s="31"/>
      <c r="MSB238" s="31"/>
      <c r="MSC238" s="31"/>
      <c r="MSD238" s="31"/>
      <c r="MSE238" s="31"/>
      <c r="MSF238" s="31"/>
      <c r="MSG238" s="31"/>
      <c r="MSH238" s="31"/>
      <c r="MSI238" s="31"/>
      <c r="MSJ238" s="31"/>
      <c r="MSK238" s="31"/>
      <c r="MSL238" s="31"/>
      <c r="MSM238" s="31"/>
      <c r="MSN238" s="31"/>
      <c r="MSO238" s="31"/>
      <c r="MSP238" s="31"/>
      <c r="MSQ238" s="31"/>
      <c r="MSR238" s="31"/>
      <c r="MSS238" s="31"/>
      <c r="MST238" s="31"/>
      <c r="MSU238" s="31"/>
      <c r="MSV238" s="31"/>
      <c r="MSW238" s="31"/>
      <c r="MSX238" s="31"/>
      <c r="MSY238" s="31"/>
      <c r="MSZ238" s="31"/>
      <c r="MTA238" s="31"/>
      <c r="MTB238" s="31"/>
      <c r="MTC238" s="31"/>
      <c r="MTD238" s="31"/>
      <c r="MTE238" s="31"/>
      <c r="MTF238" s="31"/>
      <c r="MTG238" s="31"/>
      <c r="MTH238" s="31"/>
      <c r="MTI238" s="31"/>
      <c r="MTJ238" s="31"/>
      <c r="MTK238" s="31"/>
      <c r="MTL238" s="31"/>
      <c r="MTM238" s="31"/>
      <c r="MTN238" s="31"/>
      <c r="MTO238" s="31"/>
      <c r="MTP238" s="31"/>
      <c r="MTQ238" s="31"/>
      <c r="MTR238" s="31"/>
      <c r="MTS238" s="31"/>
      <c r="MTT238" s="31"/>
      <c r="MTU238" s="31"/>
      <c r="MTV238" s="31"/>
      <c r="MTW238" s="31"/>
      <c r="MTX238" s="31"/>
      <c r="MTY238" s="31"/>
      <c r="MTZ238" s="31"/>
      <c r="MUA238" s="31"/>
      <c r="MUB238" s="31"/>
      <c r="MUC238" s="31"/>
      <c r="MUD238" s="31"/>
      <c r="MUE238" s="31"/>
      <c r="MUF238" s="31"/>
      <c r="MUG238" s="31"/>
      <c r="MUH238" s="31"/>
      <c r="MUI238" s="31"/>
      <c r="MUJ238" s="31"/>
      <c r="MUK238" s="31"/>
      <c r="MUL238" s="31"/>
      <c r="MUM238" s="31"/>
      <c r="MUN238" s="31"/>
      <c r="MUO238" s="31"/>
      <c r="MUP238" s="31"/>
      <c r="MUQ238" s="31"/>
      <c r="MUR238" s="31"/>
      <c r="MUS238" s="31"/>
      <c r="MUT238" s="31"/>
      <c r="MUU238" s="31"/>
      <c r="MUV238" s="31"/>
      <c r="MUW238" s="31"/>
      <c r="MUX238" s="31"/>
      <c r="MUY238" s="31"/>
      <c r="MUZ238" s="31"/>
      <c r="MVA238" s="31"/>
      <c r="MVB238" s="31"/>
      <c r="MVC238" s="31"/>
      <c r="MVD238" s="31"/>
      <c r="MVE238" s="31"/>
      <c r="MVF238" s="31"/>
      <c r="MVG238" s="31"/>
      <c r="MVH238" s="31"/>
      <c r="MVI238" s="31"/>
      <c r="MVJ238" s="31"/>
      <c r="MVK238" s="31"/>
      <c r="MVL238" s="31"/>
      <c r="MVM238" s="31"/>
      <c r="MVN238" s="31"/>
      <c r="MVO238" s="31"/>
      <c r="MVP238" s="31"/>
      <c r="MVQ238" s="31"/>
      <c r="MVR238" s="31"/>
      <c r="MVS238" s="31"/>
      <c r="MVT238" s="31"/>
      <c r="MVU238" s="31"/>
      <c r="MVV238" s="31"/>
      <c r="MVW238" s="31"/>
      <c r="MVX238" s="31"/>
      <c r="MVY238" s="31"/>
      <c r="MVZ238" s="31"/>
      <c r="MWA238" s="31"/>
      <c r="MWB238" s="31"/>
      <c r="MWC238" s="31"/>
      <c r="MWD238" s="31"/>
      <c r="MWE238" s="31"/>
      <c r="MWF238" s="31"/>
      <c r="MWG238" s="31"/>
      <c r="MWH238" s="31"/>
      <c r="MWI238" s="31"/>
      <c r="MWJ238" s="31"/>
      <c r="MWK238" s="31"/>
      <c r="MWL238" s="31"/>
      <c r="MWM238" s="31"/>
      <c r="MWN238" s="31"/>
      <c r="MWO238" s="31"/>
      <c r="MWP238" s="31"/>
      <c r="MWQ238" s="31"/>
      <c r="MWR238" s="31"/>
      <c r="MWS238" s="31"/>
      <c r="MWT238" s="31"/>
      <c r="MWU238" s="31"/>
      <c r="MWV238" s="31"/>
      <c r="MWW238" s="31"/>
      <c r="MWX238" s="31"/>
      <c r="MWY238" s="31"/>
      <c r="MWZ238" s="31"/>
      <c r="MXA238" s="31"/>
      <c r="MXB238" s="31"/>
      <c r="MXC238" s="31"/>
      <c r="MXD238" s="31"/>
      <c r="MXE238" s="31"/>
      <c r="MXF238" s="31"/>
      <c r="MXG238" s="31"/>
      <c r="MXH238" s="31"/>
      <c r="MXI238" s="31"/>
      <c r="MXJ238" s="31"/>
      <c r="MXK238" s="31"/>
      <c r="MXL238" s="31"/>
      <c r="MXM238" s="31"/>
      <c r="MXN238" s="31"/>
      <c r="MXO238" s="31"/>
      <c r="MXP238" s="31"/>
      <c r="MXQ238" s="31"/>
      <c r="MXR238" s="31"/>
      <c r="MXS238" s="31"/>
      <c r="MXT238" s="31"/>
      <c r="MXU238" s="31"/>
      <c r="MXV238" s="31"/>
      <c r="MXW238" s="31"/>
      <c r="MXX238" s="31"/>
      <c r="MXY238" s="31"/>
      <c r="MXZ238" s="31"/>
      <c r="MYA238" s="31"/>
      <c r="MYB238" s="31"/>
      <c r="MYC238" s="31"/>
      <c r="MYD238" s="31"/>
      <c r="MYE238" s="31"/>
      <c r="MYF238" s="31"/>
      <c r="MYG238" s="31"/>
      <c r="MYH238" s="31"/>
      <c r="MYI238" s="31"/>
      <c r="MYJ238" s="31"/>
      <c r="MYK238" s="31"/>
      <c r="MYL238" s="31"/>
      <c r="MYM238" s="31"/>
      <c r="MYN238" s="31"/>
      <c r="MYO238" s="31"/>
      <c r="MYP238" s="31"/>
      <c r="MYQ238" s="31"/>
      <c r="MYR238" s="31"/>
      <c r="MYS238" s="31"/>
      <c r="MYT238" s="31"/>
      <c r="MYU238" s="31"/>
      <c r="MYV238" s="31"/>
      <c r="MYW238" s="31"/>
      <c r="MYX238" s="31"/>
      <c r="MYY238" s="31"/>
      <c r="MYZ238" s="31"/>
      <c r="MZA238" s="31"/>
      <c r="MZB238" s="31"/>
      <c r="MZC238" s="31"/>
      <c r="MZD238" s="31"/>
      <c r="MZE238" s="31"/>
      <c r="MZF238" s="31"/>
      <c r="MZG238" s="31"/>
      <c r="MZH238" s="31"/>
      <c r="MZI238" s="31"/>
      <c r="MZJ238" s="31"/>
      <c r="MZK238" s="31"/>
      <c r="MZL238" s="31"/>
      <c r="MZM238" s="31"/>
      <c r="MZN238" s="31"/>
      <c r="MZO238" s="31"/>
      <c r="MZP238" s="31"/>
      <c r="MZQ238" s="31"/>
      <c r="MZR238" s="31"/>
      <c r="MZS238" s="31"/>
      <c r="MZT238" s="31"/>
      <c r="MZU238" s="31"/>
      <c r="MZV238" s="31"/>
      <c r="MZW238" s="31"/>
      <c r="MZX238" s="31"/>
      <c r="MZY238" s="31"/>
      <c r="MZZ238" s="31"/>
      <c r="NAA238" s="31"/>
      <c r="NAB238" s="31"/>
      <c r="NAC238" s="31"/>
      <c r="NAD238" s="31"/>
      <c r="NAE238" s="31"/>
      <c r="NAF238" s="31"/>
      <c r="NAG238" s="31"/>
      <c r="NAH238" s="31"/>
      <c r="NAI238" s="31"/>
      <c r="NAJ238" s="31"/>
      <c r="NAK238" s="31"/>
      <c r="NAL238" s="31"/>
      <c r="NAM238" s="31"/>
      <c r="NAN238" s="31"/>
      <c r="NAO238" s="31"/>
      <c r="NAP238" s="31"/>
      <c r="NAQ238" s="31"/>
      <c r="NAR238" s="31"/>
      <c r="NAS238" s="31"/>
      <c r="NAT238" s="31"/>
      <c r="NAU238" s="31"/>
      <c r="NAV238" s="31"/>
      <c r="NAW238" s="31"/>
      <c r="NAX238" s="31"/>
      <c r="NAY238" s="31"/>
      <c r="NAZ238" s="31"/>
      <c r="NBA238" s="31"/>
      <c r="NBB238" s="31"/>
      <c r="NBC238" s="31"/>
      <c r="NBD238" s="31"/>
      <c r="NBE238" s="31"/>
      <c r="NBF238" s="31"/>
      <c r="NBG238" s="31"/>
      <c r="NBH238" s="31"/>
      <c r="NBI238" s="31"/>
      <c r="NBJ238" s="31"/>
      <c r="NBK238" s="31"/>
      <c r="NBL238" s="31"/>
      <c r="NBM238" s="31"/>
      <c r="NBN238" s="31"/>
      <c r="NBO238" s="31"/>
      <c r="NBP238" s="31"/>
      <c r="NBQ238" s="31"/>
      <c r="NBR238" s="31"/>
      <c r="NBS238" s="31"/>
      <c r="NBT238" s="31"/>
      <c r="NBU238" s="31"/>
      <c r="NBV238" s="31"/>
      <c r="NBW238" s="31"/>
      <c r="NBX238" s="31"/>
      <c r="NBY238" s="31"/>
      <c r="NBZ238" s="31"/>
      <c r="NCA238" s="31"/>
      <c r="NCB238" s="31"/>
      <c r="NCC238" s="31"/>
      <c r="NCD238" s="31"/>
      <c r="NCE238" s="31"/>
      <c r="NCF238" s="31"/>
      <c r="NCG238" s="31"/>
      <c r="NCH238" s="31"/>
      <c r="NCI238" s="31"/>
      <c r="NCJ238" s="31"/>
      <c r="NCK238" s="31"/>
      <c r="NCL238" s="31"/>
      <c r="NCM238" s="31"/>
      <c r="NCN238" s="31"/>
      <c r="NCO238" s="31"/>
      <c r="NCP238" s="31"/>
      <c r="NCQ238" s="31"/>
      <c r="NCR238" s="31"/>
      <c r="NCS238" s="31"/>
      <c r="NCT238" s="31"/>
      <c r="NCU238" s="31"/>
      <c r="NCV238" s="31"/>
      <c r="NCW238" s="31"/>
      <c r="NCX238" s="31"/>
      <c r="NCY238" s="31"/>
      <c r="NCZ238" s="31"/>
      <c r="NDA238" s="31"/>
      <c r="NDB238" s="31"/>
      <c r="NDC238" s="31"/>
      <c r="NDD238" s="31"/>
      <c r="NDE238" s="31"/>
      <c r="NDF238" s="31"/>
      <c r="NDG238" s="31"/>
      <c r="NDH238" s="31"/>
      <c r="NDI238" s="31"/>
      <c r="NDJ238" s="31"/>
      <c r="NDK238" s="31"/>
      <c r="NDL238" s="31"/>
      <c r="NDM238" s="31"/>
      <c r="NDN238" s="31"/>
      <c r="NDO238" s="31"/>
      <c r="NDP238" s="31"/>
      <c r="NDQ238" s="31"/>
      <c r="NDR238" s="31"/>
      <c r="NDS238" s="31"/>
      <c r="NDT238" s="31"/>
      <c r="NDU238" s="31"/>
      <c r="NDV238" s="31"/>
      <c r="NDW238" s="31"/>
      <c r="NDX238" s="31"/>
      <c r="NDY238" s="31"/>
      <c r="NDZ238" s="31"/>
      <c r="NEA238" s="31"/>
      <c r="NEB238" s="31"/>
      <c r="NEC238" s="31"/>
      <c r="NED238" s="31"/>
      <c r="NEE238" s="31"/>
      <c r="NEF238" s="31"/>
      <c r="NEG238" s="31"/>
      <c r="NEH238" s="31"/>
      <c r="NEI238" s="31"/>
      <c r="NEJ238" s="31"/>
      <c r="NEK238" s="31"/>
      <c r="NEL238" s="31"/>
      <c r="NEM238" s="31"/>
      <c r="NEN238" s="31"/>
      <c r="NEO238" s="31"/>
      <c r="NEP238" s="31"/>
      <c r="NEQ238" s="31"/>
      <c r="NER238" s="31"/>
      <c r="NES238" s="31"/>
      <c r="NET238" s="31"/>
      <c r="NEU238" s="31"/>
      <c r="NEV238" s="31"/>
      <c r="NEW238" s="31"/>
      <c r="NEX238" s="31"/>
      <c r="NEY238" s="31"/>
      <c r="NEZ238" s="31"/>
      <c r="NFA238" s="31"/>
      <c r="NFB238" s="31"/>
      <c r="NFC238" s="31"/>
      <c r="NFD238" s="31"/>
      <c r="NFE238" s="31"/>
      <c r="NFF238" s="31"/>
      <c r="NFG238" s="31"/>
      <c r="NFH238" s="31"/>
      <c r="NFI238" s="31"/>
      <c r="NFJ238" s="31"/>
      <c r="NFK238" s="31"/>
      <c r="NFL238" s="31"/>
      <c r="NFM238" s="31"/>
      <c r="NFN238" s="31"/>
      <c r="NFO238" s="31"/>
      <c r="NFP238" s="31"/>
      <c r="NFQ238" s="31"/>
      <c r="NFR238" s="31"/>
      <c r="NFS238" s="31"/>
      <c r="NFT238" s="31"/>
      <c r="NFU238" s="31"/>
      <c r="NFV238" s="31"/>
      <c r="NFW238" s="31"/>
      <c r="NFX238" s="31"/>
      <c r="NFY238" s="31"/>
      <c r="NFZ238" s="31"/>
      <c r="NGA238" s="31"/>
      <c r="NGB238" s="31"/>
      <c r="NGC238" s="31"/>
      <c r="NGD238" s="31"/>
      <c r="NGE238" s="31"/>
      <c r="NGF238" s="31"/>
      <c r="NGG238" s="31"/>
      <c r="NGH238" s="31"/>
      <c r="NGI238" s="31"/>
      <c r="NGJ238" s="31"/>
      <c r="NGK238" s="31"/>
      <c r="NGL238" s="31"/>
      <c r="NGM238" s="31"/>
      <c r="NGN238" s="31"/>
      <c r="NGO238" s="31"/>
      <c r="NGP238" s="31"/>
      <c r="NGQ238" s="31"/>
      <c r="NGR238" s="31"/>
      <c r="NGS238" s="31"/>
      <c r="NGT238" s="31"/>
      <c r="NGU238" s="31"/>
      <c r="NGV238" s="31"/>
      <c r="NGW238" s="31"/>
      <c r="NGX238" s="31"/>
      <c r="NGY238" s="31"/>
      <c r="NGZ238" s="31"/>
      <c r="NHA238" s="31"/>
      <c r="NHB238" s="31"/>
      <c r="NHC238" s="31"/>
      <c r="NHD238" s="31"/>
      <c r="NHE238" s="31"/>
      <c r="NHF238" s="31"/>
      <c r="NHG238" s="31"/>
      <c r="NHH238" s="31"/>
      <c r="NHI238" s="31"/>
      <c r="NHJ238" s="31"/>
      <c r="NHK238" s="31"/>
      <c r="NHL238" s="31"/>
      <c r="NHM238" s="31"/>
      <c r="NHN238" s="31"/>
      <c r="NHO238" s="31"/>
      <c r="NHP238" s="31"/>
      <c r="NHQ238" s="31"/>
      <c r="NHR238" s="31"/>
      <c r="NHS238" s="31"/>
      <c r="NHT238" s="31"/>
      <c r="NHU238" s="31"/>
      <c r="NHV238" s="31"/>
      <c r="NHW238" s="31"/>
      <c r="NHX238" s="31"/>
      <c r="NHY238" s="31"/>
      <c r="NHZ238" s="31"/>
      <c r="NIA238" s="31"/>
      <c r="NIB238" s="31"/>
      <c r="NIC238" s="31"/>
      <c r="NID238" s="31"/>
      <c r="NIE238" s="31"/>
      <c r="NIF238" s="31"/>
      <c r="NIG238" s="31"/>
      <c r="NIH238" s="31"/>
      <c r="NII238" s="31"/>
      <c r="NIJ238" s="31"/>
      <c r="NIK238" s="31"/>
      <c r="NIL238" s="31"/>
      <c r="NIM238" s="31"/>
      <c r="NIN238" s="31"/>
      <c r="NIO238" s="31"/>
      <c r="NIP238" s="31"/>
      <c r="NIQ238" s="31"/>
      <c r="NIR238" s="31"/>
      <c r="NIS238" s="31"/>
      <c r="NIT238" s="31"/>
      <c r="NIU238" s="31"/>
      <c r="NIV238" s="31"/>
      <c r="NIW238" s="31"/>
      <c r="NIX238" s="31"/>
      <c r="NIY238" s="31"/>
      <c r="NIZ238" s="31"/>
      <c r="NJA238" s="31"/>
      <c r="NJB238" s="31"/>
      <c r="NJC238" s="31"/>
      <c r="NJD238" s="31"/>
      <c r="NJE238" s="31"/>
      <c r="NJF238" s="31"/>
      <c r="NJG238" s="31"/>
      <c r="NJH238" s="31"/>
      <c r="NJI238" s="31"/>
      <c r="NJJ238" s="31"/>
      <c r="NJK238" s="31"/>
      <c r="NJL238" s="31"/>
      <c r="NJM238" s="31"/>
      <c r="NJN238" s="31"/>
      <c r="NJO238" s="31"/>
      <c r="NJP238" s="31"/>
      <c r="NJQ238" s="31"/>
      <c r="NJR238" s="31"/>
      <c r="NJS238" s="31"/>
      <c r="NJT238" s="31"/>
      <c r="NJU238" s="31"/>
      <c r="NJV238" s="31"/>
      <c r="NJW238" s="31"/>
      <c r="NJX238" s="31"/>
      <c r="NJY238" s="31"/>
      <c r="NJZ238" s="31"/>
      <c r="NKA238" s="31"/>
      <c r="NKB238" s="31"/>
      <c r="NKC238" s="31"/>
      <c r="NKD238" s="31"/>
      <c r="NKE238" s="31"/>
      <c r="NKF238" s="31"/>
      <c r="NKG238" s="31"/>
      <c r="NKH238" s="31"/>
      <c r="NKI238" s="31"/>
      <c r="NKJ238" s="31"/>
      <c r="NKK238" s="31"/>
      <c r="NKL238" s="31"/>
      <c r="NKM238" s="31"/>
      <c r="NKN238" s="31"/>
      <c r="NKO238" s="31"/>
      <c r="NKP238" s="31"/>
      <c r="NKQ238" s="31"/>
      <c r="NKR238" s="31"/>
      <c r="NKS238" s="31"/>
      <c r="NKT238" s="31"/>
      <c r="NKU238" s="31"/>
      <c r="NKV238" s="31"/>
      <c r="NKW238" s="31"/>
      <c r="NKX238" s="31"/>
      <c r="NKY238" s="31"/>
      <c r="NKZ238" s="31"/>
      <c r="NLA238" s="31"/>
      <c r="NLB238" s="31"/>
      <c r="NLC238" s="31"/>
      <c r="NLD238" s="31"/>
      <c r="NLE238" s="31"/>
      <c r="NLF238" s="31"/>
      <c r="NLG238" s="31"/>
      <c r="NLH238" s="31"/>
      <c r="NLI238" s="31"/>
      <c r="NLJ238" s="31"/>
      <c r="NLK238" s="31"/>
      <c r="NLL238" s="31"/>
      <c r="NLM238" s="31"/>
      <c r="NLN238" s="31"/>
      <c r="NLO238" s="31"/>
      <c r="NLP238" s="31"/>
      <c r="NLQ238" s="31"/>
      <c r="NLR238" s="31"/>
      <c r="NLS238" s="31"/>
      <c r="NLT238" s="31"/>
      <c r="NLU238" s="31"/>
      <c r="NLV238" s="31"/>
      <c r="NLW238" s="31"/>
      <c r="NLX238" s="31"/>
      <c r="NLY238" s="31"/>
      <c r="NLZ238" s="31"/>
      <c r="NMA238" s="31"/>
      <c r="NMB238" s="31"/>
      <c r="NMC238" s="31"/>
      <c r="NMD238" s="31"/>
      <c r="NME238" s="31"/>
      <c r="NMF238" s="31"/>
      <c r="NMG238" s="31"/>
      <c r="NMH238" s="31"/>
      <c r="NMI238" s="31"/>
      <c r="NMJ238" s="31"/>
      <c r="NMK238" s="31"/>
      <c r="NML238" s="31"/>
      <c r="NMM238" s="31"/>
      <c r="NMN238" s="31"/>
      <c r="NMO238" s="31"/>
      <c r="NMP238" s="31"/>
      <c r="NMQ238" s="31"/>
      <c r="NMR238" s="31"/>
      <c r="NMS238" s="31"/>
      <c r="NMT238" s="31"/>
      <c r="NMU238" s="31"/>
      <c r="NMV238" s="31"/>
      <c r="NMW238" s="31"/>
      <c r="NMX238" s="31"/>
      <c r="NMY238" s="31"/>
      <c r="NMZ238" s="31"/>
      <c r="NNA238" s="31"/>
      <c r="NNB238" s="31"/>
      <c r="NNC238" s="31"/>
      <c r="NND238" s="31"/>
      <c r="NNE238" s="31"/>
      <c r="NNF238" s="31"/>
      <c r="NNG238" s="31"/>
      <c r="NNH238" s="31"/>
      <c r="NNI238" s="31"/>
      <c r="NNJ238" s="31"/>
      <c r="NNK238" s="31"/>
      <c r="NNL238" s="31"/>
      <c r="NNM238" s="31"/>
      <c r="NNN238" s="31"/>
      <c r="NNO238" s="31"/>
      <c r="NNP238" s="31"/>
      <c r="NNQ238" s="31"/>
      <c r="NNR238" s="31"/>
      <c r="NNS238" s="31"/>
      <c r="NNT238" s="31"/>
      <c r="NNU238" s="31"/>
      <c r="NNV238" s="31"/>
      <c r="NNW238" s="31"/>
      <c r="NNX238" s="31"/>
      <c r="NNY238" s="31"/>
      <c r="NNZ238" s="31"/>
      <c r="NOA238" s="31"/>
      <c r="NOB238" s="31"/>
      <c r="NOC238" s="31"/>
      <c r="NOD238" s="31"/>
      <c r="NOE238" s="31"/>
      <c r="NOF238" s="31"/>
      <c r="NOG238" s="31"/>
      <c r="NOH238" s="31"/>
      <c r="NOI238" s="31"/>
      <c r="NOJ238" s="31"/>
      <c r="NOK238" s="31"/>
      <c r="NOL238" s="31"/>
      <c r="NOM238" s="31"/>
      <c r="NON238" s="31"/>
      <c r="NOO238" s="31"/>
      <c r="NOP238" s="31"/>
      <c r="NOQ238" s="31"/>
      <c r="NOR238" s="31"/>
      <c r="NOS238" s="31"/>
      <c r="NOT238" s="31"/>
      <c r="NOU238" s="31"/>
      <c r="NOV238" s="31"/>
      <c r="NOW238" s="31"/>
      <c r="NOX238" s="31"/>
      <c r="NOY238" s="31"/>
      <c r="NOZ238" s="31"/>
      <c r="NPA238" s="31"/>
      <c r="NPB238" s="31"/>
      <c r="NPC238" s="31"/>
      <c r="NPD238" s="31"/>
      <c r="NPE238" s="31"/>
      <c r="NPF238" s="31"/>
      <c r="NPG238" s="31"/>
      <c r="NPH238" s="31"/>
      <c r="NPI238" s="31"/>
      <c r="NPJ238" s="31"/>
      <c r="NPK238" s="31"/>
      <c r="NPL238" s="31"/>
      <c r="NPM238" s="31"/>
      <c r="NPN238" s="31"/>
      <c r="NPO238" s="31"/>
      <c r="NPP238" s="31"/>
      <c r="NPQ238" s="31"/>
      <c r="NPR238" s="31"/>
      <c r="NPS238" s="31"/>
      <c r="NPT238" s="31"/>
      <c r="NPU238" s="31"/>
      <c r="NPV238" s="31"/>
      <c r="NPW238" s="31"/>
      <c r="NPX238" s="31"/>
      <c r="NPY238" s="31"/>
      <c r="NPZ238" s="31"/>
      <c r="NQA238" s="31"/>
      <c r="NQB238" s="31"/>
      <c r="NQC238" s="31"/>
      <c r="NQD238" s="31"/>
      <c r="NQE238" s="31"/>
      <c r="NQF238" s="31"/>
      <c r="NQG238" s="31"/>
      <c r="NQH238" s="31"/>
      <c r="NQI238" s="31"/>
      <c r="NQJ238" s="31"/>
      <c r="NQK238" s="31"/>
      <c r="NQL238" s="31"/>
      <c r="NQM238" s="31"/>
      <c r="NQN238" s="31"/>
      <c r="NQO238" s="31"/>
      <c r="NQP238" s="31"/>
      <c r="NQQ238" s="31"/>
      <c r="NQR238" s="31"/>
      <c r="NQS238" s="31"/>
      <c r="NQT238" s="31"/>
      <c r="NQU238" s="31"/>
      <c r="NQV238" s="31"/>
      <c r="NQW238" s="31"/>
      <c r="NQX238" s="31"/>
      <c r="NQY238" s="31"/>
      <c r="NQZ238" s="31"/>
      <c r="NRA238" s="31"/>
      <c r="NRB238" s="31"/>
      <c r="NRC238" s="31"/>
      <c r="NRD238" s="31"/>
      <c r="NRE238" s="31"/>
      <c r="NRF238" s="31"/>
      <c r="NRG238" s="31"/>
      <c r="NRH238" s="31"/>
      <c r="NRI238" s="31"/>
      <c r="NRJ238" s="31"/>
      <c r="NRK238" s="31"/>
      <c r="NRL238" s="31"/>
      <c r="NRM238" s="31"/>
      <c r="NRN238" s="31"/>
      <c r="NRO238" s="31"/>
      <c r="NRP238" s="31"/>
      <c r="NRQ238" s="31"/>
      <c r="NRR238" s="31"/>
      <c r="NRS238" s="31"/>
      <c r="NRT238" s="31"/>
      <c r="NRU238" s="31"/>
      <c r="NRV238" s="31"/>
      <c r="NRW238" s="31"/>
      <c r="NRX238" s="31"/>
      <c r="NRY238" s="31"/>
      <c r="NRZ238" s="31"/>
      <c r="NSA238" s="31"/>
      <c r="NSB238" s="31"/>
      <c r="NSC238" s="31"/>
      <c r="NSD238" s="31"/>
      <c r="NSE238" s="31"/>
      <c r="NSF238" s="31"/>
      <c r="NSG238" s="31"/>
      <c r="NSH238" s="31"/>
      <c r="NSI238" s="31"/>
      <c r="NSJ238" s="31"/>
      <c r="NSK238" s="31"/>
      <c r="NSL238" s="31"/>
      <c r="NSM238" s="31"/>
      <c r="NSN238" s="31"/>
      <c r="NSO238" s="31"/>
      <c r="NSP238" s="31"/>
      <c r="NSQ238" s="31"/>
      <c r="NSR238" s="31"/>
      <c r="NSS238" s="31"/>
      <c r="NST238" s="31"/>
      <c r="NSU238" s="31"/>
      <c r="NSV238" s="31"/>
      <c r="NSW238" s="31"/>
      <c r="NSX238" s="31"/>
      <c r="NSY238" s="31"/>
      <c r="NSZ238" s="31"/>
      <c r="NTA238" s="31"/>
      <c r="NTB238" s="31"/>
      <c r="NTC238" s="31"/>
      <c r="NTD238" s="31"/>
      <c r="NTE238" s="31"/>
      <c r="NTF238" s="31"/>
      <c r="NTG238" s="31"/>
      <c r="NTH238" s="31"/>
      <c r="NTI238" s="31"/>
      <c r="NTJ238" s="31"/>
      <c r="NTK238" s="31"/>
      <c r="NTL238" s="31"/>
      <c r="NTM238" s="31"/>
      <c r="NTN238" s="31"/>
      <c r="NTO238" s="31"/>
      <c r="NTP238" s="31"/>
      <c r="NTQ238" s="31"/>
      <c r="NTR238" s="31"/>
      <c r="NTS238" s="31"/>
      <c r="NTT238" s="31"/>
      <c r="NTU238" s="31"/>
      <c r="NTV238" s="31"/>
      <c r="NTW238" s="31"/>
      <c r="NTX238" s="31"/>
      <c r="NTY238" s="31"/>
      <c r="NTZ238" s="31"/>
      <c r="NUA238" s="31"/>
      <c r="NUB238" s="31"/>
      <c r="NUC238" s="31"/>
      <c r="NUD238" s="31"/>
      <c r="NUE238" s="31"/>
      <c r="NUF238" s="31"/>
      <c r="NUG238" s="31"/>
      <c r="NUH238" s="31"/>
      <c r="NUI238" s="31"/>
      <c r="NUJ238" s="31"/>
      <c r="NUK238" s="31"/>
      <c r="NUL238" s="31"/>
      <c r="NUM238" s="31"/>
      <c r="NUN238" s="31"/>
      <c r="NUO238" s="31"/>
      <c r="NUP238" s="31"/>
      <c r="NUQ238" s="31"/>
      <c r="NUR238" s="31"/>
      <c r="NUS238" s="31"/>
      <c r="NUT238" s="31"/>
      <c r="NUU238" s="31"/>
      <c r="NUV238" s="31"/>
      <c r="NUW238" s="31"/>
      <c r="NUX238" s="31"/>
      <c r="NUY238" s="31"/>
      <c r="NUZ238" s="31"/>
      <c r="NVA238" s="31"/>
      <c r="NVB238" s="31"/>
      <c r="NVC238" s="31"/>
      <c r="NVD238" s="31"/>
      <c r="NVE238" s="31"/>
      <c r="NVF238" s="31"/>
      <c r="NVG238" s="31"/>
      <c r="NVH238" s="31"/>
      <c r="NVI238" s="31"/>
      <c r="NVJ238" s="31"/>
      <c r="NVK238" s="31"/>
      <c r="NVL238" s="31"/>
      <c r="NVM238" s="31"/>
      <c r="NVN238" s="31"/>
      <c r="NVO238" s="31"/>
      <c r="NVP238" s="31"/>
      <c r="NVQ238" s="31"/>
      <c r="NVR238" s="31"/>
      <c r="NVS238" s="31"/>
      <c r="NVT238" s="31"/>
      <c r="NVU238" s="31"/>
      <c r="NVV238" s="31"/>
      <c r="NVW238" s="31"/>
      <c r="NVX238" s="31"/>
      <c r="NVY238" s="31"/>
      <c r="NVZ238" s="31"/>
      <c r="NWA238" s="31"/>
      <c r="NWB238" s="31"/>
      <c r="NWC238" s="31"/>
      <c r="NWD238" s="31"/>
      <c r="NWE238" s="31"/>
      <c r="NWF238" s="31"/>
      <c r="NWG238" s="31"/>
      <c r="NWH238" s="31"/>
      <c r="NWI238" s="31"/>
      <c r="NWJ238" s="31"/>
      <c r="NWK238" s="31"/>
      <c r="NWL238" s="31"/>
      <c r="NWM238" s="31"/>
      <c r="NWN238" s="31"/>
      <c r="NWO238" s="31"/>
      <c r="NWP238" s="31"/>
      <c r="NWQ238" s="31"/>
      <c r="NWR238" s="31"/>
      <c r="NWS238" s="31"/>
      <c r="NWT238" s="31"/>
      <c r="NWU238" s="31"/>
      <c r="NWV238" s="31"/>
      <c r="NWW238" s="31"/>
      <c r="NWX238" s="31"/>
      <c r="NWY238" s="31"/>
      <c r="NWZ238" s="31"/>
      <c r="NXA238" s="31"/>
      <c r="NXB238" s="31"/>
      <c r="NXC238" s="31"/>
      <c r="NXD238" s="31"/>
      <c r="NXE238" s="31"/>
      <c r="NXF238" s="31"/>
      <c r="NXG238" s="31"/>
      <c r="NXH238" s="31"/>
      <c r="NXI238" s="31"/>
      <c r="NXJ238" s="31"/>
      <c r="NXK238" s="31"/>
      <c r="NXL238" s="31"/>
      <c r="NXM238" s="31"/>
      <c r="NXN238" s="31"/>
      <c r="NXO238" s="31"/>
      <c r="NXP238" s="31"/>
      <c r="NXQ238" s="31"/>
      <c r="NXR238" s="31"/>
      <c r="NXS238" s="31"/>
      <c r="NXT238" s="31"/>
      <c r="NXU238" s="31"/>
      <c r="NXV238" s="31"/>
      <c r="NXW238" s="31"/>
      <c r="NXX238" s="31"/>
      <c r="NXY238" s="31"/>
      <c r="NXZ238" s="31"/>
      <c r="NYA238" s="31"/>
      <c r="NYB238" s="31"/>
      <c r="NYC238" s="31"/>
      <c r="NYD238" s="31"/>
      <c r="NYE238" s="31"/>
      <c r="NYF238" s="31"/>
      <c r="NYG238" s="31"/>
      <c r="NYH238" s="31"/>
      <c r="NYI238" s="31"/>
      <c r="NYJ238" s="31"/>
      <c r="NYK238" s="31"/>
      <c r="NYL238" s="31"/>
      <c r="NYM238" s="31"/>
      <c r="NYN238" s="31"/>
      <c r="NYO238" s="31"/>
      <c r="NYP238" s="31"/>
      <c r="NYQ238" s="31"/>
      <c r="NYR238" s="31"/>
      <c r="NYS238" s="31"/>
      <c r="NYT238" s="31"/>
      <c r="NYU238" s="31"/>
      <c r="NYV238" s="31"/>
      <c r="NYW238" s="31"/>
      <c r="NYX238" s="31"/>
      <c r="NYY238" s="31"/>
      <c r="NYZ238" s="31"/>
      <c r="NZA238" s="31"/>
      <c r="NZB238" s="31"/>
      <c r="NZC238" s="31"/>
      <c r="NZD238" s="31"/>
      <c r="NZE238" s="31"/>
      <c r="NZF238" s="31"/>
      <c r="NZG238" s="31"/>
      <c r="NZH238" s="31"/>
      <c r="NZI238" s="31"/>
      <c r="NZJ238" s="31"/>
      <c r="NZK238" s="31"/>
      <c r="NZL238" s="31"/>
      <c r="NZM238" s="31"/>
      <c r="NZN238" s="31"/>
      <c r="NZO238" s="31"/>
      <c r="NZP238" s="31"/>
      <c r="NZQ238" s="31"/>
      <c r="NZR238" s="31"/>
      <c r="NZS238" s="31"/>
      <c r="NZT238" s="31"/>
      <c r="NZU238" s="31"/>
      <c r="NZV238" s="31"/>
      <c r="NZW238" s="31"/>
      <c r="NZX238" s="31"/>
      <c r="NZY238" s="31"/>
      <c r="NZZ238" s="31"/>
      <c r="OAA238" s="31"/>
      <c r="OAB238" s="31"/>
      <c r="OAC238" s="31"/>
      <c r="OAD238" s="31"/>
      <c r="OAE238" s="31"/>
      <c r="OAF238" s="31"/>
      <c r="OAG238" s="31"/>
      <c r="OAH238" s="31"/>
      <c r="OAI238" s="31"/>
      <c r="OAJ238" s="31"/>
      <c r="OAK238" s="31"/>
      <c r="OAL238" s="31"/>
      <c r="OAM238" s="31"/>
      <c r="OAN238" s="31"/>
      <c r="OAO238" s="31"/>
      <c r="OAP238" s="31"/>
      <c r="OAQ238" s="31"/>
      <c r="OAR238" s="31"/>
      <c r="OAS238" s="31"/>
      <c r="OAT238" s="31"/>
      <c r="OAU238" s="31"/>
      <c r="OAV238" s="31"/>
      <c r="OAW238" s="31"/>
      <c r="OAX238" s="31"/>
      <c r="OAY238" s="31"/>
      <c r="OAZ238" s="31"/>
      <c r="OBA238" s="31"/>
      <c r="OBB238" s="31"/>
      <c r="OBC238" s="31"/>
      <c r="OBD238" s="31"/>
      <c r="OBE238" s="31"/>
      <c r="OBF238" s="31"/>
      <c r="OBG238" s="31"/>
      <c r="OBH238" s="31"/>
      <c r="OBI238" s="31"/>
      <c r="OBJ238" s="31"/>
      <c r="OBK238" s="31"/>
      <c r="OBL238" s="31"/>
      <c r="OBM238" s="31"/>
      <c r="OBN238" s="31"/>
      <c r="OBO238" s="31"/>
      <c r="OBP238" s="31"/>
      <c r="OBQ238" s="31"/>
      <c r="OBR238" s="31"/>
      <c r="OBS238" s="31"/>
      <c r="OBT238" s="31"/>
      <c r="OBU238" s="31"/>
      <c r="OBV238" s="31"/>
      <c r="OBW238" s="31"/>
      <c r="OBX238" s="31"/>
      <c r="OBY238" s="31"/>
      <c r="OBZ238" s="31"/>
      <c r="OCA238" s="31"/>
      <c r="OCB238" s="31"/>
      <c r="OCC238" s="31"/>
      <c r="OCD238" s="31"/>
      <c r="OCE238" s="31"/>
      <c r="OCF238" s="31"/>
      <c r="OCG238" s="31"/>
      <c r="OCH238" s="31"/>
      <c r="OCI238" s="31"/>
      <c r="OCJ238" s="31"/>
      <c r="OCK238" s="31"/>
      <c r="OCL238" s="31"/>
      <c r="OCM238" s="31"/>
      <c r="OCN238" s="31"/>
      <c r="OCO238" s="31"/>
      <c r="OCP238" s="31"/>
      <c r="OCQ238" s="31"/>
      <c r="OCR238" s="31"/>
      <c r="OCS238" s="31"/>
      <c r="OCT238" s="31"/>
      <c r="OCU238" s="31"/>
      <c r="OCV238" s="31"/>
      <c r="OCW238" s="31"/>
      <c r="OCX238" s="31"/>
      <c r="OCY238" s="31"/>
      <c r="OCZ238" s="31"/>
      <c r="ODA238" s="31"/>
      <c r="ODB238" s="31"/>
      <c r="ODC238" s="31"/>
      <c r="ODD238" s="31"/>
      <c r="ODE238" s="31"/>
      <c r="ODF238" s="31"/>
      <c r="ODG238" s="31"/>
      <c r="ODH238" s="31"/>
      <c r="ODI238" s="31"/>
      <c r="ODJ238" s="31"/>
      <c r="ODK238" s="31"/>
      <c r="ODL238" s="31"/>
      <c r="ODM238" s="31"/>
      <c r="ODN238" s="31"/>
      <c r="ODO238" s="31"/>
      <c r="ODP238" s="31"/>
      <c r="ODQ238" s="31"/>
      <c r="ODR238" s="31"/>
      <c r="ODS238" s="31"/>
      <c r="ODT238" s="31"/>
      <c r="ODU238" s="31"/>
      <c r="ODV238" s="31"/>
      <c r="ODW238" s="31"/>
      <c r="ODX238" s="31"/>
      <c r="ODY238" s="31"/>
      <c r="ODZ238" s="31"/>
      <c r="OEA238" s="31"/>
      <c r="OEB238" s="31"/>
      <c r="OEC238" s="31"/>
      <c r="OED238" s="31"/>
      <c r="OEE238" s="31"/>
      <c r="OEF238" s="31"/>
      <c r="OEG238" s="31"/>
      <c r="OEH238" s="31"/>
      <c r="OEI238" s="31"/>
      <c r="OEJ238" s="31"/>
      <c r="OEK238" s="31"/>
      <c r="OEL238" s="31"/>
      <c r="OEM238" s="31"/>
      <c r="OEN238" s="31"/>
      <c r="OEO238" s="31"/>
      <c r="OEP238" s="31"/>
      <c r="OEQ238" s="31"/>
      <c r="OER238" s="31"/>
      <c r="OES238" s="31"/>
      <c r="OET238" s="31"/>
      <c r="OEU238" s="31"/>
      <c r="OEV238" s="31"/>
      <c r="OEW238" s="31"/>
      <c r="OEX238" s="31"/>
      <c r="OEY238" s="31"/>
      <c r="OEZ238" s="31"/>
      <c r="OFA238" s="31"/>
      <c r="OFB238" s="31"/>
      <c r="OFC238" s="31"/>
      <c r="OFD238" s="31"/>
      <c r="OFE238" s="31"/>
      <c r="OFF238" s="31"/>
      <c r="OFG238" s="31"/>
      <c r="OFH238" s="31"/>
      <c r="OFI238" s="31"/>
      <c r="OFJ238" s="31"/>
      <c r="OFK238" s="31"/>
      <c r="OFL238" s="31"/>
      <c r="OFM238" s="31"/>
      <c r="OFN238" s="31"/>
      <c r="OFO238" s="31"/>
      <c r="OFP238" s="31"/>
      <c r="OFQ238" s="31"/>
      <c r="OFR238" s="31"/>
      <c r="OFS238" s="31"/>
      <c r="OFT238" s="31"/>
      <c r="OFU238" s="31"/>
      <c r="OFV238" s="31"/>
      <c r="OFW238" s="31"/>
      <c r="OFX238" s="31"/>
      <c r="OFY238" s="31"/>
      <c r="OFZ238" s="31"/>
      <c r="OGA238" s="31"/>
      <c r="OGB238" s="31"/>
      <c r="OGC238" s="31"/>
      <c r="OGD238" s="31"/>
      <c r="OGE238" s="31"/>
      <c r="OGF238" s="31"/>
      <c r="OGG238" s="31"/>
      <c r="OGH238" s="31"/>
      <c r="OGI238" s="31"/>
      <c r="OGJ238" s="31"/>
      <c r="OGK238" s="31"/>
      <c r="OGL238" s="31"/>
      <c r="OGM238" s="31"/>
      <c r="OGN238" s="31"/>
      <c r="OGO238" s="31"/>
      <c r="OGP238" s="31"/>
      <c r="OGQ238" s="31"/>
      <c r="OGR238" s="31"/>
      <c r="OGS238" s="31"/>
      <c r="OGT238" s="31"/>
      <c r="OGU238" s="31"/>
      <c r="OGV238" s="31"/>
      <c r="OGW238" s="31"/>
      <c r="OGX238" s="31"/>
      <c r="OGY238" s="31"/>
      <c r="OGZ238" s="31"/>
      <c r="OHA238" s="31"/>
      <c r="OHB238" s="31"/>
      <c r="OHC238" s="31"/>
      <c r="OHD238" s="31"/>
      <c r="OHE238" s="31"/>
      <c r="OHF238" s="31"/>
      <c r="OHG238" s="31"/>
      <c r="OHH238" s="31"/>
      <c r="OHI238" s="31"/>
      <c r="OHJ238" s="31"/>
      <c r="OHK238" s="31"/>
      <c r="OHL238" s="31"/>
      <c r="OHM238" s="31"/>
      <c r="OHN238" s="31"/>
      <c r="OHO238" s="31"/>
      <c r="OHP238" s="31"/>
      <c r="OHQ238" s="31"/>
      <c r="OHR238" s="31"/>
      <c r="OHS238" s="31"/>
      <c r="OHT238" s="31"/>
      <c r="OHU238" s="31"/>
      <c r="OHV238" s="31"/>
      <c r="OHW238" s="31"/>
      <c r="OHX238" s="31"/>
      <c r="OHY238" s="31"/>
      <c r="OHZ238" s="31"/>
      <c r="OIA238" s="31"/>
      <c r="OIB238" s="31"/>
      <c r="OIC238" s="31"/>
      <c r="OID238" s="31"/>
      <c r="OIE238" s="31"/>
      <c r="OIF238" s="31"/>
      <c r="OIG238" s="31"/>
      <c r="OIH238" s="31"/>
      <c r="OII238" s="31"/>
      <c r="OIJ238" s="31"/>
      <c r="OIK238" s="31"/>
      <c r="OIL238" s="31"/>
      <c r="OIM238" s="31"/>
      <c r="OIN238" s="31"/>
      <c r="OIO238" s="31"/>
      <c r="OIP238" s="31"/>
      <c r="OIQ238" s="31"/>
      <c r="OIR238" s="31"/>
      <c r="OIS238" s="31"/>
      <c r="OIT238" s="31"/>
      <c r="OIU238" s="31"/>
      <c r="OIV238" s="31"/>
      <c r="OIW238" s="31"/>
      <c r="OIX238" s="31"/>
      <c r="OIY238" s="31"/>
      <c r="OIZ238" s="31"/>
      <c r="OJA238" s="31"/>
      <c r="OJB238" s="31"/>
      <c r="OJC238" s="31"/>
      <c r="OJD238" s="31"/>
      <c r="OJE238" s="31"/>
      <c r="OJF238" s="31"/>
      <c r="OJG238" s="31"/>
      <c r="OJH238" s="31"/>
      <c r="OJI238" s="31"/>
      <c r="OJJ238" s="31"/>
      <c r="OJK238" s="31"/>
      <c r="OJL238" s="31"/>
      <c r="OJM238" s="31"/>
      <c r="OJN238" s="31"/>
      <c r="OJO238" s="31"/>
      <c r="OJP238" s="31"/>
      <c r="OJQ238" s="31"/>
      <c r="OJR238" s="31"/>
      <c r="OJS238" s="31"/>
      <c r="OJT238" s="31"/>
      <c r="OJU238" s="31"/>
      <c r="OJV238" s="31"/>
      <c r="OJW238" s="31"/>
      <c r="OJX238" s="31"/>
      <c r="OJY238" s="31"/>
      <c r="OJZ238" s="31"/>
      <c r="OKA238" s="31"/>
      <c r="OKB238" s="31"/>
      <c r="OKC238" s="31"/>
      <c r="OKD238" s="31"/>
      <c r="OKE238" s="31"/>
      <c r="OKF238" s="31"/>
      <c r="OKG238" s="31"/>
      <c r="OKH238" s="31"/>
      <c r="OKI238" s="31"/>
      <c r="OKJ238" s="31"/>
      <c r="OKK238" s="31"/>
      <c r="OKL238" s="31"/>
      <c r="OKM238" s="31"/>
      <c r="OKN238" s="31"/>
      <c r="OKO238" s="31"/>
      <c r="OKP238" s="31"/>
      <c r="OKQ238" s="31"/>
      <c r="OKR238" s="31"/>
      <c r="OKS238" s="31"/>
      <c r="OKT238" s="31"/>
      <c r="OKU238" s="31"/>
      <c r="OKV238" s="31"/>
      <c r="OKW238" s="31"/>
      <c r="OKX238" s="31"/>
      <c r="OKY238" s="31"/>
      <c r="OKZ238" s="31"/>
      <c r="OLA238" s="31"/>
      <c r="OLB238" s="31"/>
      <c r="OLC238" s="31"/>
      <c r="OLD238" s="31"/>
      <c r="OLE238" s="31"/>
      <c r="OLF238" s="31"/>
      <c r="OLG238" s="31"/>
      <c r="OLH238" s="31"/>
      <c r="OLI238" s="31"/>
      <c r="OLJ238" s="31"/>
      <c r="OLK238" s="31"/>
      <c r="OLL238" s="31"/>
      <c r="OLM238" s="31"/>
      <c r="OLN238" s="31"/>
      <c r="OLO238" s="31"/>
      <c r="OLP238" s="31"/>
      <c r="OLQ238" s="31"/>
      <c r="OLR238" s="31"/>
      <c r="OLS238" s="31"/>
      <c r="OLT238" s="31"/>
      <c r="OLU238" s="31"/>
      <c r="OLV238" s="31"/>
      <c r="OLW238" s="31"/>
      <c r="OLX238" s="31"/>
      <c r="OLY238" s="31"/>
      <c r="OLZ238" s="31"/>
      <c r="OMA238" s="31"/>
      <c r="OMB238" s="31"/>
      <c r="OMC238" s="31"/>
      <c r="OMD238" s="31"/>
      <c r="OME238" s="31"/>
      <c r="OMF238" s="31"/>
      <c r="OMG238" s="31"/>
      <c r="OMH238" s="31"/>
      <c r="OMI238" s="31"/>
      <c r="OMJ238" s="31"/>
      <c r="OMK238" s="31"/>
      <c r="OML238" s="31"/>
      <c r="OMM238" s="31"/>
      <c r="OMN238" s="31"/>
      <c r="OMO238" s="31"/>
      <c r="OMP238" s="31"/>
      <c r="OMQ238" s="31"/>
      <c r="OMR238" s="31"/>
      <c r="OMS238" s="31"/>
      <c r="OMT238" s="31"/>
      <c r="OMU238" s="31"/>
      <c r="OMV238" s="31"/>
      <c r="OMW238" s="31"/>
      <c r="OMX238" s="31"/>
      <c r="OMY238" s="31"/>
      <c r="OMZ238" s="31"/>
      <c r="ONA238" s="31"/>
      <c r="ONB238" s="31"/>
      <c r="ONC238" s="31"/>
      <c r="OND238" s="31"/>
      <c r="ONE238" s="31"/>
      <c r="ONF238" s="31"/>
      <c r="ONG238" s="31"/>
      <c r="ONH238" s="31"/>
      <c r="ONI238" s="31"/>
      <c r="ONJ238" s="31"/>
      <c r="ONK238" s="31"/>
      <c r="ONL238" s="31"/>
      <c r="ONM238" s="31"/>
      <c r="ONN238" s="31"/>
      <c r="ONO238" s="31"/>
      <c r="ONP238" s="31"/>
      <c r="ONQ238" s="31"/>
      <c r="ONR238" s="31"/>
      <c r="ONS238" s="31"/>
      <c r="ONT238" s="31"/>
      <c r="ONU238" s="31"/>
      <c r="ONV238" s="31"/>
      <c r="ONW238" s="31"/>
      <c r="ONX238" s="31"/>
      <c r="ONY238" s="31"/>
      <c r="ONZ238" s="31"/>
      <c r="OOA238" s="31"/>
      <c r="OOB238" s="31"/>
      <c r="OOC238" s="31"/>
      <c r="OOD238" s="31"/>
      <c r="OOE238" s="31"/>
      <c r="OOF238" s="31"/>
      <c r="OOG238" s="31"/>
      <c r="OOH238" s="31"/>
      <c r="OOI238" s="31"/>
      <c r="OOJ238" s="31"/>
      <c r="OOK238" s="31"/>
      <c r="OOL238" s="31"/>
      <c r="OOM238" s="31"/>
      <c r="OON238" s="31"/>
      <c r="OOO238" s="31"/>
      <c r="OOP238" s="31"/>
      <c r="OOQ238" s="31"/>
      <c r="OOR238" s="31"/>
      <c r="OOS238" s="31"/>
      <c r="OOT238" s="31"/>
      <c r="OOU238" s="31"/>
      <c r="OOV238" s="31"/>
      <c r="OOW238" s="31"/>
      <c r="OOX238" s="31"/>
      <c r="OOY238" s="31"/>
      <c r="OOZ238" s="31"/>
      <c r="OPA238" s="31"/>
      <c r="OPB238" s="31"/>
      <c r="OPC238" s="31"/>
      <c r="OPD238" s="31"/>
      <c r="OPE238" s="31"/>
      <c r="OPF238" s="31"/>
      <c r="OPG238" s="31"/>
      <c r="OPH238" s="31"/>
      <c r="OPI238" s="31"/>
      <c r="OPJ238" s="31"/>
      <c r="OPK238" s="31"/>
      <c r="OPL238" s="31"/>
      <c r="OPM238" s="31"/>
      <c r="OPN238" s="31"/>
      <c r="OPO238" s="31"/>
      <c r="OPP238" s="31"/>
      <c r="OPQ238" s="31"/>
      <c r="OPR238" s="31"/>
      <c r="OPS238" s="31"/>
      <c r="OPT238" s="31"/>
      <c r="OPU238" s="31"/>
      <c r="OPV238" s="31"/>
      <c r="OPW238" s="31"/>
      <c r="OPX238" s="31"/>
      <c r="OPY238" s="31"/>
      <c r="OPZ238" s="31"/>
      <c r="OQA238" s="31"/>
      <c r="OQB238" s="31"/>
      <c r="OQC238" s="31"/>
      <c r="OQD238" s="31"/>
      <c r="OQE238" s="31"/>
      <c r="OQF238" s="31"/>
      <c r="OQG238" s="31"/>
      <c r="OQH238" s="31"/>
      <c r="OQI238" s="31"/>
      <c r="OQJ238" s="31"/>
      <c r="OQK238" s="31"/>
      <c r="OQL238" s="31"/>
      <c r="OQM238" s="31"/>
      <c r="OQN238" s="31"/>
      <c r="OQO238" s="31"/>
      <c r="OQP238" s="31"/>
      <c r="OQQ238" s="31"/>
      <c r="OQR238" s="31"/>
      <c r="OQS238" s="31"/>
      <c r="OQT238" s="31"/>
      <c r="OQU238" s="31"/>
      <c r="OQV238" s="31"/>
      <c r="OQW238" s="31"/>
      <c r="OQX238" s="31"/>
      <c r="OQY238" s="31"/>
      <c r="OQZ238" s="31"/>
      <c r="ORA238" s="31"/>
      <c r="ORB238" s="31"/>
      <c r="ORC238" s="31"/>
      <c r="ORD238" s="31"/>
      <c r="ORE238" s="31"/>
      <c r="ORF238" s="31"/>
      <c r="ORG238" s="31"/>
      <c r="ORH238" s="31"/>
      <c r="ORI238" s="31"/>
      <c r="ORJ238" s="31"/>
      <c r="ORK238" s="31"/>
      <c r="ORL238" s="31"/>
      <c r="ORM238" s="31"/>
      <c r="ORN238" s="31"/>
      <c r="ORO238" s="31"/>
      <c r="ORP238" s="31"/>
      <c r="ORQ238" s="31"/>
      <c r="ORR238" s="31"/>
      <c r="ORS238" s="31"/>
      <c r="ORT238" s="31"/>
      <c r="ORU238" s="31"/>
      <c r="ORV238" s="31"/>
      <c r="ORW238" s="31"/>
      <c r="ORX238" s="31"/>
      <c r="ORY238" s="31"/>
      <c r="ORZ238" s="31"/>
      <c r="OSA238" s="31"/>
      <c r="OSB238" s="31"/>
      <c r="OSC238" s="31"/>
      <c r="OSD238" s="31"/>
      <c r="OSE238" s="31"/>
      <c r="OSF238" s="31"/>
      <c r="OSG238" s="31"/>
      <c r="OSH238" s="31"/>
      <c r="OSI238" s="31"/>
      <c r="OSJ238" s="31"/>
      <c r="OSK238" s="31"/>
      <c r="OSL238" s="31"/>
      <c r="OSM238" s="31"/>
      <c r="OSN238" s="31"/>
      <c r="OSO238" s="31"/>
      <c r="OSP238" s="31"/>
      <c r="OSQ238" s="31"/>
      <c r="OSR238" s="31"/>
      <c r="OSS238" s="31"/>
      <c r="OST238" s="31"/>
      <c r="OSU238" s="31"/>
      <c r="OSV238" s="31"/>
      <c r="OSW238" s="31"/>
      <c r="OSX238" s="31"/>
      <c r="OSY238" s="31"/>
      <c r="OSZ238" s="31"/>
      <c r="OTA238" s="31"/>
      <c r="OTB238" s="31"/>
      <c r="OTC238" s="31"/>
      <c r="OTD238" s="31"/>
      <c r="OTE238" s="31"/>
      <c r="OTF238" s="31"/>
      <c r="OTG238" s="31"/>
      <c r="OTH238" s="31"/>
      <c r="OTI238" s="31"/>
      <c r="OTJ238" s="31"/>
      <c r="OTK238" s="31"/>
      <c r="OTL238" s="31"/>
      <c r="OTM238" s="31"/>
      <c r="OTN238" s="31"/>
      <c r="OTO238" s="31"/>
      <c r="OTP238" s="31"/>
      <c r="OTQ238" s="31"/>
      <c r="OTR238" s="31"/>
      <c r="OTS238" s="31"/>
      <c r="OTT238" s="31"/>
      <c r="OTU238" s="31"/>
      <c r="OTV238" s="31"/>
      <c r="OTW238" s="31"/>
      <c r="OTX238" s="31"/>
      <c r="OTY238" s="31"/>
      <c r="OTZ238" s="31"/>
      <c r="OUA238" s="31"/>
      <c r="OUB238" s="31"/>
      <c r="OUC238" s="31"/>
      <c r="OUD238" s="31"/>
      <c r="OUE238" s="31"/>
      <c r="OUF238" s="31"/>
      <c r="OUG238" s="31"/>
      <c r="OUH238" s="31"/>
      <c r="OUI238" s="31"/>
      <c r="OUJ238" s="31"/>
      <c r="OUK238" s="31"/>
      <c r="OUL238" s="31"/>
      <c r="OUM238" s="31"/>
      <c r="OUN238" s="31"/>
      <c r="OUO238" s="31"/>
      <c r="OUP238" s="31"/>
      <c r="OUQ238" s="31"/>
      <c r="OUR238" s="31"/>
      <c r="OUS238" s="31"/>
      <c r="OUT238" s="31"/>
      <c r="OUU238" s="31"/>
      <c r="OUV238" s="31"/>
      <c r="OUW238" s="31"/>
      <c r="OUX238" s="31"/>
      <c r="OUY238" s="31"/>
      <c r="OUZ238" s="31"/>
      <c r="OVA238" s="31"/>
      <c r="OVB238" s="31"/>
      <c r="OVC238" s="31"/>
      <c r="OVD238" s="31"/>
      <c r="OVE238" s="31"/>
      <c r="OVF238" s="31"/>
      <c r="OVG238" s="31"/>
      <c r="OVH238" s="31"/>
      <c r="OVI238" s="31"/>
      <c r="OVJ238" s="31"/>
      <c r="OVK238" s="31"/>
      <c r="OVL238" s="31"/>
      <c r="OVM238" s="31"/>
      <c r="OVN238" s="31"/>
      <c r="OVO238" s="31"/>
      <c r="OVP238" s="31"/>
      <c r="OVQ238" s="31"/>
      <c r="OVR238" s="31"/>
      <c r="OVS238" s="31"/>
      <c r="OVT238" s="31"/>
      <c r="OVU238" s="31"/>
      <c r="OVV238" s="31"/>
      <c r="OVW238" s="31"/>
      <c r="OVX238" s="31"/>
      <c r="OVY238" s="31"/>
      <c r="OVZ238" s="31"/>
      <c r="OWA238" s="31"/>
      <c r="OWB238" s="31"/>
      <c r="OWC238" s="31"/>
      <c r="OWD238" s="31"/>
      <c r="OWE238" s="31"/>
      <c r="OWF238" s="31"/>
      <c r="OWG238" s="31"/>
      <c r="OWH238" s="31"/>
      <c r="OWI238" s="31"/>
      <c r="OWJ238" s="31"/>
      <c r="OWK238" s="31"/>
      <c r="OWL238" s="31"/>
      <c r="OWM238" s="31"/>
      <c r="OWN238" s="31"/>
      <c r="OWO238" s="31"/>
      <c r="OWP238" s="31"/>
      <c r="OWQ238" s="31"/>
      <c r="OWR238" s="31"/>
      <c r="OWS238" s="31"/>
      <c r="OWT238" s="31"/>
      <c r="OWU238" s="31"/>
      <c r="OWV238" s="31"/>
      <c r="OWW238" s="31"/>
      <c r="OWX238" s="31"/>
      <c r="OWY238" s="31"/>
      <c r="OWZ238" s="31"/>
      <c r="OXA238" s="31"/>
      <c r="OXB238" s="31"/>
      <c r="OXC238" s="31"/>
      <c r="OXD238" s="31"/>
      <c r="OXE238" s="31"/>
      <c r="OXF238" s="31"/>
      <c r="OXG238" s="31"/>
      <c r="OXH238" s="31"/>
      <c r="OXI238" s="31"/>
      <c r="OXJ238" s="31"/>
      <c r="OXK238" s="31"/>
      <c r="OXL238" s="31"/>
      <c r="OXM238" s="31"/>
      <c r="OXN238" s="31"/>
      <c r="OXO238" s="31"/>
      <c r="OXP238" s="31"/>
      <c r="OXQ238" s="31"/>
      <c r="OXR238" s="31"/>
      <c r="OXS238" s="31"/>
      <c r="OXT238" s="31"/>
      <c r="OXU238" s="31"/>
      <c r="OXV238" s="31"/>
      <c r="OXW238" s="31"/>
      <c r="OXX238" s="31"/>
      <c r="OXY238" s="31"/>
      <c r="OXZ238" s="31"/>
      <c r="OYA238" s="31"/>
      <c r="OYB238" s="31"/>
      <c r="OYC238" s="31"/>
      <c r="OYD238" s="31"/>
      <c r="OYE238" s="31"/>
      <c r="OYF238" s="31"/>
      <c r="OYG238" s="31"/>
      <c r="OYH238" s="31"/>
      <c r="OYI238" s="31"/>
      <c r="OYJ238" s="31"/>
      <c r="OYK238" s="31"/>
      <c r="OYL238" s="31"/>
      <c r="OYM238" s="31"/>
      <c r="OYN238" s="31"/>
      <c r="OYO238" s="31"/>
      <c r="OYP238" s="31"/>
      <c r="OYQ238" s="31"/>
      <c r="OYR238" s="31"/>
      <c r="OYS238" s="31"/>
      <c r="OYT238" s="31"/>
      <c r="OYU238" s="31"/>
      <c r="OYV238" s="31"/>
      <c r="OYW238" s="31"/>
      <c r="OYX238" s="31"/>
      <c r="OYY238" s="31"/>
      <c r="OYZ238" s="31"/>
      <c r="OZA238" s="31"/>
      <c r="OZB238" s="31"/>
      <c r="OZC238" s="31"/>
      <c r="OZD238" s="31"/>
      <c r="OZE238" s="31"/>
      <c r="OZF238" s="31"/>
      <c r="OZG238" s="31"/>
      <c r="OZH238" s="31"/>
      <c r="OZI238" s="31"/>
      <c r="OZJ238" s="31"/>
      <c r="OZK238" s="31"/>
      <c r="OZL238" s="31"/>
      <c r="OZM238" s="31"/>
      <c r="OZN238" s="31"/>
      <c r="OZO238" s="31"/>
      <c r="OZP238" s="31"/>
      <c r="OZQ238" s="31"/>
      <c r="OZR238" s="31"/>
      <c r="OZS238" s="31"/>
      <c r="OZT238" s="31"/>
      <c r="OZU238" s="31"/>
      <c r="OZV238" s="31"/>
      <c r="OZW238" s="31"/>
      <c r="OZX238" s="31"/>
      <c r="OZY238" s="31"/>
      <c r="OZZ238" s="31"/>
      <c r="PAA238" s="31"/>
      <c r="PAB238" s="31"/>
      <c r="PAC238" s="31"/>
      <c r="PAD238" s="31"/>
      <c r="PAE238" s="31"/>
      <c r="PAF238" s="31"/>
      <c r="PAG238" s="31"/>
      <c r="PAH238" s="31"/>
      <c r="PAI238" s="31"/>
      <c r="PAJ238" s="31"/>
      <c r="PAK238" s="31"/>
      <c r="PAL238" s="31"/>
      <c r="PAM238" s="31"/>
      <c r="PAN238" s="31"/>
      <c r="PAO238" s="31"/>
      <c r="PAP238" s="31"/>
      <c r="PAQ238" s="31"/>
      <c r="PAR238" s="31"/>
      <c r="PAS238" s="31"/>
      <c r="PAT238" s="31"/>
      <c r="PAU238" s="31"/>
      <c r="PAV238" s="31"/>
      <c r="PAW238" s="31"/>
      <c r="PAX238" s="31"/>
      <c r="PAY238" s="31"/>
      <c r="PAZ238" s="31"/>
      <c r="PBA238" s="31"/>
      <c r="PBB238" s="31"/>
      <c r="PBC238" s="31"/>
      <c r="PBD238" s="31"/>
      <c r="PBE238" s="31"/>
      <c r="PBF238" s="31"/>
      <c r="PBG238" s="31"/>
      <c r="PBH238" s="31"/>
      <c r="PBI238" s="31"/>
      <c r="PBJ238" s="31"/>
      <c r="PBK238" s="31"/>
      <c r="PBL238" s="31"/>
      <c r="PBM238" s="31"/>
      <c r="PBN238" s="31"/>
      <c r="PBO238" s="31"/>
      <c r="PBP238" s="31"/>
      <c r="PBQ238" s="31"/>
      <c r="PBR238" s="31"/>
      <c r="PBS238" s="31"/>
      <c r="PBT238" s="31"/>
      <c r="PBU238" s="31"/>
      <c r="PBV238" s="31"/>
      <c r="PBW238" s="31"/>
      <c r="PBX238" s="31"/>
      <c r="PBY238" s="31"/>
      <c r="PBZ238" s="31"/>
      <c r="PCA238" s="31"/>
      <c r="PCB238" s="31"/>
      <c r="PCC238" s="31"/>
      <c r="PCD238" s="31"/>
      <c r="PCE238" s="31"/>
      <c r="PCF238" s="31"/>
      <c r="PCG238" s="31"/>
      <c r="PCH238" s="31"/>
      <c r="PCI238" s="31"/>
      <c r="PCJ238" s="31"/>
      <c r="PCK238" s="31"/>
      <c r="PCL238" s="31"/>
      <c r="PCM238" s="31"/>
      <c r="PCN238" s="31"/>
      <c r="PCO238" s="31"/>
      <c r="PCP238" s="31"/>
      <c r="PCQ238" s="31"/>
      <c r="PCR238" s="31"/>
      <c r="PCS238" s="31"/>
      <c r="PCT238" s="31"/>
      <c r="PCU238" s="31"/>
      <c r="PCV238" s="31"/>
      <c r="PCW238" s="31"/>
      <c r="PCX238" s="31"/>
      <c r="PCY238" s="31"/>
      <c r="PCZ238" s="31"/>
      <c r="PDA238" s="31"/>
      <c r="PDB238" s="31"/>
      <c r="PDC238" s="31"/>
      <c r="PDD238" s="31"/>
      <c r="PDE238" s="31"/>
      <c r="PDF238" s="31"/>
      <c r="PDG238" s="31"/>
      <c r="PDH238" s="31"/>
      <c r="PDI238" s="31"/>
      <c r="PDJ238" s="31"/>
      <c r="PDK238" s="31"/>
      <c r="PDL238" s="31"/>
      <c r="PDM238" s="31"/>
      <c r="PDN238" s="31"/>
      <c r="PDO238" s="31"/>
      <c r="PDP238" s="31"/>
      <c r="PDQ238" s="31"/>
      <c r="PDR238" s="31"/>
      <c r="PDS238" s="31"/>
      <c r="PDT238" s="31"/>
      <c r="PDU238" s="31"/>
      <c r="PDV238" s="31"/>
      <c r="PDW238" s="31"/>
      <c r="PDX238" s="31"/>
      <c r="PDY238" s="31"/>
      <c r="PDZ238" s="31"/>
      <c r="PEA238" s="31"/>
      <c r="PEB238" s="31"/>
      <c r="PEC238" s="31"/>
      <c r="PED238" s="31"/>
      <c r="PEE238" s="31"/>
      <c r="PEF238" s="31"/>
      <c r="PEG238" s="31"/>
      <c r="PEH238" s="31"/>
      <c r="PEI238" s="31"/>
      <c r="PEJ238" s="31"/>
      <c r="PEK238" s="31"/>
      <c r="PEL238" s="31"/>
      <c r="PEM238" s="31"/>
      <c r="PEN238" s="31"/>
      <c r="PEO238" s="31"/>
      <c r="PEP238" s="31"/>
      <c r="PEQ238" s="31"/>
      <c r="PER238" s="31"/>
      <c r="PES238" s="31"/>
      <c r="PET238" s="31"/>
      <c r="PEU238" s="31"/>
      <c r="PEV238" s="31"/>
      <c r="PEW238" s="31"/>
      <c r="PEX238" s="31"/>
      <c r="PEY238" s="31"/>
      <c r="PEZ238" s="31"/>
      <c r="PFA238" s="31"/>
      <c r="PFB238" s="31"/>
      <c r="PFC238" s="31"/>
      <c r="PFD238" s="31"/>
      <c r="PFE238" s="31"/>
      <c r="PFF238" s="31"/>
      <c r="PFG238" s="31"/>
      <c r="PFH238" s="31"/>
      <c r="PFI238" s="31"/>
      <c r="PFJ238" s="31"/>
      <c r="PFK238" s="31"/>
      <c r="PFL238" s="31"/>
      <c r="PFM238" s="31"/>
      <c r="PFN238" s="31"/>
      <c r="PFO238" s="31"/>
      <c r="PFP238" s="31"/>
      <c r="PFQ238" s="31"/>
      <c r="PFR238" s="31"/>
      <c r="PFS238" s="31"/>
      <c r="PFT238" s="31"/>
      <c r="PFU238" s="31"/>
      <c r="PFV238" s="31"/>
      <c r="PFW238" s="31"/>
      <c r="PFX238" s="31"/>
      <c r="PFY238" s="31"/>
      <c r="PFZ238" s="31"/>
      <c r="PGA238" s="31"/>
      <c r="PGB238" s="31"/>
      <c r="PGC238" s="31"/>
      <c r="PGD238" s="31"/>
      <c r="PGE238" s="31"/>
      <c r="PGF238" s="31"/>
      <c r="PGG238" s="31"/>
      <c r="PGH238" s="31"/>
      <c r="PGI238" s="31"/>
      <c r="PGJ238" s="31"/>
      <c r="PGK238" s="31"/>
      <c r="PGL238" s="31"/>
      <c r="PGM238" s="31"/>
      <c r="PGN238" s="31"/>
      <c r="PGO238" s="31"/>
      <c r="PGP238" s="31"/>
      <c r="PGQ238" s="31"/>
      <c r="PGR238" s="31"/>
      <c r="PGS238" s="31"/>
      <c r="PGT238" s="31"/>
      <c r="PGU238" s="31"/>
      <c r="PGV238" s="31"/>
      <c r="PGW238" s="31"/>
      <c r="PGX238" s="31"/>
      <c r="PGY238" s="31"/>
      <c r="PGZ238" s="31"/>
      <c r="PHA238" s="31"/>
      <c r="PHB238" s="31"/>
      <c r="PHC238" s="31"/>
      <c r="PHD238" s="31"/>
      <c r="PHE238" s="31"/>
      <c r="PHF238" s="31"/>
      <c r="PHG238" s="31"/>
      <c r="PHH238" s="31"/>
      <c r="PHI238" s="31"/>
      <c r="PHJ238" s="31"/>
      <c r="PHK238" s="31"/>
      <c r="PHL238" s="31"/>
      <c r="PHM238" s="31"/>
      <c r="PHN238" s="31"/>
      <c r="PHO238" s="31"/>
      <c r="PHP238" s="31"/>
      <c r="PHQ238" s="31"/>
      <c r="PHR238" s="31"/>
      <c r="PHS238" s="31"/>
      <c r="PHT238" s="31"/>
      <c r="PHU238" s="31"/>
      <c r="PHV238" s="31"/>
      <c r="PHW238" s="31"/>
      <c r="PHX238" s="31"/>
      <c r="PHY238" s="31"/>
      <c r="PHZ238" s="31"/>
      <c r="PIA238" s="31"/>
      <c r="PIB238" s="31"/>
      <c r="PIC238" s="31"/>
      <c r="PID238" s="31"/>
      <c r="PIE238" s="31"/>
      <c r="PIF238" s="31"/>
      <c r="PIG238" s="31"/>
      <c r="PIH238" s="31"/>
      <c r="PII238" s="31"/>
      <c r="PIJ238" s="31"/>
      <c r="PIK238" s="31"/>
      <c r="PIL238" s="31"/>
      <c r="PIM238" s="31"/>
      <c r="PIN238" s="31"/>
      <c r="PIO238" s="31"/>
      <c r="PIP238" s="31"/>
      <c r="PIQ238" s="31"/>
      <c r="PIR238" s="31"/>
      <c r="PIS238" s="31"/>
      <c r="PIT238" s="31"/>
      <c r="PIU238" s="31"/>
      <c r="PIV238" s="31"/>
      <c r="PIW238" s="31"/>
      <c r="PIX238" s="31"/>
      <c r="PIY238" s="31"/>
      <c r="PIZ238" s="31"/>
      <c r="PJA238" s="31"/>
      <c r="PJB238" s="31"/>
      <c r="PJC238" s="31"/>
      <c r="PJD238" s="31"/>
      <c r="PJE238" s="31"/>
      <c r="PJF238" s="31"/>
      <c r="PJG238" s="31"/>
      <c r="PJH238" s="31"/>
      <c r="PJI238" s="31"/>
      <c r="PJJ238" s="31"/>
      <c r="PJK238" s="31"/>
      <c r="PJL238" s="31"/>
      <c r="PJM238" s="31"/>
      <c r="PJN238" s="31"/>
      <c r="PJO238" s="31"/>
      <c r="PJP238" s="31"/>
      <c r="PJQ238" s="31"/>
      <c r="PJR238" s="31"/>
      <c r="PJS238" s="31"/>
      <c r="PJT238" s="31"/>
      <c r="PJU238" s="31"/>
      <c r="PJV238" s="31"/>
      <c r="PJW238" s="31"/>
      <c r="PJX238" s="31"/>
      <c r="PJY238" s="31"/>
      <c r="PJZ238" s="31"/>
      <c r="PKA238" s="31"/>
      <c r="PKB238" s="31"/>
      <c r="PKC238" s="31"/>
      <c r="PKD238" s="31"/>
      <c r="PKE238" s="31"/>
      <c r="PKF238" s="31"/>
      <c r="PKG238" s="31"/>
      <c r="PKH238" s="31"/>
      <c r="PKI238" s="31"/>
      <c r="PKJ238" s="31"/>
      <c r="PKK238" s="31"/>
      <c r="PKL238" s="31"/>
      <c r="PKM238" s="31"/>
      <c r="PKN238" s="31"/>
      <c r="PKO238" s="31"/>
      <c r="PKP238" s="31"/>
      <c r="PKQ238" s="31"/>
      <c r="PKR238" s="31"/>
      <c r="PKS238" s="31"/>
      <c r="PKT238" s="31"/>
      <c r="PKU238" s="31"/>
      <c r="PKV238" s="31"/>
      <c r="PKW238" s="31"/>
      <c r="PKX238" s="31"/>
      <c r="PKY238" s="31"/>
      <c r="PKZ238" s="31"/>
      <c r="PLA238" s="31"/>
      <c r="PLB238" s="31"/>
      <c r="PLC238" s="31"/>
      <c r="PLD238" s="31"/>
      <c r="PLE238" s="31"/>
      <c r="PLF238" s="31"/>
      <c r="PLG238" s="31"/>
      <c r="PLH238" s="31"/>
      <c r="PLI238" s="31"/>
      <c r="PLJ238" s="31"/>
      <c r="PLK238" s="31"/>
      <c r="PLL238" s="31"/>
      <c r="PLM238" s="31"/>
      <c r="PLN238" s="31"/>
      <c r="PLO238" s="31"/>
      <c r="PLP238" s="31"/>
      <c r="PLQ238" s="31"/>
      <c r="PLR238" s="31"/>
      <c r="PLS238" s="31"/>
      <c r="PLT238" s="31"/>
      <c r="PLU238" s="31"/>
      <c r="PLV238" s="31"/>
      <c r="PLW238" s="31"/>
      <c r="PLX238" s="31"/>
      <c r="PLY238" s="31"/>
      <c r="PLZ238" s="31"/>
      <c r="PMA238" s="31"/>
      <c r="PMB238" s="31"/>
      <c r="PMC238" s="31"/>
      <c r="PMD238" s="31"/>
      <c r="PME238" s="31"/>
      <c r="PMF238" s="31"/>
      <c r="PMG238" s="31"/>
      <c r="PMH238" s="31"/>
      <c r="PMI238" s="31"/>
      <c r="PMJ238" s="31"/>
      <c r="PMK238" s="31"/>
      <c r="PML238" s="31"/>
      <c r="PMM238" s="31"/>
      <c r="PMN238" s="31"/>
      <c r="PMO238" s="31"/>
      <c r="PMP238" s="31"/>
      <c r="PMQ238" s="31"/>
      <c r="PMR238" s="31"/>
      <c r="PMS238" s="31"/>
      <c r="PMT238" s="31"/>
      <c r="PMU238" s="31"/>
      <c r="PMV238" s="31"/>
      <c r="PMW238" s="31"/>
      <c r="PMX238" s="31"/>
      <c r="PMY238" s="31"/>
      <c r="PMZ238" s="31"/>
      <c r="PNA238" s="31"/>
      <c r="PNB238" s="31"/>
      <c r="PNC238" s="31"/>
      <c r="PND238" s="31"/>
      <c r="PNE238" s="31"/>
      <c r="PNF238" s="31"/>
      <c r="PNG238" s="31"/>
      <c r="PNH238" s="31"/>
      <c r="PNI238" s="31"/>
      <c r="PNJ238" s="31"/>
      <c r="PNK238" s="31"/>
      <c r="PNL238" s="31"/>
      <c r="PNM238" s="31"/>
      <c r="PNN238" s="31"/>
      <c r="PNO238" s="31"/>
      <c r="PNP238" s="31"/>
      <c r="PNQ238" s="31"/>
      <c r="PNR238" s="31"/>
      <c r="PNS238" s="31"/>
      <c r="PNT238" s="31"/>
      <c r="PNU238" s="31"/>
      <c r="PNV238" s="31"/>
      <c r="PNW238" s="31"/>
      <c r="PNX238" s="31"/>
      <c r="PNY238" s="31"/>
      <c r="PNZ238" s="31"/>
      <c r="POA238" s="31"/>
      <c r="POB238" s="31"/>
      <c r="POC238" s="31"/>
      <c r="POD238" s="31"/>
      <c r="POE238" s="31"/>
      <c r="POF238" s="31"/>
      <c r="POG238" s="31"/>
      <c r="POH238" s="31"/>
      <c r="POI238" s="31"/>
      <c r="POJ238" s="31"/>
      <c r="POK238" s="31"/>
      <c r="POL238" s="31"/>
      <c r="POM238" s="31"/>
      <c r="PON238" s="31"/>
      <c r="POO238" s="31"/>
      <c r="POP238" s="31"/>
      <c r="POQ238" s="31"/>
      <c r="POR238" s="31"/>
      <c r="POS238" s="31"/>
      <c r="POT238" s="31"/>
      <c r="POU238" s="31"/>
      <c r="POV238" s="31"/>
      <c r="POW238" s="31"/>
      <c r="POX238" s="31"/>
      <c r="POY238" s="31"/>
      <c r="POZ238" s="31"/>
      <c r="PPA238" s="31"/>
      <c r="PPB238" s="31"/>
      <c r="PPC238" s="31"/>
      <c r="PPD238" s="31"/>
      <c r="PPE238" s="31"/>
      <c r="PPF238" s="31"/>
      <c r="PPG238" s="31"/>
      <c r="PPH238" s="31"/>
      <c r="PPI238" s="31"/>
      <c r="PPJ238" s="31"/>
      <c r="PPK238" s="31"/>
      <c r="PPL238" s="31"/>
      <c r="PPM238" s="31"/>
      <c r="PPN238" s="31"/>
      <c r="PPO238" s="31"/>
      <c r="PPP238" s="31"/>
      <c r="PPQ238" s="31"/>
      <c r="PPR238" s="31"/>
      <c r="PPS238" s="31"/>
      <c r="PPT238" s="31"/>
      <c r="PPU238" s="31"/>
      <c r="PPV238" s="31"/>
      <c r="PPW238" s="31"/>
      <c r="PPX238" s="31"/>
      <c r="PPY238" s="31"/>
      <c r="PPZ238" s="31"/>
      <c r="PQA238" s="31"/>
      <c r="PQB238" s="31"/>
      <c r="PQC238" s="31"/>
      <c r="PQD238" s="31"/>
      <c r="PQE238" s="31"/>
      <c r="PQF238" s="31"/>
      <c r="PQG238" s="31"/>
      <c r="PQH238" s="31"/>
      <c r="PQI238" s="31"/>
      <c r="PQJ238" s="31"/>
      <c r="PQK238" s="31"/>
      <c r="PQL238" s="31"/>
      <c r="PQM238" s="31"/>
      <c r="PQN238" s="31"/>
      <c r="PQO238" s="31"/>
      <c r="PQP238" s="31"/>
      <c r="PQQ238" s="31"/>
      <c r="PQR238" s="31"/>
      <c r="PQS238" s="31"/>
      <c r="PQT238" s="31"/>
      <c r="PQU238" s="31"/>
      <c r="PQV238" s="31"/>
      <c r="PQW238" s="31"/>
      <c r="PQX238" s="31"/>
      <c r="PQY238" s="31"/>
      <c r="PQZ238" s="31"/>
      <c r="PRA238" s="31"/>
      <c r="PRB238" s="31"/>
      <c r="PRC238" s="31"/>
      <c r="PRD238" s="31"/>
      <c r="PRE238" s="31"/>
      <c r="PRF238" s="31"/>
      <c r="PRG238" s="31"/>
      <c r="PRH238" s="31"/>
      <c r="PRI238" s="31"/>
      <c r="PRJ238" s="31"/>
      <c r="PRK238" s="31"/>
      <c r="PRL238" s="31"/>
      <c r="PRM238" s="31"/>
      <c r="PRN238" s="31"/>
      <c r="PRO238" s="31"/>
      <c r="PRP238" s="31"/>
      <c r="PRQ238" s="31"/>
      <c r="PRR238" s="31"/>
      <c r="PRS238" s="31"/>
      <c r="PRT238" s="31"/>
      <c r="PRU238" s="31"/>
      <c r="PRV238" s="31"/>
      <c r="PRW238" s="31"/>
      <c r="PRX238" s="31"/>
      <c r="PRY238" s="31"/>
      <c r="PRZ238" s="31"/>
      <c r="PSA238" s="31"/>
      <c r="PSB238" s="31"/>
      <c r="PSC238" s="31"/>
      <c r="PSD238" s="31"/>
      <c r="PSE238" s="31"/>
      <c r="PSF238" s="31"/>
      <c r="PSG238" s="31"/>
      <c r="PSH238" s="31"/>
      <c r="PSI238" s="31"/>
      <c r="PSJ238" s="31"/>
      <c r="PSK238" s="31"/>
      <c r="PSL238" s="31"/>
      <c r="PSM238" s="31"/>
      <c r="PSN238" s="31"/>
      <c r="PSO238" s="31"/>
      <c r="PSP238" s="31"/>
      <c r="PSQ238" s="31"/>
      <c r="PSR238" s="31"/>
      <c r="PSS238" s="31"/>
      <c r="PST238" s="31"/>
      <c r="PSU238" s="31"/>
      <c r="PSV238" s="31"/>
      <c r="PSW238" s="31"/>
      <c r="PSX238" s="31"/>
      <c r="PSY238" s="31"/>
      <c r="PSZ238" s="31"/>
      <c r="PTA238" s="31"/>
      <c r="PTB238" s="31"/>
      <c r="PTC238" s="31"/>
      <c r="PTD238" s="31"/>
      <c r="PTE238" s="31"/>
      <c r="PTF238" s="31"/>
      <c r="PTG238" s="31"/>
      <c r="PTH238" s="31"/>
      <c r="PTI238" s="31"/>
      <c r="PTJ238" s="31"/>
      <c r="PTK238" s="31"/>
      <c r="PTL238" s="31"/>
      <c r="PTM238" s="31"/>
      <c r="PTN238" s="31"/>
      <c r="PTO238" s="31"/>
      <c r="PTP238" s="31"/>
      <c r="PTQ238" s="31"/>
      <c r="PTR238" s="31"/>
      <c r="PTS238" s="31"/>
      <c r="PTT238" s="31"/>
      <c r="PTU238" s="31"/>
      <c r="PTV238" s="31"/>
      <c r="PTW238" s="31"/>
      <c r="PTX238" s="31"/>
      <c r="PTY238" s="31"/>
      <c r="PTZ238" s="31"/>
      <c r="PUA238" s="31"/>
      <c r="PUB238" s="31"/>
      <c r="PUC238" s="31"/>
      <c r="PUD238" s="31"/>
      <c r="PUE238" s="31"/>
      <c r="PUF238" s="31"/>
      <c r="PUG238" s="31"/>
      <c r="PUH238" s="31"/>
      <c r="PUI238" s="31"/>
      <c r="PUJ238" s="31"/>
      <c r="PUK238" s="31"/>
      <c r="PUL238" s="31"/>
      <c r="PUM238" s="31"/>
      <c r="PUN238" s="31"/>
      <c r="PUO238" s="31"/>
      <c r="PUP238" s="31"/>
      <c r="PUQ238" s="31"/>
      <c r="PUR238" s="31"/>
      <c r="PUS238" s="31"/>
      <c r="PUT238" s="31"/>
      <c r="PUU238" s="31"/>
      <c r="PUV238" s="31"/>
      <c r="PUW238" s="31"/>
      <c r="PUX238" s="31"/>
      <c r="PUY238" s="31"/>
      <c r="PUZ238" s="31"/>
      <c r="PVA238" s="31"/>
      <c r="PVB238" s="31"/>
      <c r="PVC238" s="31"/>
      <c r="PVD238" s="31"/>
      <c r="PVE238" s="31"/>
      <c r="PVF238" s="31"/>
      <c r="PVG238" s="31"/>
      <c r="PVH238" s="31"/>
      <c r="PVI238" s="31"/>
      <c r="PVJ238" s="31"/>
      <c r="PVK238" s="31"/>
      <c r="PVL238" s="31"/>
      <c r="PVM238" s="31"/>
      <c r="PVN238" s="31"/>
      <c r="PVO238" s="31"/>
      <c r="PVP238" s="31"/>
      <c r="PVQ238" s="31"/>
      <c r="PVR238" s="31"/>
      <c r="PVS238" s="31"/>
      <c r="PVT238" s="31"/>
      <c r="PVU238" s="31"/>
      <c r="PVV238" s="31"/>
      <c r="PVW238" s="31"/>
      <c r="PVX238" s="31"/>
      <c r="PVY238" s="31"/>
      <c r="PVZ238" s="31"/>
      <c r="PWA238" s="31"/>
      <c r="PWB238" s="31"/>
      <c r="PWC238" s="31"/>
      <c r="PWD238" s="31"/>
      <c r="PWE238" s="31"/>
      <c r="PWF238" s="31"/>
      <c r="PWG238" s="31"/>
      <c r="PWH238" s="31"/>
      <c r="PWI238" s="31"/>
      <c r="PWJ238" s="31"/>
      <c r="PWK238" s="31"/>
      <c r="PWL238" s="31"/>
      <c r="PWM238" s="31"/>
      <c r="PWN238" s="31"/>
      <c r="PWO238" s="31"/>
      <c r="PWP238" s="31"/>
      <c r="PWQ238" s="31"/>
      <c r="PWR238" s="31"/>
      <c r="PWS238" s="31"/>
      <c r="PWT238" s="31"/>
      <c r="PWU238" s="31"/>
      <c r="PWV238" s="31"/>
      <c r="PWW238" s="31"/>
      <c r="PWX238" s="31"/>
      <c r="PWY238" s="31"/>
      <c r="PWZ238" s="31"/>
      <c r="PXA238" s="31"/>
      <c r="PXB238" s="31"/>
      <c r="PXC238" s="31"/>
      <c r="PXD238" s="31"/>
      <c r="PXE238" s="31"/>
      <c r="PXF238" s="31"/>
      <c r="PXG238" s="31"/>
      <c r="PXH238" s="31"/>
      <c r="PXI238" s="31"/>
      <c r="PXJ238" s="31"/>
      <c r="PXK238" s="31"/>
      <c r="PXL238" s="31"/>
      <c r="PXM238" s="31"/>
      <c r="PXN238" s="31"/>
      <c r="PXO238" s="31"/>
      <c r="PXP238" s="31"/>
      <c r="PXQ238" s="31"/>
      <c r="PXR238" s="31"/>
      <c r="PXS238" s="31"/>
      <c r="PXT238" s="31"/>
      <c r="PXU238" s="31"/>
      <c r="PXV238" s="31"/>
      <c r="PXW238" s="31"/>
      <c r="PXX238" s="31"/>
      <c r="PXY238" s="31"/>
      <c r="PXZ238" s="31"/>
      <c r="PYA238" s="31"/>
      <c r="PYB238" s="31"/>
      <c r="PYC238" s="31"/>
      <c r="PYD238" s="31"/>
      <c r="PYE238" s="31"/>
      <c r="PYF238" s="31"/>
      <c r="PYG238" s="31"/>
      <c r="PYH238" s="31"/>
      <c r="PYI238" s="31"/>
      <c r="PYJ238" s="31"/>
      <c r="PYK238" s="31"/>
      <c r="PYL238" s="31"/>
      <c r="PYM238" s="31"/>
      <c r="PYN238" s="31"/>
      <c r="PYO238" s="31"/>
      <c r="PYP238" s="31"/>
      <c r="PYQ238" s="31"/>
      <c r="PYR238" s="31"/>
      <c r="PYS238" s="31"/>
      <c r="PYT238" s="31"/>
      <c r="PYU238" s="31"/>
      <c r="PYV238" s="31"/>
      <c r="PYW238" s="31"/>
      <c r="PYX238" s="31"/>
      <c r="PYY238" s="31"/>
      <c r="PYZ238" s="31"/>
      <c r="PZA238" s="31"/>
      <c r="PZB238" s="31"/>
      <c r="PZC238" s="31"/>
      <c r="PZD238" s="31"/>
      <c r="PZE238" s="31"/>
      <c r="PZF238" s="31"/>
      <c r="PZG238" s="31"/>
      <c r="PZH238" s="31"/>
      <c r="PZI238" s="31"/>
      <c r="PZJ238" s="31"/>
      <c r="PZK238" s="31"/>
      <c r="PZL238" s="31"/>
      <c r="PZM238" s="31"/>
      <c r="PZN238" s="31"/>
      <c r="PZO238" s="31"/>
      <c r="PZP238" s="31"/>
      <c r="PZQ238" s="31"/>
      <c r="PZR238" s="31"/>
      <c r="PZS238" s="31"/>
      <c r="PZT238" s="31"/>
      <c r="PZU238" s="31"/>
      <c r="PZV238" s="31"/>
      <c r="PZW238" s="31"/>
      <c r="PZX238" s="31"/>
      <c r="PZY238" s="31"/>
      <c r="PZZ238" s="31"/>
      <c r="QAA238" s="31"/>
      <c r="QAB238" s="31"/>
      <c r="QAC238" s="31"/>
      <c r="QAD238" s="31"/>
      <c r="QAE238" s="31"/>
      <c r="QAF238" s="31"/>
      <c r="QAG238" s="31"/>
      <c r="QAH238" s="31"/>
      <c r="QAI238" s="31"/>
      <c r="QAJ238" s="31"/>
      <c r="QAK238" s="31"/>
      <c r="QAL238" s="31"/>
      <c r="QAM238" s="31"/>
      <c r="QAN238" s="31"/>
      <c r="QAO238" s="31"/>
      <c r="QAP238" s="31"/>
      <c r="QAQ238" s="31"/>
      <c r="QAR238" s="31"/>
      <c r="QAS238" s="31"/>
      <c r="QAT238" s="31"/>
      <c r="QAU238" s="31"/>
      <c r="QAV238" s="31"/>
      <c r="QAW238" s="31"/>
      <c r="QAX238" s="31"/>
      <c r="QAY238" s="31"/>
      <c r="QAZ238" s="31"/>
      <c r="QBA238" s="31"/>
      <c r="QBB238" s="31"/>
      <c r="QBC238" s="31"/>
      <c r="QBD238" s="31"/>
      <c r="QBE238" s="31"/>
      <c r="QBF238" s="31"/>
      <c r="QBG238" s="31"/>
      <c r="QBH238" s="31"/>
      <c r="QBI238" s="31"/>
      <c r="QBJ238" s="31"/>
      <c r="QBK238" s="31"/>
      <c r="QBL238" s="31"/>
      <c r="QBM238" s="31"/>
      <c r="QBN238" s="31"/>
      <c r="QBO238" s="31"/>
      <c r="QBP238" s="31"/>
      <c r="QBQ238" s="31"/>
      <c r="QBR238" s="31"/>
      <c r="QBS238" s="31"/>
      <c r="QBT238" s="31"/>
      <c r="QBU238" s="31"/>
      <c r="QBV238" s="31"/>
      <c r="QBW238" s="31"/>
      <c r="QBX238" s="31"/>
      <c r="QBY238" s="31"/>
      <c r="QBZ238" s="31"/>
      <c r="QCA238" s="31"/>
      <c r="QCB238" s="31"/>
      <c r="QCC238" s="31"/>
      <c r="QCD238" s="31"/>
      <c r="QCE238" s="31"/>
      <c r="QCF238" s="31"/>
      <c r="QCG238" s="31"/>
      <c r="QCH238" s="31"/>
      <c r="QCI238" s="31"/>
      <c r="QCJ238" s="31"/>
      <c r="QCK238" s="31"/>
      <c r="QCL238" s="31"/>
      <c r="QCM238" s="31"/>
      <c r="QCN238" s="31"/>
      <c r="QCO238" s="31"/>
      <c r="QCP238" s="31"/>
      <c r="QCQ238" s="31"/>
      <c r="QCR238" s="31"/>
      <c r="QCS238" s="31"/>
      <c r="QCT238" s="31"/>
      <c r="QCU238" s="31"/>
      <c r="QCV238" s="31"/>
      <c r="QCW238" s="31"/>
      <c r="QCX238" s="31"/>
      <c r="QCY238" s="31"/>
      <c r="QCZ238" s="31"/>
      <c r="QDA238" s="31"/>
      <c r="QDB238" s="31"/>
      <c r="QDC238" s="31"/>
      <c r="QDD238" s="31"/>
      <c r="QDE238" s="31"/>
      <c r="QDF238" s="31"/>
      <c r="QDG238" s="31"/>
      <c r="QDH238" s="31"/>
      <c r="QDI238" s="31"/>
      <c r="QDJ238" s="31"/>
      <c r="QDK238" s="31"/>
      <c r="QDL238" s="31"/>
      <c r="QDM238" s="31"/>
      <c r="QDN238" s="31"/>
      <c r="QDO238" s="31"/>
      <c r="QDP238" s="31"/>
      <c r="QDQ238" s="31"/>
      <c r="QDR238" s="31"/>
      <c r="QDS238" s="31"/>
      <c r="QDT238" s="31"/>
      <c r="QDU238" s="31"/>
      <c r="QDV238" s="31"/>
      <c r="QDW238" s="31"/>
      <c r="QDX238" s="31"/>
      <c r="QDY238" s="31"/>
      <c r="QDZ238" s="31"/>
      <c r="QEA238" s="31"/>
      <c r="QEB238" s="31"/>
      <c r="QEC238" s="31"/>
      <c r="QED238" s="31"/>
      <c r="QEE238" s="31"/>
      <c r="QEF238" s="31"/>
      <c r="QEG238" s="31"/>
      <c r="QEH238" s="31"/>
      <c r="QEI238" s="31"/>
      <c r="QEJ238" s="31"/>
      <c r="QEK238" s="31"/>
      <c r="QEL238" s="31"/>
      <c r="QEM238" s="31"/>
      <c r="QEN238" s="31"/>
      <c r="QEO238" s="31"/>
      <c r="QEP238" s="31"/>
      <c r="QEQ238" s="31"/>
      <c r="QER238" s="31"/>
      <c r="QES238" s="31"/>
      <c r="QET238" s="31"/>
      <c r="QEU238" s="31"/>
      <c r="QEV238" s="31"/>
      <c r="QEW238" s="31"/>
      <c r="QEX238" s="31"/>
      <c r="QEY238" s="31"/>
      <c r="QEZ238" s="31"/>
      <c r="QFA238" s="31"/>
      <c r="QFB238" s="31"/>
      <c r="QFC238" s="31"/>
      <c r="QFD238" s="31"/>
      <c r="QFE238" s="31"/>
      <c r="QFF238" s="31"/>
      <c r="QFG238" s="31"/>
      <c r="QFH238" s="31"/>
      <c r="QFI238" s="31"/>
      <c r="QFJ238" s="31"/>
      <c r="QFK238" s="31"/>
      <c r="QFL238" s="31"/>
      <c r="QFM238" s="31"/>
      <c r="QFN238" s="31"/>
      <c r="QFO238" s="31"/>
      <c r="QFP238" s="31"/>
      <c r="QFQ238" s="31"/>
      <c r="QFR238" s="31"/>
      <c r="QFS238" s="31"/>
      <c r="QFT238" s="31"/>
      <c r="QFU238" s="31"/>
      <c r="QFV238" s="31"/>
      <c r="QFW238" s="31"/>
      <c r="QFX238" s="31"/>
      <c r="QFY238" s="31"/>
      <c r="QFZ238" s="31"/>
      <c r="QGA238" s="31"/>
      <c r="QGB238" s="31"/>
      <c r="QGC238" s="31"/>
      <c r="QGD238" s="31"/>
      <c r="QGE238" s="31"/>
      <c r="QGF238" s="31"/>
      <c r="QGG238" s="31"/>
      <c r="QGH238" s="31"/>
      <c r="QGI238" s="31"/>
      <c r="QGJ238" s="31"/>
      <c r="QGK238" s="31"/>
      <c r="QGL238" s="31"/>
      <c r="QGM238" s="31"/>
      <c r="QGN238" s="31"/>
      <c r="QGO238" s="31"/>
      <c r="QGP238" s="31"/>
      <c r="QGQ238" s="31"/>
      <c r="QGR238" s="31"/>
      <c r="QGS238" s="31"/>
      <c r="QGT238" s="31"/>
      <c r="QGU238" s="31"/>
      <c r="QGV238" s="31"/>
      <c r="QGW238" s="31"/>
      <c r="QGX238" s="31"/>
      <c r="QGY238" s="31"/>
      <c r="QGZ238" s="31"/>
      <c r="QHA238" s="31"/>
      <c r="QHB238" s="31"/>
      <c r="QHC238" s="31"/>
      <c r="QHD238" s="31"/>
      <c r="QHE238" s="31"/>
      <c r="QHF238" s="31"/>
      <c r="QHG238" s="31"/>
      <c r="QHH238" s="31"/>
      <c r="QHI238" s="31"/>
      <c r="QHJ238" s="31"/>
      <c r="QHK238" s="31"/>
      <c r="QHL238" s="31"/>
      <c r="QHM238" s="31"/>
      <c r="QHN238" s="31"/>
      <c r="QHO238" s="31"/>
      <c r="QHP238" s="31"/>
      <c r="QHQ238" s="31"/>
      <c r="QHR238" s="31"/>
      <c r="QHS238" s="31"/>
      <c r="QHT238" s="31"/>
      <c r="QHU238" s="31"/>
      <c r="QHV238" s="31"/>
      <c r="QHW238" s="31"/>
      <c r="QHX238" s="31"/>
      <c r="QHY238" s="31"/>
      <c r="QHZ238" s="31"/>
      <c r="QIA238" s="31"/>
      <c r="QIB238" s="31"/>
      <c r="QIC238" s="31"/>
      <c r="QID238" s="31"/>
      <c r="QIE238" s="31"/>
      <c r="QIF238" s="31"/>
      <c r="QIG238" s="31"/>
      <c r="QIH238" s="31"/>
      <c r="QII238" s="31"/>
      <c r="QIJ238" s="31"/>
      <c r="QIK238" s="31"/>
      <c r="QIL238" s="31"/>
      <c r="QIM238" s="31"/>
      <c r="QIN238" s="31"/>
      <c r="QIO238" s="31"/>
      <c r="QIP238" s="31"/>
      <c r="QIQ238" s="31"/>
      <c r="QIR238" s="31"/>
      <c r="QIS238" s="31"/>
      <c r="QIT238" s="31"/>
      <c r="QIU238" s="31"/>
      <c r="QIV238" s="31"/>
      <c r="QIW238" s="31"/>
      <c r="QIX238" s="31"/>
      <c r="QIY238" s="31"/>
      <c r="QIZ238" s="31"/>
      <c r="QJA238" s="31"/>
      <c r="QJB238" s="31"/>
      <c r="QJC238" s="31"/>
      <c r="QJD238" s="31"/>
      <c r="QJE238" s="31"/>
      <c r="QJF238" s="31"/>
      <c r="QJG238" s="31"/>
      <c r="QJH238" s="31"/>
      <c r="QJI238" s="31"/>
      <c r="QJJ238" s="31"/>
      <c r="QJK238" s="31"/>
      <c r="QJL238" s="31"/>
      <c r="QJM238" s="31"/>
      <c r="QJN238" s="31"/>
      <c r="QJO238" s="31"/>
      <c r="QJP238" s="31"/>
      <c r="QJQ238" s="31"/>
      <c r="QJR238" s="31"/>
      <c r="QJS238" s="31"/>
      <c r="QJT238" s="31"/>
      <c r="QJU238" s="31"/>
      <c r="QJV238" s="31"/>
      <c r="QJW238" s="31"/>
      <c r="QJX238" s="31"/>
      <c r="QJY238" s="31"/>
      <c r="QJZ238" s="31"/>
      <c r="QKA238" s="31"/>
      <c r="QKB238" s="31"/>
      <c r="QKC238" s="31"/>
      <c r="QKD238" s="31"/>
      <c r="QKE238" s="31"/>
      <c r="QKF238" s="31"/>
      <c r="QKG238" s="31"/>
      <c r="QKH238" s="31"/>
      <c r="QKI238" s="31"/>
      <c r="QKJ238" s="31"/>
      <c r="QKK238" s="31"/>
      <c r="QKL238" s="31"/>
      <c r="QKM238" s="31"/>
      <c r="QKN238" s="31"/>
      <c r="QKO238" s="31"/>
      <c r="QKP238" s="31"/>
      <c r="QKQ238" s="31"/>
      <c r="QKR238" s="31"/>
      <c r="QKS238" s="31"/>
      <c r="QKT238" s="31"/>
      <c r="QKU238" s="31"/>
      <c r="QKV238" s="31"/>
      <c r="QKW238" s="31"/>
      <c r="QKX238" s="31"/>
      <c r="QKY238" s="31"/>
      <c r="QKZ238" s="31"/>
      <c r="QLA238" s="31"/>
      <c r="QLB238" s="31"/>
      <c r="QLC238" s="31"/>
      <c r="QLD238" s="31"/>
      <c r="QLE238" s="31"/>
      <c r="QLF238" s="31"/>
      <c r="QLG238" s="31"/>
      <c r="QLH238" s="31"/>
      <c r="QLI238" s="31"/>
      <c r="QLJ238" s="31"/>
      <c r="QLK238" s="31"/>
      <c r="QLL238" s="31"/>
      <c r="QLM238" s="31"/>
      <c r="QLN238" s="31"/>
      <c r="QLO238" s="31"/>
      <c r="QLP238" s="31"/>
      <c r="QLQ238" s="31"/>
      <c r="QLR238" s="31"/>
      <c r="QLS238" s="31"/>
      <c r="QLT238" s="31"/>
      <c r="QLU238" s="31"/>
      <c r="QLV238" s="31"/>
      <c r="QLW238" s="31"/>
      <c r="QLX238" s="31"/>
      <c r="QLY238" s="31"/>
      <c r="QLZ238" s="31"/>
      <c r="QMA238" s="31"/>
      <c r="QMB238" s="31"/>
      <c r="QMC238" s="31"/>
      <c r="QMD238" s="31"/>
      <c r="QME238" s="31"/>
      <c r="QMF238" s="31"/>
      <c r="QMG238" s="31"/>
      <c r="QMH238" s="31"/>
      <c r="QMI238" s="31"/>
      <c r="QMJ238" s="31"/>
      <c r="QMK238" s="31"/>
      <c r="QML238" s="31"/>
      <c r="QMM238" s="31"/>
      <c r="QMN238" s="31"/>
      <c r="QMO238" s="31"/>
      <c r="QMP238" s="31"/>
      <c r="QMQ238" s="31"/>
      <c r="QMR238" s="31"/>
      <c r="QMS238" s="31"/>
      <c r="QMT238" s="31"/>
      <c r="QMU238" s="31"/>
      <c r="QMV238" s="31"/>
      <c r="QMW238" s="31"/>
      <c r="QMX238" s="31"/>
      <c r="QMY238" s="31"/>
      <c r="QMZ238" s="31"/>
      <c r="QNA238" s="31"/>
      <c r="QNB238" s="31"/>
      <c r="QNC238" s="31"/>
      <c r="QND238" s="31"/>
      <c r="QNE238" s="31"/>
      <c r="QNF238" s="31"/>
      <c r="QNG238" s="31"/>
      <c r="QNH238" s="31"/>
      <c r="QNI238" s="31"/>
      <c r="QNJ238" s="31"/>
      <c r="QNK238" s="31"/>
      <c r="QNL238" s="31"/>
      <c r="QNM238" s="31"/>
      <c r="QNN238" s="31"/>
      <c r="QNO238" s="31"/>
      <c r="QNP238" s="31"/>
      <c r="QNQ238" s="31"/>
      <c r="QNR238" s="31"/>
      <c r="QNS238" s="31"/>
      <c r="QNT238" s="31"/>
      <c r="QNU238" s="31"/>
      <c r="QNV238" s="31"/>
      <c r="QNW238" s="31"/>
      <c r="QNX238" s="31"/>
      <c r="QNY238" s="31"/>
      <c r="QNZ238" s="31"/>
      <c r="QOA238" s="31"/>
      <c r="QOB238" s="31"/>
      <c r="QOC238" s="31"/>
      <c r="QOD238" s="31"/>
      <c r="QOE238" s="31"/>
      <c r="QOF238" s="31"/>
      <c r="QOG238" s="31"/>
      <c r="QOH238" s="31"/>
      <c r="QOI238" s="31"/>
      <c r="QOJ238" s="31"/>
      <c r="QOK238" s="31"/>
      <c r="QOL238" s="31"/>
      <c r="QOM238" s="31"/>
      <c r="QON238" s="31"/>
      <c r="QOO238" s="31"/>
      <c r="QOP238" s="31"/>
      <c r="QOQ238" s="31"/>
      <c r="QOR238" s="31"/>
      <c r="QOS238" s="31"/>
      <c r="QOT238" s="31"/>
      <c r="QOU238" s="31"/>
      <c r="QOV238" s="31"/>
      <c r="QOW238" s="31"/>
      <c r="QOX238" s="31"/>
      <c r="QOY238" s="31"/>
      <c r="QOZ238" s="31"/>
      <c r="QPA238" s="31"/>
      <c r="QPB238" s="31"/>
      <c r="QPC238" s="31"/>
      <c r="QPD238" s="31"/>
      <c r="QPE238" s="31"/>
      <c r="QPF238" s="31"/>
      <c r="QPG238" s="31"/>
      <c r="QPH238" s="31"/>
      <c r="QPI238" s="31"/>
      <c r="QPJ238" s="31"/>
      <c r="QPK238" s="31"/>
      <c r="QPL238" s="31"/>
      <c r="QPM238" s="31"/>
      <c r="QPN238" s="31"/>
      <c r="QPO238" s="31"/>
      <c r="QPP238" s="31"/>
      <c r="QPQ238" s="31"/>
      <c r="QPR238" s="31"/>
      <c r="QPS238" s="31"/>
      <c r="QPT238" s="31"/>
      <c r="QPU238" s="31"/>
      <c r="QPV238" s="31"/>
      <c r="QPW238" s="31"/>
      <c r="QPX238" s="31"/>
      <c r="QPY238" s="31"/>
      <c r="QPZ238" s="31"/>
      <c r="QQA238" s="31"/>
      <c r="QQB238" s="31"/>
      <c r="QQC238" s="31"/>
      <c r="QQD238" s="31"/>
      <c r="QQE238" s="31"/>
      <c r="QQF238" s="31"/>
      <c r="QQG238" s="31"/>
      <c r="QQH238" s="31"/>
      <c r="QQI238" s="31"/>
      <c r="QQJ238" s="31"/>
      <c r="QQK238" s="31"/>
      <c r="QQL238" s="31"/>
      <c r="QQM238" s="31"/>
      <c r="QQN238" s="31"/>
      <c r="QQO238" s="31"/>
      <c r="QQP238" s="31"/>
      <c r="QQQ238" s="31"/>
      <c r="QQR238" s="31"/>
      <c r="QQS238" s="31"/>
      <c r="QQT238" s="31"/>
      <c r="QQU238" s="31"/>
      <c r="QQV238" s="31"/>
      <c r="QQW238" s="31"/>
      <c r="QQX238" s="31"/>
      <c r="QQY238" s="31"/>
      <c r="QQZ238" s="31"/>
      <c r="QRA238" s="31"/>
      <c r="QRB238" s="31"/>
      <c r="QRC238" s="31"/>
      <c r="QRD238" s="31"/>
      <c r="QRE238" s="31"/>
      <c r="QRF238" s="31"/>
      <c r="QRG238" s="31"/>
      <c r="QRH238" s="31"/>
      <c r="QRI238" s="31"/>
      <c r="QRJ238" s="31"/>
      <c r="QRK238" s="31"/>
      <c r="QRL238" s="31"/>
      <c r="QRM238" s="31"/>
      <c r="QRN238" s="31"/>
      <c r="QRO238" s="31"/>
      <c r="QRP238" s="31"/>
      <c r="QRQ238" s="31"/>
      <c r="QRR238" s="31"/>
      <c r="QRS238" s="31"/>
      <c r="QRT238" s="31"/>
      <c r="QRU238" s="31"/>
      <c r="QRV238" s="31"/>
      <c r="QRW238" s="31"/>
      <c r="QRX238" s="31"/>
      <c r="QRY238" s="31"/>
      <c r="QRZ238" s="31"/>
      <c r="QSA238" s="31"/>
      <c r="QSB238" s="31"/>
      <c r="QSC238" s="31"/>
      <c r="QSD238" s="31"/>
      <c r="QSE238" s="31"/>
      <c r="QSF238" s="31"/>
      <c r="QSG238" s="31"/>
      <c r="QSH238" s="31"/>
      <c r="QSI238" s="31"/>
      <c r="QSJ238" s="31"/>
      <c r="QSK238" s="31"/>
      <c r="QSL238" s="31"/>
      <c r="QSM238" s="31"/>
      <c r="QSN238" s="31"/>
      <c r="QSO238" s="31"/>
      <c r="QSP238" s="31"/>
      <c r="QSQ238" s="31"/>
      <c r="QSR238" s="31"/>
      <c r="QSS238" s="31"/>
      <c r="QST238" s="31"/>
      <c r="QSU238" s="31"/>
      <c r="QSV238" s="31"/>
      <c r="QSW238" s="31"/>
      <c r="QSX238" s="31"/>
      <c r="QSY238" s="31"/>
      <c r="QSZ238" s="31"/>
      <c r="QTA238" s="31"/>
      <c r="QTB238" s="31"/>
      <c r="QTC238" s="31"/>
      <c r="QTD238" s="31"/>
      <c r="QTE238" s="31"/>
      <c r="QTF238" s="31"/>
      <c r="QTG238" s="31"/>
      <c r="QTH238" s="31"/>
      <c r="QTI238" s="31"/>
      <c r="QTJ238" s="31"/>
      <c r="QTK238" s="31"/>
      <c r="QTL238" s="31"/>
      <c r="QTM238" s="31"/>
      <c r="QTN238" s="31"/>
      <c r="QTO238" s="31"/>
      <c r="QTP238" s="31"/>
      <c r="QTQ238" s="31"/>
      <c r="QTR238" s="31"/>
      <c r="QTS238" s="31"/>
      <c r="QTT238" s="31"/>
      <c r="QTU238" s="31"/>
      <c r="QTV238" s="31"/>
      <c r="QTW238" s="31"/>
      <c r="QTX238" s="31"/>
      <c r="QTY238" s="31"/>
      <c r="QTZ238" s="31"/>
      <c r="QUA238" s="31"/>
      <c r="QUB238" s="31"/>
      <c r="QUC238" s="31"/>
      <c r="QUD238" s="31"/>
      <c r="QUE238" s="31"/>
      <c r="QUF238" s="31"/>
      <c r="QUG238" s="31"/>
      <c r="QUH238" s="31"/>
      <c r="QUI238" s="31"/>
      <c r="QUJ238" s="31"/>
      <c r="QUK238" s="31"/>
      <c r="QUL238" s="31"/>
      <c r="QUM238" s="31"/>
      <c r="QUN238" s="31"/>
      <c r="QUO238" s="31"/>
      <c r="QUP238" s="31"/>
      <c r="QUQ238" s="31"/>
      <c r="QUR238" s="31"/>
      <c r="QUS238" s="31"/>
      <c r="QUT238" s="31"/>
      <c r="QUU238" s="31"/>
      <c r="QUV238" s="31"/>
      <c r="QUW238" s="31"/>
      <c r="QUX238" s="31"/>
      <c r="QUY238" s="31"/>
      <c r="QUZ238" s="31"/>
      <c r="QVA238" s="31"/>
      <c r="QVB238" s="31"/>
      <c r="QVC238" s="31"/>
      <c r="QVD238" s="31"/>
      <c r="QVE238" s="31"/>
      <c r="QVF238" s="31"/>
      <c r="QVG238" s="31"/>
      <c r="QVH238" s="31"/>
      <c r="QVI238" s="31"/>
      <c r="QVJ238" s="31"/>
      <c r="QVK238" s="31"/>
      <c r="QVL238" s="31"/>
      <c r="QVM238" s="31"/>
      <c r="QVN238" s="31"/>
      <c r="QVO238" s="31"/>
      <c r="QVP238" s="31"/>
      <c r="QVQ238" s="31"/>
      <c r="QVR238" s="31"/>
      <c r="QVS238" s="31"/>
      <c r="QVT238" s="31"/>
      <c r="QVU238" s="31"/>
      <c r="QVV238" s="31"/>
      <c r="QVW238" s="31"/>
      <c r="QVX238" s="31"/>
      <c r="QVY238" s="31"/>
      <c r="QVZ238" s="31"/>
      <c r="QWA238" s="31"/>
      <c r="QWB238" s="31"/>
      <c r="QWC238" s="31"/>
      <c r="QWD238" s="31"/>
      <c r="QWE238" s="31"/>
      <c r="QWF238" s="31"/>
      <c r="QWG238" s="31"/>
      <c r="QWH238" s="31"/>
      <c r="QWI238" s="31"/>
      <c r="QWJ238" s="31"/>
      <c r="QWK238" s="31"/>
      <c r="QWL238" s="31"/>
      <c r="QWM238" s="31"/>
      <c r="QWN238" s="31"/>
      <c r="QWO238" s="31"/>
      <c r="QWP238" s="31"/>
      <c r="QWQ238" s="31"/>
      <c r="QWR238" s="31"/>
      <c r="QWS238" s="31"/>
      <c r="QWT238" s="31"/>
      <c r="QWU238" s="31"/>
      <c r="QWV238" s="31"/>
      <c r="QWW238" s="31"/>
      <c r="QWX238" s="31"/>
      <c r="QWY238" s="31"/>
      <c r="QWZ238" s="31"/>
      <c r="QXA238" s="31"/>
      <c r="QXB238" s="31"/>
      <c r="QXC238" s="31"/>
      <c r="QXD238" s="31"/>
      <c r="QXE238" s="31"/>
      <c r="QXF238" s="31"/>
      <c r="QXG238" s="31"/>
      <c r="QXH238" s="31"/>
      <c r="QXI238" s="31"/>
      <c r="QXJ238" s="31"/>
      <c r="QXK238" s="31"/>
      <c r="QXL238" s="31"/>
      <c r="QXM238" s="31"/>
      <c r="QXN238" s="31"/>
      <c r="QXO238" s="31"/>
      <c r="QXP238" s="31"/>
      <c r="QXQ238" s="31"/>
      <c r="QXR238" s="31"/>
      <c r="QXS238" s="31"/>
      <c r="QXT238" s="31"/>
      <c r="QXU238" s="31"/>
      <c r="QXV238" s="31"/>
      <c r="QXW238" s="31"/>
      <c r="QXX238" s="31"/>
      <c r="QXY238" s="31"/>
      <c r="QXZ238" s="31"/>
      <c r="QYA238" s="31"/>
      <c r="QYB238" s="31"/>
      <c r="QYC238" s="31"/>
      <c r="QYD238" s="31"/>
      <c r="QYE238" s="31"/>
      <c r="QYF238" s="31"/>
      <c r="QYG238" s="31"/>
      <c r="QYH238" s="31"/>
      <c r="QYI238" s="31"/>
      <c r="QYJ238" s="31"/>
      <c r="QYK238" s="31"/>
      <c r="QYL238" s="31"/>
      <c r="QYM238" s="31"/>
      <c r="QYN238" s="31"/>
      <c r="QYO238" s="31"/>
      <c r="QYP238" s="31"/>
      <c r="QYQ238" s="31"/>
      <c r="QYR238" s="31"/>
      <c r="QYS238" s="31"/>
      <c r="QYT238" s="31"/>
      <c r="QYU238" s="31"/>
      <c r="QYV238" s="31"/>
      <c r="QYW238" s="31"/>
      <c r="QYX238" s="31"/>
      <c r="QYY238" s="31"/>
      <c r="QYZ238" s="31"/>
      <c r="QZA238" s="31"/>
      <c r="QZB238" s="31"/>
      <c r="QZC238" s="31"/>
      <c r="QZD238" s="31"/>
      <c r="QZE238" s="31"/>
      <c r="QZF238" s="31"/>
      <c r="QZG238" s="31"/>
      <c r="QZH238" s="31"/>
      <c r="QZI238" s="31"/>
      <c r="QZJ238" s="31"/>
      <c r="QZK238" s="31"/>
      <c r="QZL238" s="31"/>
      <c r="QZM238" s="31"/>
      <c r="QZN238" s="31"/>
      <c r="QZO238" s="31"/>
      <c r="QZP238" s="31"/>
      <c r="QZQ238" s="31"/>
      <c r="QZR238" s="31"/>
      <c r="QZS238" s="31"/>
      <c r="QZT238" s="31"/>
      <c r="QZU238" s="31"/>
      <c r="QZV238" s="31"/>
      <c r="QZW238" s="31"/>
      <c r="QZX238" s="31"/>
      <c r="QZY238" s="31"/>
      <c r="QZZ238" s="31"/>
      <c r="RAA238" s="31"/>
      <c r="RAB238" s="31"/>
      <c r="RAC238" s="31"/>
      <c r="RAD238" s="31"/>
      <c r="RAE238" s="31"/>
      <c r="RAF238" s="31"/>
      <c r="RAG238" s="31"/>
      <c r="RAH238" s="31"/>
      <c r="RAI238" s="31"/>
      <c r="RAJ238" s="31"/>
      <c r="RAK238" s="31"/>
      <c r="RAL238" s="31"/>
      <c r="RAM238" s="31"/>
      <c r="RAN238" s="31"/>
      <c r="RAO238" s="31"/>
      <c r="RAP238" s="31"/>
      <c r="RAQ238" s="31"/>
      <c r="RAR238" s="31"/>
      <c r="RAS238" s="31"/>
      <c r="RAT238" s="31"/>
      <c r="RAU238" s="31"/>
      <c r="RAV238" s="31"/>
      <c r="RAW238" s="31"/>
      <c r="RAX238" s="31"/>
      <c r="RAY238" s="31"/>
      <c r="RAZ238" s="31"/>
      <c r="RBA238" s="31"/>
      <c r="RBB238" s="31"/>
      <c r="RBC238" s="31"/>
      <c r="RBD238" s="31"/>
      <c r="RBE238" s="31"/>
      <c r="RBF238" s="31"/>
      <c r="RBG238" s="31"/>
      <c r="RBH238" s="31"/>
      <c r="RBI238" s="31"/>
      <c r="RBJ238" s="31"/>
      <c r="RBK238" s="31"/>
      <c r="RBL238" s="31"/>
      <c r="RBM238" s="31"/>
      <c r="RBN238" s="31"/>
      <c r="RBO238" s="31"/>
      <c r="RBP238" s="31"/>
      <c r="RBQ238" s="31"/>
      <c r="RBR238" s="31"/>
      <c r="RBS238" s="31"/>
      <c r="RBT238" s="31"/>
      <c r="RBU238" s="31"/>
      <c r="RBV238" s="31"/>
      <c r="RBW238" s="31"/>
      <c r="RBX238" s="31"/>
      <c r="RBY238" s="31"/>
      <c r="RBZ238" s="31"/>
      <c r="RCA238" s="31"/>
      <c r="RCB238" s="31"/>
      <c r="RCC238" s="31"/>
      <c r="RCD238" s="31"/>
      <c r="RCE238" s="31"/>
      <c r="RCF238" s="31"/>
      <c r="RCG238" s="31"/>
      <c r="RCH238" s="31"/>
      <c r="RCI238" s="31"/>
      <c r="RCJ238" s="31"/>
      <c r="RCK238" s="31"/>
      <c r="RCL238" s="31"/>
      <c r="RCM238" s="31"/>
      <c r="RCN238" s="31"/>
      <c r="RCO238" s="31"/>
      <c r="RCP238" s="31"/>
      <c r="RCQ238" s="31"/>
      <c r="RCR238" s="31"/>
      <c r="RCS238" s="31"/>
      <c r="RCT238" s="31"/>
      <c r="RCU238" s="31"/>
      <c r="RCV238" s="31"/>
      <c r="RCW238" s="31"/>
      <c r="RCX238" s="31"/>
      <c r="RCY238" s="31"/>
      <c r="RCZ238" s="31"/>
      <c r="RDA238" s="31"/>
      <c r="RDB238" s="31"/>
      <c r="RDC238" s="31"/>
      <c r="RDD238" s="31"/>
      <c r="RDE238" s="31"/>
      <c r="RDF238" s="31"/>
      <c r="RDG238" s="31"/>
      <c r="RDH238" s="31"/>
      <c r="RDI238" s="31"/>
      <c r="RDJ238" s="31"/>
      <c r="RDK238" s="31"/>
      <c r="RDL238" s="31"/>
      <c r="RDM238" s="31"/>
      <c r="RDN238" s="31"/>
      <c r="RDO238" s="31"/>
      <c r="RDP238" s="31"/>
      <c r="RDQ238" s="31"/>
      <c r="RDR238" s="31"/>
      <c r="RDS238" s="31"/>
      <c r="RDT238" s="31"/>
      <c r="RDU238" s="31"/>
      <c r="RDV238" s="31"/>
      <c r="RDW238" s="31"/>
      <c r="RDX238" s="31"/>
      <c r="RDY238" s="31"/>
      <c r="RDZ238" s="31"/>
      <c r="REA238" s="31"/>
      <c r="REB238" s="31"/>
      <c r="REC238" s="31"/>
      <c r="RED238" s="31"/>
      <c r="REE238" s="31"/>
      <c r="REF238" s="31"/>
      <c r="REG238" s="31"/>
      <c r="REH238" s="31"/>
      <c r="REI238" s="31"/>
      <c r="REJ238" s="31"/>
      <c r="REK238" s="31"/>
      <c r="REL238" s="31"/>
      <c r="REM238" s="31"/>
      <c r="REN238" s="31"/>
      <c r="REO238" s="31"/>
      <c r="REP238" s="31"/>
      <c r="REQ238" s="31"/>
      <c r="RER238" s="31"/>
      <c r="RES238" s="31"/>
      <c r="RET238" s="31"/>
      <c r="REU238" s="31"/>
      <c r="REV238" s="31"/>
      <c r="REW238" s="31"/>
      <c r="REX238" s="31"/>
      <c r="REY238" s="31"/>
      <c r="REZ238" s="31"/>
      <c r="RFA238" s="31"/>
      <c r="RFB238" s="31"/>
      <c r="RFC238" s="31"/>
      <c r="RFD238" s="31"/>
      <c r="RFE238" s="31"/>
      <c r="RFF238" s="31"/>
      <c r="RFG238" s="31"/>
      <c r="RFH238" s="31"/>
      <c r="RFI238" s="31"/>
      <c r="RFJ238" s="31"/>
      <c r="RFK238" s="31"/>
      <c r="RFL238" s="31"/>
      <c r="RFM238" s="31"/>
      <c r="RFN238" s="31"/>
      <c r="RFO238" s="31"/>
      <c r="RFP238" s="31"/>
      <c r="RFQ238" s="31"/>
      <c r="RFR238" s="31"/>
      <c r="RFS238" s="31"/>
      <c r="RFT238" s="31"/>
      <c r="RFU238" s="31"/>
      <c r="RFV238" s="31"/>
      <c r="RFW238" s="31"/>
      <c r="RFX238" s="31"/>
      <c r="RFY238" s="31"/>
      <c r="RFZ238" s="31"/>
      <c r="RGA238" s="31"/>
      <c r="RGB238" s="31"/>
      <c r="RGC238" s="31"/>
      <c r="RGD238" s="31"/>
      <c r="RGE238" s="31"/>
      <c r="RGF238" s="31"/>
      <c r="RGG238" s="31"/>
      <c r="RGH238" s="31"/>
      <c r="RGI238" s="31"/>
      <c r="RGJ238" s="31"/>
      <c r="RGK238" s="31"/>
      <c r="RGL238" s="31"/>
      <c r="RGM238" s="31"/>
      <c r="RGN238" s="31"/>
      <c r="RGO238" s="31"/>
      <c r="RGP238" s="31"/>
      <c r="RGQ238" s="31"/>
      <c r="RGR238" s="31"/>
      <c r="RGS238" s="31"/>
      <c r="RGT238" s="31"/>
      <c r="RGU238" s="31"/>
      <c r="RGV238" s="31"/>
      <c r="RGW238" s="31"/>
      <c r="RGX238" s="31"/>
      <c r="RGY238" s="31"/>
      <c r="RGZ238" s="31"/>
      <c r="RHA238" s="31"/>
      <c r="RHB238" s="31"/>
      <c r="RHC238" s="31"/>
      <c r="RHD238" s="31"/>
      <c r="RHE238" s="31"/>
      <c r="RHF238" s="31"/>
      <c r="RHG238" s="31"/>
      <c r="RHH238" s="31"/>
      <c r="RHI238" s="31"/>
      <c r="RHJ238" s="31"/>
      <c r="RHK238" s="31"/>
      <c r="RHL238" s="31"/>
      <c r="RHM238" s="31"/>
      <c r="RHN238" s="31"/>
      <c r="RHO238" s="31"/>
      <c r="RHP238" s="31"/>
      <c r="RHQ238" s="31"/>
      <c r="RHR238" s="31"/>
      <c r="RHS238" s="31"/>
      <c r="RHT238" s="31"/>
      <c r="RHU238" s="31"/>
      <c r="RHV238" s="31"/>
      <c r="RHW238" s="31"/>
      <c r="RHX238" s="31"/>
      <c r="RHY238" s="31"/>
      <c r="RHZ238" s="31"/>
      <c r="RIA238" s="31"/>
      <c r="RIB238" s="31"/>
      <c r="RIC238" s="31"/>
      <c r="RID238" s="31"/>
      <c r="RIE238" s="31"/>
      <c r="RIF238" s="31"/>
      <c r="RIG238" s="31"/>
      <c r="RIH238" s="31"/>
      <c r="RII238" s="31"/>
      <c r="RIJ238" s="31"/>
      <c r="RIK238" s="31"/>
      <c r="RIL238" s="31"/>
      <c r="RIM238" s="31"/>
      <c r="RIN238" s="31"/>
      <c r="RIO238" s="31"/>
      <c r="RIP238" s="31"/>
      <c r="RIQ238" s="31"/>
      <c r="RIR238" s="31"/>
      <c r="RIS238" s="31"/>
      <c r="RIT238" s="31"/>
      <c r="RIU238" s="31"/>
      <c r="RIV238" s="31"/>
      <c r="RIW238" s="31"/>
      <c r="RIX238" s="31"/>
      <c r="RIY238" s="31"/>
      <c r="RIZ238" s="31"/>
      <c r="RJA238" s="31"/>
      <c r="RJB238" s="31"/>
      <c r="RJC238" s="31"/>
      <c r="RJD238" s="31"/>
      <c r="RJE238" s="31"/>
      <c r="RJF238" s="31"/>
      <c r="RJG238" s="31"/>
      <c r="RJH238" s="31"/>
      <c r="RJI238" s="31"/>
      <c r="RJJ238" s="31"/>
      <c r="RJK238" s="31"/>
      <c r="RJL238" s="31"/>
      <c r="RJM238" s="31"/>
      <c r="RJN238" s="31"/>
      <c r="RJO238" s="31"/>
      <c r="RJP238" s="31"/>
      <c r="RJQ238" s="31"/>
      <c r="RJR238" s="31"/>
      <c r="RJS238" s="31"/>
      <c r="RJT238" s="31"/>
      <c r="RJU238" s="31"/>
      <c r="RJV238" s="31"/>
      <c r="RJW238" s="31"/>
      <c r="RJX238" s="31"/>
      <c r="RJY238" s="31"/>
      <c r="RJZ238" s="31"/>
      <c r="RKA238" s="31"/>
      <c r="RKB238" s="31"/>
      <c r="RKC238" s="31"/>
      <c r="RKD238" s="31"/>
      <c r="RKE238" s="31"/>
      <c r="RKF238" s="31"/>
      <c r="RKG238" s="31"/>
      <c r="RKH238" s="31"/>
      <c r="RKI238" s="31"/>
      <c r="RKJ238" s="31"/>
      <c r="RKK238" s="31"/>
      <c r="RKL238" s="31"/>
      <c r="RKM238" s="31"/>
      <c r="RKN238" s="31"/>
      <c r="RKO238" s="31"/>
      <c r="RKP238" s="31"/>
      <c r="RKQ238" s="31"/>
      <c r="RKR238" s="31"/>
      <c r="RKS238" s="31"/>
      <c r="RKT238" s="31"/>
      <c r="RKU238" s="31"/>
      <c r="RKV238" s="31"/>
      <c r="RKW238" s="31"/>
      <c r="RKX238" s="31"/>
      <c r="RKY238" s="31"/>
      <c r="RKZ238" s="31"/>
      <c r="RLA238" s="31"/>
      <c r="RLB238" s="31"/>
      <c r="RLC238" s="31"/>
      <c r="RLD238" s="31"/>
      <c r="RLE238" s="31"/>
      <c r="RLF238" s="31"/>
      <c r="RLG238" s="31"/>
      <c r="RLH238" s="31"/>
      <c r="RLI238" s="31"/>
      <c r="RLJ238" s="31"/>
      <c r="RLK238" s="31"/>
      <c r="RLL238" s="31"/>
      <c r="RLM238" s="31"/>
      <c r="RLN238" s="31"/>
      <c r="RLO238" s="31"/>
      <c r="RLP238" s="31"/>
      <c r="RLQ238" s="31"/>
      <c r="RLR238" s="31"/>
      <c r="RLS238" s="31"/>
      <c r="RLT238" s="31"/>
      <c r="RLU238" s="31"/>
      <c r="RLV238" s="31"/>
      <c r="RLW238" s="31"/>
      <c r="RLX238" s="31"/>
      <c r="RLY238" s="31"/>
      <c r="RLZ238" s="31"/>
      <c r="RMA238" s="31"/>
      <c r="RMB238" s="31"/>
      <c r="RMC238" s="31"/>
      <c r="RMD238" s="31"/>
      <c r="RME238" s="31"/>
      <c r="RMF238" s="31"/>
      <c r="RMG238" s="31"/>
      <c r="RMH238" s="31"/>
      <c r="RMI238" s="31"/>
      <c r="RMJ238" s="31"/>
      <c r="RMK238" s="31"/>
      <c r="RML238" s="31"/>
      <c r="RMM238" s="31"/>
      <c r="RMN238" s="31"/>
      <c r="RMO238" s="31"/>
      <c r="RMP238" s="31"/>
      <c r="RMQ238" s="31"/>
      <c r="RMR238" s="31"/>
      <c r="RMS238" s="31"/>
      <c r="RMT238" s="31"/>
      <c r="RMU238" s="31"/>
      <c r="RMV238" s="31"/>
      <c r="RMW238" s="31"/>
      <c r="RMX238" s="31"/>
      <c r="RMY238" s="31"/>
      <c r="RMZ238" s="31"/>
      <c r="RNA238" s="31"/>
      <c r="RNB238" s="31"/>
      <c r="RNC238" s="31"/>
      <c r="RND238" s="31"/>
      <c r="RNE238" s="31"/>
      <c r="RNF238" s="31"/>
      <c r="RNG238" s="31"/>
      <c r="RNH238" s="31"/>
      <c r="RNI238" s="31"/>
      <c r="RNJ238" s="31"/>
      <c r="RNK238" s="31"/>
      <c r="RNL238" s="31"/>
      <c r="RNM238" s="31"/>
      <c r="RNN238" s="31"/>
      <c r="RNO238" s="31"/>
      <c r="RNP238" s="31"/>
      <c r="RNQ238" s="31"/>
      <c r="RNR238" s="31"/>
      <c r="RNS238" s="31"/>
      <c r="RNT238" s="31"/>
      <c r="RNU238" s="31"/>
      <c r="RNV238" s="31"/>
      <c r="RNW238" s="31"/>
      <c r="RNX238" s="31"/>
      <c r="RNY238" s="31"/>
      <c r="RNZ238" s="31"/>
      <c r="ROA238" s="31"/>
      <c r="ROB238" s="31"/>
      <c r="ROC238" s="31"/>
      <c r="ROD238" s="31"/>
      <c r="ROE238" s="31"/>
      <c r="ROF238" s="31"/>
      <c r="ROG238" s="31"/>
      <c r="ROH238" s="31"/>
      <c r="ROI238" s="31"/>
      <c r="ROJ238" s="31"/>
      <c r="ROK238" s="31"/>
      <c r="ROL238" s="31"/>
      <c r="ROM238" s="31"/>
      <c r="RON238" s="31"/>
      <c r="ROO238" s="31"/>
      <c r="ROP238" s="31"/>
      <c r="ROQ238" s="31"/>
      <c r="ROR238" s="31"/>
      <c r="ROS238" s="31"/>
      <c r="ROT238" s="31"/>
      <c r="ROU238" s="31"/>
      <c r="ROV238" s="31"/>
      <c r="ROW238" s="31"/>
      <c r="ROX238" s="31"/>
      <c r="ROY238" s="31"/>
      <c r="ROZ238" s="31"/>
      <c r="RPA238" s="31"/>
      <c r="RPB238" s="31"/>
      <c r="RPC238" s="31"/>
      <c r="RPD238" s="31"/>
      <c r="RPE238" s="31"/>
      <c r="RPF238" s="31"/>
      <c r="RPG238" s="31"/>
      <c r="RPH238" s="31"/>
      <c r="RPI238" s="31"/>
      <c r="RPJ238" s="31"/>
      <c r="RPK238" s="31"/>
      <c r="RPL238" s="31"/>
      <c r="RPM238" s="31"/>
      <c r="RPN238" s="31"/>
      <c r="RPO238" s="31"/>
      <c r="RPP238" s="31"/>
      <c r="RPQ238" s="31"/>
      <c r="RPR238" s="31"/>
      <c r="RPS238" s="31"/>
      <c r="RPT238" s="31"/>
      <c r="RPU238" s="31"/>
      <c r="RPV238" s="31"/>
      <c r="RPW238" s="31"/>
      <c r="RPX238" s="31"/>
      <c r="RPY238" s="31"/>
      <c r="RPZ238" s="31"/>
      <c r="RQA238" s="31"/>
      <c r="RQB238" s="31"/>
      <c r="RQC238" s="31"/>
      <c r="RQD238" s="31"/>
      <c r="RQE238" s="31"/>
      <c r="RQF238" s="31"/>
      <c r="RQG238" s="31"/>
      <c r="RQH238" s="31"/>
      <c r="RQI238" s="31"/>
      <c r="RQJ238" s="31"/>
      <c r="RQK238" s="31"/>
      <c r="RQL238" s="31"/>
      <c r="RQM238" s="31"/>
      <c r="RQN238" s="31"/>
      <c r="RQO238" s="31"/>
      <c r="RQP238" s="31"/>
      <c r="RQQ238" s="31"/>
      <c r="RQR238" s="31"/>
      <c r="RQS238" s="31"/>
      <c r="RQT238" s="31"/>
      <c r="RQU238" s="31"/>
      <c r="RQV238" s="31"/>
      <c r="RQW238" s="31"/>
      <c r="RQX238" s="31"/>
      <c r="RQY238" s="31"/>
      <c r="RQZ238" s="31"/>
      <c r="RRA238" s="31"/>
      <c r="RRB238" s="31"/>
      <c r="RRC238" s="31"/>
      <c r="RRD238" s="31"/>
      <c r="RRE238" s="31"/>
      <c r="RRF238" s="31"/>
      <c r="RRG238" s="31"/>
      <c r="RRH238" s="31"/>
      <c r="RRI238" s="31"/>
      <c r="RRJ238" s="31"/>
      <c r="RRK238" s="31"/>
      <c r="RRL238" s="31"/>
      <c r="RRM238" s="31"/>
      <c r="RRN238" s="31"/>
      <c r="RRO238" s="31"/>
      <c r="RRP238" s="31"/>
      <c r="RRQ238" s="31"/>
      <c r="RRR238" s="31"/>
      <c r="RRS238" s="31"/>
      <c r="RRT238" s="31"/>
      <c r="RRU238" s="31"/>
      <c r="RRV238" s="31"/>
      <c r="RRW238" s="31"/>
      <c r="RRX238" s="31"/>
      <c r="RRY238" s="31"/>
      <c r="RRZ238" s="31"/>
      <c r="RSA238" s="31"/>
      <c r="RSB238" s="31"/>
      <c r="RSC238" s="31"/>
      <c r="RSD238" s="31"/>
      <c r="RSE238" s="31"/>
      <c r="RSF238" s="31"/>
      <c r="RSG238" s="31"/>
      <c r="RSH238" s="31"/>
      <c r="RSI238" s="31"/>
      <c r="RSJ238" s="31"/>
      <c r="RSK238" s="31"/>
      <c r="RSL238" s="31"/>
      <c r="RSM238" s="31"/>
      <c r="RSN238" s="31"/>
      <c r="RSO238" s="31"/>
      <c r="RSP238" s="31"/>
      <c r="RSQ238" s="31"/>
      <c r="RSR238" s="31"/>
      <c r="RSS238" s="31"/>
      <c r="RST238" s="31"/>
      <c r="RSU238" s="31"/>
      <c r="RSV238" s="31"/>
      <c r="RSW238" s="31"/>
      <c r="RSX238" s="31"/>
      <c r="RSY238" s="31"/>
      <c r="RSZ238" s="31"/>
      <c r="RTA238" s="31"/>
      <c r="RTB238" s="31"/>
      <c r="RTC238" s="31"/>
      <c r="RTD238" s="31"/>
      <c r="RTE238" s="31"/>
      <c r="RTF238" s="31"/>
      <c r="RTG238" s="31"/>
      <c r="RTH238" s="31"/>
      <c r="RTI238" s="31"/>
      <c r="RTJ238" s="31"/>
      <c r="RTK238" s="31"/>
      <c r="RTL238" s="31"/>
      <c r="RTM238" s="31"/>
      <c r="RTN238" s="31"/>
      <c r="RTO238" s="31"/>
      <c r="RTP238" s="31"/>
      <c r="RTQ238" s="31"/>
      <c r="RTR238" s="31"/>
      <c r="RTS238" s="31"/>
      <c r="RTT238" s="31"/>
      <c r="RTU238" s="31"/>
      <c r="RTV238" s="31"/>
      <c r="RTW238" s="31"/>
      <c r="RTX238" s="31"/>
      <c r="RTY238" s="31"/>
      <c r="RTZ238" s="31"/>
      <c r="RUA238" s="31"/>
      <c r="RUB238" s="31"/>
      <c r="RUC238" s="31"/>
      <c r="RUD238" s="31"/>
      <c r="RUE238" s="31"/>
      <c r="RUF238" s="31"/>
      <c r="RUG238" s="31"/>
      <c r="RUH238" s="31"/>
      <c r="RUI238" s="31"/>
      <c r="RUJ238" s="31"/>
      <c r="RUK238" s="31"/>
      <c r="RUL238" s="31"/>
      <c r="RUM238" s="31"/>
      <c r="RUN238" s="31"/>
      <c r="RUO238" s="31"/>
      <c r="RUP238" s="31"/>
      <c r="RUQ238" s="31"/>
      <c r="RUR238" s="31"/>
      <c r="RUS238" s="31"/>
      <c r="RUT238" s="31"/>
      <c r="RUU238" s="31"/>
      <c r="RUV238" s="31"/>
      <c r="RUW238" s="31"/>
      <c r="RUX238" s="31"/>
      <c r="RUY238" s="31"/>
      <c r="RUZ238" s="31"/>
      <c r="RVA238" s="31"/>
      <c r="RVB238" s="31"/>
      <c r="RVC238" s="31"/>
      <c r="RVD238" s="31"/>
      <c r="RVE238" s="31"/>
      <c r="RVF238" s="31"/>
      <c r="RVG238" s="31"/>
      <c r="RVH238" s="31"/>
      <c r="RVI238" s="31"/>
      <c r="RVJ238" s="31"/>
      <c r="RVK238" s="31"/>
      <c r="RVL238" s="31"/>
      <c r="RVM238" s="31"/>
      <c r="RVN238" s="31"/>
      <c r="RVO238" s="31"/>
      <c r="RVP238" s="31"/>
      <c r="RVQ238" s="31"/>
      <c r="RVR238" s="31"/>
      <c r="RVS238" s="31"/>
      <c r="RVT238" s="31"/>
      <c r="RVU238" s="31"/>
      <c r="RVV238" s="31"/>
      <c r="RVW238" s="31"/>
      <c r="RVX238" s="31"/>
      <c r="RVY238" s="31"/>
      <c r="RVZ238" s="31"/>
      <c r="RWA238" s="31"/>
      <c r="RWB238" s="31"/>
      <c r="RWC238" s="31"/>
      <c r="RWD238" s="31"/>
      <c r="RWE238" s="31"/>
      <c r="RWF238" s="31"/>
      <c r="RWG238" s="31"/>
      <c r="RWH238" s="31"/>
      <c r="RWI238" s="31"/>
      <c r="RWJ238" s="31"/>
      <c r="RWK238" s="31"/>
      <c r="RWL238" s="31"/>
      <c r="RWM238" s="31"/>
      <c r="RWN238" s="31"/>
      <c r="RWO238" s="31"/>
      <c r="RWP238" s="31"/>
      <c r="RWQ238" s="31"/>
      <c r="RWR238" s="31"/>
      <c r="RWS238" s="31"/>
      <c r="RWT238" s="31"/>
      <c r="RWU238" s="31"/>
      <c r="RWV238" s="31"/>
      <c r="RWW238" s="31"/>
      <c r="RWX238" s="31"/>
      <c r="RWY238" s="31"/>
      <c r="RWZ238" s="31"/>
      <c r="RXA238" s="31"/>
      <c r="RXB238" s="31"/>
      <c r="RXC238" s="31"/>
      <c r="RXD238" s="31"/>
      <c r="RXE238" s="31"/>
      <c r="RXF238" s="31"/>
      <c r="RXG238" s="31"/>
      <c r="RXH238" s="31"/>
      <c r="RXI238" s="31"/>
      <c r="RXJ238" s="31"/>
      <c r="RXK238" s="31"/>
      <c r="RXL238" s="31"/>
      <c r="RXM238" s="31"/>
      <c r="RXN238" s="31"/>
      <c r="RXO238" s="31"/>
      <c r="RXP238" s="31"/>
      <c r="RXQ238" s="31"/>
      <c r="RXR238" s="31"/>
      <c r="RXS238" s="31"/>
      <c r="RXT238" s="31"/>
      <c r="RXU238" s="31"/>
      <c r="RXV238" s="31"/>
      <c r="RXW238" s="31"/>
      <c r="RXX238" s="31"/>
      <c r="RXY238" s="31"/>
      <c r="RXZ238" s="31"/>
      <c r="RYA238" s="31"/>
      <c r="RYB238" s="31"/>
      <c r="RYC238" s="31"/>
      <c r="RYD238" s="31"/>
      <c r="RYE238" s="31"/>
      <c r="RYF238" s="31"/>
      <c r="RYG238" s="31"/>
      <c r="RYH238" s="31"/>
      <c r="RYI238" s="31"/>
      <c r="RYJ238" s="31"/>
      <c r="RYK238" s="31"/>
      <c r="RYL238" s="31"/>
      <c r="RYM238" s="31"/>
      <c r="RYN238" s="31"/>
      <c r="RYO238" s="31"/>
      <c r="RYP238" s="31"/>
      <c r="RYQ238" s="31"/>
      <c r="RYR238" s="31"/>
      <c r="RYS238" s="31"/>
      <c r="RYT238" s="31"/>
      <c r="RYU238" s="31"/>
      <c r="RYV238" s="31"/>
      <c r="RYW238" s="31"/>
      <c r="RYX238" s="31"/>
      <c r="RYY238" s="31"/>
      <c r="RYZ238" s="31"/>
      <c r="RZA238" s="31"/>
      <c r="RZB238" s="31"/>
      <c r="RZC238" s="31"/>
      <c r="RZD238" s="31"/>
      <c r="RZE238" s="31"/>
      <c r="RZF238" s="31"/>
      <c r="RZG238" s="31"/>
      <c r="RZH238" s="31"/>
      <c r="RZI238" s="31"/>
      <c r="RZJ238" s="31"/>
      <c r="RZK238" s="31"/>
      <c r="RZL238" s="31"/>
      <c r="RZM238" s="31"/>
      <c r="RZN238" s="31"/>
      <c r="RZO238" s="31"/>
      <c r="RZP238" s="31"/>
      <c r="RZQ238" s="31"/>
      <c r="RZR238" s="31"/>
      <c r="RZS238" s="31"/>
      <c r="RZT238" s="31"/>
      <c r="RZU238" s="31"/>
      <c r="RZV238" s="31"/>
      <c r="RZW238" s="31"/>
      <c r="RZX238" s="31"/>
      <c r="RZY238" s="31"/>
      <c r="RZZ238" s="31"/>
      <c r="SAA238" s="31"/>
      <c r="SAB238" s="31"/>
      <c r="SAC238" s="31"/>
      <c r="SAD238" s="31"/>
      <c r="SAE238" s="31"/>
      <c r="SAF238" s="31"/>
      <c r="SAG238" s="31"/>
      <c r="SAH238" s="31"/>
      <c r="SAI238" s="31"/>
      <c r="SAJ238" s="31"/>
      <c r="SAK238" s="31"/>
      <c r="SAL238" s="31"/>
      <c r="SAM238" s="31"/>
      <c r="SAN238" s="31"/>
      <c r="SAO238" s="31"/>
      <c r="SAP238" s="31"/>
      <c r="SAQ238" s="31"/>
      <c r="SAR238" s="31"/>
      <c r="SAS238" s="31"/>
      <c r="SAT238" s="31"/>
      <c r="SAU238" s="31"/>
      <c r="SAV238" s="31"/>
      <c r="SAW238" s="31"/>
      <c r="SAX238" s="31"/>
      <c r="SAY238" s="31"/>
      <c r="SAZ238" s="31"/>
      <c r="SBA238" s="31"/>
      <c r="SBB238" s="31"/>
      <c r="SBC238" s="31"/>
      <c r="SBD238" s="31"/>
      <c r="SBE238" s="31"/>
      <c r="SBF238" s="31"/>
      <c r="SBG238" s="31"/>
      <c r="SBH238" s="31"/>
      <c r="SBI238" s="31"/>
      <c r="SBJ238" s="31"/>
      <c r="SBK238" s="31"/>
      <c r="SBL238" s="31"/>
      <c r="SBM238" s="31"/>
      <c r="SBN238" s="31"/>
      <c r="SBO238" s="31"/>
      <c r="SBP238" s="31"/>
      <c r="SBQ238" s="31"/>
      <c r="SBR238" s="31"/>
      <c r="SBS238" s="31"/>
      <c r="SBT238" s="31"/>
      <c r="SBU238" s="31"/>
      <c r="SBV238" s="31"/>
      <c r="SBW238" s="31"/>
      <c r="SBX238" s="31"/>
      <c r="SBY238" s="31"/>
      <c r="SBZ238" s="31"/>
      <c r="SCA238" s="31"/>
      <c r="SCB238" s="31"/>
      <c r="SCC238" s="31"/>
      <c r="SCD238" s="31"/>
      <c r="SCE238" s="31"/>
      <c r="SCF238" s="31"/>
      <c r="SCG238" s="31"/>
      <c r="SCH238" s="31"/>
      <c r="SCI238" s="31"/>
      <c r="SCJ238" s="31"/>
      <c r="SCK238" s="31"/>
      <c r="SCL238" s="31"/>
      <c r="SCM238" s="31"/>
      <c r="SCN238" s="31"/>
      <c r="SCO238" s="31"/>
      <c r="SCP238" s="31"/>
      <c r="SCQ238" s="31"/>
      <c r="SCR238" s="31"/>
      <c r="SCS238" s="31"/>
      <c r="SCT238" s="31"/>
      <c r="SCU238" s="31"/>
      <c r="SCV238" s="31"/>
      <c r="SCW238" s="31"/>
      <c r="SCX238" s="31"/>
      <c r="SCY238" s="31"/>
      <c r="SCZ238" s="31"/>
      <c r="SDA238" s="31"/>
      <c r="SDB238" s="31"/>
      <c r="SDC238" s="31"/>
      <c r="SDD238" s="31"/>
      <c r="SDE238" s="31"/>
      <c r="SDF238" s="31"/>
      <c r="SDG238" s="31"/>
      <c r="SDH238" s="31"/>
      <c r="SDI238" s="31"/>
      <c r="SDJ238" s="31"/>
      <c r="SDK238" s="31"/>
      <c r="SDL238" s="31"/>
      <c r="SDM238" s="31"/>
      <c r="SDN238" s="31"/>
      <c r="SDO238" s="31"/>
      <c r="SDP238" s="31"/>
      <c r="SDQ238" s="31"/>
      <c r="SDR238" s="31"/>
      <c r="SDS238" s="31"/>
      <c r="SDT238" s="31"/>
      <c r="SDU238" s="31"/>
      <c r="SDV238" s="31"/>
      <c r="SDW238" s="31"/>
      <c r="SDX238" s="31"/>
      <c r="SDY238" s="31"/>
      <c r="SDZ238" s="31"/>
      <c r="SEA238" s="31"/>
      <c r="SEB238" s="31"/>
      <c r="SEC238" s="31"/>
      <c r="SED238" s="31"/>
      <c r="SEE238" s="31"/>
      <c r="SEF238" s="31"/>
      <c r="SEG238" s="31"/>
      <c r="SEH238" s="31"/>
      <c r="SEI238" s="31"/>
      <c r="SEJ238" s="31"/>
      <c r="SEK238" s="31"/>
      <c r="SEL238" s="31"/>
      <c r="SEM238" s="31"/>
      <c r="SEN238" s="31"/>
      <c r="SEO238" s="31"/>
      <c r="SEP238" s="31"/>
      <c r="SEQ238" s="31"/>
      <c r="SER238" s="31"/>
      <c r="SES238" s="31"/>
      <c r="SET238" s="31"/>
      <c r="SEU238" s="31"/>
      <c r="SEV238" s="31"/>
      <c r="SEW238" s="31"/>
      <c r="SEX238" s="31"/>
      <c r="SEY238" s="31"/>
      <c r="SEZ238" s="31"/>
      <c r="SFA238" s="31"/>
      <c r="SFB238" s="31"/>
      <c r="SFC238" s="31"/>
      <c r="SFD238" s="31"/>
      <c r="SFE238" s="31"/>
      <c r="SFF238" s="31"/>
      <c r="SFG238" s="31"/>
      <c r="SFH238" s="31"/>
      <c r="SFI238" s="31"/>
      <c r="SFJ238" s="31"/>
      <c r="SFK238" s="31"/>
      <c r="SFL238" s="31"/>
      <c r="SFM238" s="31"/>
      <c r="SFN238" s="31"/>
      <c r="SFO238" s="31"/>
      <c r="SFP238" s="31"/>
      <c r="SFQ238" s="31"/>
      <c r="SFR238" s="31"/>
      <c r="SFS238" s="31"/>
      <c r="SFT238" s="31"/>
      <c r="SFU238" s="31"/>
      <c r="SFV238" s="31"/>
      <c r="SFW238" s="31"/>
      <c r="SFX238" s="31"/>
      <c r="SFY238" s="31"/>
      <c r="SFZ238" s="31"/>
      <c r="SGA238" s="31"/>
      <c r="SGB238" s="31"/>
      <c r="SGC238" s="31"/>
      <c r="SGD238" s="31"/>
      <c r="SGE238" s="31"/>
      <c r="SGF238" s="31"/>
      <c r="SGG238" s="31"/>
      <c r="SGH238" s="31"/>
      <c r="SGI238" s="31"/>
      <c r="SGJ238" s="31"/>
      <c r="SGK238" s="31"/>
      <c r="SGL238" s="31"/>
      <c r="SGM238" s="31"/>
      <c r="SGN238" s="31"/>
      <c r="SGO238" s="31"/>
      <c r="SGP238" s="31"/>
      <c r="SGQ238" s="31"/>
      <c r="SGR238" s="31"/>
      <c r="SGS238" s="31"/>
      <c r="SGT238" s="31"/>
      <c r="SGU238" s="31"/>
      <c r="SGV238" s="31"/>
      <c r="SGW238" s="31"/>
      <c r="SGX238" s="31"/>
      <c r="SGY238" s="31"/>
      <c r="SGZ238" s="31"/>
      <c r="SHA238" s="31"/>
      <c r="SHB238" s="31"/>
      <c r="SHC238" s="31"/>
      <c r="SHD238" s="31"/>
      <c r="SHE238" s="31"/>
      <c r="SHF238" s="31"/>
      <c r="SHG238" s="31"/>
      <c r="SHH238" s="31"/>
      <c r="SHI238" s="31"/>
      <c r="SHJ238" s="31"/>
      <c r="SHK238" s="31"/>
      <c r="SHL238" s="31"/>
      <c r="SHM238" s="31"/>
      <c r="SHN238" s="31"/>
      <c r="SHO238" s="31"/>
      <c r="SHP238" s="31"/>
      <c r="SHQ238" s="31"/>
      <c r="SHR238" s="31"/>
      <c r="SHS238" s="31"/>
      <c r="SHT238" s="31"/>
      <c r="SHU238" s="31"/>
      <c r="SHV238" s="31"/>
      <c r="SHW238" s="31"/>
      <c r="SHX238" s="31"/>
      <c r="SHY238" s="31"/>
      <c r="SHZ238" s="31"/>
      <c r="SIA238" s="31"/>
      <c r="SIB238" s="31"/>
      <c r="SIC238" s="31"/>
      <c r="SID238" s="31"/>
      <c r="SIE238" s="31"/>
      <c r="SIF238" s="31"/>
      <c r="SIG238" s="31"/>
      <c r="SIH238" s="31"/>
      <c r="SII238" s="31"/>
      <c r="SIJ238" s="31"/>
      <c r="SIK238" s="31"/>
      <c r="SIL238" s="31"/>
      <c r="SIM238" s="31"/>
      <c r="SIN238" s="31"/>
      <c r="SIO238" s="31"/>
      <c r="SIP238" s="31"/>
      <c r="SIQ238" s="31"/>
      <c r="SIR238" s="31"/>
      <c r="SIS238" s="31"/>
      <c r="SIT238" s="31"/>
      <c r="SIU238" s="31"/>
      <c r="SIV238" s="31"/>
      <c r="SIW238" s="31"/>
      <c r="SIX238" s="31"/>
      <c r="SIY238" s="31"/>
      <c r="SIZ238" s="31"/>
      <c r="SJA238" s="31"/>
      <c r="SJB238" s="31"/>
      <c r="SJC238" s="31"/>
      <c r="SJD238" s="31"/>
      <c r="SJE238" s="31"/>
      <c r="SJF238" s="31"/>
      <c r="SJG238" s="31"/>
      <c r="SJH238" s="31"/>
      <c r="SJI238" s="31"/>
      <c r="SJJ238" s="31"/>
      <c r="SJK238" s="31"/>
      <c r="SJL238" s="31"/>
      <c r="SJM238" s="31"/>
      <c r="SJN238" s="31"/>
      <c r="SJO238" s="31"/>
      <c r="SJP238" s="31"/>
      <c r="SJQ238" s="31"/>
      <c r="SJR238" s="31"/>
      <c r="SJS238" s="31"/>
      <c r="SJT238" s="31"/>
      <c r="SJU238" s="31"/>
      <c r="SJV238" s="31"/>
      <c r="SJW238" s="31"/>
      <c r="SJX238" s="31"/>
      <c r="SJY238" s="31"/>
      <c r="SJZ238" s="31"/>
      <c r="SKA238" s="31"/>
      <c r="SKB238" s="31"/>
      <c r="SKC238" s="31"/>
      <c r="SKD238" s="31"/>
      <c r="SKE238" s="31"/>
      <c r="SKF238" s="31"/>
      <c r="SKG238" s="31"/>
      <c r="SKH238" s="31"/>
      <c r="SKI238" s="31"/>
      <c r="SKJ238" s="31"/>
      <c r="SKK238" s="31"/>
      <c r="SKL238" s="31"/>
      <c r="SKM238" s="31"/>
      <c r="SKN238" s="31"/>
      <c r="SKO238" s="31"/>
      <c r="SKP238" s="31"/>
      <c r="SKQ238" s="31"/>
      <c r="SKR238" s="31"/>
      <c r="SKS238" s="31"/>
      <c r="SKT238" s="31"/>
      <c r="SKU238" s="31"/>
      <c r="SKV238" s="31"/>
      <c r="SKW238" s="31"/>
      <c r="SKX238" s="31"/>
      <c r="SKY238" s="31"/>
      <c r="SKZ238" s="31"/>
      <c r="SLA238" s="31"/>
      <c r="SLB238" s="31"/>
      <c r="SLC238" s="31"/>
      <c r="SLD238" s="31"/>
      <c r="SLE238" s="31"/>
      <c r="SLF238" s="31"/>
      <c r="SLG238" s="31"/>
      <c r="SLH238" s="31"/>
      <c r="SLI238" s="31"/>
      <c r="SLJ238" s="31"/>
      <c r="SLK238" s="31"/>
      <c r="SLL238" s="31"/>
      <c r="SLM238" s="31"/>
      <c r="SLN238" s="31"/>
      <c r="SLO238" s="31"/>
      <c r="SLP238" s="31"/>
      <c r="SLQ238" s="31"/>
      <c r="SLR238" s="31"/>
      <c r="SLS238" s="31"/>
      <c r="SLT238" s="31"/>
      <c r="SLU238" s="31"/>
      <c r="SLV238" s="31"/>
      <c r="SLW238" s="31"/>
      <c r="SLX238" s="31"/>
      <c r="SLY238" s="31"/>
      <c r="SLZ238" s="31"/>
      <c r="SMA238" s="31"/>
      <c r="SMB238" s="31"/>
      <c r="SMC238" s="31"/>
      <c r="SMD238" s="31"/>
      <c r="SME238" s="31"/>
      <c r="SMF238" s="31"/>
      <c r="SMG238" s="31"/>
      <c r="SMH238" s="31"/>
      <c r="SMI238" s="31"/>
      <c r="SMJ238" s="31"/>
      <c r="SMK238" s="31"/>
      <c r="SML238" s="31"/>
      <c r="SMM238" s="31"/>
      <c r="SMN238" s="31"/>
      <c r="SMO238" s="31"/>
      <c r="SMP238" s="31"/>
      <c r="SMQ238" s="31"/>
      <c r="SMR238" s="31"/>
      <c r="SMS238" s="31"/>
      <c r="SMT238" s="31"/>
      <c r="SMU238" s="31"/>
      <c r="SMV238" s="31"/>
      <c r="SMW238" s="31"/>
      <c r="SMX238" s="31"/>
      <c r="SMY238" s="31"/>
      <c r="SMZ238" s="31"/>
      <c r="SNA238" s="31"/>
      <c r="SNB238" s="31"/>
      <c r="SNC238" s="31"/>
      <c r="SND238" s="31"/>
      <c r="SNE238" s="31"/>
      <c r="SNF238" s="31"/>
      <c r="SNG238" s="31"/>
      <c r="SNH238" s="31"/>
      <c r="SNI238" s="31"/>
      <c r="SNJ238" s="31"/>
      <c r="SNK238" s="31"/>
      <c r="SNL238" s="31"/>
      <c r="SNM238" s="31"/>
      <c r="SNN238" s="31"/>
      <c r="SNO238" s="31"/>
      <c r="SNP238" s="31"/>
      <c r="SNQ238" s="31"/>
      <c r="SNR238" s="31"/>
      <c r="SNS238" s="31"/>
      <c r="SNT238" s="31"/>
      <c r="SNU238" s="31"/>
      <c r="SNV238" s="31"/>
      <c r="SNW238" s="31"/>
      <c r="SNX238" s="31"/>
      <c r="SNY238" s="31"/>
      <c r="SNZ238" s="31"/>
      <c r="SOA238" s="31"/>
      <c r="SOB238" s="31"/>
      <c r="SOC238" s="31"/>
      <c r="SOD238" s="31"/>
      <c r="SOE238" s="31"/>
      <c r="SOF238" s="31"/>
      <c r="SOG238" s="31"/>
      <c r="SOH238" s="31"/>
      <c r="SOI238" s="31"/>
      <c r="SOJ238" s="31"/>
      <c r="SOK238" s="31"/>
      <c r="SOL238" s="31"/>
      <c r="SOM238" s="31"/>
      <c r="SON238" s="31"/>
      <c r="SOO238" s="31"/>
      <c r="SOP238" s="31"/>
      <c r="SOQ238" s="31"/>
      <c r="SOR238" s="31"/>
      <c r="SOS238" s="31"/>
      <c r="SOT238" s="31"/>
      <c r="SOU238" s="31"/>
      <c r="SOV238" s="31"/>
      <c r="SOW238" s="31"/>
      <c r="SOX238" s="31"/>
      <c r="SOY238" s="31"/>
      <c r="SOZ238" s="31"/>
      <c r="SPA238" s="31"/>
      <c r="SPB238" s="31"/>
      <c r="SPC238" s="31"/>
      <c r="SPD238" s="31"/>
      <c r="SPE238" s="31"/>
      <c r="SPF238" s="31"/>
      <c r="SPG238" s="31"/>
      <c r="SPH238" s="31"/>
      <c r="SPI238" s="31"/>
      <c r="SPJ238" s="31"/>
      <c r="SPK238" s="31"/>
      <c r="SPL238" s="31"/>
      <c r="SPM238" s="31"/>
      <c r="SPN238" s="31"/>
      <c r="SPO238" s="31"/>
      <c r="SPP238" s="31"/>
      <c r="SPQ238" s="31"/>
      <c r="SPR238" s="31"/>
      <c r="SPS238" s="31"/>
      <c r="SPT238" s="31"/>
      <c r="SPU238" s="31"/>
      <c r="SPV238" s="31"/>
      <c r="SPW238" s="31"/>
      <c r="SPX238" s="31"/>
      <c r="SPY238" s="31"/>
      <c r="SPZ238" s="31"/>
      <c r="SQA238" s="31"/>
      <c r="SQB238" s="31"/>
      <c r="SQC238" s="31"/>
      <c r="SQD238" s="31"/>
      <c r="SQE238" s="31"/>
      <c r="SQF238" s="31"/>
      <c r="SQG238" s="31"/>
      <c r="SQH238" s="31"/>
      <c r="SQI238" s="31"/>
      <c r="SQJ238" s="31"/>
      <c r="SQK238" s="31"/>
      <c r="SQL238" s="31"/>
      <c r="SQM238" s="31"/>
      <c r="SQN238" s="31"/>
      <c r="SQO238" s="31"/>
      <c r="SQP238" s="31"/>
      <c r="SQQ238" s="31"/>
      <c r="SQR238" s="31"/>
      <c r="SQS238" s="31"/>
      <c r="SQT238" s="31"/>
      <c r="SQU238" s="31"/>
      <c r="SQV238" s="31"/>
      <c r="SQW238" s="31"/>
      <c r="SQX238" s="31"/>
      <c r="SQY238" s="31"/>
      <c r="SQZ238" s="31"/>
      <c r="SRA238" s="31"/>
      <c r="SRB238" s="31"/>
      <c r="SRC238" s="31"/>
      <c r="SRD238" s="31"/>
      <c r="SRE238" s="31"/>
      <c r="SRF238" s="31"/>
      <c r="SRG238" s="31"/>
      <c r="SRH238" s="31"/>
      <c r="SRI238" s="31"/>
      <c r="SRJ238" s="31"/>
      <c r="SRK238" s="31"/>
      <c r="SRL238" s="31"/>
      <c r="SRM238" s="31"/>
      <c r="SRN238" s="31"/>
      <c r="SRO238" s="31"/>
      <c r="SRP238" s="31"/>
      <c r="SRQ238" s="31"/>
      <c r="SRR238" s="31"/>
      <c r="SRS238" s="31"/>
      <c r="SRT238" s="31"/>
      <c r="SRU238" s="31"/>
      <c r="SRV238" s="31"/>
      <c r="SRW238" s="31"/>
      <c r="SRX238" s="31"/>
      <c r="SRY238" s="31"/>
      <c r="SRZ238" s="31"/>
      <c r="SSA238" s="31"/>
      <c r="SSB238" s="31"/>
      <c r="SSC238" s="31"/>
      <c r="SSD238" s="31"/>
      <c r="SSE238" s="31"/>
      <c r="SSF238" s="31"/>
      <c r="SSG238" s="31"/>
      <c r="SSH238" s="31"/>
      <c r="SSI238" s="31"/>
      <c r="SSJ238" s="31"/>
      <c r="SSK238" s="31"/>
      <c r="SSL238" s="31"/>
      <c r="SSM238" s="31"/>
      <c r="SSN238" s="31"/>
      <c r="SSO238" s="31"/>
      <c r="SSP238" s="31"/>
      <c r="SSQ238" s="31"/>
      <c r="SSR238" s="31"/>
      <c r="SSS238" s="31"/>
      <c r="SST238" s="31"/>
      <c r="SSU238" s="31"/>
      <c r="SSV238" s="31"/>
      <c r="SSW238" s="31"/>
      <c r="SSX238" s="31"/>
      <c r="SSY238" s="31"/>
      <c r="SSZ238" s="31"/>
      <c r="STA238" s="31"/>
      <c r="STB238" s="31"/>
      <c r="STC238" s="31"/>
      <c r="STD238" s="31"/>
      <c r="STE238" s="31"/>
      <c r="STF238" s="31"/>
      <c r="STG238" s="31"/>
      <c r="STH238" s="31"/>
      <c r="STI238" s="31"/>
      <c r="STJ238" s="31"/>
      <c r="STK238" s="31"/>
      <c r="STL238" s="31"/>
      <c r="STM238" s="31"/>
      <c r="STN238" s="31"/>
      <c r="STO238" s="31"/>
      <c r="STP238" s="31"/>
      <c r="STQ238" s="31"/>
      <c r="STR238" s="31"/>
      <c r="STS238" s="31"/>
      <c r="STT238" s="31"/>
      <c r="STU238" s="31"/>
      <c r="STV238" s="31"/>
      <c r="STW238" s="31"/>
      <c r="STX238" s="31"/>
      <c r="STY238" s="31"/>
      <c r="STZ238" s="31"/>
      <c r="SUA238" s="31"/>
      <c r="SUB238" s="31"/>
      <c r="SUC238" s="31"/>
      <c r="SUD238" s="31"/>
      <c r="SUE238" s="31"/>
      <c r="SUF238" s="31"/>
      <c r="SUG238" s="31"/>
      <c r="SUH238" s="31"/>
      <c r="SUI238" s="31"/>
      <c r="SUJ238" s="31"/>
      <c r="SUK238" s="31"/>
      <c r="SUL238" s="31"/>
      <c r="SUM238" s="31"/>
      <c r="SUN238" s="31"/>
      <c r="SUO238" s="31"/>
      <c r="SUP238" s="31"/>
      <c r="SUQ238" s="31"/>
      <c r="SUR238" s="31"/>
      <c r="SUS238" s="31"/>
      <c r="SUT238" s="31"/>
      <c r="SUU238" s="31"/>
      <c r="SUV238" s="31"/>
      <c r="SUW238" s="31"/>
      <c r="SUX238" s="31"/>
      <c r="SUY238" s="31"/>
      <c r="SUZ238" s="31"/>
      <c r="SVA238" s="31"/>
      <c r="SVB238" s="31"/>
      <c r="SVC238" s="31"/>
      <c r="SVD238" s="31"/>
      <c r="SVE238" s="31"/>
      <c r="SVF238" s="31"/>
      <c r="SVG238" s="31"/>
      <c r="SVH238" s="31"/>
      <c r="SVI238" s="31"/>
      <c r="SVJ238" s="31"/>
      <c r="SVK238" s="31"/>
      <c r="SVL238" s="31"/>
      <c r="SVM238" s="31"/>
      <c r="SVN238" s="31"/>
      <c r="SVO238" s="31"/>
      <c r="SVP238" s="31"/>
      <c r="SVQ238" s="31"/>
      <c r="SVR238" s="31"/>
      <c r="SVS238" s="31"/>
      <c r="SVT238" s="31"/>
      <c r="SVU238" s="31"/>
      <c r="SVV238" s="31"/>
      <c r="SVW238" s="31"/>
      <c r="SVX238" s="31"/>
      <c r="SVY238" s="31"/>
      <c r="SVZ238" s="31"/>
      <c r="SWA238" s="31"/>
      <c r="SWB238" s="31"/>
      <c r="SWC238" s="31"/>
      <c r="SWD238" s="31"/>
      <c r="SWE238" s="31"/>
      <c r="SWF238" s="31"/>
      <c r="SWG238" s="31"/>
      <c r="SWH238" s="31"/>
      <c r="SWI238" s="31"/>
      <c r="SWJ238" s="31"/>
      <c r="SWK238" s="31"/>
      <c r="SWL238" s="31"/>
      <c r="SWM238" s="31"/>
      <c r="SWN238" s="31"/>
      <c r="SWO238" s="31"/>
      <c r="SWP238" s="31"/>
      <c r="SWQ238" s="31"/>
      <c r="SWR238" s="31"/>
      <c r="SWS238" s="31"/>
      <c r="SWT238" s="31"/>
      <c r="SWU238" s="31"/>
      <c r="SWV238" s="31"/>
      <c r="SWW238" s="31"/>
      <c r="SWX238" s="31"/>
      <c r="SWY238" s="31"/>
      <c r="SWZ238" s="31"/>
      <c r="SXA238" s="31"/>
      <c r="SXB238" s="31"/>
      <c r="SXC238" s="31"/>
      <c r="SXD238" s="31"/>
      <c r="SXE238" s="31"/>
      <c r="SXF238" s="31"/>
      <c r="SXG238" s="31"/>
      <c r="SXH238" s="31"/>
      <c r="SXI238" s="31"/>
      <c r="SXJ238" s="31"/>
      <c r="SXK238" s="31"/>
      <c r="SXL238" s="31"/>
      <c r="SXM238" s="31"/>
      <c r="SXN238" s="31"/>
      <c r="SXO238" s="31"/>
      <c r="SXP238" s="31"/>
      <c r="SXQ238" s="31"/>
      <c r="SXR238" s="31"/>
      <c r="SXS238" s="31"/>
      <c r="SXT238" s="31"/>
      <c r="SXU238" s="31"/>
      <c r="SXV238" s="31"/>
      <c r="SXW238" s="31"/>
      <c r="SXX238" s="31"/>
      <c r="SXY238" s="31"/>
      <c r="SXZ238" s="31"/>
      <c r="SYA238" s="31"/>
      <c r="SYB238" s="31"/>
      <c r="SYC238" s="31"/>
      <c r="SYD238" s="31"/>
      <c r="SYE238" s="31"/>
      <c r="SYF238" s="31"/>
      <c r="SYG238" s="31"/>
      <c r="SYH238" s="31"/>
      <c r="SYI238" s="31"/>
      <c r="SYJ238" s="31"/>
      <c r="SYK238" s="31"/>
      <c r="SYL238" s="31"/>
      <c r="SYM238" s="31"/>
      <c r="SYN238" s="31"/>
      <c r="SYO238" s="31"/>
      <c r="SYP238" s="31"/>
      <c r="SYQ238" s="31"/>
      <c r="SYR238" s="31"/>
      <c r="SYS238" s="31"/>
      <c r="SYT238" s="31"/>
      <c r="SYU238" s="31"/>
      <c r="SYV238" s="31"/>
      <c r="SYW238" s="31"/>
      <c r="SYX238" s="31"/>
      <c r="SYY238" s="31"/>
      <c r="SYZ238" s="31"/>
      <c r="SZA238" s="31"/>
      <c r="SZB238" s="31"/>
      <c r="SZC238" s="31"/>
      <c r="SZD238" s="31"/>
      <c r="SZE238" s="31"/>
      <c r="SZF238" s="31"/>
      <c r="SZG238" s="31"/>
      <c r="SZH238" s="31"/>
      <c r="SZI238" s="31"/>
      <c r="SZJ238" s="31"/>
      <c r="SZK238" s="31"/>
      <c r="SZL238" s="31"/>
      <c r="SZM238" s="31"/>
      <c r="SZN238" s="31"/>
      <c r="SZO238" s="31"/>
      <c r="SZP238" s="31"/>
      <c r="SZQ238" s="31"/>
      <c r="SZR238" s="31"/>
      <c r="SZS238" s="31"/>
      <c r="SZT238" s="31"/>
      <c r="SZU238" s="31"/>
      <c r="SZV238" s="31"/>
      <c r="SZW238" s="31"/>
      <c r="SZX238" s="31"/>
      <c r="SZY238" s="31"/>
      <c r="SZZ238" s="31"/>
      <c r="TAA238" s="31"/>
      <c r="TAB238" s="31"/>
      <c r="TAC238" s="31"/>
      <c r="TAD238" s="31"/>
      <c r="TAE238" s="31"/>
      <c r="TAF238" s="31"/>
      <c r="TAG238" s="31"/>
      <c r="TAH238" s="31"/>
      <c r="TAI238" s="31"/>
      <c r="TAJ238" s="31"/>
      <c r="TAK238" s="31"/>
      <c r="TAL238" s="31"/>
      <c r="TAM238" s="31"/>
      <c r="TAN238" s="31"/>
      <c r="TAO238" s="31"/>
      <c r="TAP238" s="31"/>
      <c r="TAQ238" s="31"/>
      <c r="TAR238" s="31"/>
      <c r="TAS238" s="31"/>
      <c r="TAT238" s="31"/>
      <c r="TAU238" s="31"/>
      <c r="TAV238" s="31"/>
      <c r="TAW238" s="31"/>
      <c r="TAX238" s="31"/>
      <c r="TAY238" s="31"/>
      <c r="TAZ238" s="31"/>
      <c r="TBA238" s="31"/>
      <c r="TBB238" s="31"/>
      <c r="TBC238" s="31"/>
      <c r="TBD238" s="31"/>
      <c r="TBE238" s="31"/>
      <c r="TBF238" s="31"/>
      <c r="TBG238" s="31"/>
      <c r="TBH238" s="31"/>
      <c r="TBI238" s="31"/>
      <c r="TBJ238" s="31"/>
      <c r="TBK238" s="31"/>
      <c r="TBL238" s="31"/>
      <c r="TBM238" s="31"/>
      <c r="TBN238" s="31"/>
      <c r="TBO238" s="31"/>
      <c r="TBP238" s="31"/>
      <c r="TBQ238" s="31"/>
      <c r="TBR238" s="31"/>
      <c r="TBS238" s="31"/>
      <c r="TBT238" s="31"/>
      <c r="TBU238" s="31"/>
      <c r="TBV238" s="31"/>
      <c r="TBW238" s="31"/>
      <c r="TBX238" s="31"/>
      <c r="TBY238" s="31"/>
      <c r="TBZ238" s="31"/>
      <c r="TCA238" s="31"/>
      <c r="TCB238" s="31"/>
      <c r="TCC238" s="31"/>
      <c r="TCD238" s="31"/>
      <c r="TCE238" s="31"/>
      <c r="TCF238" s="31"/>
      <c r="TCG238" s="31"/>
      <c r="TCH238" s="31"/>
      <c r="TCI238" s="31"/>
      <c r="TCJ238" s="31"/>
      <c r="TCK238" s="31"/>
      <c r="TCL238" s="31"/>
      <c r="TCM238" s="31"/>
      <c r="TCN238" s="31"/>
      <c r="TCO238" s="31"/>
      <c r="TCP238" s="31"/>
      <c r="TCQ238" s="31"/>
      <c r="TCR238" s="31"/>
      <c r="TCS238" s="31"/>
      <c r="TCT238" s="31"/>
      <c r="TCU238" s="31"/>
      <c r="TCV238" s="31"/>
      <c r="TCW238" s="31"/>
      <c r="TCX238" s="31"/>
      <c r="TCY238" s="31"/>
      <c r="TCZ238" s="31"/>
      <c r="TDA238" s="31"/>
      <c r="TDB238" s="31"/>
      <c r="TDC238" s="31"/>
      <c r="TDD238" s="31"/>
      <c r="TDE238" s="31"/>
      <c r="TDF238" s="31"/>
      <c r="TDG238" s="31"/>
      <c r="TDH238" s="31"/>
      <c r="TDI238" s="31"/>
      <c r="TDJ238" s="31"/>
      <c r="TDK238" s="31"/>
      <c r="TDL238" s="31"/>
      <c r="TDM238" s="31"/>
      <c r="TDN238" s="31"/>
      <c r="TDO238" s="31"/>
      <c r="TDP238" s="31"/>
      <c r="TDQ238" s="31"/>
      <c r="TDR238" s="31"/>
      <c r="TDS238" s="31"/>
      <c r="TDT238" s="31"/>
      <c r="TDU238" s="31"/>
      <c r="TDV238" s="31"/>
      <c r="TDW238" s="31"/>
      <c r="TDX238" s="31"/>
      <c r="TDY238" s="31"/>
      <c r="TDZ238" s="31"/>
      <c r="TEA238" s="31"/>
      <c r="TEB238" s="31"/>
      <c r="TEC238" s="31"/>
      <c r="TED238" s="31"/>
      <c r="TEE238" s="31"/>
      <c r="TEF238" s="31"/>
      <c r="TEG238" s="31"/>
      <c r="TEH238" s="31"/>
      <c r="TEI238" s="31"/>
      <c r="TEJ238" s="31"/>
      <c r="TEK238" s="31"/>
      <c r="TEL238" s="31"/>
      <c r="TEM238" s="31"/>
      <c r="TEN238" s="31"/>
      <c r="TEO238" s="31"/>
      <c r="TEP238" s="31"/>
      <c r="TEQ238" s="31"/>
      <c r="TER238" s="31"/>
      <c r="TES238" s="31"/>
      <c r="TET238" s="31"/>
      <c r="TEU238" s="31"/>
      <c r="TEV238" s="31"/>
      <c r="TEW238" s="31"/>
      <c r="TEX238" s="31"/>
      <c r="TEY238" s="31"/>
      <c r="TEZ238" s="31"/>
      <c r="TFA238" s="31"/>
      <c r="TFB238" s="31"/>
      <c r="TFC238" s="31"/>
      <c r="TFD238" s="31"/>
      <c r="TFE238" s="31"/>
      <c r="TFF238" s="31"/>
      <c r="TFG238" s="31"/>
      <c r="TFH238" s="31"/>
      <c r="TFI238" s="31"/>
      <c r="TFJ238" s="31"/>
      <c r="TFK238" s="31"/>
      <c r="TFL238" s="31"/>
      <c r="TFM238" s="31"/>
      <c r="TFN238" s="31"/>
      <c r="TFO238" s="31"/>
      <c r="TFP238" s="31"/>
      <c r="TFQ238" s="31"/>
      <c r="TFR238" s="31"/>
      <c r="TFS238" s="31"/>
      <c r="TFT238" s="31"/>
      <c r="TFU238" s="31"/>
      <c r="TFV238" s="31"/>
      <c r="TFW238" s="31"/>
      <c r="TFX238" s="31"/>
      <c r="TFY238" s="31"/>
      <c r="TFZ238" s="31"/>
      <c r="TGA238" s="31"/>
      <c r="TGB238" s="31"/>
      <c r="TGC238" s="31"/>
      <c r="TGD238" s="31"/>
      <c r="TGE238" s="31"/>
      <c r="TGF238" s="31"/>
      <c r="TGG238" s="31"/>
      <c r="TGH238" s="31"/>
      <c r="TGI238" s="31"/>
      <c r="TGJ238" s="31"/>
      <c r="TGK238" s="31"/>
      <c r="TGL238" s="31"/>
      <c r="TGM238" s="31"/>
      <c r="TGN238" s="31"/>
      <c r="TGO238" s="31"/>
      <c r="TGP238" s="31"/>
      <c r="TGQ238" s="31"/>
      <c r="TGR238" s="31"/>
      <c r="TGS238" s="31"/>
      <c r="TGT238" s="31"/>
      <c r="TGU238" s="31"/>
      <c r="TGV238" s="31"/>
      <c r="TGW238" s="31"/>
      <c r="TGX238" s="31"/>
      <c r="TGY238" s="31"/>
      <c r="TGZ238" s="31"/>
      <c r="THA238" s="31"/>
      <c r="THB238" s="31"/>
      <c r="THC238" s="31"/>
      <c r="THD238" s="31"/>
      <c r="THE238" s="31"/>
      <c r="THF238" s="31"/>
      <c r="THG238" s="31"/>
      <c r="THH238" s="31"/>
      <c r="THI238" s="31"/>
      <c r="THJ238" s="31"/>
      <c r="THK238" s="31"/>
      <c r="THL238" s="31"/>
      <c r="THM238" s="31"/>
      <c r="THN238" s="31"/>
      <c r="THO238" s="31"/>
      <c r="THP238" s="31"/>
      <c r="THQ238" s="31"/>
      <c r="THR238" s="31"/>
      <c r="THS238" s="31"/>
      <c r="THT238" s="31"/>
      <c r="THU238" s="31"/>
      <c r="THV238" s="31"/>
      <c r="THW238" s="31"/>
      <c r="THX238" s="31"/>
      <c r="THY238" s="31"/>
      <c r="THZ238" s="31"/>
      <c r="TIA238" s="31"/>
      <c r="TIB238" s="31"/>
      <c r="TIC238" s="31"/>
      <c r="TID238" s="31"/>
      <c r="TIE238" s="31"/>
      <c r="TIF238" s="31"/>
      <c r="TIG238" s="31"/>
      <c r="TIH238" s="31"/>
      <c r="TII238" s="31"/>
      <c r="TIJ238" s="31"/>
      <c r="TIK238" s="31"/>
      <c r="TIL238" s="31"/>
      <c r="TIM238" s="31"/>
      <c r="TIN238" s="31"/>
      <c r="TIO238" s="31"/>
      <c r="TIP238" s="31"/>
      <c r="TIQ238" s="31"/>
      <c r="TIR238" s="31"/>
      <c r="TIS238" s="31"/>
      <c r="TIT238" s="31"/>
      <c r="TIU238" s="31"/>
      <c r="TIV238" s="31"/>
      <c r="TIW238" s="31"/>
      <c r="TIX238" s="31"/>
      <c r="TIY238" s="31"/>
      <c r="TIZ238" s="31"/>
      <c r="TJA238" s="31"/>
      <c r="TJB238" s="31"/>
      <c r="TJC238" s="31"/>
      <c r="TJD238" s="31"/>
      <c r="TJE238" s="31"/>
      <c r="TJF238" s="31"/>
      <c r="TJG238" s="31"/>
      <c r="TJH238" s="31"/>
      <c r="TJI238" s="31"/>
      <c r="TJJ238" s="31"/>
      <c r="TJK238" s="31"/>
      <c r="TJL238" s="31"/>
      <c r="TJM238" s="31"/>
      <c r="TJN238" s="31"/>
      <c r="TJO238" s="31"/>
      <c r="TJP238" s="31"/>
      <c r="TJQ238" s="31"/>
      <c r="TJR238" s="31"/>
      <c r="TJS238" s="31"/>
      <c r="TJT238" s="31"/>
      <c r="TJU238" s="31"/>
      <c r="TJV238" s="31"/>
      <c r="TJW238" s="31"/>
      <c r="TJX238" s="31"/>
      <c r="TJY238" s="31"/>
      <c r="TJZ238" s="31"/>
      <c r="TKA238" s="31"/>
      <c r="TKB238" s="31"/>
      <c r="TKC238" s="31"/>
      <c r="TKD238" s="31"/>
      <c r="TKE238" s="31"/>
      <c r="TKF238" s="31"/>
      <c r="TKG238" s="31"/>
      <c r="TKH238" s="31"/>
      <c r="TKI238" s="31"/>
      <c r="TKJ238" s="31"/>
      <c r="TKK238" s="31"/>
      <c r="TKL238" s="31"/>
      <c r="TKM238" s="31"/>
      <c r="TKN238" s="31"/>
      <c r="TKO238" s="31"/>
      <c r="TKP238" s="31"/>
      <c r="TKQ238" s="31"/>
      <c r="TKR238" s="31"/>
      <c r="TKS238" s="31"/>
      <c r="TKT238" s="31"/>
      <c r="TKU238" s="31"/>
      <c r="TKV238" s="31"/>
      <c r="TKW238" s="31"/>
      <c r="TKX238" s="31"/>
      <c r="TKY238" s="31"/>
      <c r="TKZ238" s="31"/>
      <c r="TLA238" s="31"/>
      <c r="TLB238" s="31"/>
      <c r="TLC238" s="31"/>
      <c r="TLD238" s="31"/>
      <c r="TLE238" s="31"/>
      <c r="TLF238" s="31"/>
      <c r="TLG238" s="31"/>
      <c r="TLH238" s="31"/>
      <c r="TLI238" s="31"/>
      <c r="TLJ238" s="31"/>
      <c r="TLK238" s="31"/>
      <c r="TLL238" s="31"/>
      <c r="TLM238" s="31"/>
      <c r="TLN238" s="31"/>
      <c r="TLO238" s="31"/>
      <c r="TLP238" s="31"/>
      <c r="TLQ238" s="31"/>
      <c r="TLR238" s="31"/>
      <c r="TLS238" s="31"/>
      <c r="TLT238" s="31"/>
      <c r="TLU238" s="31"/>
      <c r="TLV238" s="31"/>
      <c r="TLW238" s="31"/>
      <c r="TLX238" s="31"/>
      <c r="TLY238" s="31"/>
      <c r="TLZ238" s="31"/>
      <c r="TMA238" s="31"/>
      <c r="TMB238" s="31"/>
      <c r="TMC238" s="31"/>
      <c r="TMD238" s="31"/>
      <c r="TME238" s="31"/>
      <c r="TMF238" s="31"/>
      <c r="TMG238" s="31"/>
      <c r="TMH238" s="31"/>
      <c r="TMI238" s="31"/>
      <c r="TMJ238" s="31"/>
      <c r="TMK238" s="31"/>
      <c r="TML238" s="31"/>
      <c r="TMM238" s="31"/>
      <c r="TMN238" s="31"/>
      <c r="TMO238" s="31"/>
      <c r="TMP238" s="31"/>
      <c r="TMQ238" s="31"/>
      <c r="TMR238" s="31"/>
      <c r="TMS238" s="31"/>
      <c r="TMT238" s="31"/>
      <c r="TMU238" s="31"/>
      <c r="TMV238" s="31"/>
      <c r="TMW238" s="31"/>
      <c r="TMX238" s="31"/>
      <c r="TMY238" s="31"/>
      <c r="TMZ238" s="31"/>
      <c r="TNA238" s="31"/>
      <c r="TNB238" s="31"/>
      <c r="TNC238" s="31"/>
      <c r="TND238" s="31"/>
      <c r="TNE238" s="31"/>
      <c r="TNF238" s="31"/>
      <c r="TNG238" s="31"/>
      <c r="TNH238" s="31"/>
      <c r="TNI238" s="31"/>
      <c r="TNJ238" s="31"/>
      <c r="TNK238" s="31"/>
      <c r="TNL238" s="31"/>
      <c r="TNM238" s="31"/>
      <c r="TNN238" s="31"/>
      <c r="TNO238" s="31"/>
      <c r="TNP238" s="31"/>
      <c r="TNQ238" s="31"/>
      <c r="TNR238" s="31"/>
      <c r="TNS238" s="31"/>
      <c r="TNT238" s="31"/>
      <c r="TNU238" s="31"/>
      <c r="TNV238" s="31"/>
      <c r="TNW238" s="31"/>
      <c r="TNX238" s="31"/>
      <c r="TNY238" s="31"/>
      <c r="TNZ238" s="31"/>
      <c r="TOA238" s="31"/>
      <c r="TOB238" s="31"/>
      <c r="TOC238" s="31"/>
      <c r="TOD238" s="31"/>
      <c r="TOE238" s="31"/>
      <c r="TOF238" s="31"/>
      <c r="TOG238" s="31"/>
      <c r="TOH238" s="31"/>
      <c r="TOI238" s="31"/>
      <c r="TOJ238" s="31"/>
      <c r="TOK238" s="31"/>
      <c r="TOL238" s="31"/>
      <c r="TOM238" s="31"/>
      <c r="TON238" s="31"/>
      <c r="TOO238" s="31"/>
      <c r="TOP238" s="31"/>
      <c r="TOQ238" s="31"/>
      <c r="TOR238" s="31"/>
      <c r="TOS238" s="31"/>
      <c r="TOT238" s="31"/>
      <c r="TOU238" s="31"/>
      <c r="TOV238" s="31"/>
      <c r="TOW238" s="31"/>
      <c r="TOX238" s="31"/>
      <c r="TOY238" s="31"/>
      <c r="TOZ238" s="31"/>
      <c r="TPA238" s="31"/>
      <c r="TPB238" s="31"/>
      <c r="TPC238" s="31"/>
      <c r="TPD238" s="31"/>
      <c r="TPE238" s="31"/>
      <c r="TPF238" s="31"/>
      <c r="TPG238" s="31"/>
      <c r="TPH238" s="31"/>
      <c r="TPI238" s="31"/>
      <c r="TPJ238" s="31"/>
      <c r="TPK238" s="31"/>
      <c r="TPL238" s="31"/>
      <c r="TPM238" s="31"/>
      <c r="TPN238" s="31"/>
      <c r="TPO238" s="31"/>
      <c r="TPP238" s="31"/>
      <c r="TPQ238" s="31"/>
      <c r="TPR238" s="31"/>
      <c r="TPS238" s="31"/>
      <c r="TPT238" s="31"/>
      <c r="TPU238" s="31"/>
      <c r="TPV238" s="31"/>
      <c r="TPW238" s="31"/>
      <c r="TPX238" s="31"/>
      <c r="TPY238" s="31"/>
      <c r="TPZ238" s="31"/>
      <c r="TQA238" s="31"/>
      <c r="TQB238" s="31"/>
      <c r="TQC238" s="31"/>
      <c r="TQD238" s="31"/>
      <c r="TQE238" s="31"/>
      <c r="TQF238" s="31"/>
      <c r="TQG238" s="31"/>
      <c r="TQH238" s="31"/>
      <c r="TQI238" s="31"/>
      <c r="TQJ238" s="31"/>
      <c r="TQK238" s="31"/>
      <c r="TQL238" s="31"/>
      <c r="TQM238" s="31"/>
      <c r="TQN238" s="31"/>
      <c r="TQO238" s="31"/>
      <c r="TQP238" s="31"/>
      <c r="TQQ238" s="31"/>
      <c r="TQR238" s="31"/>
      <c r="TQS238" s="31"/>
      <c r="TQT238" s="31"/>
      <c r="TQU238" s="31"/>
      <c r="TQV238" s="31"/>
      <c r="TQW238" s="31"/>
      <c r="TQX238" s="31"/>
      <c r="TQY238" s="31"/>
      <c r="TQZ238" s="31"/>
      <c r="TRA238" s="31"/>
      <c r="TRB238" s="31"/>
      <c r="TRC238" s="31"/>
      <c r="TRD238" s="31"/>
      <c r="TRE238" s="31"/>
      <c r="TRF238" s="31"/>
      <c r="TRG238" s="31"/>
      <c r="TRH238" s="31"/>
      <c r="TRI238" s="31"/>
      <c r="TRJ238" s="31"/>
      <c r="TRK238" s="31"/>
      <c r="TRL238" s="31"/>
      <c r="TRM238" s="31"/>
      <c r="TRN238" s="31"/>
      <c r="TRO238" s="31"/>
      <c r="TRP238" s="31"/>
      <c r="TRQ238" s="31"/>
      <c r="TRR238" s="31"/>
      <c r="TRS238" s="31"/>
      <c r="TRT238" s="31"/>
      <c r="TRU238" s="31"/>
      <c r="TRV238" s="31"/>
      <c r="TRW238" s="31"/>
      <c r="TRX238" s="31"/>
      <c r="TRY238" s="31"/>
      <c r="TRZ238" s="31"/>
      <c r="TSA238" s="31"/>
      <c r="TSB238" s="31"/>
      <c r="TSC238" s="31"/>
      <c r="TSD238" s="31"/>
      <c r="TSE238" s="31"/>
      <c r="TSF238" s="31"/>
      <c r="TSG238" s="31"/>
      <c r="TSH238" s="31"/>
      <c r="TSI238" s="31"/>
      <c r="TSJ238" s="31"/>
      <c r="TSK238" s="31"/>
      <c r="TSL238" s="31"/>
      <c r="TSM238" s="31"/>
      <c r="TSN238" s="31"/>
      <c r="TSO238" s="31"/>
      <c r="TSP238" s="31"/>
      <c r="TSQ238" s="31"/>
      <c r="TSR238" s="31"/>
      <c r="TSS238" s="31"/>
      <c r="TST238" s="31"/>
      <c r="TSU238" s="31"/>
      <c r="TSV238" s="31"/>
      <c r="TSW238" s="31"/>
      <c r="TSX238" s="31"/>
      <c r="TSY238" s="31"/>
      <c r="TSZ238" s="31"/>
      <c r="TTA238" s="31"/>
      <c r="TTB238" s="31"/>
      <c r="TTC238" s="31"/>
      <c r="TTD238" s="31"/>
      <c r="TTE238" s="31"/>
      <c r="TTF238" s="31"/>
      <c r="TTG238" s="31"/>
      <c r="TTH238" s="31"/>
      <c r="TTI238" s="31"/>
      <c r="TTJ238" s="31"/>
      <c r="TTK238" s="31"/>
      <c r="TTL238" s="31"/>
      <c r="TTM238" s="31"/>
      <c r="TTN238" s="31"/>
      <c r="TTO238" s="31"/>
      <c r="TTP238" s="31"/>
      <c r="TTQ238" s="31"/>
      <c r="TTR238" s="31"/>
      <c r="TTS238" s="31"/>
      <c r="TTT238" s="31"/>
      <c r="TTU238" s="31"/>
      <c r="TTV238" s="31"/>
      <c r="TTW238" s="31"/>
      <c r="TTX238" s="31"/>
      <c r="TTY238" s="31"/>
      <c r="TTZ238" s="31"/>
      <c r="TUA238" s="31"/>
      <c r="TUB238" s="31"/>
      <c r="TUC238" s="31"/>
      <c r="TUD238" s="31"/>
      <c r="TUE238" s="31"/>
      <c r="TUF238" s="31"/>
      <c r="TUG238" s="31"/>
      <c r="TUH238" s="31"/>
      <c r="TUI238" s="31"/>
      <c r="TUJ238" s="31"/>
      <c r="TUK238" s="31"/>
      <c r="TUL238" s="31"/>
      <c r="TUM238" s="31"/>
      <c r="TUN238" s="31"/>
      <c r="TUO238" s="31"/>
      <c r="TUP238" s="31"/>
      <c r="TUQ238" s="31"/>
      <c r="TUR238" s="31"/>
      <c r="TUS238" s="31"/>
      <c r="TUT238" s="31"/>
      <c r="TUU238" s="31"/>
      <c r="TUV238" s="31"/>
      <c r="TUW238" s="31"/>
      <c r="TUX238" s="31"/>
      <c r="TUY238" s="31"/>
      <c r="TUZ238" s="31"/>
      <c r="TVA238" s="31"/>
      <c r="TVB238" s="31"/>
      <c r="TVC238" s="31"/>
      <c r="TVD238" s="31"/>
      <c r="TVE238" s="31"/>
      <c r="TVF238" s="31"/>
      <c r="TVG238" s="31"/>
      <c r="TVH238" s="31"/>
      <c r="TVI238" s="31"/>
      <c r="TVJ238" s="31"/>
      <c r="TVK238" s="31"/>
      <c r="TVL238" s="31"/>
      <c r="TVM238" s="31"/>
      <c r="TVN238" s="31"/>
      <c r="TVO238" s="31"/>
      <c r="TVP238" s="31"/>
      <c r="TVQ238" s="31"/>
      <c r="TVR238" s="31"/>
      <c r="TVS238" s="31"/>
      <c r="TVT238" s="31"/>
      <c r="TVU238" s="31"/>
      <c r="TVV238" s="31"/>
      <c r="TVW238" s="31"/>
      <c r="TVX238" s="31"/>
      <c r="TVY238" s="31"/>
      <c r="TVZ238" s="31"/>
      <c r="TWA238" s="31"/>
      <c r="TWB238" s="31"/>
      <c r="TWC238" s="31"/>
      <c r="TWD238" s="31"/>
      <c r="TWE238" s="31"/>
      <c r="TWF238" s="31"/>
      <c r="TWG238" s="31"/>
      <c r="TWH238" s="31"/>
      <c r="TWI238" s="31"/>
      <c r="TWJ238" s="31"/>
      <c r="TWK238" s="31"/>
      <c r="TWL238" s="31"/>
      <c r="TWM238" s="31"/>
      <c r="TWN238" s="31"/>
      <c r="TWO238" s="31"/>
      <c r="TWP238" s="31"/>
      <c r="TWQ238" s="31"/>
      <c r="TWR238" s="31"/>
      <c r="TWS238" s="31"/>
      <c r="TWT238" s="31"/>
      <c r="TWU238" s="31"/>
      <c r="TWV238" s="31"/>
      <c r="TWW238" s="31"/>
      <c r="TWX238" s="31"/>
      <c r="TWY238" s="31"/>
      <c r="TWZ238" s="31"/>
      <c r="TXA238" s="31"/>
      <c r="TXB238" s="31"/>
      <c r="TXC238" s="31"/>
      <c r="TXD238" s="31"/>
      <c r="TXE238" s="31"/>
      <c r="TXF238" s="31"/>
      <c r="TXG238" s="31"/>
      <c r="TXH238" s="31"/>
      <c r="TXI238" s="31"/>
      <c r="TXJ238" s="31"/>
      <c r="TXK238" s="31"/>
      <c r="TXL238" s="31"/>
      <c r="TXM238" s="31"/>
      <c r="TXN238" s="31"/>
      <c r="TXO238" s="31"/>
      <c r="TXP238" s="31"/>
      <c r="TXQ238" s="31"/>
      <c r="TXR238" s="31"/>
      <c r="TXS238" s="31"/>
      <c r="TXT238" s="31"/>
      <c r="TXU238" s="31"/>
      <c r="TXV238" s="31"/>
      <c r="TXW238" s="31"/>
      <c r="TXX238" s="31"/>
      <c r="TXY238" s="31"/>
      <c r="TXZ238" s="31"/>
      <c r="TYA238" s="31"/>
      <c r="TYB238" s="31"/>
      <c r="TYC238" s="31"/>
      <c r="TYD238" s="31"/>
      <c r="TYE238" s="31"/>
      <c r="TYF238" s="31"/>
      <c r="TYG238" s="31"/>
      <c r="TYH238" s="31"/>
      <c r="TYI238" s="31"/>
      <c r="TYJ238" s="31"/>
      <c r="TYK238" s="31"/>
      <c r="TYL238" s="31"/>
      <c r="TYM238" s="31"/>
      <c r="TYN238" s="31"/>
      <c r="TYO238" s="31"/>
      <c r="TYP238" s="31"/>
      <c r="TYQ238" s="31"/>
      <c r="TYR238" s="31"/>
      <c r="TYS238" s="31"/>
      <c r="TYT238" s="31"/>
      <c r="TYU238" s="31"/>
      <c r="TYV238" s="31"/>
      <c r="TYW238" s="31"/>
      <c r="TYX238" s="31"/>
      <c r="TYY238" s="31"/>
      <c r="TYZ238" s="31"/>
      <c r="TZA238" s="31"/>
      <c r="TZB238" s="31"/>
      <c r="TZC238" s="31"/>
      <c r="TZD238" s="31"/>
      <c r="TZE238" s="31"/>
      <c r="TZF238" s="31"/>
      <c r="TZG238" s="31"/>
      <c r="TZH238" s="31"/>
      <c r="TZI238" s="31"/>
      <c r="TZJ238" s="31"/>
      <c r="TZK238" s="31"/>
      <c r="TZL238" s="31"/>
      <c r="TZM238" s="31"/>
      <c r="TZN238" s="31"/>
      <c r="TZO238" s="31"/>
      <c r="TZP238" s="31"/>
      <c r="TZQ238" s="31"/>
      <c r="TZR238" s="31"/>
      <c r="TZS238" s="31"/>
      <c r="TZT238" s="31"/>
      <c r="TZU238" s="31"/>
      <c r="TZV238" s="31"/>
      <c r="TZW238" s="31"/>
      <c r="TZX238" s="31"/>
      <c r="TZY238" s="31"/>
      <c r="TZZ238" s="31"/>
      <c r="UAA238" s="31"/>
      <c r="UAB238" s="31"/>
      <c r="UAC238" s="31"/>
      <c r="UAD238" s="31"/>
      <c r="UAE238" s="31"/>
      <c r="UAF238" s="31"/>
      <c r="UAG238" s="31"/>
      <c r="UAH238" s="31"/>
      <c r="UAI238" s="31"/>
      <c r="UAJ238" s="31"/>
      <c r="UAK238" s="31"/>
      <c r="UAL238" s="31"/>
      <c r="UAM238" s="31"/>
      <c r="UAN238" s="31"/>
      <c r="UAO238" s="31"/>
      <c r="UAP238" s="31"/>
      <c r="UAQ238" s="31"/>
      <c r="UAR238" s="31"/>
      <c r="UAS238" s="31"/>
      <c r="UAT238" s="31"/>
      <c r="UAU238" s="31"/>
      <c r="UAV238" s="31"/>
      <c r="UAW238" s="31"/>
      <c r="UAX238" s="31"/>
      <c r="UAY238" s="31"/>
      <c r="UAZ238" s="31"/>
      <c r="UBA238" s="31"/>
      <c r="UBB238" s="31"/>
      <c r="UBC238" s="31"/>
      <c r="UBD238" s="31"/>
      <c r="UBE238" s="31"/>
      <c r="UBF238" s="31"/>
      <c r="UBG238" s="31"/>
      <c r="UBH238" s="31"/>
      <c r="UBI238" s="31"/>
      <c r="UBJ238" s="31"/>
      <c r="UBK238" s="31"/>
      <c r="UBL238" s="31"/>
      <c r="UBM238" s="31"/>
      <c r="UBN238" s="31"/>
      <c r="UBO238" s="31"/>
      <c r="UBP238" s="31"/>
      <c r="UBQ238" s="31"/>
      <c r="UBR238" s="31"/>
      <c r="UBS238" s="31"/>
      <c r="UBT238" s="31"/>
      <c r="UBU238" s="31"/>
      <c r="UBV238" s="31"/>
      <c r="UBW238" s="31"/>
      <c r="UBX238" s="31"/>
      <c r="UBY238" s="31"/>
      <c r="UBZ238" s="31"/>
      <c r="UCA238" s="31"/>
      <c r="UCB238" s="31"/>
      <c r="UCC238" s="31"/>
      <c r="UCD238" s="31"/>
      <c r="UCE238" s="31"/>
      <c r="UCF238" s="31"/>
      <c r="UCG238" s="31"/>
      <c r="UCH238" s="31"/>
      <c r="UCI238" s="31"/>
      <c r="UCJ238" s="31"/>
      <c r="UCK238" s="31"/>
      <c r="UCL238" s="31"/>
      <c r="UCM238" s="31"/>
      <c r="UCN238" s="31"/>
      <c r="UCO238" s="31"/>
      <c r="UCP238" s="31"/>
      <c r="UCQ238" s="31"/>
      <c r="UCR238" s="31"/>
      <c r="UCS238" s="31"/>
      <c r="UCT238" s="31"/>
      <c r="UCU238" s="31"/>
      <c r="UCV238" s="31"/>
      <c r="UCW238" s="31"/>
      <c r="UCX238" s="31"/>
      <c r="UCY238" s="31"/>
      <c r="UCZ238" s="31"/>
      <c r="UDA238" s="31"/>
      <c r="UDB238" s="31"/>
      <c r="UDC238" s="31"/>
      <c r="UDD238" s="31"/>
      <c r="UDE238" s="31"/>
      <c r="UDF238" s="31"/>
      <c r="UDG238" s="31"/>
      <c r="UDH238" s="31"/>
      <c r="UDI238" s="31"/>
      <c r="UDJ238" s="31"/>
      <c r="UDK238" s="31"/>
      <c r="UDL238" s="31"/>
      <c r="UDM238" s="31"/>
      <c r="UDN238" s="31"/>
      <c r="UDO238" s="31"/>
      <c r="UDP238" s="31"/>
      <c r="UDQ238" s="31"/>
      <c r="UDR238" s="31"/>
      <c r="UDS238" s="31"/>
      <c r="UDT238" s="31"/>
      <c r="UDU238" s="31"/>
      <c r="UDV238" s="31"/>
      <c r="UDW238" s="31"/>
      <c r="UDX238" s="31"/>
      <c r="UDY238" s="31"/>
      <c r="UDZ238" s="31"/>
      <c r="UEA238" s="31"/>
      <c r="UEB238" s="31"/>
      <c r="UEC238" s="31"/>
      <c r="UED238" s="31"/>
      <c r="UEE238" s="31"/>
      <c r="UEF238" s="31"/>
      <c r="UEG238" s="31"/>
      <c r="UEH238" s="31"/>
      <c r="UEI238" s="31"/>
      <c r="UEJ238" s="31"/>
      <c r="UEK238" s="31"/>
      <c r="UEL238" s="31"/>
      <c r="UEM238" s="31"/>
      <c r="UEN238" s="31"/>
      <c r="UEO238" s="31"/>
      <c r="UEP238" s="31"/>
      <c r="UEQ238" s="31"/>
      <c r="UER238" s="31"/>
      <c r="UES238" s="31"/>
      <c r="UET238" s="31"/>
      <c r="UEU238" s="31"/>
      <c r="UEV238" s="31"/>
      <c r="UEW238" s="31"/>
      <c r="UEX238" s="31"/>
      <c r="UEY238" s="31"/>
      <c r="UEZ238" s="31"/>
      <c r="UFA238" s="31"/>
      <c r="UFB238" s="31"/>
      <c r="UFC238" s="31"/>
      <c r="UFD238" s="31"/>
      <c r="UFE238" s="31"/>
      <c r="UFF238" s="31"/>
      <c r="UFG238" s="31"/>
      <c r="UFH238" s="31"/>
      <c r="UFI238" s="31"/>
      <c r="UFJ238" s="31"/>
      <c r="UFK238" s="31"/>
      <c r="UFL238" s="31"/>
      <c r="UFM238" s="31"/>
      <c r="UFN238" s="31"/>
      <c r="UFO238" s="31"/>
      <c r="UFP238" s="31"/>
      <c r="UFQ238" s="31"/>
      <c r="UFR238" s="31"/>
      <c r="UFS238" s="31"/>
      <c r="UFT238" s="31"/>
      <c r="UFU238" s="31"/>
      <c r="UFV238" s="31"/>
      <c r="UFW238" s="31"/>
      <c r="UFX238" s="31"/>
      <c r="UFY238" s="31"/>
      <c r="UFZ238" s="31"/>
      <c r="UGA238" s="31"/>
      <c r="UGB238" s="31"/>
      <c r="UGC238" s="31"/>
      <c r="UGD238" s="31"/>
      <c r="UGE238" s="31"/>
      <c r="UGF238" s="31"/>
      <c r="UGG238" s="31"/>
      <c r="UGH238" s="31"/>
      <c r="UGI238" s="31"/>
      <c r="UGJ238" s="31"/>
      <c r="UGK238" s="31"/>
      <c r="UGL238" s="31"/>
      <c r="UGM238" s="31"/>
      <c r="UGN238" s="31"/>
      <c r="UGO238" s="31"/>
      <c r="UGP238" s="31"/>
      <c r="UGQ238" s="31"/>
      <c r="UGR238" s="31"/>
      <c r="UGS238" s="31"/>
      <c r="UGT238" s="31"/>
      <c r="UGU238" s="31"/>
      <c r="UGV238" s="31"/>
      <c r="UGW238" s="31"/>
      <c r="UGX238" s="31"/>
      <c r="UGY238" s="31"/>
      <c r="UGZ238" s="31"/>
      <c r="UHA238" s="31"/>
      <c r="UHB238" s="31"/>
      <c r="UHC238" s="31"/>
      <c r="UHD238" s="31"/>
      <c r="UHE238" s="31"/>
      <c r="UHF238" s="31"/>
      <c r="UHG238" s="31"/>
      <c r="UHH238" s="31"/>
      <c r="UHI238" s="31"/>
      <c r="UHJ238" s="31"/>
      <c r="UHK238" s="31"/>
      <c r="UHL238" s="31"/>
      <c r="UHM238" s="31"/>
      <c r="UHN238" s="31"/>
      <c r="UHO238" s="31"/>
      <c r="UHP238" s="31"/>
      <c r="UHQ238" s="31"/>
      <c r="UHR238" s="31"/>
      <c r="UHS238" s="31"/>
      <c r="UHT238" s="31"/>
      <c r="UHU238" s="31"/>
      <c r="UHV238" s="31"/>
      <c r="UHW238" s="31"/>
      <c r="UHX238" s="31"/>
      <c r="UHY238" s="31"/>
      <c r="UHZ238" s="31"/>
      <c r="UIA238" s="31"/>
      <c r="UIB238" s="31"/>
      <c r="UIC238" s="31"/>
      <c r="UID238" s="31"/>
      <c r="UIE238" s="31"/>
      <c r="UIF238" s="31"/>
      <c r="UIG238" s="31"/>
      <c r="UIH238" s="31"/>
      <c r="UII238" s="31"/>
      <c r="UIJ238" s="31"/>
      <c r="UIK238" s="31"/>
      <c r="UIL238" s="31"/>
      <c r="UIM238" s="31"/>
      <c r="UIN238" s="31"/>
      <c r="UIO238" s="31"/>
      <c r="UIP238" s="31"/>
      <c r="UIQ238" s="31"/>
      <c r="UIR238" s="31"/>
      <c r="UIS238" s="31"/>
      <c r="UIT238" s="31"/>
      <c r="UIU238" s="31"/>
      <c r="UIV238" s="31"/>
      <c r="UIW238" s="31"/>
      <c r="UIX238" s="31"/>
      <c r="UIY238" s="31"/>
      <c r="UIZ238" s="31"/>
      <c r="UJA238" s="31"/>
      <c r="UJB238" s="31"/>
      <c r="UJC238" s="31"/>
      <c r="UJD238" s="31"/>
      <c r="UJE238" s="31"/>
      <c r="UJF238" s="31"/>
      <c r="UJG238" s="31"/>
      <c r="UJH238" s="31"/>
      <c r="UJI238" s="31"/>
      <c r="UJJ238" s="31"/>
      <c r="UJK238" s="31"/>
      <c r="UJL238" s="31"/>
      <c r="UJM238" s="31"/>
      <c r="UJN238" s="31"/>
      <c r="UJO238" s="31"/>
      <c r="UJP238" s="31"/>
      <c r="UJQ238" s="31"/>
      <c r="UJR238" s="31"/>
      <c r="UJS238" s="31"/>
      <c r="UJT238" s="31"/>
      <c r="UJU238" s="31"/>
      <c r="UJV238" s="31"/>
      <c r="UJW238" s="31"/>
      <c r="UJX238" s="31"/>
      <c r="UJY238" s="31"/>
      <c r="UJZ238" s="31"/>
      <c r="UKA238" s="31"/>
      <c r="UKB238" s="31"/>
      <c r="UKC238" s="31"/>
      <c r="UKD238" s="31"/>
      <c r="UKE238" s="31"/>
      <c r="UKF238" s="31"/>
      <c r="UKG238" s="31"/>
      <c r="UKH238" s="31"/>
      <c r="UKI238" s="31"/>
      <c r="UKJ238" s="31"/>
      <c r="UKK238" s="31"/>
      <c r="UKL238" s="31"/>
      <c r="UKM238" s="31"/>
      <c r="UKN238" s="31"/>
      <c r="UKO238" s="31"/>
      <c r="UKP238" s="31"/>
      <c r="UKQ238" s="31"/>
      <c r="UKR238" s="31"/>
      <c r="UKS238" s="31"/>
      <c r="UKT238" s="31"/>
      <c r="UKU238" s="31"/>
      <c r="UKV238" s="31"/>
      <c r="UKW238" s="31"/>
      <c r="UKX238" s="31"/>
      <c r="UKY238" s="31"/>
      <c r="UKZ238" s="31"/>
      <c r="ULA238" s="31"/>
      <c r="ULB238" s="31"/>
      <c r="ULC238" s="31"/>
      <c r="ULD238" s="31"/>
      <c r="ULE238" s="31"/>
      <c r="ULF238" s="31"/>
      <c r="ULG238" s="31"/>
      <c r="ULH238" s="31"/>
      <c r="ULI238" s="31"/>
      <c r="ULJ238" s="31"/>
      <c r="ULK238" s="31"/>
      <c r="ULL238" s="31"/>
      <c r="ULM238" s="31"/>
      <c r="ULN238" s="31"/>
      <c r="ULO238" s="31"/>
      <c r="ULP238" s="31"/>
      <c r="ULQ238" s="31"/>
      <c r="ULR238" s="31"/>
      <c r="ULS238" s="31"/>
      <c r="ULT238" s="31"/>
      <c r="ULU238" s="31"/>
      <c r="ULV238" s="31"/>
      <c r="ULW238" s="31"/>
      <c r="ULX238" s="31"/>
      <c r="ULY238" s="31"/>
      <c r="ULZ238" s="31"/>
      <c r="UMA238" s="31"/>
      <c r="UMB238" s="31"/>
      <c r="UMC238" s="31"/>
      <c r="UMD238" s="31"/>
      <c r="UME238" s="31"/>
      <c r="UMF238" s="31"/>
      <c r="UMG238" s="31"/>
      <c r="UMH238" s="31"/>
      <c r="UMI238" s="31"/>
      <c r="UMJ238" s="31"/>
      <c r="UMK238" s="31"/>
      <c r="UML238" s="31"/>
      <c r="UMM238" s="31"/>
      <c r="UMN238" s="31"/>
      <c r="UMO238" s="31"/>
      <c r="UMP238" s="31"/>
      <c r="UMQ238" s="31"/>
      <c r="UMR238" s="31"/>
      <c r="UMS238" s="31"/>
      <c r="UMT238" s="31"/>
      <c r="UMU238" s="31"/>
      <c r="UMV238" s="31"/>
      <c r="UMW238" s="31"/>
      <c r="UMX238" s="31"/>
      <c r="UMY238" s="31"/>
      <c r="UMZ238" s="31"/>
      <c r="UNA238" s="31"/>
      <c r="UNB238" s="31"/>
      <c r="UNC238" s="31"/>
      <c r="UND238" s="31"/>
      <c r="UNE238" s="31"/>
      <c r="UNF238" s="31"/>
      <c r="UNG238" s="31"/>
      <c r="UNH238" s="31"/>
      <c r="UNI238" s="31"/>
      <c r="UNJ238" s="31"/>
      <c r="UNK238" s="31"/>
      <c r="UNL238" s="31"/>
      <c r="UNM238" s="31"/>
      <c r="UNN238" s="31"/>
      <c r="UNO238" s="31"/>
      <c r="UNP238" s="31"/>
      <c r="UNQ238" s="31"/>
      <c r="UNR238" s="31"/>
      <c r="UNS238" s="31"/>
      <c r="UNT238" s="31"/>
      <c r="UNU238" s="31"/>
      <c r="UNV238" s="31"/>
      <c r="UNW238" s="31"/>
      <c r="UNX238" s="31"/>
      <c r="UNY238" s="31"/>
      <c r="UNZ238" s="31"/>
      <c r="UOA238" s="31"/>
      <c r="UOB238" s="31"/>
      <c r="UOC238" s="31"/>
      <c r="UOD238" s="31"/>
      <c r="UOE238" s="31"/>
      <c r="UOF238" s="31"/>
      <c r="UOG238" s="31"/>
      <c r="UOH238" s="31"/>
      <c r="UOI238" s="31"/>
      <c r="UOJ238" s="31"/>
      <c r="UOK238" s="31"/>
      <c r="UOL238" s="31"/>
      <c r="UOM238" s="31"/>
      <c r="UON238" s="31"/>
      <c r="UOO238" s="31"/>
      <c r="UOP238" s="31"/>
      <c r="UOQ238" s="31"/>
      <c r="UOR238" s="31"/>
      <c r="UOS238" s="31"/>
      <c r="UOT238" s="31"/>
      <c r="UOU238" s="31"/>
      <c r="UOV238" s="31"/>
      <c r="UOW238" s="31"/>
      <c r="UOX238" s="31"/>
      <c r="UOY238" s="31"/>
      <c r="UOZ238" s="31"/>
      <c r="UPA238" s="31"/>
      <c r="UPB238" s="31"/>
      <c r="UPC238" s="31"/>
      <c r="UPD238" s="31"/>
      <c r="UPE238" s="31"/>
      <c r="UPF238" s="31"/>
      <c r="UPG238" s="31"/>
      <c r="UPH238" s="31"/>
      <c r="UPI238" s="31"/>
      <c r="UPJ238" s="31"/>
      <c r="UPK238" s="31"/>
      <c r="UPL238" s="31"/>
      <c r="UPM238" s="31"/>
      <c r="UPN238" s="31"/>
      <c r="UPO238" s="31"/>
      <c r="UPP238" s="31"/>
      <c r="UPQ238" s="31"/>
      <c r="UPR238" s="31"/>
      <c r="UPS238" s="31"/>
      <c r="UPT238" s="31"/>
      <c r="UPU238" s="31"/>
      <c r="UPV238" s="31"/>
      <c r="UPW238" s="31"/>
      <c r="UPX238" s="31"/>
      <c r="UPY238" s="31"/>
      <c r="UPZ238" s="31"/>
      <c r="UQA238" s="31"/>
      <c r="UQB238" s="31"/>
      <c r="UQC238" s="31"/>
      <c r="UQD238" s="31"/>
      <c r="UQE238" s="31"/>
      <c r="UQF238" s="31"/>
      <c r="UQG238" s="31"/>
      <c r="UQH238" s="31"/>
      <c r="UQI238" s="31"/>
      <c r="UQJ238" s="31"/>
      <c r="UQK238" s="31"/>
      <c r="UQL238" s="31"/>
      <c r="UQM238" s="31"/>
      <c r="UQN238" s="31"/>
      <c r="UQO238" s="31"/>
      <c r="UQP238" s="31"/>
      <c r="UQQ238" s="31"/>
      <c r="UQR238" s="31"/>
      <c r="UQS238" s="31"/>
      <c r="UQT238" s="31"/>
      <c r="UQU238" s="31"/>
      <c r="UQV238" s="31"/>
      <c r="UQW238" s="31"/>
      <c r="UQX238" s="31"/>
      <c r="UQY238" s="31"/>
      <c r="UQZ238" s="31"/>
      <c r="URA238" s="31"/>
      <c r="URB238" s="31"/>
      <c r="URC238" s="31"/>
      <c r="URD238" s="31"/>
      <c r="URE238" s="31"/>
      <c r="URF238" s="31"/>
      <c r="URG238" s="31"/>
      <c r="URH238" s="31"/>
      <c r="URI238" s="31"/>
      <c r="URJ238" s="31"/>
      <c r="URK238" s="31"/>
      <c r="URL238" s="31"/>
      <c r="URM238" s="31"/>
      <c r="URN238" s="31"/>
      <c r="URO238" s="31"/>
      <c r="URP238" s="31"/>
      <c r="URQ238" s="31"/>
      <c r="URR238" s="31"/>
      <c r="URS238" s="31"/>
      <c r="URT238" s="31"/>
      <c r="URU238" s="31"/>
      <c r="URV238" s="31"/>
      <c r="URW238" s="31"/>
      <c r="URX238" s="31"/>
      <c r="URY238" s="31"/>
      <c r="URZ238" s="31"/>
      <c r="USA238" s="31"/>
      <c r="USB238" s="31"/>
      <c r="USC238" s="31"/>
      <c r="USD238" s="31"/>
      <c r="USE238" s="31"/>
      <c r="USF238" s="31"/>
      <c r="USG238" s="31"/>
      <c r="USH238" s="31"/>
      <c r="USI238" s="31"/>
      <c r="USJ238" s="31"/>
      <c r="USK238" s="31"/>
      <c r="USL238" s="31"/>
      <c r="USM238" s="31"/>
      <c r="USN238" s="31"/>
      <c r="USO238" s="31"/>
      <c r="USP238" s="31"/>
      <c r="USQ238" s="31"/>
      <c r="USR238" s="31"/>
      <c r="USS238" s="31"/>
      <c r="UST238" s="31"/>
      <c r="USU238" s="31"/>
      <c r="USV238" s="31"/>
      <c r="USW238" s="31"/>
      <c r="USX238" s="31"/>
      <c r="USY238" s="31"/>
      <c r="USZ238" s="31"/>
      <c r="UTA238" s="31"/>
      <c r="UTB238" s="31"/>
      <c r="UTC238" s="31"/>
      <c r="UTD238" s="31"/>
      <c r="UTE238" s="31"/>
      <c r="UTF238" s="31"/>
      <c r="UTG238" s="31"/>
      <c r="UTH238" s="31"/>
      <c r="UTI238" s="31"/>
      <c r="UTJ238" s="31"/>
      <c r="UTK238" s="31"/>
      <c r="UTL238" s="31"/>
      <c r="UTM238" s="31"/>
      <c r="UTN238" s="31"/>
      <c r="UTO238" s="31"/>
      <c r="UTP238" s="31"/>
      <c r="UTQ238" s="31"/>
      <c r="UTR238" s="31"/>
      <c r="UTS238" s="31"/>
      <c r="UTT238" s="31"/>
      <c r="UTU238" s="31"/>
      <c r="UTV238" s="31"/>
      <c r="UTW238" s="31"/>
      <c r="UTX238" s="31"/>
      <c r="UTY238" s="31"/>
      <c r="UTZ238" s="31"/>
      <c r="UUA238" s="31"/>
      <c r="UUB238" s="31"/>
      <c r="UUC238" s="31"/>
      <c r="UUD238" s="31"/>
      <c r="UUE238" s="31"/>
      <c r="UUF238" s="31"/>
      <c r="UUG238" s="31"/>
      <c r="UUH238" s="31"/>
      <c r="UUI238" s="31"/>
      <c r="UUJ238" s="31"/>
      <c r="UUK238" s="31"/>
      <c r="UUL238" s="31"/>
      <c r="UUM238" s="31"/>
      <c r="UUN238" s="31"/>
      <c r="UUO238" s="31"/>
      <c r="UUP238" s="31"/>
      <c r="UUQ238" s="31"/>
      <c r="UUR238" s="31"/>
      <c r="UUS238" s="31"/>
      <c r="UUT238" s="31"/>
      <c r="UUU238" s="31"/>
      <c r="UUV238" s="31"/>
      <c r="UUW238" s="31"/>
      <c r="UUX238" s="31"/>
      <c r="UUY238" s="31"/>
      <c r="UUZ238" s="31"/>
      <c r="UVA238" s="31"/>
      <c r="UVB238" s="31"/>
      <c r="UVC238" s="31"/>
      <c r="UVD238" s="31"/>
      <c r="UVE238" s="31"/>
      <c r="UVF238" s="31"/>
      <c r="UVG238" s="31"/>
      <c r="UVH238" s="31"/>
      <c r="UVI238" s="31"/>
      <c r="UVJ238" s="31"/>
      <c r="UVK238" s="31"/>
      <c r="UVL238" s="31"/>
      <c r="UVM238" s="31"/>
      <c r="UVN238" s="31"/>
      <c r="UVO238" s="31"/>
      <c r="UVP238" s="31"/>
      <c r="UVQ238" s="31"/>
      <c r="UVR238" s="31"/>
      <c r="UVS238" s="31"/>
      <c r="UVT238" s="31"/>
      <c r="UVU238" s="31"/>
      <c r="UVV238" s="31"/>
      <c r="UVW238" s="31"/>
      <c r="UVX238" s="31"/>
      <c r="UVY238" s="31"/>
      <c r="UVZ238" s="31"/>
      <c r="UWA238" s="31"/>
      <c r="UWB238" s="31"/>
      <c r="UWC238" s="31"/>
      <c r="UWD238" s="31"/>
      <c r="UWE238" s="31"/>
      <c r="UWF238" s="31"/>
      <c r="UWG238" s="31"/>
      <c r="UWH238" s="31"/>
      <c r="UWI238" s="31"/>
      <c r="UWJ238" s="31"/>
      <c r="UWK238" s="31"/>
      <c r="UWL238" s="31"/>
      <c r="UWM238" s="31"/>
      <c r="UWN238" s="31"/>
      <c r="UWO238" s="31"/>
      <c r="UWP238" s="31"/>
      <c r="UWQ238" s="31"/>
      <c r="UWR238" s="31"/>
      <c r="UWS238" s="31"/>
      <c r="UWT238" s="31"/>
      <c r="UWU238" s="31"/>
      <c r="UWV238" s="31"/>
      <c r="UWW238" s="31"/>
      <c r="UWX238" s="31"/>
      <c r="UWY238" s="31"/>
      <c r="UWZ238" s="31"/>
      <c r="UXA238" s="31"/>
      <c r="UXB238" s="31"/>
      <c r="UXC238" s="31"/>
      <c r="UXD238" s="31"/>
      <c r="UXE238" s="31"/>
      <c r="UXF238" s="31"/>
      <c r="UXG238" s="31"/>
      <c r="UXH238" s="31"/>
      <c r="UXI238" s="31"/>
      <c r="UXJ238" s="31"/>
      <c r="UXK238" s="31"/>
      <c r="UXL238" s="31"/>
      <c r="UXM238" s="31"/>
      <c r="UXN238" s="31"/>
      <c r="UXO238" s="31"/>
      <c r="UXP238" s="31"/>
      <c r="UXQ238" s="31"/>
      <c r="UXR238" s="31"/>
      <c r="UXS238" s="31"/>
      <c r="UXT238" s="31"/>
      <c r="UXU238" s="31"/>
      <c r="UXV238" s="31"/>
      <c r="UXW238" s="31"/>
      <c r="UXX238" s="31"/>
      <c r="UXY238" s="31"/>
      <c r="UXZ238" s="31"/>
      <c r="UYA238" s="31"/>
      <c r="UYB238" s="31"/>
      <c r="UYC238" s="31"/>
      <c r="UYD238" s="31"/>
      <c r="UYE238" s="31"/>
      <c r="UYF238" s="31"/>
      <c r="UYG238" s="31"/>
      <c r="UYH238" s="31"/>
      <c r="UYI238" s="31"/>
      <c r="UYJ238" s="31"/>
      <c r="UYK238" s="31"/>
      <c r="UYL238" s="31"/>
      <c r="UYM238" s="31"/>
      <c r="UYN238" s="31"/>
      <c r="UYO238" s="31"/>
      <c r="UYP238" s="31"/>
      <c r="UYQ238" s="31"/>
      <c r="UYR238" s="31"/>
      <c r="UYS238" s="31"/>
      <c r="UYT238" s="31"/>
      <c r="UYU238" s="31"/>
      <c r="UYV238" s="31"/>
      <c r="UYW238" s="31"/>
      <c r="UYX238" s="31"/>
      <c r="UYY238" s="31"/>
      <c r="UYZ238" s="31"/>
      <c r="UZA238" s="31"/>
      <c r="UZB238" s="31"/>
      <c r="UZC238" s="31"/>
      <c r="UZD238" s="31"/>
      <c r="UZE238" s="31"/>
      <c r="UZF238" s="31"/>
      <c r="UZG238" s="31"/>
      <c r="UZH238" s="31"/>
      <c r="UZI238" s="31"/>
      <c r="UZJ238" s="31"/>
      <c r="UZK238" s="31"/>
      <c r="UZL238" s="31"/>
      <c r="UZM238" s="31"/>
      <c r="UZN238" s="31"/>
      <c r="UZO238" s="31"/>
      <c r="UZP238" s="31"/>
      <c r="UZQ238" s="31"/>
      <c r="UZR238" s="31"/>
      <c r="UZS238" s="31"/>
      <c r="UZT238" s="31"/>
      <c r="UZU238" s="31"/>
      <c r="UZV238" s="31"/>
      <c r="UZW238" s="31"/>
      <c r="UZX238" s="31"/>
      <c r="UZY238" s="31"/>
      <c r="UZZ238" s="31"/>
      <c r="VAA238" s="31"/>
      <c r="VAB238" s="31"/>
      <c r="VAC238" s="31"/>
      <c r="VAD238" s="31"/>
      <c r="VAE238" s="31"/>
      <c r="VAF238" s="31"/>
      <c r="VAG238" s="31"/>
      <c r="VAH238" s="31"/>
      <c r="VAI238" s="31"/>
      <c r="VAJ238" s="31"/>
      <c r="VAK238" s="31"/>
      <c r="VAL238" s="31"/>
      <c r="VAM238" s="31"/>
      <c r="VAN238" s="31"/>
      <c r="VAO238" s="31"/>
      <c r="VAP238" s="31"/>
      <c r="VAQ238" s="31"/>
      <c r="VAR238" s="31"/>
      <c r="VAS238" s="31"/>
      <c r="VAT238" s="31"/>
      <c r="VAU238" s="31"/>
      <c r="VAV238" s="31"/>
      <c r="VAW238" s="31"/>
      <c r="VAX238" s="31"/>
      <c r="VAY238" s="31"/>
      <c r="VAZ238" s="31"/>
      <c r="VBA238" s="31"/>
      <c r="VBB238" s="31"/>
      <c r="VBC238" s="31"/>
      <c r="VBD238" s="31"/>
      <c r="VBE238" s="31"/>
      <c r="VBF238" s="31"/>
      <c r="VBG238" s="31"/>
      <c r="VBH238" s="31"/>
      <c r="VBI238" s="31"/>
      <c r="VBJ238" s="31"/>
      <c r="VBK238" s="31"/>
      <c r="VBL238" s="31"/>
      <c r="VBM238" s="31"/>
      <c r="VBN238" s="31"/>
      <c r="VBO238" s="31"/>
      <c r="VBP238" s="31"/>
      <c r="VBQ238" s="31"/>
      <c r="VBR238" s="31"/>
      <c r="VBS238" s="31"/>
      <c r="VBT238" s="31"/>
      <c r="VBU238" s="31"/>
      <c r="VBV238" s="31"/>
      <c r="VBW238" s="31"/>
      <c r="VBX238" s="31"/>
      <c r="VBY238" s="31"/>
      <c r="VBZ238" s="31"/>
      <c r="VCA238" s="31"/>
      <c r="VCB238" s="31"/>
      <c r="VCC238" s="31"/>
      <c r="VCD238" s="31"/>
      <c r="VCE238" s="31"/>
      <c r="VCF238" s="31"/>
      <c r="VCG238" s="31"/>
      <c r="VCH238" s="31"/>
      <c r="VCI238" s="31"/>
      <c r="VCJ238" s="31"/>
      <c r="VCK238" s="31"/>
      <c r="VCL238" s="31"/>
      <c r="VCM238" s="31"/>
      <c r="VCN238" s="31"/>
      <c r="VCO238" s="31"/>
      <c r="VCP238" s="31"/>
      <c r="VCQ238" s="31"/>
      <c r="VCR238" s="31"/>
      <c r="VCS238" s="31"/>
      <c r="VCT238" s="31"/>
      <c r="VCU238" s="31"/>
      <c r="VCV238" s="31"/>
      <c r="VCW238" s="31"/>
      <c r="VCX238" s="31"/>
      <c r="VCY238" s="31"/>
      <c r="VCZ238" s="31"/>
      <c r="VDA238" s="31"/>
      <c r="VDB238" s="31"/>
      <c r="VDC238" s="31"/>
      <c r="VDD238" s="31"/>
      <c r="VDE238" s="31"/>
      <c r="VDF238" s="31"/>
      <c r="VDG238" s="31"/>
      <c r="VDH238" s="31"/>
      <c r="VDI238" s="31"/>
      <c r="VDJ238" s="31"/>
      <c r="VDK238" s="31"/>
      <c r="VDL238" s="31"/>
      <c r="VDM238" s="31"/>
      <c r="VDN238" s="31"/>
      <c r="VDO238" s="31"/>
      <c r="VDP238" s="31"/>
      <c r="VDQ238" s="31"/>
      <c r="VDR238" s="31"/>
      <c r="VDS238" s="31"/>
      <c r="VDT238" s="31"/>
      <c r="VDU238" s="31"/>
      <c r="VDV238" s="31"/>
      <c r="VDW238" s="31"/>
      <c r="VDX238" s="31"/>
      <c r="VDY238" s="31"/>
      <c r="VDZ238" s="31"/>
      <c r="VEA238" s="31"/>
      <c r="VEB238" s="31"/>
      <c r="VEC238" s="31"/>
      <c r="VED238" s="31"/>
      <c r="VEE238" s="31"/>
      <c r="VEF238" s="31"/>
      <c r="VEG238" s="31"/>
      <c r="VEH238" s="31"/>
      <c r="VEI238" s="31"/>
      <c r="VEJ238" s="31"/>
      <c r="VEK238" s="31"/>
      <c r="VEL238" s="31"/>
      <c r="VEM238" s="31"/>
      <c r="VEN238" s="31"/>
      <c r="VEO238" s="31"/>
      <c r="VEP238" s="31"/>
      <c r="VEQ238" s="31"/>
      <c r="VER238" s="31"/>
      <c r="VES238" s="31"/>
      <c r="VET238" s="31"/>
      <c r="VEU238" s="31"/>
      <c r="VEV238" s="31"/>
      <c r="VEW238" s="31"/>
      <c r="VEX238" s="31"/>
      <c r="VEY238" s="31"/>
      <c r="VEZ238" s="31"/>
      <c r="VFA238" s="31"/>
      <c r="VFB238" s="31"/>
      <c r="VFC238" s="31"/>
      <c r="VFD238" s="31"/>
      <c r="VFE238" s="31"/>
      <c r="VFF238" s="31"/>
      <c r="VFG238" s="31"/>
      <c r="VFH238" s="31"/>
      <c r="VFI238" s="31"/>
      <c r="VFJ238" s="31"/>
      <c r="VFK238" s="31"/>
      <c r="VFL238" s="31"/>
      <c r="VFM238" s="31"/>
      <c r="VFN238" s="31"/>
      <c r="VFO238" s="31"/>
      <c r="VFP238" s="31"/>
      <c r="VFQ238" s="31"/>
      <c r="VFR238" s="31"/>
      <c r="VFS238" s="31"/>
      <c r="VFT238" s="31"/>
      <c r="VFU238" s="31"/>
      <c r="VFV238" s="31"/>
      <c r="VFW238" s="31"/>
      <c r="VFX238" s="31"/>
      <c r="VFY238" s="31"/>
      <c r="VFZ238" s="31"/>
      <c r="VGA238" s="31"/>
      <c r="VGB238" s="31"/>
      <c r="VGC238" s="31"/>
      <c r="VGD238" s="31"/>
      <c r="VGE238" s="31"/>
      <c r="VGF238" s="31"/>
      <c r="VGG238" s="31"/>
      <c r="VGH238" s="31"/>
      <c r="VGI238" s="31"/>
      <c r="VGJ238" s="31"/>
      <c r="VGK238" s="31"/>
      <c r="VGL238" s="31"/>
      <c r="VGM238" s="31"/>
      <c r="VGN238" s="31"/>
      <c r="VGO238" s="31"/>
      <c r="VGP238" s="31"/>
      <c r="VGQ238" s="31"/>
      <c r="VGR238" s="31"/>
      <c r="VGS238" s="31"/>
      <c r="VGT238" s="31"/>
      <c r="VGU238" s="31"/>
      <c r="VGV238" s="31"/>
      <c r="VGW238" s="31"/>
      <c r="VGX238" s="31"/>
      <c r="VGY238" s="31"/>
      <c r="VGZ238" s="31"/>
      <c r="VHA238" s="31"/>
      <c r="VHB238" s="31"/>
      <c r="VHC238" s="31"/>
      <c r="VHD238" s="31"/>
      <c r="VHE238" s="31"/>
      <c r="VHF238" s="31"/>
      <c r="VHG238" s="31"/>
      <c r="VHH238" s="31"/>
      <c r="VHI238" s="31"/>
      <c r="VHJ238" s="31"/>
      <c r="VHK238" s="31"/>
      <c r="VHL238" s="31"/>
      <c r="VHM238" s="31"/>
      <c r="VHN238" s="31"/>
      <c r="VHO238" s="31"/>
      <c r="VHP238" s="31"/>
      <c r="VHQ238" s="31"/>
      <c r="VHR238" s="31"/>
      <c r="VHS238" s="31"/>
      <c r="VHT238" s="31"/>
      <c r="VHU238" s="31"/>
      <c r="VHV238" s="31"/>
      <c r="VHW238" s="31"/>
      <c r="VHX238" s="31"/>
      <c r="VHY238" s="31"/>
      <c r="VHZ238" s="31"/>
      <c r="VIA238" s="31"/>
      <c r="VIB238" s="31"/>
      <c r="VIC238" s="31"/>
      <c r="VID238" s="31"/>
      <c r="VIE238" s="31"/>
      <c r="VIF238" s="31"/>
      <c r="VIG238" s="31"/>
      <c r="VIH238" s="31"/>
      <c r="VII238" s="31"/>
      <c r="VIJ238" s="31"/>
      <c r="VIK238" s="31"/>
      <c r="VIL238" s="31"/>
      <c r="VIM238" s="31"/>
      <c r="VIN238" s="31"/>
      <c r="VIO238" s="31"/>
      <c r="VIP238" s="31"/>
      <c r="VIQ238" s="31"/>
      <c r="VIR238" s="31"/>
      <c r="VIS238" s="31"/>
      <c r="VIT238" s="31"/>
      <c r="VIU238" s="31"/>
      <c r="VIV238" s="31"/>
      <c r="VIW238" s="31"/>
      <c r="VIX238" s="31"/>
      <c r="VIY238" s="31"/>
      <c r="VIZ238" s="31"/>
      <c r="VJA238" s="31"/>
      <c r="VJB238" s="31"/>
      <c r="VJC238" s="31"/>
      <c r="VJD238" s="31"/>
      <c r="VJE238" s="31"/>
      <c r="VJF238" s="31"/>
      <c r="VJG238" s="31"/>
      <c r="VJH238" s="31"/>
      <c r="VJI238" s="31"/>
      <c r="VJJ238" s="31"/>
      <c r="VJK238" s="31"/>
      <c r="VJL238" s="31"/>
      <c r="VJM238" s="31"/>
      <c r="VJN238" s="31"/>
      <c r="VJO238" s="31"/>
      <c r="VJP238" s="31"/>
      <c r="VJQ238" s="31"/>
      <c r="VJR238" s="31"/>
      <c r="VJS238" s="31"/>
      <c r="VJT238" s="31"/>
      <c r="VJU238" s="31"/>
      <c r="VJV238" s="31"/>
      <c r="VJW238" s="31"/>
      <c r="VJX238" s="31"/>
      <c r="VJY238" s="31"/>
      <c r="VJZ238" s="31"/>
      <c r="VKA238" s="31"/>
      <c r="VKB238" s="31"/>
      <c r="VKC238" s="31"/>
      <c r="VKD238" s="31"/>
      <c r="VKE238" s="31"/>
      <c r="VKF238" s="31"/>
      <c r="VKG238" s="31"/>
      <c r="VKH238" s="31"/>
      <c r="VKI238" s="31"/>
      <c r="VKJ238" s="31"/>
      <c r="VKK238" s="31"/>
      <c r="VKL238" s="31"/>
      <c r="VKM238" s="31"/>
      <c r="VKN238" s="31"/>
      <c r="VKO238" s="31"/>
      <c r="VKP238" s="31"/>
      <c r="VKQ238" s="31"/>
      <c r="VKR238" s="31"/>
      <c r="VKS238" s="31"/>
      <c r="VKT238" s="31"/>
      <c r="VKU238" s="31"/>
      <c r="VKV238" s="31"/>
      <c r="VKW238" s="31"/>
      <c r="VKX238" s="31"/>
      <c r="VKY238" s="31"/>
      <c r="VKZ238" s="31"/>
      <c r="VLA238" s="31"/>
      <c r="VLB238" s="31"/>
      <c r="VLC238" s="31"/>
      <c r="VLD238" s="31"/>
      <c r="VLE238" s="31"/>
      <c r="VLF238" s="31"/>
      <c r="VLG238" s="31"/>
      <c r="VLH238" s="31"/>
      <c r="VLI238" s="31"/>
      <c r="VLJ238" s="31"/>
      <c r="VLK238" s="31"/>
      <c r="VLL238" s="31"/>
      <c r="VLM238" s="31"/>
      <c r="VLN238" s="31"/>
      <c r="VLO238" s="31"/>
      <c r="VLP238" s="31"/>
      <c r="VLQ238" s="31"/>
      <c r="VLR238" s="31"/>
      <c r="VLS238" s="31"/>
      <c r="VLT238" s="31"/>
      <c r="VLU238" s="31"/>
      <c r="VLV238" s="31"/>
      <c r="VLW238" s="31"/>
      <c r="VLX238" s="31"/>
      <c r="VLY238" s="31"/>
      <c r="VLZ238" s="31"/>
      <c r="VMA238" s="31"/>
      <c r="VMB238" s="31"/>
      <c r="VMC238" s="31"/>
      <c r="VMD238" s="31"/>
      <c r="VME238" s="31"/>
      <c r="VMF238" s="31"/>
      <c r="VMG238" s="31"/>
      <c r="VMH238" s="31"/>
      <c r="VMI238" s="31"/>
      <c r="VMJ238" s="31"/>
      <c r="VMK238" s="31"/>
      <c r="VML238" s="31"/>
      <c r="VMM238" s="31"/>
      <c r="VMN238" s="31"/>
      <c r="VMO238" s="31"/>
      <c r="VMP238" s="31"/>
      <c r="VMQ238" s="31"/>
      <c r="VMR238" s="31"/>
      <c r="VMS238" s="31"/>
      <c r="VMT238" s="31"/>
      <c r="VMU238" s="31"/>
      <c r="VMV238" s="31"/>
      <c r="VMW238" s="31"/>
      <c r="VMX238" s="31"/>
      <c r="VMY238" s="31"/>
      <c r="VMZ238" s="31"/>
      <c r="VNA238" s="31"/>
      <c r="VNB238" s="31"/>
      <c r="VNC238" s="31"/>
      <c r="VND238" s="31"/>
      <c r="VNE238" s="31"/>
      <c r="VNF238" s="31"/>
      <c r="VNG238" s="31"/>
      <c r="VNH238" s="31"/>
      <c r="VNI238" s="31"/>
      <c r="VNJ238" s="31"/>
      <c r="VNK238" s="31"/>
      <c r="VNL238" s="31"/>
      <c r="VNM238" s="31"/>
      <c r="VNN238" s="31"/>
      <c r="VNO238" s="31"/>
      <c r="VNP238" s="31"/>
      <c r="VNQ238" s="31"/>
      <c r="VNR238" s="31"/>
      <c r="VNS238" s="31"/>
      <c r="VNT238" s="31"/>
      <c r="VNU238" s="31"/>
      <c r="VNV238" s="31"/>
      <c r="VNW238" s="31"/>
      <c r="VNX238" s="31"/>
      <c r="VNY238" s="31"/>
      <c r="VNZ238" s="31"/>
      <c r="VOA238" s="31"/>
      <c r="VOB238" s="31"/>
      <c r="VOC238" s="31"/>
      <c r="VOD238" s="31"/>
      <c r="VOE238" s="31"/>
      <c r="VOF238" s="31"/>
      <c r="VOG238" s="31"/>
      <c r="VOH238" s="31"/>
      <c r="VOI238" s="31"/>
      <c r="VOJ238" s="31"/>
      <c r="VOK238" s="31"/>
      <c r="VOL238" s="31"/>
      <c r="VOM238" s="31"/>
      <c r="VON238" s="31"/>
      <c r="VOO238" s="31"/>
      <c r="VOP238" s="31"/>
      <c r="VOQ238" s="31"/>
      <c r="VOR238" s="31"/>
      <c r="VOS238" s="31"/>
      <c r="VOT238" s="31"/>
      <c r="VOU238" s="31"/>
      <c r="VOV238" s="31"/>
      <c r="VOW238" s="31"/>
      <c r="VOX238" s="31"/>
      <c r="VOY238" s="31"/>
      <c r="VOZ238" s="31"/>
      <c r="VPA238" s="31"/>
      <c r="VPB238" s="31"/>
      <c r="VPC238" s="31"/>
      <c r="VPD238" s="31"/>
      <c r="VPE238" s="31"/>
      <c r="VPF238" s="31"/>
      <c r="VPG238" s="31"/>
      <c r="VPH238" s="31"/>
      <c r="VPI238" s="31"/>
      <c r="VPJ238" s="31"/>
      <c r="VPK238" s="31"/>
      <c r="VPL238" s="31"/>
      <c r="VPM238" s="31"/>
      <c r="VPN238" s="31"/>
      <c r="VPO238" s="31"/>
      <c r="VPP238" s="31"/>
      <c r="VPQ238" s="31"/>
      <c r="VPR238" s="31"/>
      <c r="VPS238" s="31"/>
      <c r="VPT238" s="31"/>
      <c r="VPU238" s="31"/>
      <c r="VPV238" s="31"/>
      <c r="VPW238" s="31"/>
      <c r="VPX238" s="31"/>
      <c r="VPY238" s="31"/>
      <c r="VPZ238" s="31"/>
      <c r="VQA238" s="31"/>
      <c r="VQB238" s="31"/>
      <c r="VQC238" s="31"/>
      <c r="VQD238" s="31"/>
      <c r="VQE238" s="31"/>
      <c r="VQF238" s="31"/>
      <c r="VQG238" s="31"/>
      <c r="VQH238" s="31"/>
      <c r="VQI238" s="31"/>
      <c r="VQJ238" s="31"/>
      <c r="VQK238" s="31"/>
      <c r="VQL238" s="31"/>
      <c r="VQM238" s="31"/>
      <c r="VQN238" s="31"/>
      <c r="VQO238" s="31"/>
      <c r="VQP238" s="31"/>
      <c r="VQQ238" s="31"/>
      <c r="VQR238" s="31"/>
      <c r="VQS238" s="31"/>
      <c r="VQT238" s="31"/>
      <c r="VQU238" s="31"/>
      <c r="VQV238" s="31"/>
      <c r="VQW238" s="31"/>
      <c r="VQX238" s="31"/>
      <c r="VQY238" s="31"/>
      <c r="VQZ238" s="31"/>
      <c r="VRA238" s="31"/>
      <c r="VRB238" s="31"/>
      <c r="VRC238" s="31"/>
      <c r="VRD238" s="31"/>
      <c r="VRE238" s="31"/>
      <c r="VRF238" s="31"/>
      <c r="VRG238" s="31"/>
      <c r="VRH238" s="31"/>
      <c r="VRI238" s="31"/>
      <c r="VRJ238" s="31"/>
      <c r="VRK238" s="31"/>
      <c r="VRL238" s="31"/>
      <c r="VRM238" s="31"/>
      <c r="VRN238" s="31"/>
      <c r="VRO238" s="31"/>
      <c r="VRP238" s="31"/>
      <c r="VRQ238" s="31"/>
      <c r="VRR238" s="31"/>
      <c r="VRS238" s="31"/>
      <c r="VRT238" s="31"/>
      <c r="VRU238" s="31"/>
      <c r="VRV238" s="31"/>
      <c r="VRW238" s="31"/>
      <c r="VRX238" s="31"/>
      <c r="VRY238" s="31"/>
      <c r="VRZ238" s="31"/>
      <c r="VSA238" s="31"/>
      <c r="VSB238" s="31"/>
      <c r="VSC238" s="31"/>
      <c r="VSD238" s="31"/>
      <c r="VSE238" s="31"/>
      <c r="VSF238" s="31"/>
      <c r="VSG238" s="31"/>
      <c r="VSH238" s="31"/>
      <c r="VSI238" s="31"/>
      <c r="VSJ238" s="31"/>
      <c r="VSK238" s="31"/>
      <c r="VSL238" s="31"/>
      <c r="VSM238" s="31"/>
      <c r="VSN238" s="31"/>
      <c r="VSO238" s="31"/>
      <c r="VSP238" s="31"/>
      <c r="VSQ238" s="31"/>
      <c r="VSR238" s="31"/>
      <c r="VSS238" s="31"/>
      <c r="VST238" s="31"/>
      <c r="VSU238" s="31"/>
      <c r="VSV238" s="31"/>
      <c r="VSW238" s="31"/>
      <c r="VSX238" s="31"/>
      <c r="VSY238" s="31"/>
      <c r="VSZ238" s="31"/>
      <c r="VTA238" s="31"/>
      <c r="VTB238" s="31"/>
      <c r="VTC238" s="31"/>
      <c r="VTD238" s="31"/>
      <c r="VTE238" s="31"/>
      <c r="VTF238" s="31"/>
      <c r="VTG238" s="31"/>
      <c r="VTH238" s="31"/>
      <c r="VTI238" s="31"/>
      <c r="VTJ238" s="31"/>
      <c r="VTK238" s="31"/>
      <c r="VTL238" s="31"/>
      <c r="VTM238" s="31"/>
      <c r="VTN238" s="31"/>
      <c r="VTO238" s="31"/>
      <c r="VTP238" s="31"/>
      <c r="VTQ238" s="31"/>
      <c r="VTR238" s="31"/>
      <c r="VTS238" s="31"/>
      <c r="VTT238" s="31"/>
      <c r="VTU238" s="31"/>
      <c r="VTV238" s="31"/>
      <c r="VTW238" s="31"/>
      <c r="VTX238" s="31"/>
      <c r="VTY238" s="31"/>
      <c r="VTZ238" s="31"/>
      <c r="VUA238" s="31"/>
      <c r="VUB238" s="31"/>
      <c r="VUC238" s="31"/>
      <c r="VUD238" s="31"/>
      <c r="VUE238" s="31"/>
      <c r="VUF238" s="31"/>
      <c r="VUG238" s="31"/>
      <c r="VUH238" s="31"/>
      <c r="VUI238" s="31"/>
      <c r="VUJ238" s="31"/>
      <c r="VUK238" s="31"/>
      <c r="VUL238" s="31"/>
      <c r="VUM238" s="31"/>
      <c r="VUN238" s="31"/>
      <c r="VUO238" s="31"/>
      <c r="VUP238" s="31"/>
      <c r="VUQ238" s="31"/>
      <c r="VUR238" s="31"/>
      <c r="VUS238" s="31"/>
      <c r="VUT238" s="31"/>
      <c r="VUU238" s="31"/>
      <c r="VUV238" s="31"/>
      <c r="VUW238" s="31"/>
      <c r="VUX238" s="31"/>
      <c r="VUY238" s="31"/>
      <c r="VUZ238" s="31"/>
      <c r="VVA238" s="31"/>
      <c r="VVB238" s="31"/>
      <c r="VVC238" s="31"/>
      <c r="VVD238" s="31"/>
      <c r="VVE238" s="31"/>
      <c r="VVF238" s="31"/>
      <c r="VVG238" s="31"/>
      <c r="VVH238" s="31"/>
      <c r="VVI238" s="31"/>
      <c r="VVJ238" s="31"/>
      <c r="VVK238" s="31"/>
      <c r="VVL238" s="31"/>
      <c r="VVM238" s="31"/>
      <c r="VVN238" s="31"/>
      <c r="VVO238" s="31"/>
      <c r="VVP238" s="31"/>
      <c r="VVQ238" s="31"/>
      <c r="VVR238" s="31"/>
      <c r="VVS238" s="31"/>
      <c r="VVT238" s="31"/>
      <c r="VVU238" s="31"/>
      <c r="VVV238" s="31"/>
      <c r="VVW238" s="31"/>
      <c r="VVX238" s="31"/>
      <c r="VVY238" s="31"/>
      <c r="VVZ238" s="31"/>
      <c r="VWA238" s="31"/>
      <c r="VWB238" s="31"/>
      <c r="VWC238" s="31"/>
      <c r="VWD238" s="31"/>
      <c r="VWE238" s="31"/>
      <c r="VWF238" s="31"/>
      <c r="VWG238" s="31"/>
      <c r="VWH238" s="31"/>
      <c r="VWI238" s="31"/>
      <c r="VWJ238" s="31"/>
      <c r="VWK238" s="31"/>
      <c r="VWL238" s="31"/>
      <c r="VWM238" s="31"/>
      <c r="VWN238" s="31"/>
      <c r="VWO238" s="31"/>
      <c r="VWP238" s="31"/>
      <c r="VWQ238" s="31"/>
      <c r="VWR238" s="31"/>
      <c r="VWS238" s="31"/>
      <c r="VWT238" s="31"/>
      <c r="VWU238" s="31"/>
      <c r="VWV238" s="31"/>
      <c r="VWW238" s="31"/>
      <c r="VWX238" s="31"/>
      <c r="VWY238" s="31"/>
      <c r="VWZ238" s="31"/>
      <c r="VXA238" s="31"/>
      <c r="VXB238" s="31"/>
      <c r="VXC238" s="31"/>
      <c r="VXD238" s="31"/>
      <c r="VXE238" s="31"/>
      <c r="VXF238" s="31"/>
      <c r="VXG238" s="31"/>
      <c r="VXH238" s="31"/>
      <c r="VXI238" s="31"/>
      <c r="VXJ238" s="31"/>
      <c r="VXK238" s="31"/>
      <c r="VXL238" s="31"/>
      <c r="VXM238" s="31"/>
      <c r="VXN238" s="31"/>
      <c r="VXO238" s="31"/>
      <c r="VXP238" s="31"/>
      <c r="VXQ238" s="31"/>
      <c r="VXR238" s="31"/>
      <c r="VXS238" s="31"/>
      <c r="VXT238" s="31"/>
      <c r="VXU238" s="31"/>
      <c r="VXV238" s="31"/>
      <c r="VXW238" s="31"/>
      <c r="VXX238" s="31"/>
      <c r="VXY238" s="31"/>
      <c r="VXZ238" s="31"/>
      <c r="VYA238" s="31"/>
      <c r="VYB238" s="31"/>
      <c r="VYC238" s="31"/>
      <c r="VYD238" s="31"/>
      <c r="VYE238" s="31"/>
      <c r="VYF238" s="31"/>
      <c r="VYG238" s="31"/>
      <c r="VYH238" s="31"/>
      <c r="VYI238" s="31"/>
      <c r="VYJ238" s="31"/>
      <c r="VYK238" s="31"/>
      <c r="VYL238" s="31"/>
      <c r="VYM238" s="31"/>
      <c r="VYN238" s="31"/>
      <c r="VYO238" s="31"/>
      <c r="VYP238" s="31"/>
      <c r="VYQ238" s="31"/>
      <c r="VYR238" s="31"/>
      <c r="VYS238" s="31"/>
      <c r="VYT238" s="31"/>
      <c r="VYU238" s="31"/>
      <c r="VYV238" s="31"/>
      <c r="VYW238" s="31"/>
      <c r="VYX238" s="31"/>
      <c r="VYY238" s="31"/>
      <c r="VYZ238" s="31"/>
      <c r="VZA238" s="31"/>
      <c r="VZB238" s="31"/>
      <c r="VZC238" s="31"/>
      <c r="VZD238" s="31"/>
      <c r="VZE238" s="31"/>
      <c r="VZF238" s="31"/>
      <c r="VZG238" s="31"/>
      <c r="VZH238" s="31"/>
      <c r="VZI238" s="31"/>
      <c r="VZJ238" s="31"/>
      <c r="VZK238" s="31"/>
      <c r="VZL238" s="31"/>
      <c r="VZM238" s="31"/>
      <c r="VZN238" s="31"/>
      <c r="VZO238" s="31"/>
      <c r="VZP238" s="31"/>
      <c r="VZQ238" s="31"/>
      <c r="VZR238" s="31"/>
      <c r="VZS238" s="31"/>
      <c r="VZT238" s="31"/>
      <c r="VZU238" s="31"/>
      <c r="VZV238" s="31"/>
      <c r="VZW238" s="31"/>
      <c r="VZX238" s="31"/>
      <c r="VZY238" s="31"/>
      <c r="VZZ238" s="31"/>
      <c r="WAA238" s="31"/>
      <c r="WAB238" s="31"/>
      <c r="WAC238" s="31"/>
      <c r="WAD238" s="31"/>
      <c r="WAE238" s="31"/>
      <c r="WAF238" s="31"/>
      <c r="WAG238" s="31"/>
      <c r="WAH238" s="31"/>
      <c r="WAI238" s="31"/>
      <c r="WAJ238" s="31"/>
      <c r="WAK238" s="31"/>
      <c r="WAL238" s="31"/>
      <c r="WAM238" s="31"/>
      <c r="WAN238" s="31"/>
      <c r="WAO238" s="31"/>
      <c r="WAP238" s="31"/>
      <c r="WAQ238" s="31"/>
      <c r="WAR238" s="31"/>
      <c r="WAS238" s="31"/>
      <c r="WAT238" s="31"/>
      <c r="WAU238" s="31"/>
      <c r="WAV238" s="31"/>
      <c r="WAW238" s="31"/>
      <c r="WAX238" s="31"/>
      <c r="WAY238" s="31"/>
      <c r="WAZ238" s="31"/>
      <c r="WBA238" s="31"/>
      <c r="WBB238" s="31"/>
      <c r="WBC238" s="31"/>
      <c r="WBD238" s="31"/>
      <c r="WBE238" s="31"/>
      <c r="WBF238" s="31"/>
      <c r="WBG238" s="31"/>
      <c r="WBH238" s="31"/>
      <c r="WBI238" s="31"/>
      <c r="WBJ238" s="31"/>
      <c r="WBK238" s="31"/>
      <c r="WBL238" s="31"/>
      <c r="WBM238" s="31"/>
      <c r="WBN238" s="31"/>
      <c r="WBO238" s="31"/>
      <c r="WBP238" s="31"/>
      <c r="WBQ238" s="31"/>
      <c r="WBR238" s="31"/>
      <c r="WBS238" s="31"/>
      <c r="WBT238" s="31"/>
      <c r="WBU238" s="31"/>
      <c r="WBV238" s="31"/>
      <c r="WBW238" s="31"/>
      <c r="WBX238" s="31"/>
      <c r="WBY238" s="31"/>
      <c r="WBZ238" s="31"/>
      <c r="WCA238" s="31"/>
      <c r="WCB238" s="31"/>
      <c r="WCC238" s="31"/>
      <c r="WCD238" s="31"/>
      <c r="WCE238" s="31"/>
      <c r="WCF238" s="31"/>
      <c r="WCG238" s="31"/>
      <c r="WCH238" s="31"/>
      <c r="WCI238" s="31"/>
      <c r="WCJ238" s="31"/>
      <c r="WCK238" s="31"/>
      <c r="WCL238" s="31"/>
      <c r="WCM238" s="31"/>
      <c r="WCN238" s="31"/>
      <c r="WCO238" s="31"/>
      <c r="WCP238" s="31"/>
      <c r="WCQ238" s="31"/>
      <c r="WCR238" s="31"/>
      <c r="WCS238" s="31"/>
      <c r="WCT238" s="31"/>
      <c r="WCU238" s="31"/>
      <c r="WCV238" s="31"/>
      <c r="WCW238" s="31"/>
      <c r="WCX238" s="31"/>
      <c r="WCY238" s="31"/>
      <c r="WCZ238" s="31"/>
      <c r="WDA238" s="31"/>
      <c r="WDB238" s="31"/>
      <c r="WDC238" s="31"/>
      <c r="WDD238" s="31"/>
      <c r="WDE238" s="31"/>
      <c r="WDF238" s="31"/>
      <c r="WDG238" s="31"/>
      <c r="WDH238" s="31"/>
      <c r="WDI238" s="31"/>
      <c r="WDJ238" s="31"/>
      <c r="WDK238" s="31"/>
      <c r="WDL238" s="31"/>
      <c r="WDM238" s="31"/>
      <c r="WDN238" s="31"/>
      <c r="WDO238" s="31"/>
      <c r="WDP238" s="31"/>
      <c r="WDQ238" s="31"/>
      <c r="WDR238" s="31"/>
      <c r="WDS238" s="31"/>
      <c r="WDT238" s="31"/>
      <c r="WDU238" s="31"/>
      <c r="WDV238" s="31"/>
      <c r="WDW238" s="31"/>
      <c r="WDX238" s="31"/>
      <c r="WDY238" s="31"/>
      <c r="WDZ238" s="31"/>
      <c r="WEA238" s="31"/>
      <c r="WEB238" s="31"/>
      <c r="WEC238" s="31"/>
      <c r="WED238" s="31"/>
      <c r="WEE238" s="31"/>
      <c r="WEF238" s="31"/>
      <c r="WEG238" s="31"/>
      <c r="WEH238" s="31"/>
      <c r="WEI238" s="31"/>
      <c r="WEJ238" s="31"/>
      <c r="WEK238" s="31"/>
      <c r="WEL238" s="31"/>
      <c r="WEM238" s="31"/>
      <c r="WEN238" s="31"/>
      <c r="WEO238" s="31"/>
      <c r="WEP238" s="31"/>
      <c r="WEQ238" s="31"/>
      <c r="WER238" s="31"/>
      <c r="WES238" s="31"/>
      <c r="WET238" s="31"/>
      <c r="WEU238" s="31"/>
      <c r="WEV238" s="31"/>
      <c r="WEW238" s="31"/>
      <c r="WEX238" s="31"/>
      <c r="WEY238" s="31"/>
      <c r="WEZ238" s="31"/>
      <c r="WFA238" s="31"/>
      <c r="WFB238" s="31"/>
      <c r="WFC238" s="31"/>
      <c r="WFD238" s="31"/>
      <c r="WFE238" s="31"/>
      <c r="WFF238" s="31"/>
      <c r="WFG238" s="31"/>
      <c r="WFH238" s="31"/>
      <c r="WFI238" s="31"/>
      <c r="WFJ238" s="31"/>
      <c r="WFK238" s="31"/>
      <c r="WFL238" s="31"/>
      <c r="WFM238" s="31"/>
      <c r="WFN238" s="31"/>
      <c r="WFO238" s="31"/>
      <c r="WFP238" s="31"/>
      <c r="WFQ238" s="31"/>
      <c r="WFR238" s="31"/>
      <c r="WFS238" s="31"/>
      <c r="WFT238" s="31"/>
      <c r="WFU238" s="31"/>
      <c r="WFV238" s="31"/>
      <c r="WFW238" s="31"/>
      <c r="WFX238" s="31"/>
      <c r="WFY238" s="31"/>
      <c r="WFZ238" s="31"/>
      <c r="WGA238" s="31"/>
      <c r="WGB238" s="31"/>
      <c r="WGC238" s="31"/>
      <c r="WGD238" s="31"/>
      <c r="WGE238" s="31"/>
      <c r="WGF238" s="31"/>
      <c r="WGG238" s="31"/>
      <c r="WGH238" s="31"/>
      <c r="WGI238" s="31"/>
      <c r="WGJ238" s="31"/>
      <c r="WGK238" s="31"/>
      <c r="WGL238" s="31"/>
      <c r="WGM238" s="31"/>
      <c r="WGN238" s="31"/>
      <c r="WGO238" s="31"/>
      <c r="WGP238" s="31"/>
      <c r="WGQ238" s="31"/>
      <c r="WGR238" s="31"/>
      <c r="WGS238" s="31"/>
      <c r="WGT238" s="31"/>
      <c r="WGU238" s="31"/>
      <c r="WGV238" s="31"/>
      <c r="WGW238" s="31"/>
      <c r="WGX238" s="31"/>
      <c r="WGY238" s="31"/>
      <c r="WGZ238" s="31"/>
      <c r="WHA238" s="31"/>
      <c r="WHB238" s="31"/>
      <c r="WHC238" s="31"/>
      <c r="WHD238" s="31"/>
      <c r="WHE238" s="31"/>
      <c r="WHF238" s="31"/>
      <c r="WHG238" s="31"/>
      <c r="WHH238" s="31"/>
      <c r="WHI238" s="31"/>
      <c r="WHJ238" s="31"/>
      <c r="WHK238" s="31"/>
      <c r="WHL238" s="31"/>
      <c r="WHM238" s="31"/>
      <c r="WHN238" s="31"/>
      <c r="WHO238" s="31"/>
      <c r="WHP238" s="31"/>
      <c r="WHQ238" s="31"/>
      <c r="WHR238" s="31"/>
      <c r="WHS238" s="31"/>
      <c r="WHT238" s="31"/>
      <c r="WHU238" s="31"/>
      <c r="WHV238" s="31"/>
      <c r="WHW238" s="31"/>
      <c r="WHX238" s="31"/>
      <c r="WHY238" s="31"/>
      <c r="WHZ238" s="31"/>
      <c r="WIA238" s="31"/>
      <c r="WIB238" s="31"/>
      <c r="WIC238" s="31"/>
      <c r="WID238" s="31"/>
      <c r="WIE238" s="31"/>
      <c r="WIF238" s="31"/>
      <c r="WIG238" s="31"/>
      <c r="WIH238" s="31"/>
      <c r="WII238" s="31"/>
      <c r="WIJ238" s="31"/>
      <c r="WIK238" s="31"/>
      <c r="WIL238" s="31"/>
      <c r="WIM238" s="31"/>
      <c r="WIN238" s="31"/>
      <c r="WIO238" s="31"/>
      <c r="WIP238" s="31"/>
      <c r="WIQ238" s="31"/>
      <c r="WIR238" s="31"/>
      <c r="WIS238" s="31"/>
      <c r="WIT238" s="31"/>
      <c r="WIU238" s="31"/>
      <c r="WIV238" s="31"/>
      <c r="WIW238" s="31"/>
      <c r="WIX238" s="31"/>
      <c r="WIY238" s="31"/>
      <c r="WIZ238" s="31"/>
      <c r="WJA238" s="31"/>
      <c r="WJB238" s="31"/>
      <c r="WJC238" s="31"/>
      <c r="WJD238" s="31"/>
      <c r="WJE238" s="31"/>
      <c r="WJF238" s="31"/>
      <c r="WJG238" s="31"/>
      <c r="WJH238" s="31"/>
      <c r="WJI238" s="31"/>
      <c r="WJJ238" s="31"/>
      <c r="WJK238" s="31"/>
      <c r="WJL238" s="31"/>
      <c r="WJM238" s="31"/>
      <c r="WJN238" s="31"/>
      <c r="WJO238" s="31"/>
      <c r="WJP238" s="31"/>
      <c r="WJQ238" s="31"/>
      <c r="WJR238" s="31"/>
      <c r="WJS238" s="31"/>
      <c r="WJT238" s="31"/>
      <c r="WJU238" s="31"/>
      <c r="WJV238" s="31"/>
      <c r="WJW238" s="31"/>
      <c r="WJX238" s="31"/>
      <c r="WJY238" s="31"/>
      <c r="WJZ238" s="31"/>
      <c r="WKA238" s="31"/>
      <c r="WKB238" s="31"/>
      <c r="WKC238" s="31"/>
      <c r="WKD238" s="31"/>
      <c r="WKE238" s="31"/>
      <c r="WKF238" s="31"/>
      <c r="WKG238" s="31"/>
      <c r="WKH238" s="31"/>
      <c r="WKI238" s="31"/>
      <c r="WKJ238" s="31"/>
      <c r="WKK238" s="31"/>
      <c r="WKL238" s="31"/>
      <c r="WKM238" s="31"/>
      <c r="WKN238" s="31"/>
      <c r="WKO238" s="31"/>
      <c r="WKP238" s="31"/>
      <c r="WKQ238" s="31"/>
      <c r="WKR238" s="31"/>
      <c r="WKS238" s="31"/>
      <c r="WKT238" s="31"/>
      <c r="WKU238" s="31"/>
      <c r="WKV238" s="31"/>
      <c r="WKW238" s="31"/>
      <c r="WKX238" s="31"/>
      <c r="WKY238" s="31"/>
      <c r="WKZ238" s="31"/>
      <c r="WLA238" s="31"/>
      <c r="WLB238" s="31"/>
      <c r="WLC238" s="31"/>
      <c r="WLD238" s="31"/>
      <c r="WLE238" s="31"/>
      <c r="WLF238" s="31"/>
      <c r="WLG238" s="31"/>
      <c r="WLH238" s="31"/>
      <c r="WLI238" s="31"/>
      <c r="WLJ238" s="31"/>
      <c r="WLK238" s="31"/>
      <c r="WLL238" s="31"/>
      <c r="WLM238" s="31"/>
      <c r="WLN238" s="31"/>
      <c r="WLO238" s="31"/>
      <c r="WLP238" s="31"/>
      <c r="WLQ238" s="31"/>
      <c r="WLR238" s="31"/>
      <c r="WLS238" s="31"/>
      <c r="WLT238" s="31"/>
      <c r="WLU238" s="31"/>
      <c r="WLV238" s="31"/>
      <c r="WLW238" s="31"/>
      <c r="WLX238" s="31"/>
      <c r="WLY238" s="31"/>
      <c r="WLZ238" s="31"/>
      <c r="WMA238" s="31"/>
      <c r="WMB238" s="31"/>
      <c r="WMC238" s="31"/>
      <c r="WMD238" s="31"/>
      <c r="WME238" s="31"/>
      <c r="WMF238" s="31"/>
      <c r="WMG238" s="31"/>
      <c r="WMH238" s="31"/>
      <c r="WMI238" s="31"/>
      <c r="WMJ238" s="31"/>
      <c r="WMK238" s="31"/>
      <c r="WML238" s="31"/>
      <c r="WMM238" s="31"/>
      <c r="WMN238" s="31"/>
      <c r="WMO238" s="31"/>
      <c r="WMP238" s="31"/>
      <c r="WMQ238" s="31"/>
      <c r="WMR238" s="31"/>
      <c r="WMS238" s="31"/>
      <c r="WMT238" s="31"/>
      <c r="WMU238" s="31"/>
      <c r="WMV238" s="31"/>
      <c r="WMW238" s="31"/>
      <c r="WMX238" s="31"/>
      <c r="WMY238" s="31"/>
      <c r="WMZ238" s="31"/>
      <c r="WNA238" s="31"/>
      <c r="WNB238" s="31"/>
      <c r="WNC238" s="31"/>
      <c r="WND238" s="31"/>
      <c r="WNE238" s="31"/>
      <c r="WNF238" s="31"/>
      <c r="WNG238" s="31"/>
      <c r="WNH238" s="31"/>
      <c r="WNI238" s="31"/>
      <c r="WNJ238" s="31"/>
      <c r="WNK238" s="31"/>
      <c r="WNL238" s="31"/>
      <c r="WNM238" s="31"/>
      <c r="WNN238" s="31"/>
      <c r="WNO238" s="31"/>
      <c r="WNP238" s="31"/>
      <c r="WNQ238" s="31"/>
      <c r="WNR238" s="31"/>
      <c r="WNS238" s="31"/>
      <c r="WNT238" s="31"/>
      <c r="WNU238" s="31"/>
      <c r="WNV238" s="31"/>
      <c r="WNW238" s="31"/>
      <c r="WNX238" s="31"/>
      <c r="WNY238" s="31"/>
      <c r="WNZ238" s="31"/>
      <c r="WOA238" s="31"/>
      <c r="WOB238" s="31"/>
      <c r="WOC238" s="31"/>
      <c r="WOD238" s="31"/>
      <c r="WOE238" s="31"/>
      <c r="WOF238" s="31"/>
      <c r="WOG238" s="31"/>
      <c r="WOH238" s="31"/>
      <c r="WOI238" s="31"/>
      <c r="WOJ238" s="31"/>
      <c r="WOK238" s="31"/>
      <c r="WOL238" s="31"/>
      <c r="WOM238" s="31"/>
      <c r="WON238" s="31"/>
      <c r="WOO238" s="31"/>
      <c r="WOP238" s="31"/>
      <c r="WOQ238" s="31"/>
      <c r="WOR238" s="31"/>
      <c r="WOS238" s="31"/>
      <c r="WOT238" s="31"/>
      <c r="WOU238" s="31"/>
      <c r="WOV238" s="31"/>
      <c r="WOW238" s="31"/>
      <c r="WOX238" s="31"/>
      <c r="WOY238" s="31"/>
      <c r="WOZ238" s="31"/>
      <c r="WPA238" s="31"/>
      <c r="WPB238" s="31"/>
      <c r="WPC238" s="31"/>
      <c r="WPD238" s="31"/>
      <c r="WPE238" s="31"/>
      <c r="WPF238" s="31"/>
      <c r="WPG238" s="31"/>
      <c r="WPH238" s="31"/>
      <c r="WPI238" s="31"/>
      <c r="WPJ238" s="31"/>
      <c r="WPK238" s="31"/>
      <c r="WPL238" s="31"/>
      <c r="WPM238" s="31"/>
      <c r="WPN238" s="31"/>
      <c r="WPO238" s="31"/>
      <c r="WPP238" s="31"/>
      <c r="WPQ238" s="31"/>
      <c r="WPR238" s="31"/>
      <c r="WPS238" s="31"/>
      <c r="WPT238" s="31"/>
      <c r="WPU238" s="31"/>
      <c r="WPV238" s="31"/>
      <c r="WPW238" s="31"/>
      <c r="WPX238" s="31"/>
      <c r="WPY238" s="31"/>
      <c r="WPZ238" s="31"/>
      <c r="WQA238" s="31"/>
      <c r="WQB238" s="31"/>
      <c r="WQC238" s="31"/>
      <c r="WQD238" s="31"/>
      <c r="WQE238" s="31"/>
      <c r="WQF238" s="31"/>
      <c r="WQG238" s="31"/>
      <c r="WQH238" s="31"/>
      <c r="WQI238" s="31"/>
      <c r="WQJ238" s="31"/>
      <c r="WQK238" s="31"/>
      <c r="WQL238" s="31"/>
      <c r="WQM238" s="31"/>
      <c r="WQN238" s="31"/>
      <c r="WQO238" s="31"/>
      <c r="WQP238" s="31"/>
      <c r="WQQ238" s="31"/>
      <c r="WQR238" s="31"/>
      <c r="WQS238" s="31"/>
      <c r="WQT238" s="31"/>
      <c r="WQU238" s="31"/>
      <c r="WQV238" s="31"/>
      <c r="WQW238" s="31"/>
      <c r="WQX238" s="31"/>
      <c r="WQY238" s="31"/>
      <c r="WQZ238" s="31"/>
      <c r="WRA238" s="31"/>
      <c r="WRB238" s="31"/>
      <c r="WRC238" s="31"/>
      <c r="WRD238" s="31"/>
      <c r="WRE238" s="31"/>
      <c r="WRF238" s="31"/>
      <c r="WRG238" s="31"/>
      <c r="WRH238" s="31"/>
      <c r="WRI238" s="31"/>
      <c r="WRJ238" s="31"/>
      <c r="WRK238" s="31"/>
      <c r="WRL238" s="31"/>
      <c r="WRM238" s="31"/>
      <c r="WRN238" s="31"/>
      <c r="WRO238" s="31"/>
      <c r="WRP238" s="31"/>
      <c r="WRQ238" s="31"/>
      <c r="WRR238" s="31"/>
      <c r="WRS238" s="31"/>
      <c r="WRT238" s="31"/>
      <c r="WRU238" s="31"/>
      <c r="WRV238" s="31"/>
      <c r="WRW238" s="31"/>
      <c r="WRX238" s="31"/>
      <c r="WRY238" s="31"/>
      <c r="WRZ238" s="31"/>
      <c r="WSA238" s="31"/>
      <c r="WSB238" s="31"/>
      <c r="WSC238" s="31"/>
      <c r="WSD238" s="31"/>
      <c r="WSE238" s="31"/>
      <c r="WSF238" s="31"/>
      <c r="WSG238" s="31"/>
      <c r="WSH238" s="31"/>
      <c r="WSI238" s="31"/>
      <c r="WSJ238" s="31"/>
      <c r="WSK238" s="31"/>
      <c r="WSL238" s="31"/>
      <c r="WSM238" s="31"/>
      <c r="WSN238" s="31"/>
      <c r="WSO238" s="31"/>
      <c r="WSP238" s="31"/>
      <c r="WSQ238" s="31"/>
      <c r="WSR238" s="31"/>
      <c r="WSS238" s="31"/>
      <c r="WST238" s="31"/>
      <c r="WSU238" s="31"/>
      <c r="WSV238" s="31"/>
      <c r="WSW238" s="31"/>
      <c r="WSX238" s="31"/>
      <c r="WSY238" s="31"/>
      <c r="WSZ238" s="31"/>
      <c r="WTA238" s="31"/>
      <c r="WTB238" s="31"/>
      <c r="WTC238" s="31"/>
      <c r="WTD238" s="31"/>
      <c r="WTE238" s="31"/>
      <c r="WTF238" s="31"/>
      <c r="WTG238" s="31"/>
      <c r="WTH238" s="31"/>
      <c r="WTI238" s="31"/>
      <c r="WTJ238" s="31"/>
      <c r="WTK238" s="31"/>
      <c r="WTL238" s="31"/>
      <c r="WTM238" s="31"/>
      <c r="WTN238" s="31"/>
      <c r="WTO238" s="31"/>
      <c r="WTP238" s="31"/>
      <c r="WTQ238" s="31"/>
      <c r="WTR238" s="31"/>
      <c r="WTS238" s="31"/>
      <c r="WTT238" s="31"/>
      <c r="WTU238" s="31"/>
      <c r="WTV238" s="31"/>
      <c r="WTW238" s="31"/>
      <c r="WTX238" s="31"/>
      <c r="WTY238" s="31"/>
      <c r="WTZ238" s="31"/>
      <c r="WUA238" s="31"/>
      <c r="WUB238" s="31"/>
      <c r="WUC238" s="31"/>
      <c r="WUD238" s="31"/>
      <c r="WUE238" s="31"/>
      <c r="WUF238" s="31"/>
      <c r="WUG238" s="31"/>
      <c r="WUH238" s="31"/>
      <c r="WUI238" s="31"/>
      <c r="WUJ238" s="31"/>
      <c r="WUK238" s="31"/>
      <c r="WUL238" s="31"/>
      <c r="WUM238" s="31"/>
      <c r="WUN238" s="31"/>
      <c r="WUO238" s="31"/>
      <c r="WUP238" s="31"/>
      <c r="WUQ238" s="31"/>
      <c r="WUR238" s="31"/>
      <c r="WUS238" s="31"/>
      <c r="WUT238" s="31"/>
      <c r="WUU238" s="31"/>
      <c r="WUV238" s="31"/>
      <c r="WUW238" s="31"/>
      <c r="WUX238" s="31"/>
      <c r="WUY238" s="31"/>
      <c r="WUZ238" s="31"/>
      <c r="WVA238" s="31"/>
      <c r="WVB238" s="31"/>
      <c r="WVC238" s="31"/>
      <c r="WVD238" s="31"/>
      <c r="WVE238" s="31"/>
      <c r="WVF238" s="31"/>
      <c r="WVG238" s="31"/>
      <c r="WVH238" s="31"/>
      <c r="WVI238" s="31"/>
      <c r="WVJ238" s="31"/>
      <c r="WVK238" s="31"/>
      <c r="WVL238" s="31"/>
      <c r="WVM238" s="31"/>
      <c r="WVN238" s="31"/>
      <c r="WVO238" s="31"/>
      <c r="WVP238" s="31"/>
      <c r="WVQ238" s="31"/>
      <c r="WVR238" s="31"/>
      <c r="WVS238" s="31"/>
    </row>
    <row r="239" spans="1:16139" s="29" customFormat="1" ht="53.25" customHeight="1">
      <c r="A239" s="21">
        <v>7729314745</v>
      </c>
      <c r="B239" s="8" t="s">
        <v>278</v>
      </c>
      <c r="C239" s="8" t="s">
        <v>110</v>
      </c>
      <c r="D239" s="8" t="s">
        <v>287</v>
      </c>
      <c r="E239" s="8"/>
      <c r="F239" s="8"/>
      <c r="G239" s="22">
        <v>31.082999999999998</v>
      </c>
      <c r="H239" s="22">
        <v>12.933999999999999</v>
      </c>
      <c r="I239" s="22">
        <v>6.4669999999999996</v>
      </c>
      <c r="J239" s="22">
        <v>19.401</v>
      </c>
      <c r="K239" s="9">
        <f t="shared" si="48"/>
        <v>69.884999999999991</v>
      </c>
      <c r="L239" s="23">
        <v>9396.31</v>
      </c>
      <c r="M239" s="10">
        <v>9749.2800000000007</v>
      </c>
      <c r="N239" s="23">
        <v>1752</v>
      </c>
      <c r="O239" s="10">
        <f t="shared" ref="O239:O244" si="54">N239*1.04</f>
        <v>1822.0800000000002</v>
      </c>
      <c r="P239" s="11">
        <f t="shared" si="49"/>
        <v>237608.08772999997</v>
      </c>
      <c r="Q239" s="11">
        <f t="shared" si="50"/>
        <v>98871.505539999984</v>
      </c>
      <c r="R239" s="11">
        <f t="shared" si="51"/>
        <v>51265.202400000002</v>
      </c>
      <c r="S239" s="11">
        <f t="shared" si="52"/>
        <v>153795.6072</v>
      </c>
      <c r="T239" s="11">
        <f t="shared" si="53"/>
        <v>541540.40286999999</v>
      </c>
      <c r="U239" s="27"/>
      <c r="V239" s="25"/>
      <c r="W239" s="25"/>
      <c r="X239" s="13"/>
      <c r="Y239" s="13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  <c r="IW239" s="26"/>
      <c r="IX239" s="26"/>
      <c r="IY239" s="26"/>
      <c r="IZ239" s="26"/>
      <c r="JA239" s="26"/>
      <c r="JB239" s="26"/>
      <c r="JC239" s="26"/>
      <c r="JD239" s="26"/>
      <c r="JE239" s="26"/>
      <c r="JF239" s="26"/>
      <c r="JG239" s="26"/>
      <c r="JH239" s="26"/>
      <c r="JI239" s="26"/>
      <c r="JJ239" s="26"/>
      <c r="JK239" s="26"/>
      <c r="JL239" s="26"/>
      <c r="JM239" s="26"/>
      <c r="JN239" s="26"/>
      <c r="JO239" s="26"/>
      <c r="JP239" s="26"/>
      <c r="JQ239" s="26"/>
      <c r="JR239" s="26"/>
      <c r="JS239" s="26"/>
      <c r="JT239" s="26"/>
      <c r="JU239" s="26"/>
      <c r="JV239" s="26"/>
      <c r="JW239" s="26"/>
      <c r="JX239" s="26"/>
      <c r="JY239" s="26"/>
      <c r="JZ239" s="26"/>
      <c r="KA239" s="26"/>
      <c r="KB239" s="26"/>
      <c r="KC239" s="26"/>
      <c r="KD239" s="26"/>
      <c r="KE239" s="26"/>
      <c r="KF239" s="26"/>
      <c r="KG239" s="26"/>
      <c r="KH239" s="26"/>
      <c r="KI239" s="26"/>
      <c r="KJ239" s="26"/>
      <c r="KK239" s="26"/>
      <c r="KL239" s="26"/>
      <c r="KM239" s="26"/>
      <c r="KN239" s="26"/>
      <c r="KO239" s="26"/>
      <c r="KP239" s="26"/>
      <c r="KQ239" s="26"/>
      <c r="KR239" s="26"/>
      <c r="KS239" s="26"/>
      <c r="KT239" s="26"/>
      <c r="KU239" s="26"/>
      <c r="KV239" s="26"/>
      <c r="KW239" s="26"/>
      <c r="KX239" s="26"/>
      <c r="KY239" s="26"/>
      <c r="KZ239" s="26"/>
      <c r="LA239" s="26"/>
      <c r="LB239" s="26"/>
      <c r="LC239" s="26"/>
      <c r="LD239" s="26"/>
      <c r="LE239" s="26"/>
      <c r="LF239" s="26"/>
      <c r="LG239" s="26"/>
      <c r="LH239" s="26"/>
      <c r="LI239" s="26"/>
      <c r="LJ239" s="26"/>
      <c r="LK239" s="26"/>
      <c r="LL239" s="26"/>
      <c r="LM239" s="26"/>
      <c r="LN239" s="26"/>
      <c r="LO239" s="26"/>
      <c r="LP239" s="26"/>
      <c r="LQ239" s="26"/>
      <c r="LR239" s="26"/>
      <c r="LS239" s="26"/>
      <c r="LT239" s="26"/>
      <c r="LU239" s="26"/>
      <c r="LV239" s="26"/>
      <c r="LW239" s="26"/>
      <c r="LX239" s="26"/>
      <c r="LY239" s="26"/>
      <c r="LZ239" s="26"/>
      <c r="MA239" s="26"/>
      <c r="MB239" s="26"/>
      <c r="MC239" s="26"/>
      <c r="MD239" s="26"/>
      <c r="ME239" s="26"/>
      <c r="MF239" s="26"/>
      <c r="MG239" s="26"/>
      <c r="MH239" s="26"/>
      <c r="MI239" s="26"/>
      <c r="MJ239" s="26"/>
      <c r="MK239" s="26"/>
      <c r="ML239" s="26"/>
      <c r="MM239" s="26"/>
      <c r="MN239" s="26"/>
      <c r="MO239" s="26"/>
      <c r="MP239" s="26"/>
      <c r="MQ239" s="26"/>
      <c r="MR239" s="26"/>
      <c r="MS239" s="26"/>
      <c r="MT239" s="26"/>
      <c r="MU239" s="26"/>
      <c r="MV239" s="26"/>
      <c r="MW239" s="26"/>
      <c r="MX239" s="26"/>
      <c r="MY239" s="26"/>
      <c r="MZ239" s="26"/>
      <c r="NA239" s="26"/>
      <c r="NB239" s="26"/>
      <c r="NC239" s="26"/>
      <c r="ND239" s="26"/>
      <c r="NE239" s="26"/>
      <c r="NF239" s="26"/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SQ239" s="26"/>
      <c r="SR239" s="26"/>
      <c r="SS239" s="26"/>
      <c r="ST239" s="26"/>
      <c r="SU239" s="26"/>
      <c r="SV239" s="26"/>
      <c r="SW239" s="26"/>
      <c r="SX239" s="26"/>
      <c r="SY239" s="26"/>
      <c r="SZ239" s="26"/>
      <c r="TA239" s="26"/>
      <c r="TB239" s="26"/>
      <c r="TC239" s="26"/>
      <c r="TD239" s="26"/>
      <c r="TE239" s="26"/>
      <c r="TF239" s="26"/>
      <c r="TG239" s="26"/>
      <c r="TH239" s="26"/>
      <c r="TI239" s="26"/>
      <c r="TJ239" s="26"/>
      <c r="TK239" s="26"/>
      <c r="TL239" s="26"/>
      <c r="TM239" s="26"/>
      <c r="TN239" s="26"/>
      <c r="TO239" s="26"/>
      <c r="TP239" s="26"/>
      <c r="TQ239" s="26"/>
      <c r="TR239" s="26"/>
      <c r="TS239" s="26"/>
      <c r="TT239" s="26"/>
      <c r="TU239" s="26"/>
      <c r="TV239" s="26"/>
      <c r="TW239" s="26"/>
      <c r="TX239" s="26"/>
      <c r="TY239" s="26"/>
      <c r="TZ239" s="26"/>
      <c r="UA239" s="26"/>
      <c r="UB239" s="26"/>
      <c r="UC239" s="26"/>
      <c r="UD239" s="26"/>
      <c r="UE239" s="26"/>
      <c r="UF239" s="26"/>
      <c r="UG239" s="26"/>
      <c r="UH239" s="26"/>
      <c r="UI239" s="26"/>
      <c r="UJ239" s="26"/>
      <c r="UK239" s="26"/>
      <c r="UL239" s="26"/>
      <c r="UM239" s="26"/>
      <c r="UN239" s="26"/>
      <c r="UO239" s="26"/>
      <c r="UP239" s="26"/>
      <c r="UQ239" s="26"/>
      <c r="UR239" s="26"/>
      <c r="US239" s="26"/>
      <c r="UT239" s="26"/>
      <c r="UU239" s="26"/>
      <c r="UV239" s="26"/>
      <c r="UW239" s="26"/>
      <c r="UX239" s="26"/>
      <c r="UY239" s="26"/>
      <c r="UZ239" s="26"/>
      <c r="VA239" s="26"/>
      <c r="VB239" s="26"/>
      <c r="VC239" s="26"/>
      <c r="VD239" s="26"/>
      <c r="VE239" s="26"/>
      <c r="VF239" s="26"/>
      <c r="VG239" s="26"/>
      <c r="VH239" s="26"/>
      <c r="VI239" s="26"/>
      <c r="VJ239" s="26"/>
      <c r="VK239" s="26"/>
      <c r="VL239" s="26"/>
      <c r="VM239" s="26"/>
      <c r="VN239" s="26"/>
      <c r="VO239" s="26"/>
      <c r="VP239" s="26"/>
      <c r="VQ239" s="26"/>
      <c r="VR239" s="26"/>
      <c r="VS239" s="26"/>
      <c r="VT239" s="26"/>
      <c r="VU239" s="26"/>
      <c r="VV239" s="26"/>
      <c r="VW239" s="26"/>
      <c r="VX239" s="26"/>
      <c r="VY239" s="26"/>
      <c r="VZ239" s="26"/>
      <c r="WA239" s="26"/>
      <c r="WB239" s="26"/>
      <c r="WC239" s="26"/>
      <c r="WD239" s="26"/>
      <c r="WE239" s="26"/>
      <c r="WF239" s="26"/>
      <c r="WG239" s="26"/>
      <c r="WH239" s="26"/>
      <c r="WI239" s="26"/>
      <c r="WJ239" s="26"/>
      <c r="WK239" s="26"/>
      <c r="WL239" s="26"/>
      <c r="WM239" s="26"/>
      <c r="WN239" s="26"/>
      <c r="WO239" s="26"/>
      <c r="WP239" s="26"/>
      <c r="WQ239" s="26"/>
      <c r="WR239" s="26"/>
      <c r="WS239" s="26"/>
      <c r="WT239" s="26"/>
      <c r="WU239" s="26"/>
      <c r="WV239" s="26"/>
      <c r="WW239" s="26"/>
      <c r="WX239" s="26"/>
      <c r="WY239" s="26"/>
      <c r="WZ239" s="26"/>
      <c r="XA239" s="26"/>
      <c r="XB239" s="26"/>
      <c r="XC239" s="26"/>
      <c r="XD239" s="26"/>
      <c r="XE239" s="26"/>
      <c r="XF239" s="26"/>
      <c r="XG239" s="26"/>
      <c r="XH239" s="26"/>
      <c r="XI239" s="26"/>
      <c r="XJ239" s="26"/>
      <c r="XK239" s="26"/>
      <c r="XL239" s="26"/>
      <c r="XM239" s="26"/>
      <c r="XN239" s="26"/>
      <c r="XO239" s="26"/>
      <c r="XP239" s="26"/>
      <c r="XQ239" s="26"/>
      <c r="XR239" s="26"/>
      <c r="XS239" s="26"/>
      <c r="XT239" s="26"/>
      <c r="XU239" s="26"/>
      <c r="XV239" s="26"/>
      <c r="XW239" s="26"/>
      <c r="XX239" s="26"/>
      <c r="XY239" s="26"/>
      <c r="XZ239" s="26"/>
      <c r="YA239" s="26"/>
      <c r="YB239" s="26"/>
      <c r="YC239" s="26"/>
      <c r="YD239" s="26"/>
      <c r="YE239" s="26"/>
      <c r="YF239" s="26"/>
      <c r="YG239" s="26"/>
      <c r="YH239" s="26"/>
      <c r="YI239" s="26"/>
      <c r="YJ239" s="26"/>
      <c r="YK239" s="26"/>
      <c r="YL239" s="26"/>
      <c r="YM239" s="26"/>
      <c r="YN239" s="26"/>
      <c r="YO239" s="26"/>
      <c r="YP239" s="26"/>
      <c r="YQ239" s="26"/>
      <c r="YR239" s="26"/>
      <c r="YS239" s="26"/>
      <c r="YT239" s="26"/>
      <c r="YU239" s="26"/>
      <c r="YV239" s="26"/>
      <c r="YW239" s="26"/>
      <c r="YX239" s="26"/>
      <c r="YY239" s="26"/>
      <c r="YZ239" s="26"/>
      <c r="ZA239" s="26"/>
      <c r="ZB239" s="26"/>
      <c r="ZC239" s="26"/>
      <c r="ZD239" s="26"/>
      <c r="ZE239" s="26"/>
      <c r="ZF239" s="26"/>
      <c r="ZG239" s="26"/>
      <c r="ZH239" s="26"/>
      <c r="ZI239" s="26"/>
      <c r="ZJ239" s="26"/>
      <c r="ZK239" s="26"/>
      <c r="ZL239" s="26"/>
      <c r="ZM239" s="26"/>
      <c r="ZN239" s="26"/>
      <c r="ZO239" s="26"/>
      <c r="ZP239" s="26"/>
      <c r="ZQ239" s="26"/>
      <c r="ZR239" s="26"/>
      <c r="ZS239" s="26"/>
      <c r="ZT239" s="26"/>
      <c r="ZU239" s="26"/>
      <c r="ZV239" s="26"/>
      <c r="ZW239" s="26"/>
      <c r="ZX239" s="26"/>
      <c r="ZY239" s="26"/>
      <c r="ZZ239" s="26"/>
      <c r="AAA239" s="26"/>
      <c r="AAB239" s="26"/>
      <c r="AAC239" s="26"/>
      <c r="AAD239" s="26"/>
      <c r="AAE239" s="26"/>
      <c r="AAF239" s="26"/>
      <c r="AAG239" s="26"/>
      <c r="AAH239" s="26"/>
      <c r="AAI239" s="26"/>
      <c r="AAJ239" s="26"/>
      <c r="AAK239" s="26"/>
      <c r="AAL239" s="26"/>
      <c r="AAM239" s="26"/>
      <c r="AAN239" s="26"/>
      <c r="AAO239" s="26"/>
      <c r="AAP239" s="26"/>
      <c r="AAQ239" s="26"/>
      <c r="AAR239" s="26"/>
      <c r="AAS239" s="26"/>
      <c r="AAT239" s="26"/>
      <c r="AAU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  <c r="AGP239" s="26"/>
      <c r="AGQ239" s="26"/>
      <c r="AGR239" s="26"/>
      <c r="AGS239" s="26"/>
      <c r="AGT239" s="26"/>
      <c r="AGU239" s="26"/>
      <c r="AGV239" s="26"/>
      <c r="AGW239" s="26"/>
      <c r="AGX239" s="26"/>
      <c r="AGY239" s="26"/>
      <c r="AGZ239" s="26"/>
      <c r="AHA239" s="26"/>
      <c r="AHB239" s="26"/>
      <c r="AHC239" s="26"/>
      <c r="AHD239" s="26"/>
      <c r="AHE239" s="26"/>
      <c r="AHF239" s="26"/>
      <c r="AHG239" s="26"/>
      <c r="AHH239" s="26"/>
      <c r="AHI239" s="26"/>
      <c r="AHJ239" s="26"/>
      <c r="AHK239" s="26"/>
      <c r="AHL239" s="26"/>
      <c r="AHM239" s="26"/>
      <c r="AHN239" s="26"/>
      <c r="AHO239" s="26"/>
      <c r="AHP239" s="26"/>
      <c r="AHQ239" s="26"/>
      <c r="AHR239" s="26"/>
      <c r="AHS239" s="26"/>
      <c r="AHT239" s="26"/>
      <c r="AHU239" s="26"/>
      <c r="AHV239" s="26"/>
      <c r="AHW239" s="26"/>
      <c r="AHX239" s="26"/>
      <c r="AHY239" s="26"/>
      <c r="AHZ239" s="26"/>
      <c r="AIA239" s="26"/>
      <c r="AIB239" s="26"/>
      <c r="AIC239" s="26"/>
      <c r="AID239" s="26"/>
      <c r="AIE239" s="26"/>
      <c r="AIF239" s="26"/>
      <c r="AIG239" s="26"/>
      <c r="AIH239" s="26"/>
      <c r="AII239" s="26"/>
      <c r="AIJ239" s="26"/>
      <c r="AIK239" s="26"/>
      <c r="AIL239" s="26"/>
      <c r="AIM239" s="26"/>
      <c r="AIN239" s="26"/>
      <c r="AIO239" s="26"/>
      <c r="AIP239" s="26"/>
      <c r="AIQ239" s="26"/>
      <c r="AIR239" s="26"/>
      <c r="AIS239" s="26"/>
      <c r="AIT239" s="26"/>
      <c r="AIU239" s="26"/>
      <c r="AIV239" s="26"/>
      <c r="AIW239" s="26"/>
      <c r="AIX239" s="26"/>
      <c r="AIY239" s="26"/>
      <c r="AIZ239" s="26"/>
      <c r="AJA239" s="26"/>
      <c r="AJB239" s="26"/>
      <c r="AJC239" s="26"/>
      <c r="AJD239" s="26"/>
      <c r="AJE239" s="26"/>
      <c r="AJF239" s="26"/>
      <c r="AJG239" s="26"/>
      <c r="AJH239" s="26"/>
      <c r="AJI239" s="26"/>
      <c r="AJJ239" s="26"/>
      <c r="AJK239" s="26"/>
      <c r="AJL239" s="26"/>
      <c r="AJM239" s="26"/>
      <c r="AJN239" s="26"/>
      <c r="AJO239" s="26"/>
      <c r="AJP239" s="26"/>
      <c r="AJQ239" s="26"/>
      <c r="AJR239" s="26"/>
      <c r="AJS239" s="26"/>
      <c r="AJT239" s="26"/>
      <c r="AJU239" s="26"/>
      <c r="AJV239" s="26"/>
      <c r="AJW239" s="26"/>
      <c r="AJX239" s="26"/>
      <c r="AJY239" s="26"/>
      <c r="AJZ239" s="26"/>
      <c r="AKA239" s="26"/>
      <c r="AKB239" s="26"/>
      <c r="AKC239" s="26"/>
      <c r="AKD239" s="26"/>
      <c r="AKE239" s="26"/>
      <c r="AKF239" s="26"/>
      <c r="AKG239" s="26"/>
      <c r="AKH239" s="26"/>
      <c r="AKI239" s="26"/>
      <c r="AKJ239" s="26"/>
      <c r="AKK239" s="26"/>
      <c r="AKL239" s="26"/>
      <c r="AKM239" s="26"/>
      <c r="AKN239" s="26"/>
      <c r="AKO239" s="26"/>
      <c r="AKP239" s="26"/>
      <c r="AKQ239" s="26"/>
      <c r="AKR239" s="26"/>
      <c r="AKS239" s="26"/>
      <c r="AKT239" s="26"/>
      <c r="AKU239" s="26"/>
      <c r="AKV239" s="26"/>
      <c r="AKW239" s="26"/>
      <c r="AKX239" s="26"/>
      <c r="AKY239" s="26"/>
      <c r="AKZ239" s="26"/>
      <c r="ALA239" s="26"/>
      <c r="ALB239" s="26"/>
      <c r="ALC239" s="26"/>
      <c r="ALD239" s="26"/>
      <c r="ALE239" s="26"/>
      <c r="ALF239" s="26"/>
      <c r="ALG239" s="26"/>
      <c r="ALH239" s="26"/>
      <c r="ALI239" s="26"/>
      <c r="ALJ239" s="26"/>
      <c r="ALK239" s="26"/>
      <c r="ALL239" s="26"/>
      <c r="ALM239" s="26"/>
      <c r="ALN239" s="26"/>
      <c r="ALO239" s="26"/>
      <c r="ALP239" s="26"/>
      <c r="ALQ239" s="26"/>
      <c r="ALR239" s="26"/>
      <c r="ALS239" s="26"/>
      <c r="ALT239" s="26"/>
      <c r="ALU239" s="26"/>
      <c r="ALV239" s="26"/>
      <c r="ALW239" s="26"/>
      <c r="ALX239" s="26"/>
      <c r="ALY239" s="26"/>
      <c r="ALZ239" s="26"/>
      <c r="AMA239" s="26"/>
      <c r="AMB239" s="26"/>
      <c r="AMC239" s="26"/>
      <c r="AMD239" s="26"/>
      <c r="AME239" s="26"/>
      <c r="AMF239" s="26"/>
      <c r="AMG239" s="26"/>
      <c r="AMH239" s="26"/>
      <c r="AMI239" s="26"/>
      <c r="AMJ239" s="26"/>
      <c r="AMK239" s="26"/>
      <c r="AML239" s="26"/>
      <c r="AMM239" s="26"/>
      <c r="AMN239" s="26"/>
      <c r="AMO239" s="26"/>
      <c r="AMP239" s="26"/>
      <c r="AMQ239" s="26"/>
      <c r="AMR239" s="26"/>
      <c r="AMS239" s="26"/>
      <c r="AMT239" s="26"/>
      <c r="AMU239" s="26"/>
      <c r="AMV239" s="26"/>
      <c r="AMW239" s="26"/>
      <c r="AMX239" s="26"/>
      <c r="AMY239" s="26"/>
      <c r="AMZ239" s="26"/>
      <c r="ANA239" s="26"/>
      <c r="ANB239" s="26"/>
      <c r="ANC239" s="26"/>
      <c r="AND239" s="26"/>
      <c r="ANE239" s="26"/>
      <c r="ANF239" s="26"/>
      <c r="ANG239" s="26"/>
      <c r="ANH239" s="26"/>
      <c r="ANI239" s="26"/>
      <c r="ANJ239" s="26"/>
      <c r="ANK239" s="26"/>
      <c r="ANL239" s="26"/>
      <c r="ANM239" s="26"/>
      <c r="ANN239" s="26"/>
      <c r="ANO239" s="26"/>
      <c r="ANP239" s="26"/>
      <c r="ANQ239" s="26"/>
      <c r="ANR239" s="26"/>
      <c r="ANS239" s="26"/>
      <c r="ANT239" s="26"/>
      <c r="ANU239" s="26"/>
      <c r="ANV239" s="26"/>
      <c r="ANW239" s="26"/>
      <c r="ANX239" s="26"/>
      <c r="ANY239" s="26"/>
      <c r="ANZ239" s="26"/>
      <c r="AOA239" s="26"/>
      <c r="AOB239" s="26"/>
      <c r="AOC239" s="26"/>
      <c r="AOD239" s="26"/>
      <c r="AOE239" s="26"/>
      <c r="AOF239" s="26"/>
      <c r="AOG239" s="26"/>
      <c r="AOH239" s="26"/>
      <c r="AOI239" s="26"/>
      <c r="AOJ239" s="26"/>
      <c r="AOK239" s="26"/>
      <c r="AOL239" s="26"/>
      <c r="AOM239" s="26"/>
      <c r="AON239" s="26"/>
      <c r="AOO239" s="26"/>
      <c r="AOP239" s="26"/>
      <c r="AOQ239" s="26"/>
      <c r="AOR239" s="26"/>
      <c r="AOS239" s="26"/>
      <c r="AOT239" s="26"/>
      <c r="AOU239" s="26"/>
      <c r="AOV239" s="26"/>
      <c r="AOW239" s="26"/>
      <c r="AOX239" s="26"/>
      <c r="AOY239" s="26"/>
      <c r="AOZ239" s="26"/>
      <c r="APA239" s="26"/>
      <c r="APB239" s="26"/>
      <c r="APC239" s="26"/>
      <c r="APD239" s="26"/>
      <c r="APE239" s="26"/>
      <c r="APF239" s="26"/>
      <c r="APG239" s="26"/>
      <c r="APH239" s="26"/>
      <c r="API239" s="26"/>
      <c r="APJ239" s="26"/>
      <c r="APK239" s="26"/>
      <c r="APL239" s="26"/>
      <c r="APM239" s="26"/>
      <c r="APN239" s="26"/>
      <c r="APO239" s="26"/>
      <c r="APP239" s="26"/>
      <c r="APQ239" s="26"/>
      <c r="APR239" s="26"/>
      <c r="APS239" s="26"/>
      <c r="APT239" s="26"/>
      <c r="APU239" s="26"/>
      <c r="APV239" s="26"/>
      <c r="APW239" s="26"/>
      <c r="APX239" s="26"/>
      <c r="APY239" s="26"/>
      <c r="APZ239" s="26"/>
      <c r="AQA239" s="26"/>
      <c r="AQB239" s="26"/>
      <c r="AQC239" s="26"/>
      <c r="AQD239" s="26"/>
      <c r="AQE239" s="26"/>
      <c r="AQF239" s="26"/>
      <c r="AQG239" s="26"/>
      <c r="AQH239" s="26"/>
      <c r="AQI239" s="26"/>
      <c r="AQJ239" s="26"/>
      <c r="AQK239" s="26"/>
      <c r="AQL239" s="26"/>
      <c r="AQM239" s="26"/>
      <c r="AQN239" s="26"/>
      <c r="AQO239" s="26"/>
      <c r="AQP239" s="26"/>
      <c r="AQQ239" s="26"/>
      <c r="AQR239" s="26"/>
      <c r="AQS239" s="26"/>
      <c r="AQT239" s="26"/>
      <c r="AQU239" s="26"/>
      <c r="AQV239" s="26"/>
      <c r="AQW239" s="26"/>
      <c r="AQX239" s="26"/>
      <c r="AQY239" s="26"/>
      <c r="AQZ239" s="26"/>
      <c r="ARA239" s="26"/>
      <c r="ARB239" s="26"/>
      <c r="ARC239" s="26"/>
      <c r="ARD239" s="26"/>
      <c r="ARE239" s="26"/>
      <c r="ARF239" s="26"/>
      <c r="ARG239" s="26"/>
      <c r="ARH239" s="26"/>
      <c r="ARI239" s="26"/>
      <c r="ARJ239" s="26"/>
      <c r="ARK239" s="26"/>
      <c r="ARL239" s="26"/>
      <c r="ARM239" s="26"/>
      <c r="ARN239" s="26"/>
      <c r="ARO239" s="26"/>
      <c r="ARP239" s="26"/>
      <c r="ARQ239" s="26"/>
      <c r="ARR239" s="26"/>
      <c r="ARS239" s="26"/>
      <c r="ART239" s="26"/>
      <c r="ARU239" s="26"/>
      <c r="ARV239" s="26"/>
      <c r="ARW239" s="26"/>
      <c r="ARX239" s="26"/>
      <c r="ARY239" s="26"/>
      <c r="ARZ239" s="26"/>
      <c r="ASA239" s="26"/>
      <c r="ASB239" s="26"/>
      <c r="ASC239" s="26"/>
      <c r="ASD239" s="26"/>
      <c r="ASE239" s="26"/>
      <c r="ASF239" s="26"/>
      <c r="ASG239" s="26"/>
      <c r="ASH239" s="26"/>
      <c r="ASI239" s="26"/>
      <c r="ASJ239" s="26"/>
      <c r="ASK239" s="26"/>
      <c r="ASL239" s="26"/>
      <c r="ASM239" s="26"/>
      <c r="ASN239" s="26"/>
      <c r="ASO239" s="26"/>
      <c r="ASP239" s="26"/>
      <c r="ASQ239" s="26"/>
      <c r="ASR239" s="26"/>
      <c r="ASS239" s="26"/>
      <c r="AST239" s="26"/>
      <c r="ASU239" s="26"/>
      <c r="ASV239" s="26"/>
      <c r="ASW239" s="26"/>
      <c r="ASX239" s="26"/>
      <c r="ASY239" s="26"/>
      <c r="ASZ239" s="26"/>
      <c r="ATA239" s="26"/>
      <c r="ATB239" s="26"/>
      <c r="ATC239" s="26"/>
      <c r="ATD239" s="26"/>
      <c r="ATE239" s="26"/>
      <c r="ATF239" s="26"/>
      <c r="ATG239" s="26"/>
      <c r="ATH239" s="26"/>
      <c r="ATI239" s="26"/>
      <c r="ATJ239" s="26"/>
      <c r="ATK239" s="26"/>
      <c r="ATL239" s="26"/>
      <c r="ATM239" s="26"/>
      <c r="ATN239" s="26"/>
      <c r="ATO239" s="26"/>
      <c r="ATP239" s="26"/>
      <c r="ATQ239" s="26"/>
      <c r="ATR239" s="26"/>
      <c r="ATS239" s="26"/>
      <c r="ATT239" s="26"/>
      <c r="ATU239" s="26"/>
      <c r="ATV239" s="26"/>
      <c r="ATW239" s="26"/>
      <c r="ATX239" s="26"/>
      <c r="ATY239" s="26"/>
      <c r="ATZ239" s="26"/>
      <c r="AUA239" s="26"/>
      <c r="AUB239" s="26"/>
      <c r="AUC239" s="26"/>
      <c r="AUD239" s="26"/>
      <c r="AUE239" s="26"/>
      <c r="AUF239" s="26"/>
      <c r="AUG239" s="26"/>
      <c r="AUH239" s="26"/>
      <c r="AUI239" s="26"/>
      <c r="AUJ239" s="26"/>
      <c r="AUK239" s="26"/>
      <c r="AUL239" s="26"/>
      <c r="AUM239" s="26"/>
      <c r="AUN239" s="26"/>
      <c r="AUO239" s="26"/>
      <c r="AUP239" s="26"/>
      <c r="AUQ239" s="26"/>
      <c r="AUR239" s="26"/>
      <c r="AUS239" s="26"/>
      <c r="AUT239" s="26"/>
      <c r="AUU239" s="26"/>
      <c r="AUV239" s="26"/>
      <c r="AUW239" s="26"/>
      <c r="AUX239" s="26"/>
      <c r="AUY239" s="26"/>
      <c r="AUZ239" s="26"/>
      <c r="AVA239" s="26"/>
      <c r="AVB239" s="26"/>
      <c r="AVC239" s="26"/>
      <c r="AVD239" s="26"/>
      <c r="AVE239" s="26"/>
      <c r="AVF239" s="26"/>
      <c r="AVG239" s="26"/>
      <c r="AVH239" s="26"/>
      <c r="AVI239" s="26"/>
      <c r="AVJ239" s="26"/>
      <c r="AVK239" s="26"/>
      <c r="AVL239" s="26"/>
      <c r="AVM239" s="26"/>
      <c r="AVN239" s="26"/>
      <c r="AVO239" s="26"/>
      <c r="AVP239" s="26"/>
      <c r="AVQ239" s="26"/>
      <c r="AVR239" s="26"/>
      <c r="AVS239" s="26"/>
      <c r="AVT239" s="26"/>
      <c r="AVU239" s="26"/>
      <c r="AVV239" s="26"/>
      <c r="AVW239" s="26"/>
      <c r="AVX239" s="26"/>
      <c r="AVY239" s="26"/>
      <c r="AVZ239" s="26"/>
      <c r="AWA239" s="26"/>
      <c r="AWB239" s="26"/>
      <c r="AWC239" s="26"/>
      <c r="AWD239" s="26"/>
      <c r="AWE239" s="26"/>
      <c r="AWF239" s="26"/>
      <c r="AWG239" s="26"/>
      <c r="AWH239" s="26"/>
      <c r="AWI239" s="26"/>
      <c r="AWJ239" s="26"/>
      <c r="AWK239" s="26"/>
      <c r="AWL239" s="26"/>
      <c r="AWM239" s="26"/>
      <c r="AWN239" s="26"/>
      <c r="AWO239" s="26"/>
      <c r="AWP239" s="26"/>
      <c r="AWQ239" s="26"/>
      <c r="AWR239" s="26"/>
      <c r="AWS239" s="26"/>
      <c r="AWT239" s="26"/>
      <c r="AWU239" s="26"/>
      <c r="AWV239" s="26"/>
      <c r="AWW239" s="26"/>
      <c r="AWX239" s="26"/>
      <c r="AWY239" s="26"/>
      <c r="AWZ239" s="26"/>
      <c r="AXA239" s="26"/>
      <c r="AXB239" s="26"/>
      <c r="AXC239" s="26"/>
      <c r="AXD239" s="26"/>
      <c r="AXE239" s="26"/>
      <c r="AXF239" s="26"/>
      <c r="AXG239" s="26"/>
      <c r="AXH239" s="26"/>
      <c r="AXI239" s="26"/>
      <c r="AXJ239" s="26"/>
      <c r="AXK239" s="26"/>
      <c r="AXL239" s="26"/>
      <c r="AXM239" s="26"/>
      <c r="AXN239" s="26"/>
      <c r="AXO239" s="26"/>
      <c r="AXP239" s="26"/>
      <c r="AXQ239" s="26"/>
      <c r="AXR239" s="26"/>
      <c r="AXS239" s="26"/>
      <c r="AXT239" s="26"/>
      <c r="AXU239" s="26"/>
      <c r="AXV239" s="26"/>
      <c r="AXW239" s="26"/>
      <c r="AXX239" s="26"/>
      <c r="AXY239" s="26"/>
      <c r="AXZ239" s="26"/>
      <c r="AYA239" s="26"/>
      <c r="AYB239" s="26"/>
      <c r="AYC239" s="26"/>
      <c r="AYD239" s="26"/>
      <c r="AYE239" s="26"/>
      <c r="AYF239" s="26"/>
      <c r="AYG239" s="26"/>
      <c r="AYH239" s="26"/>
      <c r="AYI239" s="26"/>
      <c r="AYJ239" s="26"/>
      <c r="AYK239" s="26"/>
      <c r="AYL239" s="26"/>
      <c r="AYM239" s="26"/>
      <c r="AYN239" s="26"/>
      <c r="AYO239" s="26"/>
      <c r="AYP239" s="26"/>
      <c r="AYQ239" s="26"/>
      <c r="AYR239" s="26"/>
      <c r="AYS239" s="26"/>
      <c r="AYT239" s="26"/>
      <c r="AYU239" s="26"/>
      <c r="AYV239" s="26"/>
      <c r="AYW239" s="26"/>
      <c r="AYX239" s="26"/>
      <c r="AYY239" s="26"/>
      <c r="AYZ239" s="26"/>
      <c r="AZA239" s="26"/>
      <c r="AZB239" s="26"/>
      <c r="AZC239" s="26"/>
      <c r="AZD239" s="26"/>
      <c r="AZE239" s="26"/>
      <c r="AZF239" s="26"/>
      <c r="AZG239" s="26"/>
      <c r="AZH239" s="26"/>
      <c r="AZI239" s="26"/>
      <c r="AZJ239" s="26"/>
      <c r="AZK239" s="26"/>
      <c r="AZL239" s="26"/>
      <c r="AZM239" s="26"/>
      <c r="AZN239" s="26"/>
      <c r="AZO239" s="26"/>
      <c r="AZP239" s="26"/>
      <c r="AZQ239" s="26"/>
      <c r="AZR239" s="26"/>
      <c r="AZS239" s="26"/>
      <c r="AZT239" s="26"/>
      <c r="AZU239" s="26"/>
      <c r="AZV239" s="26"/>
      <c r="AZW239" s="26"/>
      <c r="AZX239" s="26"/>
      <c r="AZY239" s="26"/>
      <c r="AZZ239" s="26"/>
      <c r="BAA239" s="26"/>
      <c r="BAB239" s="26"/>
      <c r="BAC239" s="26"/>
      <c r="BAD239" s="26"/>
      <c r="BAE239" s="26"/>
      <c r="BAF239" s="26"/>
      <c r="BAG239" s="26"/>
      <c r="BAH239" s="26"/>
      <c r="BAI239" s="26"/>
      <c r="BAJ239" s="26"/>
      <c r="BAK239" s="26"/>
      <c r="BAL239" s="26"/>
      <c r="BAM239" s="26"/>
      <c r="BAN239" s="26"/>
      <c r="BAO239" s="26"/>
      <c r="BAP239" s="26"/>
      <c r="BAQ239" s="26"/>
      <c r="BAR239" s="26"/>
      <c r="BAS239" s="26"/>
      <c r="BAT239" s="26"/>
      <c r="BAU239" s="26"/>
      <c r="BAV239" s="26"/>
      <c r="BAW239" s="26"/>
      <c r="BAX239" s="26"/>
      <c r="BAY239" s="26"/>
      <c r="BAZ239" s="26"/>
      <c r="BBA239" s="26"/>
      <c r="BBB239" s="26"/>
      <c r="BBC239" s="26"/>
      <c r="BBD239" s="26"/>
      <c r="BBE239" s="26"/>
      <c r="BBF239" s="26"/>
      <c r="BBG239" s="26"/>
      <c r="BBH239" s="26"/>
      <c r="BBI239" s="26"/>
      <c r="BBJ239" s="26"/>
      <c r="BBK239" s="26"/>
      <c r="BBL239" s="26"/>
      <c r="BBM239" s="26"/>
      <c r="BBN239" s="26"/>
      <c r="BBO239" s="26"/>
      <c r="BBP239" s="26"/>
      <c r="BBQ239" s="26"/>
      <c r="BBR239" s="26"/>
      <c r="BBS239" s="26"/>
      <c r="BBT239" s="26"/>
      <c r="BBU239" s="26"/>
      <c r="BBV239" s="26"/>
      <c r="BBW239" s="26"/>
      <c r="BBX239" s="26"/>
      <c r="BBY239" s="26"/>
      <c r="BBZ239" s="26"/>
      <c r="BCA239" s="26"/>
      <c r="BCB239" s="26"/>
      <c r="BCC239" s="26"/>
      <c r="BCD239" s="26"/>
      <c r="BCE239" s="26"/>
      <c r="BCF239" s="26"/>
      <c r="BCG239" s="26"/>
      <c r="BCH239" s="26"/>
      <c r="BCI239" s="26"/>
      <c r="BCJ239" s="26"/>
      <c r="BCK239" s="26"/>
      <c r="BCL239" s="26"/>
      <c r="BCM239" s="26"/>
      <c r="BCN239" s="26"/>
      <c r="BCO239" s="26"/>
      <c r="BCP239" s="26"/>
      <c r="BCQ239" s="26"/>
      <c r="BCR239" s="26"/>
      <c r="BCS239" s="26"/>
      <c r="BCT239" s="26"/>
      <c r="BCU239" s="26"/>
      <c r="BCV239" s="26"/>
      <c r="BCW239" s="26"/>
      <c r="BCX239" s="26"/>
      <c r="BCY239" s="26"/>
      <c r="BCZ239" s="26"/>
      <c r="BDA239" s="26"/>
      <c r="BDB239" s="26"/>
      <c r="BDC239" s="26"/>
      <c r="BDD239" s="26"/>
      <c r="BDE239" s="26"/>
      <c r="BDF239" s="26"/>
      <c r="BDG239" s="26"/>
      <c r="BDH239" s="26"/>
      <c r="BDI239" s="26"/>
      <c r="BDJ239" s="26"/>
      <c r="BDK239" s="26"/>
      <c r="BDL239" s="26"/>
      <c r="BDM239" s="26"/>
      <c r="BDN239" s="26"/>
      <c r="BDO239" s="26"/>
      <c r="BDP239" s="26"/>
      <c r="BDQ239" s="26"/>
      <c r="BDR239" s="26"/>
      <c r="BDS239" s="26"/>
      <c r="BDT239" s="26"/>
      <c r="BDU239" s="26"/>
      <c r="BDV239" s="26"/>
      <c r="BDW239" s="26"/>
      <c r="BDX239" s="26"/>
      <c r="BDY239" s="26"/>
      <c r="BDZ239" s="26"/>
      <c r="BEA239" s="26"/>
      <c r="BEB239" s="26"/>
      <c r="BEC239" s="26"/>
      <c r="BED239" s="26"/>
      <c r="BEE239" s="26"/>
      <c r="BEF239" s="26"/>
      <c r="BEG239" s="26"/>
      <c r="BEH239" s="26"/>
      <c r="BEI239" s="26"/>
      <c r="BEJ239" s="26"/>
      <c r="BEK239" s="26"/>
      <c r="BEL239" s="26"/>
      <c r="BEM239" s="26"/>
      <c r="BEN239" s="26"/>
      <c r="BEO239" s="26"/>
      <c r="BEP239" s="26"/>
      <c r="BEQ239" s="26"/>
      <c r="BER239" s="26"/>
      <c r="BES239" s="26"/>
      <c r="BET239" s="26"/>
      <c r="BEU239" s="26"/>
      <c r="BEV239" s="26"/>
      <c r="BEW239" s="26"/>
      <c r="BEX239" s="26"/>
      <c r="BEY239" s="26"/>
      <c r="BEZ239" s="26"/>
      <c r="BFA239" s="26"/>
      <c r="BFB239" s="26"/>
      <c r="BFC239" s="26"/>
      <c r="BFD239" s="26"/>
      <c r="BFE239" s="26"/>
      <c r="BFF239" s="26"/>
      <c r="BFG239" s="26"/>
      <c r="BFH239" s="26"/>
      <c r="BFI239" s="26"/>
      <c r="BFJ239" s="26"/>
      <c r="BFK239" s="26"/>
      <c r="BFL239" s="26"/>
      <c r="BFM239" s="26"/>
      <c r="BFN239" s="26"/>
      <c r="BFO239" s="26"/>
      <c r="BFP239" s="26"/>
      <c r="BFQ239" s="26"/>
      <c r="BFR239" s="26"/>
      <c r="BFS239" s="26"/>
      <c r="BFT239" s="26"/>
      <c r="BFU239" s="26"/>
      <c r="BFV239" s="26"/>
      <c r="BFW239" s="26"/>
      <c r="BFX239" s="26"/>
      <c r="BFY239" s="26"/>
      <c r="BFZ239" s="26"/>
      <c r="BGA239" s="26"/>
      <c r="BGB239" s="26"/>
      <c r="BGC239" s="26"/>
      <c r="BGD239" s="26"/>
      <c r="BGE239" s="26"/>
      <c r="BGF239" s="26"/>
      <c r="BGG239" s="26"/>
      <c r="BGH239" s="26"/>
      <c r="BGI239" s="26"/>
      <c r="BGJ239" s="26"/>
      <c r="BGK239" s="26"/>
      <c r="BGL239" s="26"/>
      <c r="BGM239" s="26"/>
      <c r="BGN239" s="26"/>
      <c r="BGO239" s="26"/>
      <c r="BGP239" s="26"/>
      <c r="BGQ239" s="26"/>
      <c r="BGR239" s="26"/>
      <c r="BGS239" s="26"/>
      <c r="BGT239" s="26"/>
      <c r="BGU239" s="26"/>
      <c r="BGV239" s="26"/>
      <c r="BGW239" s="26"/>
      <c r="BGX239" s="26"/>
      <c r="BGY239" s="26"/>
      <c r="BGZ239" s="26"/>
      <c r="BHA239" s="26"/>
      <c r="BHB239" s="26"/>
      <c r="BHC239" s="26"/>
      <c r="BHD239" s="26"/>
      <c r="BHE239" s="26"/>
      <c r="BHF239" s="26"/>
      <c r="BHG239" s="26"/>
      <c r="BHH239" s="26"/>
      <c r="BHI239" s="26"/>
      <c r="BHJ239" s="26"/>
      <c r="BHK239" s="26"/>
      <c r="BHL239" s="26"/>
      <c r="BHM239" s="26"/>
      <c r="BHN239" s="26"/>
      <c r="BHO239" s="26"/>
      <c r="BHP239" s="26"/>
      <c r="BHQ239" s="26"/>
      <c r="BHR239" s="26"/>
      <c r="BHS239" s="26"/>
      <c r="BHT239" s="26"/>
      <c r="BHU239" s="26"/>
      <c r="BHV239" s="26"/>
      <c r="BHW239" s="26"/>
      <c r="BHX239" s="26"/>
      <c r="BHY239" s="26"/>
      <c r="BHZ239" s="26"/>
      <c r="BIA239" s="26"/>
      <c r="BIB239" s="26"/>
      <c r="BIC239" s="26"/>
      <c r="BID239" s="26"/>
      <c r="BIE239" s="26"/>
      <c r="BIF239" s="26"/>
      <c r="BIG239" s="26"/>
      <c r="BIH239" s="26"/>
      <c r="BII239" s="26"/>
      <c r="BIJ239" s="26"/>
      <c r="BIK239" s="26"/>
      <c r="BIL239" s="26"/>
      <c r="BIM239" s="26"/>
      <c r="BIN239" s="26"/>
      <c r="BIO239" s="26"/>
      <c r="BIP239" s="26"/>
      <c r="BIQ239" s="26"/>
      <c r="BIR239" s="26"/>
      <c r="BIS239" s="26"/>
      <c r="BIT239" s="26"/>
      <c r="BIU239" s="26"/>
      <c r="BIV239" s="26"/>
      <c r="BIW239" s="26"/>
      <c r="BIX239" s="26"/>
      <c r="BIY239" s="26"/>
      <c r="BIZ239" s="26"/>
      <c r="BJA239" s="26"/>
      <c r="BJB239" s="26"/>
      <c r="BJC239" s="26"/>
      <c r="BJD239" s="26"/>
      <c r="BJE239" s="26"/>
      <c r="BJF239" s="26"/>
      <c r="BJG239" s="26"/>
      <c r="BJH239" s="26"/>
      <c r="BJI239" s="26"/>
      <c r="BJJ239" s="26"/>
      <c r="BJK239" s="26"/>
      <c r="BJL239" s="26"/>
      <c r="BJM239" s="26"/>
      <c r="BJN239" s="26"/>
      <c r="BJO239" s="26"/>
      <c r="BJP239" s="26"/>
      <c r="BJQ239" s="26"/>
      <c r="BJR239" s="26"/>
      <c r="BJS239" s="26"/>
      <c r="BJT239" s="26"/>
      <c r="BJU239" s="26"/>
      <c r="BJV239" s="26"/>
      <c r="BJW239" s="26"/>
      <c r="BJX239" s="26"/>
      <c r="BJY239" s="26"/>
      <c r="BJZ239" s="26"/>
      <c r="BKA239" s="26"/>
      <c r="BKB239" s="26"/>
      <c r="BKC239" s="26"/>
      <c r="BKD239" s="26"/>
      <c r="BKE239" s="26"/>
      <c r="BKF239" s="26"/>
      <c r="BKG239" s="26"/>
      <c r="BKH239" s="26"/>
      <c r="BKI239" s="26"/>
      <c r="BKJ239" s="26"/>
      <c r="BKK239" s="26"/>
      <c r="BKL239" s="26"/>
      <c r="BKM239" s="26"/>
      <c r="BKN239" s="26"/>
      <c r="BKO239" s="26"/>
      <c r="BKP239" s="26"/>
      <c r="BKQ239" s="26"/>
      <c r="BKR239" s="26"/>
      <c r="BKS239" s="26"/>
      <c r="BKT239" s="26"/>
      <c r="BKU239" s="26"/>
      <c r="BKV239" s="26"/>
      <c r="BKW239" s="26"/>
      <c r="BKX239" s="26"/>
      <c r="BKY239" s="26"/>
      <c r="BKZ239" s="26"/>
      <c r="BLA239" s="26"/>
      <c r="BLB239" s="26"/>
      <c r="BLC239" s="26"/>
      <c r="BLD239" s="26"/>
      <c r="BLE239" s="26"/>
      <c r="BLF239" s="26"/>
      <c r="BLG239" s="26"/>
      <c r="BLH239" s="26"/>
      <c r="BLI239" s="26"/>
      <c r="BLJ239" s="26"/>
      <c r="BLK239" s="26"/>
      <c r="BLL239" s="26"/>
      <c r="BLM239" s="26"/>
      <c r="BLN239" s="26"/>
      <c r="BLO239" s="26"/>
      <c r="BLP239" s="26"/>
      <c r="BLQ239" s="26"/>
      <c r="BLR239" s="26"/>
      <c r="BLS239" s="26"/>
      <c r="BLT239" s="26"/>
      <c r="BLU239" s="26"/>
      <c r="BLV239" s="26"/>
      <c r="BLW239" s="26"/>
      <c r="BLX239" s="26"/>
      <c r="BLY239" s="26"/>
      <c r="BLZ239" s="26"/>
      <c r="BMA239" s="26"/>
      <c r="BMB239" s="26"/>
      <c r="BMC239" s="26"/>
      <c r="BMD239" s="26"/>
      <c r="BME239" s="26"/>
      <c r="BMF239" s="26"/>
      <c r="BMG239" s="26"/>
      <c r="BMH239" s="26"/>
      <c r="BMI239" s="26"/>
      <c r="BMJ239" s="26"/>
      <c r="BMK239" s="26"/>
      <c r="BML239" s="26"/>
      <c r="BMM239" s="26"/>
      <c r="BMN239" s="26"/>
      <c r="BMO239" s="26"/>
      <c r="BMP239" s="26"/>
      <c r="BMQ239" s="26"/>
      <c r="BMR239" s="26"/>
      <c r="BMS239" s="26"/>
      <c r="BMT239" s="26"/>
      <c r="BMU239" s="26"/>
      <c r="BMV239" s="26"/>
      <c r="BMW239" s="26"/>
      <c r="BMX239" s="26"/>
      <c r="BMY239" s="26"/>
      <c r="BMZ239" s="26"/>
      <c r="BNA239" s="26"/>
      <c r="BNB239" s="26"/>
      <c r="BNC239" s="26"/>
      <c r="BND239" s="26"/>
      <c r="BNE239" s="26"/>
      <c r="BNF239" s="26"/>
      <c r="BNG239" s="26"/>
      <c r="BNH239" s="26"/>
      <c r="BNI239" s="26"/>
      <c r="BNJ239" s="26"/>
      <c r="BNK239" s="26"/>
      <c r="BNL239" s="26"/>
      <c r="BNM239" s="26"/>
      <c r="BNN239" s="26"/>
      <c r="BNO239" s="26"/>
      <c r="BNP239" s="26"/>
      <c r="BNQ239" s="26"/>
      <c r="BNR239" s="26"/>
      <c r="BNS239" s="26"/>
      <c r="BNT239" s="26"/>
      <c r="BNU239" s="26"/>
      <c r="BNV239" s="26"/>
      <c r="BNW239" s="26"/>
      <c r="BNX239" s="26"/>
      <c r="BNY239" s="26"/>
      <c r="BNZ239" s="26"/>
      <c r="BOA239" s="26"/>
      <c r="BOB239" s="26"/>
      <c r="BOC239" s="26"/>
      <c r="BOD239" s="26"/>
      <c r="BOE239" s="26"/>
      <c r="BOF239" s="26"/>
      <c r="BOG239" s="26"/>
      <c r="BOH239" s="26"/>
      <c r="BOI239" s="26"/>
      <c r="BOJ239" s="26"/>
      <c r="BOK239" s="26"/>
      <c r="BOL239" s="26"/>
      <c r="BOM239" s="26"/>
      <c r="BON239" s="26"/>
      <c r="BOO239" s="26"/>
      <c r="BOP239" s="26"/>
      <c r="BOQ239" s="26"/>
      <c r="BOR239" s="26"/>
      <c r="BOS239" s="26"/>
      <c r="BOT239" s="26"/>
      <c r="BOU239" s="26"/>
      <c r="BOV239" s="26"/>
      <c r="BOW239" s="26"/>
      <c r="BOX239" s="26"/>
      <c r="BOY239" s="26"/>
      <c r="BOZ239" s="26"/>
      <c r="BPA239" s="26"/>
      <c r="BPB239" s="26"/>
      <c r="BPC239" s="26"/>
      <c r="BPD239" s="26"/>
      <c r="BPE239" s="26"/>
      <c r="BPF239" s="26"/>
      <c r="BPG239" s="26"/>
      <c r="BPH239" s="26"/>
      <c r="BPI239" s="26"/>
      <c r="BPJ239" s="26"/>
      <c r="BPK239" s="26"/>
      <c r="BPL239" s="26"/>
      <c r="BPM239" s="26"/>
      <c r="BPN239" s="26"/>
      <c r="BPO239" s="26"/>
      <c r="BPP239" s="26"/>
      <c r="BPQ239" s="26"/>
      <c r="BPR239" s="26"/>
      <c r="BPS239" s="26"/>
      <c r="BPT239" s="26"/>
      <c r="BPU239" s="26"/>
      <c r="BPV239" s="26"/>
      <c r="BPW239" s="26"/>
      <c r="BPX239" s="26"/>
      <c r="BPY239" s="26"/>
      <c r="BPZ239" s="26"/>
      <c r="BQA239" s="26"/>
      <c r="BQB239" s="26"/>
      <c r="BQC239" s="26"/>
      <c r="BQD239" s="26"/>
      <c r="BQE239" s="26"/>
      <c r="BQF239" s="26"/>
      <c r="BQG239" s="26"/>
      <c r="BQH239" s="26"/>
      <c r="BQI239" s="26"/>
      <c r="BQJ239" s="26"/>
      <c r="BQK239" s="26"/>
      <c r="BQL239" s="26"/>
      <c r="BQM239" s="26"/>
      <c r="BQN239" s="26"/>
      <c r="BQO239" s="26"/>
      <c r="BQP239" s="26"/>
      <c r="BQQ239" s="26"/>
      <c r="BQR239" s="26"/>
      <c r="BQS239" s="26"/>
      <c r="BQT239" s="26"/>
      <c r="BQU239" s="26"/>
      <c r="BQV239" s="26"/>
      <c r="BQW239" s="26"/>
      <c r="BQX239" s="26"/>
      <c r="BQY239" s="26"/>
      <c r="BQZ239" s="26"/>
      <c r="BRA239" s="26"/>
      <c r="BRB239" s="26"/>
      <c r="BRC239" s="26"/>
      <c r="BRD239" s="26"/>
      <c r="BRE239" s="26"/>
      <c r="BRF239" s="26"/>
      <c r="BRG239" s="26"/>
      <c r="BRH239" s="26"/>
      <c r="BRI239" s="26"/>
      <c r="BRJ239" s="26"/>
      <c r="BRK239" s="26"/>
      <c r="BRL239" s="26"/>
      <c r="BRM239" s="26"/>
      <c r="BRN239" s="26"/>
      <c r="BRO239" s="26"/>
      <c r="BRP239" s="26"/>
      <c r="BRQ239" s="26"/>
      <c r="BRR239" s="26"/>
      <c r="BRS239" s="26"/>
      <c r="BRT239" s="26"/>
      <c r="BRU239" s="26"/>
      <c r="BRV239" s="26"/>
      <c r="BRW239" s="26"/>
      <c r="BRX239" s="26"/>
      <c r="BRY239" s="26"/>
      <c r="BRZ239" s="26"/>
      <c r="BSA239" s="26"/>
      <c r="BSB239" s="26"/>
      <c r="BSC239" s="26"/>
      <c r="BSD239" s="26"/>
      <c r="BSE239" s="26"/>
      <c r="BSF239" s="26"/>
      <c r="BSG239" s="26"/>
      <c r="BSH239" s="26"/>
      <c r="BSI239" s="26"/>
      <c r="BSJ239" s="26"/>
      <c r="BSK239" s="26"/>
      <c r="BSL239" s="26"/>
      <c r="BSM239" s="26"/>
      <c r="BSN239" s="26"/>
      <c r="BSO239" s="26"/>
      <c r="BSP239" s="26"/>
      <c r="BSQ239" s="26"/>
      <c r="BSR239" s="26"/>
      <c r="BSS239" s="26"/>
      <c r="BST239" s="26"/>
      <c r="BSU239" s="26"/>
      <c r="BSV239" s="26"/>
      <c r="BSW239" s="26"/>
      <c r="BSX239" s="26"/>
      <c r="BSY239" s="26"/>
      <c r="BSZ239" s="26"/>
      <c r="BTA239" s="26"/>
      <c r="BTB239" s="26"/>
      <c r="BTC239" s="26"/>
      <c r="BTD239" s="26"/>
      <c r="BTE239" s="26"/>
      <c r="BTF239" s="26"/>
      <c r="BTG239" s="26"/>
      <c r="BTH239" s="26"/>
      <c r="BTI239" s="26"/>
      <c r="BTJ239" s="26"/>
      <c r="BTK239" s="26"/>
      <c r="BTL239" s="26"/>
      <c r="BTM239" s="26"/>
      <c r="BTN239" s="26"/>
      <c r="BTO239" s="26"/>
      <c r="BTP239" s="26"/>
      <c r="BTQ239" s="26"/>
      <c r="BTR239" s="26"/>
      <c r="BTS239" s="26"/>
      <c r="BTT239" s="26"/>
      <c r="BTU239" s="26"/>
      <c r="BTV239" s="26"/>
      <c r="BTW239" s="26"/>
      <c r="BTX239" s="26"/>
      <c r="BTY239" s="26"/>
      <c r="BTZ239" s="26"/>
      <c r="BUA239" s="26"/>
      <c r="BUB239" s="26"/>
      <c r="BUC239" s="26"/>
      <c r="BUD239" s="26"/>
      <c r="BUE239" s="26"/>
      <c r="BUF239" s="26"/>
      <c r="BUG239" s="26"/>
      <c r="BUH239" s="26"/>
      <c r="BUI239" s="26"/>
      <c r="BUJ239" s="26"/>
      <c r="BUK239" s="26"/>
      <c r="BUL239" s="26"/>
      <c r="BUM239" s="26"/>
      <c r="BUN239" s="26"/>
      <c r="BUO239" s="26"/>
      <c r="BUP239" s="26"/>
      <c r="BUQ239" s="26"/>
      <c r="BUR239" s="26"/>
      <c r="BUS239" s="26"/>
      <c r="BUT239" s="26"/>
      <c r="BUU239" s="26"/>
      <c r="BUV239" s="26"/>
      <c r="BUW239" s="26"/>
      <c r="BUX239" s="26"/>
      <c r="BUY239" s="26"/>
      <c r="BUZ239" s="26"/>
      <c r="BVA239" s="26"/>
      <c r="BVB239" s="26"/>
      <c r="BVC239" s="26"/>
      <c r="BVD239" s="26"/>
      <c r="BVE239" s="26"/>
      <c r="BVF239" s="26"/>
      <c r="BVG239" s="26"/>
      <c r="BVH239" s="26"/>
      <c r="BVI239" s="26"/>
      <c r="BVJ239" s="26"/>
      <c r="BVK239" s="26"/>
      <c r="BVL239" s="26"/>
      <c r="BVM239" s="26"/>
      <c r="BVN239" s="26"/>
      <c r="BVO239" s="26"/>
      <c r="BVP239" s="26"/>
      <c r="BVQ239" s="26"/>
      <c r="BVR239" s="26"/>
      <c r="BVS239" s="26"/>
      <c r="BVT239" s="26"/>
      <c r="BVU239" s="26"/>
      <c r="BVV239" s="26"/>
      <c r="BVW239" s="26"/>
      <c r="BVX239" s="26"/>
      <c r="BVY239" s="26"/>
      <c r="BVZ239" s="26"/>
      <c r="BWA239" s="26"/>
      <c r="BWB239" s="26"/>
      <c r="BWC239" s="26"/>
      <c r="BWD239" s="26"/>
      <c r="BWE239" s="26"/>
      <c r="BWF239" s="26"/>
      <c r="BWG239" s="26"/>
      <c r="BWH239" s="26"/>
      <c r="BWI239" s="26"/>
      <c r="BWJ239" s="26"/>
      <c r="BWK239" s="26"/>
      <c r="BWL239" s="26"/>
      <c r="BWM239" s="26"/>
      <c r="BWN239" s="26"/>
      <c r="BWO239" s="26"/>
      <c r="BWP239" s="26"/>
      <c r="BWQ239" s="26"/>
      <c r="BWR239" s="26"/>
      <c r="BWS239" s="26"/>
      <c r="BWT239" s="26"/>
      <c r="BWU239" s="26"/>
      <c r="BWV239" s="26"/>
      <c r="BWW239" s="26"/>
      <c r="BWX239" s="26"/>
      <c r="BWY239" s="26"/>
      <c r="BWZ239" s="26"/>
      <c r="BXA239" s="26"/>
      <c r="BXB239" s="26"/>
      <c r="BXC239" s="26"/>
      <c r="BXD239" s="26"/>
      <c r="BXE239" s="26"/>
      <c r="BXF239" s="26"/>
      <c r="BXG239" s="26"/>
      <c r="BXH239" s="26"/>
      <c r="BXI239" s="26"/>
      <c r="BXJ239" s="26"/>
      <c r="BXK239" s="26"/>
      <c r="BXL239" s="26"/>
      <c r="BXM239" s="26"/>
      <c r="BXN239" s="26"/>
      <c r="BXO239" s="26"/>
      <c r="BXP239" s="26"/>
      <c r="BXQ239" s="26"/>
      <c r="BXR239" s="26"/>
      <c r="BXS239" s="26"/>
      <c r="BXT239" s="26"/>
      <c r="BXU239" s="26"/>
      <c r="BXV239" s="26"/>
      <c r="BXW239" s="26"/>
      <c r="BXX239" s="26"/>
      <c r="BXY239" s="26"/>
      <c r="BXZ239" s="26"/>
      <c r="BYA239" s="26"/>
      <c r="BYB239" s="26"/>
      <c r="BYC239" s="26"/>
      <c r="BYD239" s="26"/>
      <c r="BYE239" s="26"/>
      <c r="BYF239" s="26"/>
      <c r="BYG239" s="26"/>
      <c r="BYH239" s="26"/>
      <c r="BYI239" s="26"/>
      <c r="BYJ239" s="26"/>
      <c r="BYK239" s="26"/>
      <c r="BYL239" s="26"/>
      <c r="BYM239" s="26"/>
      <c r="BYN239" s="26"/>
      <c r="BYO239" s="26"/>
      <c r="BYP239" s="26"/>
      <c r="BYQ239" s="26"/>
      <c r="BYR239" s="26"/>
      <c r="BYS239" s="26"/>
      <c r="BYT239" s="26"/>
      <c r="BYU239" s="26"/>
      <c r="BYV239" s="26"/>
      <c r="BYW239" s="26"/>
      <c r="BYX239" s="26"/>
      <c r="BYY239" s="26"/>
      <c r="BYZ239" s="26"/>
      <c r="BZA239" s="26"/>
      <c r="BZB239" s="26"/>
      <c r="BZC239" s="26"/>
      <c r="BZD239" s="26"/>
      <c r="BZE239" s="26"/>
      <c r="BZF239" s="26"/>
      <c r="BZG239" s="26"/>
      <c r="BZH239" s="26"/>
      <c r="BZI239" s="26"/>
      <c r="BZJ239" s="26"/>
      <c r="BZK239" s="26"/>
      <c r="BZL239" s="26"/>
      <c r="BZM239" s="26"/>
      <c r="BZN239" s="26"/>
      <c r="BZO239" s="26"/>
      <c r="BZP239" s="26"/>
      <c r="BZQ239" s="26"/>
      <c r="BZR239" s="26"/>
      <c r="BZS239" s="26"/>
      <c r="BZT239" s="26"/>
      <c r="BZU239" s="26"/>
      <c r="BZV239" s="26"/>
      <c r="BZW239" s="26"/>
      <c r="BZX239" s="26"/>
      <c r="BZY239" s="26"/>
      <c r="BZZ239" s="26"/>
      <c r="CAA239" s="26"/>
      <c r="CAB239" s="26"/>
      <c r="CAC239" s="26"/>
      <c r="CAD239" s="26"/>
      <c r="CAE239" s="26"/>
      <c r="CAF239" s="26"/>
      <c r="CAG239" s="26"/>
      <c r="CAH239" s="26"/>
      <c r="CAI239" s="26"/>
      <c r="CAJ239" s="26"/>
      <c r="CAK239" s="26"/>
      <c r="CAL239" s="26"/>
      <c r="CAM239" s="26"/>
      <c r="CAN239" s="26"/>
      <c r="CAO239" s="26"/>
      <c r="CAP239" s="26"/>
      <c r="CAQ239" s="26"/>
      <c r="CAR239" s="26"/>
      <c r="CAS239" s="26"/>
      <c r="CAT239" s="26"/>
      <c r="CAU239" s="26"/>
      <c r="CAV239" s="26"/>
      <c r="CAW239" s="26"/>
      <c r="CAX239" s="26"/>
      <c r="CAY239" s="26"/>
      <c r="CAZ239" s="26"/>
      <c r="CBA239" s="26"/>
      <c r="CBB239" s="26"/>
      <c r="CBC239" s="26"/>
      <c r="CBD239" s="26"/>
      <c r="CBE239" s="26"/>
      <c r="CBF239" s="26"/>
      <c r="CBG239" s="26"/>
      <c r="CBH239" s="26"/>
      <c r="CBI239" s="26"/>
      <c r="CBJ239" s="26"/>
      <c r="CBK239" s="26"/>
      <c r="CBL239" s="26"/>
      <c r="CBM239" s="26"/>
      <c r="CBN239" s="26"/>
      <c r="CBO239" s="26"/>
      <c r="CBP239" s="26"/>
      <c r="CBQ239" s="26"/>
      <c r="CBR239" s="26"/>
      <c r="CBS239" s="26"/>
      <c r="CBT239" s="26"/>
      <c r="CBU239" s="26"/>
      <c r="CBV239" s="26"/>
      <c r="CBW239" s="26"/>
      <c r="CBX239" s="26"/>
      <c r="CBY239" s="26"/>
      <c r="CBZ239" s="26"/>
      <c r="CCA239" s="26"/>
      <c r="CCB239" s="26"/>
      <c r="CCC239" s="26"/>
      <c r="CCD239" s="26"/>
      <c r="CCE239" s="26"/>
      <c r="CCF239" s="26"/>
      <c r="CCG239" s="26"/>
      <c r="CCH239" s="26"/>
      <c r="CCI239" s="26"/>
      <c r="CCJ239" s="26"/>
      <c r="CCK239" s="26"/>
      <c r="CCL239" s="26"/>
      <c r="CCM239" s="26"/>
      <c r="CCN239" s="26"/>
      <c r="CCO239" s="26"/>
      <c r="CCP239" s="26"/>
      <c r="CCQ239" s="26"/>
      <c r="CCR239" s="26"/>
      <c r="CCS239" s="26"/>
      <c r="CCT239" s="26"/>
      <c r="CCU239" s="26"/>
      <c r="CCV239" s="26"/>
      <c r="CCW239" s="26"/>
      <c r="CCX239" s="26"/>
      <c r="CCY239" s="26"/>
      <c r="CCZ239" s="26"/>
      <c r="CDA239" s="26"/>
      <c r="CDB239" s="26"/>
      <c r="CDC239" s="26"/>
      <c r="CDD239" s="26"/>
      <c r="CDE239" s="26"/>
      <c r="CDF239" s="26"/>
      <c r="CDG239" s="26"/>
      <c r="CDH239" s="26"/>
      <c r="CDI239" s="26"/>
      <c r="CDJ239" s="26"/>
      <c r="CDK239" s="26"/>
      <c r="CDL239" s="26"/>
      <c r="CDM239" s="26"/>
      <c r="CDN239" s="26"/>
      <c r="CDO239" s="26"/>
      <c r="CDP239" s="26"/>
      <c r="CDQ239" s="26"/>
      <c r="CDR239" s="26"/>
      <c r="CDS239" s="26"/>
      <c r="CDT239" s="26"/>
      <c r="CDU239" s="26"/>
      <c r="CDV239" s="26"/>
      <c r="CDW239" s="26"/>
      <c r="CDX239" s="26"/>
      <c r="CDY239" s="26"/>
      <c r="CDZ239" s="26"/>
      <c r="CEA239" s="26"/>
      <c r="CEB239" s="26"/>
      <c r="CEC239" s="26"/>
      <c r="CED239" s="26"/>
      <c r="CEE239" s="26"/>
      <c r="CEF239" s="26"/>
      <c r="CEG239" s="26"/>
      <c r="CEH239" s="26"/>
      <c r="CEI239" s="26"/>
      <c r="CEJ239" s="26"/>
      <c r="CEK239" s="26"/>
      <c r="CEL239" s="26"/>
      <c r="CEM239" s="26"/>
      <c r="CEN239" s="26"/>
      <c r="CEO239" s="26"/>
      <c r="CEP239" s="26"/>
      <c r="CEQ239" s="26"/>
      <c r="CER239" s="26"/>
      <c r="CES239" s="26"/>
      <c r="CET239" s="26"/>
      <c r="CEU239" s="26"/>
      <c r="CEV239" s="26"/>
      <c r="CEW239" s="26"/>
      <c r="CEX239" s="26"/>
      <c r="CEY239" s="26"/>
      <c r="CEZ239" s="26"/>
      <c r="CFA239" s="26"/>
      <c r="CFB239" s="26"/>
      <c r="CFC239" s="26"/>
      <c r="CFD239" s="26"/>
      <c r="CFE239" s="26"/>
      <c r="CFF239" s="26"/>
      <c r="CFG239" s="26"/>
      <c r="CFH239" s="26"/>
      <c r="CFI239" s="26"/>
      <c r="CFJ239" s="26"/>
      <c r="CFK239" s="26"/>
      <c r="CFL239" s="26"/>
      <c r="CFM239" s="26"/>
      <c r="CFN239" s="26"/>
      <c r="CFO239" s="26"/>
      <c r="CFP239" s="26"/>
      <c r="CFQ239" s="26"/>
      <c r="CFR239" s="26"/>
      <c r="CFS239" s="26"/>
      <c r="CFT239" s="26"/>
      <c r="CFU239" s="26"/>
      <c r="CFV239" s="26"/>
      <c r="CFW239" s="26"/>
      <c r="CFX239" s="26"/>
      <c r="CFY239" s="26"/>
      <c r="CFZ239" s="26"/>
      <c r="CGA239" s="26"/>
      <c r="CGB239" s="26"/>
      <c r="CGC239" s="26"/>
      <c r="CGD239" s="26"/>
      <c r="CGE239" s="26"/>
      <c r="CGF239" s="26"/>
      <c r="CGG239" s="26"/>
      <c r="CGH239" s="26"/>
      <c r="CGI239" s="26"/>
      <c r="CGJ239" s="26"/>
      <c r="CGK239" s="26"/>
      <c r="CGL239" s="26"/>
      <c r="CGM239" s="26"/>
      <c r="CGN239" s="26"/>
      <c r="CGO239" s="26"/>
      <c r="CGP239" s="26"/>
      <c r="CGQ239" s="26"/>
      <c r="CGR239" s="26"/>
      <c r="CGS239" s="26"/>
      <c r="CGT239" s="26"/>
      <c r="CGU239" s="26"/>
      <c r="CGV239" s="26"/>
      <c r="CGW239" s="26"/>
      <c r="CGX239" s="26"/>
      <c r="CGY239" s="26"/>
      <c r="CGZ239" s="26"/>
      <c r="CHA239" s="26"/>
      <c r="CHB239" s="26"/>
      <c r="CHC239" s="26"/>
      <c r="CHD239" s="26"/>
      <c r="CHE239" s="26"/>
      <c r="CHF239" s="26"/>
      <c r="CHG239" s="26"/>
      <c r="CHH239" s="26"/>
      <c r="CHI239" s="26"/>
      <c r="CHJ239" s="26"/>
      <c r="CHK239" s="26"/>
      <c r="CHL239" s="26"/>
      <c r="CHM239" s="26"/>
      <c r="CHN239" s="26"/>
      <c r="CHO239" s="26"/>
      <c r="CHP239" s="26"/>
      <c r="CHQ239" s="26"/>
      <c r="CHR239" s="26"/>
      <c r="CHS239" s="26"/>
      <c r="CHT239" s="26"/>
      <c r="CHU239" s="26"/>
      <c r="CHV239" s="26"/>
      <c r="CHW239" s="26"/>
      <c r="CHX239" s="26"/>
      <c r="CHY239" s="26"/>
      <c r="CHZ239" s="26"/>
      <c r="CIA239" s="26"/>
      <c r="CIB239" s="26"/>
      <c r="CIC239" s="26"/>
      <c r="CID239" s="26"/>
      <c r="CIE239" s="26"/>
      <c r="CIF239" s="26"/>
      <c r="CIG239" s="26"/>
      <c r="CIH239" s="26"/>
      <c r="CII239" s="26"/>
      <c r="CIJ239" s="26"/>
      <c r="CIK239" s="26"/>
      <c r="CIL239" s="26"/>
      <c r="CIM239" s="26"/>
      <c r="CIN239" s="26"/>
      <c r="CIO239" s="26"/>
      <c r="CIP239" s="26"/>
      <c r="CIQ239" s="26"/>
      <c r="CIR239" s="26"/>
      <c r="CIS239" s="26"/>
      <c r="CIT239" s="26"/>
      <c r="CIU239" s="26"/>
      <c r="CIV239" s="26"/>
      <c r="CIW239" s="26"/>
      <c r="CIX239" s="26"/>
      <c r="CIY239" s="26"/>
      <c r="CIZ239" s="26"/>
      <c r="CJA239" s="26"/>
      <c r="CJB239" s="26"/>
      <c r="CJC239" s="26"/>
      <c r="CJD239" s="26"/>
      <c r="CJE239" s="26"/>
      <c r="CJF239" s="26"/>
      <c r="CJG239" s="26"/>
      <c r="CJH239" s="26"/>
      <c r="CJI239" s="26"/>
      <c r="CJJ239" s="26"/>
      <c r="CJK239" s="26"/>
      <c r="CJL239" s="26"/>
      <c r="CJM239" s="26"/>
      <c r="CJN239" s="26"/>
      <c r="CJO239" s="26"/>
      <c r="CJP239" s="26"/>
      <c r="CJQ239" s="26"/>
      <c r="CJR239" s="26"/>
      <c r="CJS239" s="26"/>
      <c r="CJT239" s="26"/>
      <c r="CJU239" s="26"/>
      <c r="CJV239" s="26"/>
      <c r="CJW239" s="26"/>
      <c r="CJX239" s="26"/>
      <c r="CJY239" s="26"/>
      <c r="CJZ239" s="26"/>
      <c r="CKA239" s="26"/>
      <c r="CKB239" s="26"/>
      <c r="CKC239" s="26"/>
      <c r="CKD239" s="26"/>
      <c r="CKE239" s="26"/>
      <c r="CKF239" s="26"/>
      <c r="CKG239" s="26"/>
      <c r="CKH239" s="26"/>
      <c r="CKI239" s="26"/>
      <c r="CKJ239" s="26"/>
      <c r="CKK239" s="26"/>
      <c r="CKL239" s="26"/>
      <c r="CKM239" s="26"/>
      <c r="CKN239" s="26"/>
      <c r="CKO239" s="26"/>
      <c r="CKP239" s="26"/>
      <c r="CKQ239" s="26"/>
      <c r="CKR239" s="26"/>
      <c r="CKS239" s="26"/>
      <c r="CKT239" s="26"/>
      <c r="CKU239" s="26"/>
      <c r="CKV239" s="26"/>
      <c r="CKW239" s="26"/>
      <c r="CKX239" s="26"/>
      <c r="CKY239" s="26"/>
      <c r="CKZ239" s="26"/>
      <c r="CLA239" s="26"/>
      <c r="CLB239" s="26"/>
      <c r="CLC239" s="26"/>
      <c r="CLD239" s="26"/>
      <c r="CLE239" s="26"/>
      <c r="CLF239" s="26"/>
      <c r="CLG239" s="26"/>
      <c r="CLH239" s="26"/>
      <c r="CLI239" s="26"/>
      <c r="CLJ239" s="26"/>
      <c r="CLK239" s="26"/>
      <c r="CLL239" s="26"/>
      <c r="CLM239" s="26"/>
      <c r="CLN239" s="26"/>
      <c r="CLO239" s="26"/>
      <c r="CLP239" s="26"/>
      <c r="CLQ239" s="26"/>
      <c r="CLR239" s="26"/>
      <c r="CLS239" s="26"/>
      <c r="CLT239" s="26"/>
      <c r="CLU239" s="26"/>
      <c r="CLV239" s="26"/>
      <c r="CLW239" s="26"/>
      <c r="CLX239" s="26"/>
      <c r="CLY239" s="26"/>
      <c r="CLZ239" s="26"/>
      <c r="CMA239" s="26"/>
      <c r="CMB239" s="26"/>
      <c r="CMC239" s="26"/>
      <c r="CMD239" s="26"/>
      <c r="CME239" s="26"/>
      <c r="CMF239" s="26"/>
      <c r="CMG239" s="26"/>
      <c r="CMH239" s="26"/>
      <c r="CMI239" s="26"/>
      <c r="CMJ239" s="26"/>
      <c r="CMK239" s="26"/>
      <c r="CML239" s="26"/>
      <c r="CMM239" s="26"/>
      <c r="CMN239" s="26"/>
      <c r="CMO239" s="26"/>
      <c r="CMP239" s="26"/>
      <c r="CMQ239" s="26"/>
      <c r="CMR239" s="26"/>
      <c r="CMS239" s="26"/>
      <c r="CMT239" s="26"/>
      <c r="CMU239" s="26"/>
      <c r="CMV239" s="26"/>
      <c r="CMW239" s="26"/>
      <c r="CMX239" s="26"/>
      <c r="CMY239" s="26"/>
      <c r="CMZ239" s="26"/>
      <c r="CNA239" s="26"/>
      <c r="CNB239" s="26"/>
      <c r="CNC239" s="26"/>
      <c r="CND239" s="26"/>
      <c r="CNE239" s="26"/>
      <c r="CNF239" s="26"/>
      <c r="CNG239" s="26"/>
      <c r="CNH239" s="26"/>
      <c r="CNI239" s="26"/>
      <c r="CNJ239" s="26"/>
      <c r="CNK239" s="26"/>
      <c r="CNL239" s="26"/>
      <c r="CNM239" s="26"/>
      <c r="CNN239" s="26"/>
      <c r="CNO239" s="26"/>
      <c r="CNP239" s="26"/>
      <c r="CNQ239" s="26"/>
      <c r="CNR239" s="26"/>
      <c r="CNS239" s="26"/>
      <c r="CNT239" s="26"/>
      <c r="CNU239" s="26"/>
      <c r="CNV239" s="26"/>
      <c r="CNW239" s="26"/>
      <c r="CNX239" s="26"/>
      <c r="CNY239" s="26"/>
      <c r="CNZ239" s="26"/>
      <c r="COA239" s="26"/>
      <c r="COB239" s="26"/>
      <c r="COC239" s="26"/>
      <c r="COD239" s="26"/>
      <c r="COE239" s="26"/>
      <c r="COF239" s="26"/>
      <c r="COG239" s="26"/>
      <c r="COH239" s="26"/>
      <c r="COI239" s="26"/>
      <c r="COJ239" s="26"/>
      <c r="COK239" s="26"/>
      <c r="COL239" s="26"/>
      <c r="COM239" s="26"/>
      <c r="CON239" s="26"/>
      <c r="COO239" s="26"/>
      <c r="COP239" s="26"/>
      <c r="COQ239" s="26"/>
      <c r="COR239" s="26"/>
      <c r="COS239" s="26"/>
      <c r="COT239" s="26"/>
      <c r="COU239" s="26"/>
      <c r="COV239" s="26"/>
      <c r="COW239" s="26"/>
      <c r="COX239" s="26"/>
      <c r="COY239" s="26"/>
      <c r="COZ239" s="26"/>
      <c r="CPA239" s="26"/>
      <c r="CPB239" s="26"/>
      <c r="CPC239" s="26"/>
      <c r="CPD239" s="26"/>
      <c r="CPE239" s="26"/>
      <c r="CPF239" s="26"/>
      <c r="CPG239" s="26"/>
      <c r="CPH239" s="26"/>
      <c r="CPI239" s="26"/>
      <c r="CPJ239" s="26"/>
      <c r="CPK239" s="26"/>
      <c r="CPL239" s="26"/>
      <c r="CPM239" s="26"/>
      <c r="CPN239" s="26"/>
      <c r="CPO239" s="26"/>
      <c r="CPP239" s="26"/>
      <c r="CPQ239" s="26"/>
      <c r="CPR239" s="26"/>
      <c r="CPS239" s="26"/>
      <c r="CPT239" s="26"/>
      <c r="CPU239" s="26"/>
      <c r="CPV239" s="26"/>
      <c r="CPW239" s="26"/>
      <c r="CPX239" s="26"/>
      <c r="CPY239" s="26"/>
      <c r="CPZ239" s="26"/>
      <c r="CQA239" s="26"/>
      <c r="CQB239" s="26"/>
      <c r="CQC239" s="26"/>
      <c r="CQD239" s="26"/>
      <c r="CQE239" s="26"/>
      <c r="CQF239" s="26"/>
      <c r="CQG239" s="26"/>
      <c r="CQH239" s="26"/>
      <c r="CQI239" s="26"/>
      <c r="CQJ239" s="26"/>
      <c r="CQK239" s="26"/>
      <c r="CQL239" s="26"/>
      <c r="CQM239" s="26"/>
      <c r="CQN239" s="26"/>
      <c r="CQO239" s="26"/>
      <c r="CQP239" s="26"/>
      <c r="CQQ239" s="26"/>
      <c r="CQR239" s="26"/>
      <c r="CQS239" s="26"/>
      <c r="CQT239" s="26"/>
      <c r="CQU239" s="26"/>
      <c r="CQV239" s="26"/>
      <c r="CQW239" s="26"/>
      <c r="CQX239" s="26"/>
      <c r="CQY239" s="26"/>
      <c r="CQZ239" s="26"/>
      <c r="CRA239" s="26"/>
      <c r="CRB239" s="26"/>
      <c r="CRC239" s="26"/>
      <c r="CRD239" s="26"/>
      <c r="CRE239" s="26"/>
      <c r="CRF239" s="26"/>
      <c r="CRG239" s="26"/>
      <c r="CRH239" s="26"/>
      <c r="CRI239" s="26"/>
      <c r="CRJ239" s="26"/>
      <c r="CRK239" s="26"/>
      <c r="CRL239" s="26"/>
      <c r="CRM239" s="26"/>
      <c r="CRN239" s="26"/>
      <c r="CRO239" s="26"/>
      <c r="CRP239" s="26"/>
      <c r="CRQ239" s="26"/>
      <c r="CRR239" s="26"/>
      <c r="CRS239" s="26"/>
      <c r="CRT239" s="26"/>
      <c r="CRU239" s="26"/>
      <c r="CRV239" s="26"/>
      <c r="CRW239" s="26"/>
      <c r="CRX239" s="26"/>
      <c r="CRY239" s="26"/>
      <c r="CRZ239" s="26"/>
      <c r="CSA239" s="26"/>
      <c r="CSB239" s="26"/>
      <c r="CSC239" s="26"/>
      <c r="CSD239" s="26"/>
      <c r="CSE239" s="26"/>
      <c r="CSF239" s="26"/>
      <c r="CSG239" s="26"/>
      <c r="CSH239" s="26"/>
      <c r="CSI239" s="26"/>
      <c r="CSJ239" s="26"/>
      <c r="CSK239" s="26"/>
      <c r="CSL239" s="26"/>
      <c r="CSM239" s="26"/>
      <c r="CSN239" s="26"/>
      <c r="CSO239" s="26"/>
      <c r="CSP239" s="26"/>
      <c r="CSQ239" s="26"/>
      <c r="CSR239" s="26"/>
      <c r="CSS239" s="26"/>
      <c r="CST239" s="26"/>
      <c r="CSU239" s="26"/>
      <c r="CSV239" s="26"/>
      <c r="CSW239" s="26"/>
      <c r="CSX239" s="26"/>
      <c r="CSY239" s="26"/>
      <c r="CSZ239" s="26"/>
      <c r="CTA239" s="26"/>
      <c r="CTB239" s="26"/>
      <c r="CTC239" s="26"/>
      <c r="CTD239" s="26"/>
      <c r="CTE239" s="26"/>
      <c r="CTF239" s="26"/>
      <c r="CTG239" s="26"/>
      <c r="CTH239" s="26"/>
      <c r="CTI239" s="26"/>
      <c r="CTJ239" s="26"/>
      <c r="CTK239" s="26"/>
      <c r="CTL239" s="26"/>
      <c r="CTM239" s="26"/>
      <c r="CTN239" s="26"/>
      <c r="CTO239" s="26"/>
      <c r="CTP239" s="26"/>
      <c r="CTQ239" s="26"/>
      <c r="CTR239" s="26"/>
      <c r="CTS239" s="26"/>
      <c r="CTT239" s="26"/>
      <c r="CTU239" s="26"/>
      <c r="CTV239" s="26"/>
      <c r="CTW239" s="26"/>
      <c r="CTX239" s="26"/>
      <c r="CTY239" s="26"/>
      <c r="CTZ239" s="26"/>
      <c r="CUA239" s="26"/>
      <c r="CUB239" s="26"/>
      <c r="CUC239" s="26"/>
      <c r="CUD239" s="26"/>
      <c r="CUE239" s="26"/>
      <c r="CUF239" s="26"/>
      <c r="CUG239" s="26"/>
      <c r="CUH239" s="26"/>
      <c r="CUI239" s="26"/>
      <c r="CUJ239" s="26"/>
      <c r="CUK239" s="26"/>
      <c r="CUL239" s="26"/>
      <c r="CUM239" s="26"/>
      <c r="CUN239" s="26"/>
      <c r="CUO239" s="26"/>
      <c r="CUP239" s="26"/>
      <c r="CUQ239" s="26"/>
      <c r="CUR239" s="26"/>
      <c r="CUS239" s="26"/>
      <c r="CUT239" s="26"/>
      <c r="CUU239" s="26"/>
      <c r="CUV239" s="26"/>
      <c r="CUW239" s="26"/>
      <c r="CUX239" s="26"/>
      <c r="CUY239" s="26"/>
      <c r="CUZ239" s="26"/>
      <c r="CVA239" s="26"/>
      <c r="CVB239" s="26"/>
      <c r="CVC239" s="26"/>
      <c r="CVD239" s="26"/>
      <c r="CVE239" s="26"/>
      <c r="CVF239" s="26"/>
      <c r="CVG239" s="26"/>
      <c r="CVH239" s="26"/>
      <c r="CVI239" s="26"/>
      <c r="CVJ239" s="26"/>
      <c r="CVK239" s="26"/>
      <c r="CVL239" s="26"/>
      <c r="CVM239" s="26"/>
      <c r="CVN239" s="26"/>
      <c r="CVO239" s="26"/>
      <c r="CVP239" s="26"/>
      <c r="CVQ239" s="26"/>
      <c r="CVR239" s="26"/>
      <c r="CVS239" s="26"/>
      <c r="CVT239" s="26"/>
      <c r="CVU239" s="26"/>
      <c r="CVV239" s="26"/>
      <c r="CVW239" s="26"/>
      <c r="CVX239" s="26"/>
      <c r="CVY239" s="26"/>
      <c r="CVZ239" s="26"/>
      <c r="CWA239" s="26"/>
      <c r="CWB239" s="26"/>
      <c r="CWC239" s="26"/>
      <c r="CWD239" s="26"/>
      <c r="CWE239" s="26"/>
      <c r="CWF239" s="26"/>
      <c r="CWG239" s="26"/>
      <c r="CWH239" s="26"/>
      <c r="CWI239" s="26"/>
      <c r="CWJ239" s="26"/>
      <c r="CWK239" s="26"/>
      <c r="CWL239" s="26"/>
      <c r="CWM239" s="26"/>
      <c r="CWN239" s="26"/>
      <c r="CWO239" s="26"/>
      <c r="CWP239" s="26"/>
      <c r="CWQ239" s="26"/>
      <c r="CWR239" s="26"/>
      <c r="CWS239" s="26"/>
      <c r="CWT239" s="26"/>
      <c r="CWU239" s="26"/>
      <c r="CWV239" s="26"/>
      <c r="CWW239" s="26"/>
      <c r="CWX239" s="26"/>
      <c r="CWY239" s="26"/>
      <c r="CWZ239" s="26"/>
      <c r="CXA239" s="26"/>
      <c r="CXB239" s="26"/>
      <c r="CXC239" s="26"/>
      <c r="CXD239" s="26"/>
      <c r="CXE239" s="26"/>
      <c r="CXF239" s="26"/>
      <c r="CXG239" s="26"/>
      <c r="CXH239" s="26"/>
      <c r="CXI239" s="26"/>
      <c r="CXJ239" s="26"/>
      <c r="CXK239" s="26"/>
      <c r="CXL239" s="26"/>
      <c r="CXM239" s="26"/>
      <c r="CXN239" s="26"/>
      <c r="CXO239" s="26"/>
      <c r="CXP239" s="26"/>
      <c r="CXQ239" s="26"/>
      <c r="CXR239" s="26"/>
      <c r="CXS239" s="26"/>
      <c r="CXT239" s="26"/>
      <c r="CXU239" s="26"/>
      <c r="CXV239" s="26"/>
      <c r="CXW239" s="26"/>
      <c r="CXX239" s="26"/>
      <c r="CXY239" s="26"/>
      <c r="CXZ239" s="26"/>
      <c r="CYA239" s="26"/>
      <c r="CYB239" s="26"/>
      <c r="CYC239" s="26"/>
      <c r="CYD239" s="26"/>
      <c r="CYE239" s="26"/>
      <c r="CYF239" s="26"/>
      <c r="CYG239" s="26"/>
      <c r="CYH239" s="26"/>
      <c r="CYI239" s="26"/>
      <c r="CYJ239" s="26"/>
      <c r="CYK239" s="26"/>
      <c r="CYL239" s="26"/>
      <c r="CYM239" s="26"/>
      <c r="CYN239" s="26"/>
      <c r="CYO239" s="26"/>
      <c r="CYP239" s="26"/>
      <c r="CYQ239" s="26"/>
      <c r="CYR239" s="26"/>
      <c r="CYS239" s="26"/>
      <c r="CYT239" s="26"/>
      <c r="CYU239" s="26"/>
      <c r="CYV239" s="26"/>
      <c r="CYW239" s="26"/>
      <c r="CYX239" s="26"/>
      <c r="CYY239" s="26"/>
      <c r="CYZ239" s="26"/>
      <c r="CZA239" s="26"/>
      <c r="CZB239" s="26"/>
      <c r="CZC239" s="26"/>
      <c r="CZD239" s="26"/>
      <c r="CZE239" s="26"/>
      <c r="CZF239" s="26"/>
      <c r="CZG239" s="26"/>
      <c r="CZH239" s="26"/>
      <c r="CZI239" s="26"/>
      <c r="CZJ239" s="26"/>
      <c r="CZK239" s="26"/>
      <c r="CZL239" s="26"/>
      <c r="CZM239" s="26"/>
      <c r="CZN239" s="26"/>
      <c r="CZO239" s="26"/>
      <c r="CZP239" s="26"/>
      <c r="CZQ239" s="26"/>
      <c r="CZR239" s="26"/>
      <c r="CZS239" s="26"/>
      <c r="CZT239" s="26"/>
      <c r="CZU239" s="26"/>
      <c r="CZV239" s="26"/>
      <c r="CZW239" s="26"/>
      <c r="CZX239" s="26"/>
      <c r="CZY239" s="26"/>
      <c r="CZZ239" s="26"/>
      <c r="DAA239" s="26"/>
      <c r="DAB239" s="26"/>
      <c r="DAC239" s="26"/>
      <c r="DAD239" s="26"/>
      <c r="DAE239" s="26"/>
      <c r="DAF239" s="26"/>
      <c r="DAG239" s="26"/>
      <c r="DAH239" s="26"/>
      <c r="DAI239" s="26"/>
      <c r="DAJ239" s="26"/>
      <c r="DAK239" s="26"/>
      <c r="DAL239" s="26"/>
      <c r="DAM239" s="26"/>
      <c r="DAN239" s="26"/>
      <c r="DAO239" s="26"/>
      <c r="DAP239" s="26"/>
      <c r="DAQ239" s="26"/>
      <c r="DAR239" s="26"/>
      <c r="DAS239" s="26"/>
      <c r="DAT239" s="26"/>
      <c r="DAU239" s="26"/>
      <c r="DAV239" s="26"/>
      <c r="DAW239" s="26"/>
      <c r="DAX239" s="26"/>
      <c r="DAY239" s="26"/>
      <c r="DAZ239" s="26"/>
      <c r="DBA239" s="26"/>
      <c r="DBB239" s="26"/>
      <c r="DBC239" s="26"/>
      <c r="DBD239" s="26"/>
      <c r="DBE239" s="26"/>
      <c r="DBF239" s="26"/>
      <c r="DBG239" s="26"/>
      <c r="DBH239" s="26"/>
      <c r="DBI239" s="26"/>
      <c r="DBJ239" s="26"/>
      <c r="DBK239" s="26"/>
      <c r="DBL239" s="26"/>
      <c r="DBM239" s="26"/>
      <c r="DBN239" s="26"/>
      <c r="DBO239" s="26"/>
      <c r="DBP239" s="26"/>
      <c r="DBQ239" s="26"/>
      <c r="DBR239" s="26"/>
      <c r="DBS239" s="26"/>
      <c r="DBT239" s="26"/>
      <c r="DBU239" s="26"/>
      <c r="DBV239" s="26"/>
      <c r="DBW239" s="26"/>
      <c r="DBX239" s="26"/>
      <c r="DBY239" s="26"/>
      <c r="DBZ239" s="26"/>
      <c r="DCA239" s="26"/>
      <c r="DCB239" s="26"/>
      <c r="DCC239" s="26"/>
      <c r="DCD239" s="26"/>
      <c r="DCE239" s="26"/>
      <c r="DCF239" s="26"/>
      <c r="DCG239" s="26"/>
      <c r="DCH239" s="26"/>
      <c r="DCI239" s="26"/>
      <c r="DCJ239" s="26"/>
      <c r="DCK239" s="26"/>
      <c r="DCL239" s="26"/>
      <c r="DCM239" s="26"/>
      <c r="DCN239" s="26"/>
      <c r="DCO239" s="26"/>
      <c r="DCP239" s="26"/>
      <c r="DCQ239" s="26"/>
      <c r="DCR239" s="26"/>
      <c r="DCS239" s="26"/>
      <c r="DCT239" s="26"/>
      <c r="DCU239" s="26"/>
      <c r="DCV239" s="26"/>
      <c r="DCW239" s="26"/>
      <c r="DCX239" s="26"/>
      <c r="DCY239" s="26"/>
      <c r="DCZ239" s="26"/>
      <c r="DDA239" s="26"/>
      <c r="DDB239" s="26"/>
      <c r="DDC239" s="26"/>
      <c r="DDD239" s="26"/>
      <c r="DDE239" s="26"/>
      <c r="DDF239" s="26"/>
      <c r="DDG239" s="26"/>
      <c r="DDH239" s="26"/>
      <c r="DDI239" s="26"/>
      <c r="DDJ239" s="26"/>
      <c r="DDK239" s="26"/>
      <c r="DDL239" s="26"/>
      <c r="DDM239" s="26"/>
      <c r="DDN239" s="26"/>
      <c r="DDO239" s="26"/>
      <c r="DDP239" s="26"/>
      <c r="DDQ239" s="26"/>
      <c r="DDR239" s="26"/>
      <c r="DDS239" s="26"/>
      <c r="DDT239" s="26"/>
      <c r="DDU239" s="26"/>
      <c r="DDV239" s="26"/>
      <c r="DDW239" s="26"/>
      <c r="DDX239" s="26"/>
      <c r="DDY239" s="26"/>
      <c r="DDZ239" s="26"/>
      <c r="DEA239" s="26"/>
      <c r="DEB239" s="26"/>
      <c r="DEC239" s="26"/>
      <c r="DED239" s="26"/>
      <c r="DEE239" s="26"/>
      <c r="DEF239" s="26"/>
      <c r="DEG239" s="26"/>
      <c r="DEH239" s="26"/>
      <c r="DEI239" s="26"/>
      <c r="DEJ239" s="26"/>
      <c r="DEK239" s="26"/>
      <c r="DEL239" s="26"/>
      <c r="DEM239" s="26"/>
      <c r="DEN239" s="26"/>
      <c r="DEO239" s="26"/>
      <c r="DEP239" s="26"/>
      <c r="DEQ239" s="26"/>
      <c r="DER239" s="26"/>
      <c r="DES239" s="26"/>
      <c r="DET239" s="26"/>
      <c r="DEU239" s="26"/>
      <c r="DEV239" s="26"/>
      <c r="DEW239" s="26"/>
      <c r="DEX239" s="26"/>
      <c r="DEY239" s="26"/>
      <c r="DEZ239" s="26"/>
      <c r="DFA239" s="26"/>
      <c r="DFB239" s="26"/>
      <c r="DFC239" s="26"/>
      <c r="DFD239" s="26"/>
      <c r="DFE239" s="26"/>
      <c r="DFF239" s="26"/>
      <c r="DFG239" s="26"/>
      <c r="DFH239" s="26"/>
      <c r="DFI239" s="26"/>
      <c r="DFJ239" s="26"/>
      <c r="DFK239" s="26"/>
      <c r="DFL239" s="26"/>
      <c r="DFM239" s="26"/>
      <c r="DFN239" s="26"/>
      <c r="DFO239" s="26"/>
      <c r="DFP239" s="26"/>
      <c r="DFQ239" s="26"/>
      <c r="DFR239" s="26"/>
      <c r="DFS239" s="26"/>
      <c r="DFT239" s="26"/>
      <c r="DFU239" s="26"/>
      <c r="DFV239" s="26"/>
      <c r="DFW239" s="26"/>
      <c r="DFX239" s="26"/>
      <c r="DFY239" s="26"/>
      <c r="DFZ239" s="26"/>
      <c r="DGA239" s="26"/>
      <c r="DGB239" s="26"/>
      <c r="DGC239" s="26"/>
      <c r="DGD239" s="26"/>
      <c r="DGE239" s="26"/>
      <c r="DGF239" s="26"/>
      <c r="DGG239" s="26"/>
      <c r="DGH239" s="26"/>
      <c r="DGI239" s="26"/>
      <c r="DGJ239" s="26"/>
      <c r="DGK239" s="26"/>
      <c r="DGL239" s="26"/>
      <c r="DGM239" s="26"/>
      <c r="DGN239" s="26"/>
      <c r="DGO239" s="26"/>
      <c r="DGP239" s="26"/>
      <c r="DGQ239" s="26"/>
      <c r="DGR239" s="26"/>
      <c r="DGS239" s="26"/>
      <c r="DGT239" s="26"/>
      <c r="DGU239" s="26"/>
      <c r="DGV239" s="26"/>
      <c r="DGW239" s="26"/>
      <c r="DGX239" s="26"/>
      <c r="DGY239" s="26"/>
      <c r="DGZ239" s="26"/>
      <c r="DHA239" s="26"/>
      <c r="DHB239" s="26"/>
      <c r="DHC239" s="26"/>
      <c r="DHD239" s="26"/>
      <c r="DHE239" s="26"/>
      <c r="DHF239" s="26"/>
      <c r="DHG239" s="26"/>
      <c r="DHH239" s="26"/>
      <c r="DHI239" s="26"/>
      <c r="DHJ239" s="26"/>
      <c r="DHK239" s="26"/>
      <c r="DHL239" s="26"/>
      <c r="DHM239" s="26"/>
      <c r="DHN239" s="26"/>
      <c r="DHO239" s="26"/>
      <c r="DHP239" s="26"/>
      <c r="DHQ239" s="26"/>
      <c r="DHR239" s="26"/>
      <c r="DHS239" s="26"/>
      <c r="DHT239" s="26"/>
      <c r="DHU239" s="26"/>
      <c r="DHV239" s="26"/>
      <c r="DHW239" s="26"/>
      <c r="DHX239" s="26"/>
      <c r="DHY239" s="26"/>
      <c r="DHZ239" s="26"/>
      <c r="DIA239" s="26"/>
      <c r="DIB239" s="26"/>
      <c r="DIC239" s="26"/>
      <c r="DID239" s="26"/>
      <c r="DIE239" s="26"/>
      <c r="DIF239" s="26"/>
      <c r="DIG239" s="26"/>
      <c r="DIH239" s="26"/>
      <c r="DII239" s="26"/>
      <c r="DIJ239" s="26"/>
      <c r="DIK239" s="26"/>
      <c r="DIL239" s="26"/>
      <c r="DIM239" s="26"/>
      <c r="DIN239" s="26"/>
      <c r="DIO239" s="26"/>
      <c r="DIP239" s="26"/>
      <c r="DIQ239" s="26"/>
      <c r="DIR239" s="26"/>
      <c r="DIS239" s="26"/>
      <c r="DIT239" s="26"/>
      <c r="DIU239" s="26"/>
      <c r="DIV239" s="26"/>
      <c r="DIW239" s="26"/>
      <c r="DIX239" s="26"/>
      <c r="DIY239" s="26"/>
      <c r="DIZ239" s="26"/>
      <c r="DJA239" s="26"/>
      <c r="DJB239" s="26"/>
      <c r="DJC239" s="26"/>
      <c r="DJD239" s="26"/>
      <c r="DJE239" s="26"/>
      <c r="DJF239" s="26"/>
      <c r="DJG239" s="26"/>
      <c r="DJH239" s="26"/>
      <c r="DJI239" s="26"/>
      <c r="DJJ239" s="26"/>
      <c r="DJK239" s="26"/>
      <c r="DJL239" s="26"/>
      <c r="DJM239" s="26"/>
      <c r="DJN239" s="26"/>
      <c r="DJO239" s="26"/>
      <c r="DJP239" s="26"/>
      <c r="DJQ239" s="26"/>
      <c r="DJR239" s="26"/>
      <c r="DJS239" s="26"/>
      <c r="DJT239" s="26"/>
      <c r="DJU239" s="26"/>
      <c r="DJV239" s="26"/>
      <c r="DJW239" s="26"/>
      <c r="DJX239" s="26"/>
      <c r="DJY239" s="26"/>
      <c r="DJZ239" s="26"/>
      <c r="DKA239" s="26"/>
      <c r="DKB239" s="26"/>
      <c r="DKC239" s="26"/>
      <c r="DKD239" s="26"/>
      <c r="DKE239" s="26"/>
      <c r="DKF239" s="26"/>
      <c r="DKG239" s="26"/>
      <c r="DKH239" s="26"/>
      <c r="DKI239" s="26"/>
      <c r="DKJ239" s="26"/>
      <c r="DKK239" s="26"/>
      <c r="DKL239" s="26"/>
      <c r="DKM239" s="26"/>
      <c r="DKN239" s="26"/>
      <c r="DKO239" s="26"/>
      <c r="DKP239" s="26"/>
      <c r="DKQ239" s="26"/>
      <c r="DKR239" s="26"/>
      <c r="DKS239" s="26"/>
      <c r="DKT239" s="26"/>
      <c r="DKU239" s="26"/>
      <c r="DKV239" s="26"/>
      <c r="DKW239" s="26"/>
      <c r="DKX239" s="26"/>
      <c r="DKY239" s="26"/>
      <c r="DKZ239" s="26"/>
      <c r="DLA239" s="26"/>
      <c r="DLB239" s="26"/>
      <c r="DLC239" s="26"/>
      <c r="DLD239" s="26"/>
      <c r="DLE239" s="26"/>
      <c r="DLF239" s="26"/>
      <c r="DLG239" s="26"/>
      <c r="DLH239" s="26"/>
      <c r="DLI239" s="26"/>
      <c r="DLJ239" s="26"/>
      <c r="DLK239" s="26"/>
      <c r="DLL239" s="26"/>
      <c r="DLM239" s="26"/>
      <c r="DLN239" s="26"/>
      <c r="DLO239" s="26"/>
      <c r="DLP239" s="26"/>
      <c r="DLQ239" s="26"/>
      <c r="DLR239" s="26"/>
      <c r="DLS239" s="26"/>
      <c r="DLT239" s="26"/>
      <c r="DLU239" s="26"/>
      <c r="DLV239" s="26"/>
      <c r="DLW239" s="26"/>
      <c r="DLX239" s="26"/>
      <c r="DLY239" s="26"/>
      <c r="DLZ239" s="26"/>
      <c r="DMA239" s="26"/>
      <c r="DMB239" s="26"/>
      <c r="DMC239" s="26"/>
      <c r="DMD239" s="26"/>
      <c r="DME239" s="26"/>
      <c r="DMF239" s="26"/>
      <c r="DMG239" s="26"/>
      <c r="DMH239" s="26"/>
      <c r="DMI239" s="26"/>
      <c r="DMJ239" s="26"/>
      <c r="DMK239" s="26"/>
      <c r="DML239" s="26"/>
      <c r="DMM239" s="26"/>
      <c r="DMN239" s="26"/>
      <c r="DMO239" s="26"/>
      <c r="DMP239" s="26"/>
      <c r="DMQ239" s="26"/>
      <c r="DMR239" s="26"/>
      <c r="DMS239" s="26"/>
      <c r="DMT239" s="26"/>
      <c r="DMU239" s="26"/>
      <c r="DMV239" s="26"/>
      <c r="DMW239" s="26"/>
      <c r="DMX239" s="26"/>
      <c r="DMY239" s="26"/>
      <c r="DMZ239" s="26"/>
      <c r="DNA239" s="26"/>
      <c r="DNB239" s="26"/>
      <c r="DNC239" s="26"/>
      <c r="DND239" s="26"/>
      <c r="DNE239" s="26"/>
      <c r="DNF239" s="26"/>
      <c r="DNG239" s="26"/>
      <c r="DNH239" s="26"/>
      <c r="DNI239" s="26"/>
      <c r="DNJ239" s="26"/>
      <c r="DNK239" s="26"/>
      <c r="DNL239" s="26"/>
      <c r="DNM239" s="26"/>
      <c r="DNN239" s="26"/>
      <c r="DNO239" s="26"/>
      <c r="DNP239" s="26"/>
      <c r="DNQ239" s="26"/>
      <c r="DNR239" s="26"/>
      <c r="DNS239" s="26"/>
      <c r="DNT239" s="26"/>
      <c r="DNU239" s="26"/>
      <c r="DNV239" s="26"/>
      <c r="DNW239" s="26"/>
      <c r="DNX239" s="26"/>
      <c r="DNY239" s="26"/>
      <c r="DNZ239" s="26"/>
      <c r="DOA239" s="26"/>
      <c r="DOB239" s="26"/>
      <c r="DOC239" s="26"/>
      <c r="DOD239" s="26"/>
      <c r="DOE239" s="26"/>
      <c r="DOF239" s="26"/>
      <c r="DOG239" s="26"/>
      <c r="DOH239" s="26"/>
      <c r="DOI239" s="26"/>
      <c r="DOJ239" s="26"/>
      <c r="DOK239" s="26"/>
      <c r="DOL239" s="26"/>
      <c r="DOM239" s="26"/>
      <c r="DON239" s="26"/>
      <c r="DOO239" s="26"/>
      <c r="DOP239" s="26"/>
      <c r="DOQ239" s="26"/>
      <c r="DOR239" s="26"/>
      <c r="DOS239" s="26"/>
      <c r="DOT239" s="26"/>
      <c r="DOU239" s="26"/>
      <c r="DOV239" s="26"/>
      <c r="DOW239" s="26"/>
      <c r="DOX239" s="26"/>
      <c r="DOY239" s="26"/>
      <c r="DOZ239" s="26"/>
      <c r="DPA239" s="26"/>
      <c r="DPB239" s="26"/>
      <c r="DPC239" s="26"/>
      <c r="DPD239" s="26"/>
      <c r="DPE239" s="26"/>
      <c r="DPF239" s="26"/>
      <c r="DPG239" s="26"/>
      <c r="DPH239" s="26"/>
      <c r="DPI239" s="26"/>
      <c r="DPJ239" s="26"/>
      <c r="DPK239" s="26"/>
      <c r="DPL239" s="26"/>
      <c r="DPM239" s="26"/>
      <c r="DPN239" s="26"/>
      <c r="DPO239" s="26"/>
      <c r="DPP239" s="26"/>
      <c r="DPQ239" s="26"/>
      <c r="DPR239" s="26"/>
      <c r="DPS239" s="26"/>
      <c r="DPT239" s="26"/>
      <c r="DPU239" s="26"/>
      <c r="DPV239" s="26"/>
      <c r="DPW239" s="26"/>
      <c r="DPX239" s="26"/>
      <c r="DPY239" s="26"/>
      <c r="DPZ239" s="26"/>
      <c r="DQA239" s="26"/>
      <c r="DQB239" s="26"/>
      <c r="DQC239" s="26"/>
      <c r="DQD239" s="26"/>
      <c r="DQE239" s="26"/>
      <c r="DQF239" s="26"/>
      <c r="DQG239" s="26"/>
      <c r="DQH239" s="26"/>
      <c r="DQI239" s="26"/>
      <c r="DQJ239" s="26"/>
      <c r="DQK239" s="26"/>
      <c r="DQL239" s="26"/>
      <c r="DQM239" s="26"/>
      <c r="DQN239" s="26"/>
      <c r="DQO239" s="26"/>
      <c r="DQP239" s="26"/>
      <c r="DQQ239" s="26"/>
      <c r="DQR239" s="26"/>
      <c r="DQS239" s="26"/>
      <c r="DQT239" s="26"/>
      <c r="DQU239" s="26"/>
      <c r="DQV239" s="26"/>
      <c r="DQW239" s="26"/>
      <c r="DQX239" s="26"/>
      <c r="DQY239" s="26"/>
      <c r="DQZ239" s="26"/>
      <c r="DRA239" s="26"/>
      <c r="DRB239" s="26"/>
      <c r="DRC239" s="26"/>
      <c r="DRD239" s="26"/>
      <c r="DRE239" s="26"/>
      <c r="DRF239" s="26"/>
      <c r="DRG239" s="26"/>
      <c r="DRH239" s="26"/>
      <c r="DRI239" s="26"/>
      <c r="DRJ239" s="26"/>
      <c r="DRK239" s="26"/>
      <c r="DRL239" s="26"/>
      <c r="DRM239" s="26"/>
      <c r="DRN239" s="26"/>
      <c r="DRO239" s="26"/>
      <c r="DRP239" s="26"/>
      <c r="DRQ239" s="26"/>
      <c r="DRR239" s="26"/>
      <c r="DRS239" s="26"/>
      <c r="DRT239" s="26"/>
      <c r="DRU239" s="26"/>
      <c r="DRV239" s="26"/>
      <c r="DRW239" s="26"/>
      <c r="DRX239" s="26"/>
      <c r="DRY239" s="26"/>
      <c r="DRZ239" s="26"/>
      <c r="DSA239" s="26"/>
      <c r="DSB239" s="26"/>
      <c r="DSC239" s="26"/>
      <c r="DSD239" s="26"/>
      <c r="DSE239" s="26"/>
      <c r="DSF239" s="26"/>
      <c r="DSG239" s="26"/>
      <c r="DSH239" s="26"/>
      <c r="DSI239" s="26"/>
      <c r="DSJ239" s="26"/>
      <c r="DSK239" s="26"/>
      <c r="DSL239" s="26"/>
      <c r="DSM239" s="26"/>
      <c r="DSN239" s="26"/>
      <c r="DSO239" s="26"/>
      <c r="DSP239" s="26"/>
      <c r="DSQ239" s="26"/>
      <c r="DSR239" s="26"/>
      <c r="DSS239" s="26"/>
      <c r="DST239" s="26"/>
      <c r="DSU239" s="26"/>
      <c r="DSV239" s="26"/>
      <c r="DSW239" s="26"/>
      <c r="DSX239" s="26"/>
      <c r="DSY239" s="26"/>
      <c r="DSZ239" s="26"/>
      <c r="DTA239" s="26"/>
      <c r="DTB239" s="26"/>
      <c r="DTC239" s="26"/>
      <c r="DTD239" s="26"/>
      <c r="DTE239" s="26"/>
      <c r="DTF239" s="26"/>
      <c r="DTG239" s="26"/>
      <c r="DTH239" s="26"/>
      <c r="DTI239" s="26"/>
      <c r="DTJ239" s="26"/>
      <c r="DTK239" s="26"/>
      <c r="DTL239" s="26"/>
      <c r="DTM239" s="26"/>
      <c r="DTN239" s="26"/>
      <c r="DTO239" s="26"/>
      <c r="DTP239" s="26"/>
      <c r="DTQ239" s="26"/>
      <c r="DTR239" s="26"/>
      <c r="DTS239" s="26"/>
      <c r="DTT239" s="26"/>
      <c r="DTU239" s="26"/>
      <c r="DTV239" s="26"/>
      <c r="DTW239" s="26"/>
      <c r="DTX239" s="26"/>
      <c r="DTY239" s="26"/>
      <c r="DTZ239" s="26"/>
      <c r="DUA239" s="26"/>
      <c r="DUB239" s="26"/>
      <c r="DUC239" s="26"/>
      <c r="DUD239" s="26"/>
      <c r="DUE239" s="26"/>
      <c r="DUF239" s="26"/>
      <c r="DUG239" s="26"/>
      <c r="DUH239" s="26"/>
      <c r="DUI239" s="26"/>
      <c r="DUJ239" s="26"/>
      <c r="DUK239" s="26"/>
      <c r="DUL239" s="26"/>
      <c r="DUM239" s="26"/>
      <c r="DUN239" s="26"/>
      <c r="DUO239" s="26"/>
      <c r="DUP239" s="26"/>
      <c r="DUQ239" s="26"/>
      <c r="DUR239" s="26"/>
      <c r="DUS239" s="26"/>
      <c r="DUT239" s="26"/>
      <c r="DUU239" s="26"/>
      <c r="DUV239" s="26"/>
      <c r="DUW239" s="26"/>
      <c r="DUX239" s="26"/>
      <c r="DUY239" s="26"/>
      <c r="DUZ239" s="26"/>
      <c r="DVA239" s="26"/>
      <c r="DVB239" s="26"/>
      <c r="DVC239" s="26"/>
      <c r="DVD239" s="26"/>
      <c r="DVE239" s="26"/>
      <c r="DVF239" s="26"/>
      <c r="DVG239" s="26"/>
      <c r="DVH239" s="26"/>
      <c r="DVI239" s="26"/>
      <c r="DVJ239" s="26"/>
      <c r="DVK239" s="26"/>
      <c r="DVL239" s="26"/>
      <c r="DVM239" s="26"/>
      <c r="DVN239" s="26"/>
      <c r="DVO239" s="26"/>
      <c r="DVP239" s="26"/>
      <c r="DVQ239" s="26"/>
      <c r="DVR239" s="26"/>
      <c r="DVS239" s="26"/>
      <c r="DVT239" s="26"/>
      <c r="DVU239" s="26"/>
      <c r="DVV239" s="26"/>
      <c r="DVW239" s="26"/>
      <c r="DVX239" s="26"/>
      <c r="DVY239" s="26"/>
      <c r="DVZ239" s="26"/>
      <c r="DWA239" s="26"/>
      <c r="DWB239" s="26"/>
      <c r="DWC239" s="26"/>
      <c r="DWD239" s="26"/>
      <c r="DWE239" s="26"/>
      <c r="DWF239" s="26"/>
      <c r="DWG239" s="26"/>
      <c r="DWH239" s="26"/>
      <c r="DWI239" s="26"/>
      <c r="DWJ239" s="26"/>
      <c r="DWK239" s="26"/>
      <c r="DWL239" s="26"/>
      <c r="DWM239" s="26"/>
      <c r="DWN239" s="26"/>
      <c r="DWO239" s="26"/>
      <c r="DWP239" s="26"/>
      <c r="DWQ239" s="26"/>
      <c r="DWR239" s="26"/>
      <c r="DWS239" s="26"/>
      <c r="DWT239" s="26"/>
      <c r="DWU239" s="26"/>
      <c r="DWV239" s="26"/>
      <c r="DWW239" s="26"/>
      <c r="DWX239" s="26"/>
      <c r="DWY239" s="26"/>
      <c r="DWZ239" s="26"/>
      <c r="DXA239" s="26"/>
      <c r="DXB239" s="26"/>
      <c r="DXC239" s="26"/>
      <c r="DXD239" s="26"/>
      <c r="DXE239" s="26"/>
      <c r="DXF239" s="26"/>
      <c r="DXG239" s="26"/>
      <c r="DXH239" s="26"/>
      <c r="DXI239" s="26"/>
      <c r="DXJ239" s="26"/>
      <c r="DXK239" s="26"/>
      <c r="DXL239" s="26"/>
      <c r="DXM239" s="26"/>
      <c r="DXN239" s="26"/>
      <c r="DXO239" s="26"/>
      <c r="DXP239" s="26"/>
      <c r="DXQ239" s="26"/>
      <c r="DXR239" s="26"/>
      <c r="DXS239" s="26"/>
      <c r="DXT239" s="26"/>
      <c r="DXU239" s="26"/>
      <c r="DXV239" s="26"/>
      <c r="DXW239" s="26"/>
      <c r="DXX239" s="26"/>
      <c r="DXY239" s="26"/>
      <c r="DXZ239" s="26"/>
      <c r="DYA239" s="26"/>
      <c r="DYB239" s="26"/>
      <c r="DYC239" s="26"/>
      <c r="DYD239" s="26"/>
      <c r="DYE239" s="26"/>
      <c r="DYF239" s="26"/>
      <c r="DYG239" s="26"/>
      <c r="DYH239" s="26"/>
      <c r="DYI239" s="26"/>
      <c r="DYJ239" s="26"/>
      <c r="DYK239" s="26"/>
      <c r="DYL239" s="26"/>
      <c r="DYM239" s="26"/>
      <c r="DYN239" s="26"/>
      <c r="DYO239" s="26"/>
      <c r="DYP239" s="26"/>
      <c r="DYQ239" s="26"/>
      <c r="DYR239" s="26"/>
      <c r="DYS239" s="26"/>
      <c r="DYT239" s="26"/>
      <c r="DYU239" s="26"/>
      <c r="DYV239" s="26"/>
      <c r="DYW239" s="26"/>
      <c r="DYX239" s="26"/>
      <c r="DYY239" s="26"/>
      <c r="DYZ239" s="26"/>
      <c r="DZA239" s="26"/>
      <c r="DZB239" s="26"/>
      <c r="DZC239" s="26"/>
      <c r="DZD239" s="26"/>
      <c r="DZE239" s="26"/>
      <c r="DZF239" s="26"/>
      <c r="DZG239" s="26"/>
      <c r="DZH239" s="26"/>
      <c r="DZI239" s="26"/>
      <c r="DZJ239" s="26"/>
      <c r="DZK239" s="26"/>
      <c r="DZL239" s="26"/>
      <c r="DZM239" s="26"/>
      <c r="DZN239" s="26"/>
      <c r="DZO239" s="26"/>
      <c r="DZP239" s="26"/>
      <c r="DZQ239" s="26"/>
      <c r="DZR239" s="26"/>
      <c r="DZS239" s="26"/>
      <c r="DZT239" s="26"/>
      <c r="DZU239" s="26"/>
      <c r="DZV239" s="26"/>
      <c r="DZW239" s="26"/>
      <c r="DZX239" s="26"/>
      <c r="DZY239" s="26"/>
      <c r="DZZ239" s="26"/>
      <c r="EAA239" s="26"/>
      <c r="EAB239" s="26"/>
      <c r="EAC239" s="26"/>
      <c r="EAD239" s="26"/>
      <c r="EAE239" s="26"/>
      <c r="EAF239" s="26"/>
      <c r="EAG239" s="26"/>
      <c r="EAH239" s="26"/>
      <c r="EAI239" s="26"/>
      <c r="EAJ239" s="26"/>
      <c r="EAK239" s="26"/>
      <c r="EAL239" s="26"/>
      <c r="EAM239" s="26"/>
      <c r="EAN239" s="26"/>
      <c r="EAO239" s="26"/>
      <c r="EAP239" s="26"/>
      <c r="EAQ239" s="26"/>
      <c r="EAR239" s="26"/>
      <c r="EAS239" s="26"/>
      <c r="EAT239" s="26"/>
      <c r="EAU239" s="26"/>
      <c r="EAV239" s="26"/>
      <c r="EAW239" s="26"/>
      <c r="EAX239" s="26"/>
      <c r="EAY239" s="26"/>
      <c r="EAZ239" s="26"/>
      <c r="EBA239" s="26"/>
      <c r="EBB239" s="26"/>
      <c r="EBC239" s="26"/>
      <c r="EBD239" s="26"/>
      <c r="EBE239" s="26"/>
      <c r="EBF239" s="26"/>
      <c r="EBG239" s="26"/>
      <c r="EBH239" s="26"/>
      <c r="EBI239" s="26"/>
      <c r="EBJ239" s="26"/>
      <c r="EBK239" s="26"/>
      <c r="EBL239" s="26"/>
      <c r="EBM239" s="26"/>
      <c r="EBN239" s="26"/>
      <c r="EBO239" s="26"/>
      <c r="EBP239" s="26"/>
      <c r="EBQ239" s="26"/>
      <c r="EBR239" s="26"/>
      <c r="EBS239" s="26"/>
      <c r="EBT239" s="26"/>
      <c r="EBU239" s="26"/>
      <c r="EBV239" s="26"/>
      <c r="EBW239" s="26"/>
      <c r="EBX239" s="26"/>
      <c r="EBY239" s="26"/>
      <c r="EBZ239" s="26"/>
      <c r="ECA239" s="26"/>
      <c r="ECB239" s="26"/>
      <c r="ECC239" s="26"/>
      <c r="ECD239" s="26"/>
      <c r="ECE239" s="26"/>
      <c r="ECF239" s="26"/>
      <c r="ECG239" s="26"/>
      <c r="ECH239" s="26"/>
      <c r="ECI239" s="26"/>
      <c r="ECJ239" s="26"/>
      <c r="ECK239" s="26"/>
      <c r="ECL239" s="26"/>
      <c r="ECM239" s="26"/>
      <c r="ECN239" s="26"/>
      <c r="ECO239" s="26"/>
      <c r="ECP239" s="26"/>
      <c r="ECQ239" s="26"/>
      <c r="ECR239" s="26"/>
      <c r="ECS239" s="26"/>
      <c r="ECT239" s="26"/>
      <c r="ECU239" s="26"/>
      <c r="ECV239" s="26"/>
      <c r="ECW239" s="26"/>
      <c r="ECX239" s="26"/>
      <c r="ECY239" s="26"/>
      <c r="ECZ239" s="26"/>
      <c r="EDA239" s="26"/>
      <c r="EDB239" s="26"/>
      <c r="EDC239" s="26"/>
      <c r="EDD239" s="26"/>
      <c r="EDE239" s="26"/>
      <c r="EDF239" s="26"/>
      <c r="EDG239" s="26"/>
      <c r="EDH239" s="26"/>
      <c r="EDI239" s="26"/>
      <c r="EDJ239" s="26"/>
      <c r="EDK239" s="26"/>
      <c r="EDL239" s="26"/>
      <c r="EDM239" s="26"/>
      <c r="EDN239" s="26"/>
      <c r="EDO239" s="26"/>
      <c r="EDP239" s="26"/>
      <c r="EDQ239" s="26"/>
      <c r="EDR239" s="26"/>
      <c r="EDS239" s="26"/>
      <c r="EDT239" s="26"/>
      <c r="EDU239" s="26"/>
      <c r="EDV239" s="26"/>
      <c r="EDW239" s="26"/>
      <c r="EDX239" s="26"/>
      <c r="EDY239" s="26"/>
      <c r="EDZ239" s="26"/>
      <c r="EEA239" s="26"/>
      <c r="EEB239" s="26"/>
      <c r="EEC239" s="26"/>
      <c r="EED239" s="26"/>
      <c r="EEE239" s="26"/>
      <c r="EEF239" s="26"/>
      <c r="EEG239" s="26"/>
      <c r="EEH239" s="26"/>
      <c r="EEI239" s="26"/>
      <c r="EEJ239" s="26"/>
      <c r="EEK239" s="26"/>
      <c r="EEL239" s="26"/>
      <c r="EEM239" s="26"/>
      <c r="EEN239" s="26"/>
      <c r="EEO239" s="26"/>
      <c r="EEP239" s="26"/>
      <c r="EEQ239" s="26"/>
      <c r="EER239" s="26"/>
      <c r="EES239" s="26"/>
      <c r="EET239" s="26"/>
      <c r="EEU239" s="26"/>
      <c r="EEV239" s="26"/>
      <c r="EEW239" s="26"/>
      <c r="EEX239" s="26"/>
      <c r="EEY239" s="26"/>
      <c r="EEZ239" s="26"/>
      <c r="EFA239" s="26"/>
      <c r="EFB239" s="26"/>
      <c r="EFC239" s="26"/>
      <c r="EFD239" s="26"/>
      <c r="EFE239" s="26"/>
      <c r="EFF239" s="26"/>
      <c r="EFG239" s="26"/>
      <c r="EFH239" s="26"/>
      <c r="EFI239" s="26"/>
      <c r="EFJ239" s="26"/>
      <c r="EFK239" s="26"/>
      <c r="EFL239" s="26"/>
      <c r="EFM239" s="26"/>
      <c r="EFN239" s="26"/>
      <c r="EFO239" s="26"/>
      <c r="EFP239" s="26"/>
      <c r="EFQ239" s="26"/>
      <c r="EFR239" s="26"/>
      <c r="EFS239" s="26"/>
      <c r="EFT239" s="26"/>
      <c r="EFU239" s="26"/>
      <c r="EFV239" s="26"/>
      <c r="EFW239" s="26"/>
      <c r="EFX239" s="26"/>
      <c r="EFY239" s="26"/>
      <c r="EFZ239" s="26"/>
      <c r="EGA239" s="26"/>
      <c r="EGB239" s="26"/>
      <c r="EGC239" s="26"/>
      <c r="EGD239" s="26"/>
      <c r="EGE239" s="26"/>
      <c r="EGF239" s="26"/>
      <c r="EGG239" s="26"/>
      <c r="EGH239" s="26"/>
      <c r="EGI239" s="26"/>
      <c r="EGJ239" s="26"/>
      <c r="EGK239" s="26"/>
      <c r="EGL239" s="26"/>
      <c r="EGM239" s="26"/>
      <c r="EGN239" s="26"/>
      <c r="EGO239" s="26"/>
      <c r="EGP239" s="26"/>
      <c r="EGQ239" s="26"/>
      <c r="EGR239" s="26"/>
      <c r="EGS239" s="26"/>
      <c r="EGT239" s="26"/>
      <c r="EGU239" s="26"/>
      <c r="EGV239" s="26"/>
      <c r="EGW239" s="26"/>
      <c r="EGX239" s="26"/>
      <c r="EGY239" s="26"/>
      <c r="EGZ239" s="26"/>
      <c r="EHA239" s="26"/>
      <c r="EHB239" s="26"/>
      <c r="EHC239" s="26"/>
      <c r="EHD239" s="26"/>
      <c r="EHE239" s="26"/>
      <c r="EHF239" s="26"/>
      <c r="EHG239" s="26"/>
      <c r="EHH239" s="26"/>
      <c r="EHI239" s="26"/>
      <c r="EHJ239" s="26"/>
      <c r="EHK239" s="26"/>
      <c r="EHL239" s="26"/>
      <c r="EHM239" s="26"/>
      <c r="EHN239" s="26"/>
      <c r="EHO239" s="26"/>
      <c r="EHP239" s="26"/>
      <c r="EHQ239" s="26"/>
      <c r="EHR239" s="26"/>
      <c r="EHS239" s="26"/>
      <c r="EHT239" s="26"/>
      <c r="EHU239" s="26"/>
      <c r="EHV239" s="26"/>
      <c r="EHW239" s="26"/>
      <c r="EHX239" s="26"/>
      <c r="EHY239" s="26"/>
      <c r="EHZ239" s="26"/>
      <c r="EIA239" s="26"/>
      <c r="EIB239" s="26"/>
      <c r="EIC239" s="26"/>
      <c r="EID239" s="26"/>
      <c r="EIE239" s="26"/>
      <c r="EIF239" s="26"/>
      <c r="EIG239" s="26"/>
      <c r="EIH239" s="26"/>
      <c r="EII239" s="26"/>
      <c r="EIJ239" s="26"/>
      <c r="EIK239" s="26"/>
      <c r="EIL239" s="26"/>
      <c r="EIM239" s="26"/>
      <c r="EIN239" s="26"/>
      <c r="EIO239" s="26"/>
      <c r="EIP239" s="26"/>
      <c r="EIQ239" s="26"/>
      <c r="EIR239" s="26"/>
      <c r="EIS239" s="26"/>
      <c r="EIT239" s="26"/>
      <c r="EIU239" s="26"/>
      <c r="EIV239" s="26"/>
      <c r="EIW239" s="26"/>
      <c r="EIX239" s="26"/>
      <c r="EIY239" s="26"/>
      <c r="EIZ239" s="26"/>
      <c r="EJA239" s="26"/>
      <c r="EJB239" s="26"/>
      <c r="EJC239" s="26"/>
      <c r="EJD239" s="26"/>
      <c r="EJE239" s="26"/>
      <c r="EJF239" s="26"/>
      <c r="EJG239" s="26"/>
      <c r="EJH239" s="26"/>
      <c r="EJI239" s="26"/>
      <c r="EJJ239" s="26"/>
      <c r="EJK239" s="26"/>
      <c r="EJL239" s="26"/>
      <c r="EJM239" s="26"/>
      <c r="EJN239" s="26"/>
      <c r="EJO239" s="26"/>
      <c r="EJP239" s="26"/>
      <c r="EJQ239" s="26"/>
      <c r="EJR239" s="26"/>
      <c r="EJS239" s="26"/>
      <c r="EJT239" s="26"/>
      <c r="EJU239" s="26"/>
      <c r="EJV239" s="26"/>
      <c r="EJW239" s="26"/>
      <c r="EJX239" s="26"/>
      <c r="EJY239" s="26"/>
      <c r="EJZ239" s="26"/>
      <c r="EKA239" s="26"/>
      <c r="EKB239" s="26"/>
      <c r="EKC239" s="26"/>
      <c r="EKD239" s="26"/>
      <c r="EKE239" s="26"/>
      <c r="EKF239" s="26"/>
      <c r="EKG239" s="26"/>
      <c r="EKH239" s="26"/>
      <c r="EKI239" s="26"/>
      <c r="EKJ239" s="26"/>
      <c r="EKK239" s="26"/>
      <c r="EKL239" s="26"/>
      <c r="EKM239" s="26"/>
      <c r="EKN239" s="26"/>
      <c r="EKO239" s="26"/>
      <c r="EKP239" s="26"/>
      <c r="EKQ239" s="26"/>
      <c r="EKR239" s="26"/>
      <c r="EKS239" s="26"/>
      <c r="EKT239" s="26"/>
      <c r="EKU239" s="26"/>
      <c r="EKV239" s="26"/>
      <c r="EKW239" s="26"/>
      <c r="EKX239" s="26"/>
      <c r="EKY239" s="26"/>
      <c r="EKZ239" s="26"/>
      <c r="ELA239" s="26"/>
      <c r="ELB239" s="26"/>
      <c r="ELC239" s="26"/>
      <c r="ELD239" s="26"/>
      <c r="ELE239" s="26"/>
      <c r="ELF239" s="26"/>
      <c r="ELG239" s="26"/>
      <c r="ELH239" s="26"/>
      <c r="ELI239" s="26"/>
      <c r="ELJ239" s="26"/>
      <c r="ELK239" s="26"/>
      <c r="ELL239" s="26"/>
      <c r="ELM239" s="26"/>
      <c r="ELN239" s="26"/>
      <c r="ELO239" s="26"/>
      <c r="ELP239" s="26"/>
      <c r="ELQ239" s="26"/>
      <c r="ELR239" s="26"/>
      <c r="ELS239" s="26"/>
      <c r="ELT239" s="26"/>
      <c r="ELU239" s="26"/>
      <c r="ELV239" s="26"/>
      <c r="ELW239" s="26"/>
      <c r="ELX239" s="26"/>
      <c r="ELY239" s="26"/>
      <c r="ELZ239" s="26"/>
      <c r="EMA239" s="26"/>
      <c r="EMB239" s="26"/>
      <c r="EMC239" s="26"/>
      <c r="EMD239" s="26"/>
      <c r="EME239" s="26"/>
      <c r="EMF239" s="26"/>
      <c r="EMG239" s="26"/>
      <c r="EMH239" s="26"/>
      <c r="EMI239" s="26"/>
      <c r="EMJ239" s="26"/>
      <c r="EMK239" s="26"/>
      <c r="EML239" s="26"/>
      <c r="EMM239" s="26"/>
      <c r="EMN239" s="26"/>
      <c r="EMO239" s="26"/>
      <c r="EMP239" s="26"/>
      <c r="EMQ239" s="26"/>
      <c r="EMR239" s="26"/>
      <c r="EMS239" s="26"/>
      <c r="EMT239" s="26"/>
      <c r="EMU239" s="26"/>
      <c r="EMV239" s="26"/>
      <c r="EMW239" s="26"/>
      <c r="EMX239" s="26"/>
      <c r="EMY239" s="26"/>
      <c r="EMZ239" s="26"/>
      <c r="ENA239" s="26"/>
      <c r="ENB239" s="26"/>
      <c r="ENC239" s="26"/>
      <c r="END239" s="26"/>
      <c r="ENE239" s="26"/>
      <c r="ENF239" s="26"/>
      <c r="ENG239" s="26"/>
      <c r="ENH239" s="26"/>
      <c r="ENI239" s="26"/>
      <c r="ENJ239" s="26"/>
      <c r="ENK239" s="26"/>
      <c r="ENL239" s="26"/>
      <c r="ENM239" s="26"/>
      <c r="ENN239" s="26"/>
      <c r="ENO239" s="26"/>
      <c r="ENP239" s="26"/>
      <c r="ENQ239" s="26"/>
      <c r="ENR239" s="26"/>
      <c r="ENS239" s="26"/>
      <c r="ENT239" s="26"/>
      <c r="ENU239" s="26"/>
      <c r="ENV239" s="26"/>
      <c r="ENW239" s="26"/>
      <c r="ENX239" s="26"/>
      <c r="ENY239" s="26"/>
      <c r="ENZ239" s="26"/>
      <c r="EOA239" s="26"/>
      <c r="EOB239" s="26"/>
      <c r="EOC239" s="26"/>
      <c r="EOD239" s="26"/>
      <c r="EOE239" s="26"/>
      <c r="EOF239" s="26"/>
      <c r="EOG239" s="26"/>
      <c r="EOH239" s="26"/>
      <c r="EOI239" s="26"/>
      <c r="EOJ239" s="26"/>
      <c r="EOK239" s="26"/>
      <c r="EOL239" s="26"/>
      <c r="EOM239" s="26"/>
      <c r="EON239" s="26"/>
      <c r="EOO239" s="26"/>
      <c r="EOP239" s="26"/>
      <c r="EOQ239" s="26"/>
      <c r="EOR239" s="26"/>
      <c r="EOS239" s="26"/>
      <c r="EOT239" s="26"/>
      <c r="EOU239" s="26"/>
      <c r="EOV239" s="26"/>
      <c r="EOW239" s="26"/>
      <c r="EOX239" s="26"/>
      <c r="EOY239" s="26"/>
      <c r="EOZ239" s="26"/>
      <c r="EPA239" s="26"/>
      <c r="EPB239" s="26"/>
      <c r="EPC239" s="26"/>
      <c r="EPD239" s="26"/>
      <c r="EPE239" s="26"/>
      <c r="EPF239" s="26"/>
      <c r="EPG239" s="26"/>
      <c r="EPH239" s="26"/>
      <c r="EPI239" s="26"/>
      <c r="EPJ239" s="26"/>
      <c r="EPK239" s="26"/>
      <c r="EPL239" s="26"/>
      <c r="EPM239" s="26"/>
      <c r="EPN239" s="26"/>
      <c r="EPO239" s="26"/>
      <c r="EPP239" s="26"/>
      <c r="EPQ239" s="26"/>
      <c r="EPR239" s="26"/>
      <c r="EPS239" s="26"/>
      <c r="EPT239" s="26"/>
      <c r="EPU239" s="26"/>
      <c r="EPV239" s="26"/>
      <c r="EPW239" s="26"/>
      <c r="EPX239" s="26"/>
      <c r="EPY239" s="26"/>
      <c r="EPZ239" s="26"/>
      <c r="EQA239" s="26"/>
      <c r="EQB239" s="26"/>
      <c r="EQC239" s="26"/>
      <c r="EQD239" s="26"/>
      <c r="EQE239" s="26"/>
      <c r="EQF239" s="26"/>
      <c r="EQG239" s="26"/>
      <c r="EQH239" s="26"/>
      <c r="EQI239" s="26"/>
      <c r="EQJ239" s="26"/>
      <c r="EQK239" s="26"/>
      <c r="EQL239" s="26"/>
      <c r="EQM239" s="26"/>
      <c r="EQN239" s="26"/>
      <c r="EQO239" s="26"/>
      <c r="EQP239" s="26"/>
      <c r="EQQ239" s="26"/>
      <c r="EQR239" s="26"/>
      <c r="EQS239" s="26"/>
      <c r="EQT239" s="26"/>
      <c r="EQU239" s="26"/>
      <c r="EQV239" s="26"/>
      <c r="EQW239" s="26"/>
      <c r="EQX239" s="26"/>
      <c r="EQY239" s="26"/>
      <c r="EQZ239" s="26"/>
      <c r="ERA239" s="26"/>
      <c r="ERB239" s="26"/>
      <c r="ERC239" s="26"/>
      <c r="ERD239" s="26"/>
      <c r="ERE239" s="26"/>
      <c r="ERF239" s="26"/>
      <c r="ERG239" s="26"/>
      <c r="ERH239" s="26"/>
      <c r="ERI239" s="26"/>
      <c r="ERJ239" s="26"/>
      <c r="ERK239" s="26"/>
      <c r="ERL239" s="26"/>
      <c r="ERM239" s="26"/>
      <c r="ERN239" s="26"/>
      <c r="ERO239" s="26"/>
      <c r="ERP239" s="26"/>
      <c r="ERQ239" s="26"/>
      <c r="ERR239" s="26"/>
      <c r="ERS239" s="26"/>
      <c r="ERT239" s="26"/>
      <c r="ERU239" s="26"/>
      <c r="ERV239" s="26"/>
      <c r="ERW239" s="26"/>
      <c r="ERX239" s="26"/>
      <c r="ERY239" s="26"/>
      <c r="ERZ239" s="26"/>
      <c r="ESA239" s="26"/>
      <c r="ESB239" s="26"/>
      <c r="ESC239" s="26"/>
      <c r="ESD239" s="26"/>
      <c r="ESE239" s="26"/>
      <c r="ESF239" s="26"/>
      <c r="ESG239" s="26"/>
      <c r="ESH239" s="26"/>
      <c r="ESI239" s="26"/>
      <c r="ESJ239" s="26"/>
      <c r="ESK239" s="26"/>
      <c r="ESL239" s="26"/>
      <c r="ESM239" s="26"/>
      <c r="ESN239" s="26"/>
      <c r="ESO239" s="26"/>
      <c r="ESP239" s="26"/>
      <c r="ESQ239" s="26"/>
      <c r="ESR239" s="26"/>
      <c r="ESS239" s="26"/>
      <c r="EST239" s="26"/>
      <c r="ESU239" s="26"/>
      <c r="ESV239" s="26"/>
      <c r="ESW239" s="26"/>
      <c r="ESX239" s="26"/>
      <c r="ESY239" s="26"/>
      <c r="ESZ239" s="26"/>
      <c r="ETA239" s="26"/>
      <c r="ETB239" s="26"/>
      <c r="ETC239" s="26"/>
      <c r="ETD239" s="26"/>
      <c r="ETE239" s="26"/>
      <c r="ETF239" s="26"/>
      <c r="ETG239" s="26"/>
      <c r="ETH239" s="26"/>
      <c r="ETI239" s="26"/>
      <c r="ETJ239" s="26"/>
      <c r="ETK239" s="26"/>
      <c r="ETL239" s="26"/>
      <c r="ETM239" s="26"/>
      <c r="ETN239" s="26"/>
      <c r="ETO239" s="26"/>
      <c r="ETP239" s="26"/>
      <c r="ETQ239" s="26"/>
      <c r="ETR239" s="26"/>
      <c r="ETS239" s="26"/>
      <c r="ETT239" s="26"/>
      <c r="ETU239" s="26"/>
      <c r="ETV239" s="26"/>
      <c r="ETW239" s="26"/>
      <c r="ETX239" s="26"/>
      <c r="ETY239" s="26"/>
      <c r="ETZ239" s="26"/>
      <c r="EUA239" s="26"/>
      <c r="EUB239" s="26"/>
      <c r="EUC239" s="26"/>
      <c r="EUD239" s="26"/>
      <c r="EUE239" s="26"/>
      <c r="EUF239" s="26"/>
      <c r="EUG239" s="26"/>
      <c r="EUH239" s="26"/>
      <c r="EUI239" s="26"/>
      <c r="EUJ239" s="26"/>
      <c r="EUK239" s="26"/>
      <c r="EUL239" s="26"/>
      <c r="EUM239" s="26"/>
      <c r="EUN239" s="26"/>
      <c r="EUO239" s="26"/>
      <c r="EUP239" s="26"/>
      <c r="EUQ239" s="26"/>
      <c r="EUR239" s="26"/>
      <c r="EUS239" s="26"/>
      <c r="EUT239" s="26"/>
      <c r="EUU239" s="26"/>
      <c r="EUV239" s="26"/>
      <c r="EUW239" s="26"/>
      <c r="EUX239" s="26"/>
      <c r="EUY239" s="26"/>
      <c r="EUZ239" s="26"/>
      <c r="EVA239" s="26"/>
      <c r="EVB239" s="26"/>
      <c r="EVC239" s="26"/>
      <c r="EVD239" s="26"/>
      <c r="EVE239" s="26"/>
      <c r="EVF239" s="26"/>
      <c r="EVG239" s="26"/>
      <c r="EVH239" s="26"/>
      <c r="EVI239" s="26"/>
      <c r="EVJ239" s="26"/>
      <c r="EVK239" s="26"/>
      <c r="EVL239" s="26"/>
      <c r="EVM239" s="26"/>
      <c r="EVN239" s="26"/>
      <c r="EVO239" s="26"/>
      <c r="EVP239" s="26"/>
      <c r="EVQ239" s="26"/>
      <c r="EVR239" s="26"/>
      <c r="EVS239" s="26"/>
      <c r="EVT239" s="26"/>
      <c r="EVU239" s="26"/>
      <c r="EVV239" s="26"/>
      <c r="EVW239" s="26"/>
      <c r="EVX239" s="26"/>
      <c r="EVY239" s="26"/>
      <c r="EVZ239" s="26"/>
      <c r="EWA239" s="26"/>
      <c r="EWB239" s="26"/>
      <c r="EWC239" s="26"/>
      <c r="EWD239" s="26"/>
      <c r="EWE239" s="26"/>
      <c r="EWF239" s="26"/>
      <c r="EWG239" s="26"/>
      <c r="EWH239" s="26"/>
      <c r="EWI239" s="26"/>
      <c r="EWJ239" s="26"/>
      <c r="EWK239" s="26"/>
      <c r="EWL239" s="26"/>
      <c r="EWM239" s="26"/>
      <c r="EWN239" s="26"/>
      <c r="EWO239" s="26"/>
      <c r="EWP239" s="26"/>
      <c r="EWQ239" s="26"/>
      <c r="EWR239" s="26"/>
      <c r="EWS239" s="26"/>
      <c r="EWT239" s="26"/>
      <c r="EWU239" s="26"/>
      <c r="EWV239" s="26"/>
      <c r="EWW239" s="26"/>
      <c r="EWX239" s="26"/>
      <c r="EWY239" s="26"/>
      <c r="EWZ239" s="26"/>
      <c r="EXA239" s="26"/>
      <c r="EXB239" s="26"/>
      <c r="EXC239" s="26"/>
      <c r="EXD239" s="26"/>
      <c r="EXE239" s="26"/>
      <c r="EXF239" s="26"/>
      <c r="EXG239" s="26"/>
      <c r="EXH239" s="26"/>
      <c r="EXI239" s="26"/>
      <c r="EXJ239" s="26"/>
      <c r="EXK239" s="26"/>
      <c r="EXL239" s="26"/>
      <c r="EXM239" s="26"/>
      <c r="EXN239" s="26"/>
      <c r="EXO239" s="26"/>
      <c r="EXP239" s="26"/>
      <c r="EXQ239" s="26"/>
      <c r="EXR239" s="26"/>
      <c r="EXS239" s="26"/>
      <c r="EXT239" s="26"/>
      <c r="EXU239" s="26"/>
      <c r="EXV239" s="26"/>
      <c r="EXW239" s="26"/>
      <c r="EXX239" s="26"/>
      <c r="EXY239" s="26"/>
      <c r="EXZ239" s="26"/>
      <c r="EYA239" s="26"/>
      <c r="EYB239" s="26"/>
      <c r="EYC239" s="26"/>
      <c r="EYD239" s="26"/>
      <c r="EYE239" s="26"/>
      <c r="EYF239" s="26"/>
      <c r="EYG239" s="26"/>
      <c r="EYH239" s="26"/>
      <c r="EYI239" s="26"/>
      <c r="EYJ239" s="26"/>
      <c r="EYK239" s="26"/>
      <c r="EYL239" s="26"/>
      <c r="EYM239" s="26"/>
      <c r="EYN239" s="26"/>
      <c r="EYO239" s="26"/>
      <c r="EYP239" s="26"/>
      <c r="EYQ239" s="26"/>
      <c r="EYR239" s="26"/>
      <c r="EYS239" s="26"/>
      <c r="EYT239" s="26"/>
      <c r="EYU239" s="26"/>
      <c r="EYV239" s="26"/>
      <c r="EYW239" s="26"/>
      <c r="EYX239" s="26"/>
      <c r="EYY239" s="26"/>
      <c r="EYZ239" s="26"/>
      <c r="EZA239" s="26"/>
      <c r="EZB239" s="26"/>
      <c r="EZC239" s="26"/>
      <c r="EZD239" s="26"/>
      <c r="EZE239" s="26"/>
      <c r="EZF239" s="26"/>
      <c r="EZG239" s="26"/>
      <c r="EZH239" s="26"/>
      <c r="EZI239" s="26"/>
      <c r="EZJ239" s="26"/>
      <c r="EZK239" s="26"/>
      <c r="EZL239" s="26"/>
      <c r="EZM239" s="26"/>
      <c r="EZN239" s="26"/>
      <c r="EZO239" s="26"/>
      <c r="EZP239" s="26"/>
      <c r="EZQ239" s="26"/>
      <c r="EZR239" s="26"/>
      <c r="EZS239" s="26"/>
      <c r="EZT239" s="26"/>
      <c r="EZU239" s="26"/>
      <c r="EZV239" s="26"/>
      <c r="EZW239" s="26"/>
      <c r="EZX239" s="26"/>
      <c r="EZY239" s="26"/>
      <c r="EZZ239" s="26"/>
      <c r="FAA239" s="26"/>
      <c r="FAB239" s="26"/>
      <c r="FAC239" s="26"/>
      <c r="FAD239" s="26"/>
      <c r="FAE239" s="26"/>
      <c r="FAF239" s="26"/>
      <c r="FAG239" s="26"/>
      <c r="FAH239" s="26"/>
      <c r="FAI239" s="26"/>
      <c r="FAJ239" s="26"/>
      <c r="FAK239" s="26"/>
      <c r="FAL239" s="26"/>
      <c r="FAM239" s="26"/>
      <c r="FAN239" s="26"/>
      <c r="FAO239" s="26"/>
      <c r="FAP239" s="26"/>
      <c r="FAQ239" s="26"/>
      <c r="FAR239" s="26"/>
      <c r="FAS239" s="26"/>
      <c r="FAT239" s="26"/>
      <c r="FAU239" s="26"/>
      <c r="FAV239" s="26"/>
      <c r="FAW239" s="26"/>
      <c r="FAX239" s="26"/>
      <c r="FAY239" s="26"/>
      <c r="FAZ239" s="26"/>
      <c r="FBA239" s="26"/>
      <c r="FBB239" s="26"/>
      <c r="FBC239" s="26"/>
      <c r="FBD239" s="26"/>
      <c r="FBE239" s="26"/>
      <c r="FBF239" s="26"/>
      <c r="FBG239" s="26"/>
      <c r="FBH239" s="26"/>
      <c r="FBI239" s="26"/>
      <c r="FBJ239" s="26"/>
      <c r="FBK239" s="26"/>
      <c r="FBL239" s="26"/>
      <c r="FBM239" s="26"/>
      <c r="FBN239" s="26"/>
      <c r="FBO239" s="26"/>
      <c r="FBP239" s="26"/>
      <c r="FBQ239" s="26"/>
      <c r="FBR239" s="26"/>
      <c r="FBS239" s="26"/>
      <c r="FBT239" s="26"/>
      <c r="FBU239" s="26"/>
      <c r="FBV239" s="26"/>
      <c r="FBW239" s="26"/>
      <c r="FBX239" s="26"/>
      <c r="FBY239" s="26"/>
      <c r="FBZ239" s="26"/>
      <c r="FCA239" s="26"/>
      <c r="FCB239" s="26"/>
      <c r="FCC239" s="26"/>
      <c r="FCD239" s="26"/>
      <c r="FCE239" s="26"/>
      <c r="FCF239" s="26"/>
      <c r="FCG239" s="26"/>
      <c r="FCH239" s="26"/>
      <c r="FCI239" s="26"/>
      <c r="FCJ239" s="26"/>
      <c r="FCK239" s="26"/>
      <c r="FCL239" s="26"/>
      <c r="FCM239" s="26"/>
      <c r="FCN239" s="26"/>
      <c r="FCO239" s="26"/>
      <c r="FCP239" s="26"/>
      <c r="FCQ239" s="26"/>
      <c r="FCR239" s="26"/>
      <c r="FCS239" s="26"/>
      <c r="FCT239" s="26"/>
      <c r="FCU239" s="26"/>
      <c r="FCV239" s="26"/>
      <c r="FCW239" s="26"/>
      <c r="FCX239" s="26"/>
      <c r="FCY239" s="26"/>
      <c r="FCZ239" s="26"/>
      <c r="FDA239" s="26"/>
      <c r="FDB239" s="26"/>
      <c r="FDC239" s="26"/>
      <c r="FDD239" s="26"/>
      <c r="FDE239" s="26"/>
      <c r="FDF239" s="26"/>
      <c r="FDG239" s="26"/>
      <c r="FDH239" s="26"/>
      <c r="FDI239" s="26"/>
      <c r="FDJ239" s="26"/>
      <c r="FDK239" s="26"/>
      <c r="FDL239" s="26"/>
      <c r="FDM239" s="26"/>
      <c r="FDN239" s="26"/>
      <c r="FDO239" s="26"/>
      <c r="FDP239" s="26"/>
      <c r="FDQ239" s="26"/>
      <c r="FDR239" s="26"/>
      <c r="FDS239" s="26"/>
      <c r="FDT239" s="26"/>
      <c r="FDU239" s="26"/>
      <c r="FDV239" s="26"/>
      <c r="FDW239" s="26"/>
      <c r="FDX239" s="26"/>
      <c r="FDY239" s="26"/>
      <c r="FDZ239" s="26"/>
      <c r="FEA239" s="26"/>
      <c r="FEB239" s="26"/>
      <c r="FEC239" s="26"/>
      <c r="FED239" s="26"/>
      <c r="FEE239" s="26"/>
      <c r="FEF239" s="26"/>
      <c r="FEG239" s="26"/>
      <c r="FEH239" s="26"/>
      <c r="FEI239" s="26"/>
      <c r="FEJ239" s="26"/>
      <c r="FEK239" s="26"/>
      <c r="FEL239" s="26"/>
      <c r="FEM239" s="26"/>
      <c r="FEN239" s="26"/>
      <c r="FEO239" s="26"/>
      <c r="FEP239" s="26"/>
      <c r="FEQ239" s="26"/>
      <c r="FER239" s="26"/>
      <c r="FES239" s="26"/>
      <c r="FET239" s="26"/>
      <c r="FEU239" s="26"/>
      <c r="FEV239" s="26"/>
      <c r="FEW239" s="26"/>
      <c r="FEX239" s="26"/>
      <c r="FEY239" s="26"/>
      <c r="FEZ239" s="26"/>
      <c r="FFA239" s="26"/>
      <c r="FFB239" s="26"/>
      <c r="FFC239" s="26"/>
      <c r="FFD239" s="26"/>
      <c r="FFE239" s="26"/>
      <c r="FFF239" s="26"/>
      <c r="FFG239" s="26"/>
      <c r="FFH239" s="26"/>
      <c r="FFI239" s="26"/>
      <c r="FFJ239" s="26"/>
      <c r="FFK239" s="26"/>
      <c r="FFL239" s="26"/>
      <c r="FFM239" s="26"/>
      <c r="FFN239" s="26"/>
      <c r="FFO239" s="26"/>
      <c r="FFP239" s="26"/>
      <c r="FFQ239" s="26"/>
      <c r="FFR239" s="26"/>
      <c r="FFS239" s="26"/>
      <c r="FFT239" s="26"/>
      <c r="FFU239" s="26"/>
      <c r="FFV239" s="26"/>
      <c r="FFW239" s="26"/>
      <c r="FFX239" s="26"/>
      <c r="FFY239" s="26"/>
      <c r="FFZ239" s="26"/>
      <c r="FGA239" s="26"/>
      <c r="FGB239" s="26"/>
      <c r="FGC239" s="26"/>
      <c r="FGD239" s="26"/>
      <c r="FGE239" s="26"/>
      <c r="FGF239" s="26"/>
      <c r="FGG239" s="26"/>
      <c r="FGH239" s="26"/>
      <c r="FGI239" s="26"/>
      <c r="FGJ239" s="26"/>
      <c r="FGK239" s="26"/>
      <c r="FGL239" s="26"/>
      <c r="FGM239" s="26"/>
      <c r="FGN239" s="26"/>
      <c r="FGO239" s="26"/>
      <c r="FGP239" s="26"/>
      <c r="FGQ239" s="26"/>
      <c r="FGR239" s="26"/>
      <c r="FGS239" s="26"/>
      <c r="FGT239" s="26"/>
      <c r="FGU239" s="26"/>
      <c r="FGV239" s="26"/>
      <c r="FGW239" s="26"/>
      <c r="FGX239" s="26"/>
      <c r="FGY239" s="26"/>
      <c r="FGZ239" s="26"/>
      <c r="FHA239" s="26"/>
      <c r="FHB239" s="26"/>
      <c r="FHC239" s="26"/>
      <c r="FHD239" s="26"/>
      <c r="FHE239" s="26"/>
      <c r="FHF239" s="26"/>
      <c r="FHG239" s="26"/>
      <c r="FHH239" s="26"/>
      <c r="FHI239" s="26"/>
      <c r="FHJ239" s="26"/>
      <c r="FHK239" s="26"/>
      <c r="FHL239" s="26"/>
      <c r="FHM239" s="26"/>
      <c r="FHN239" s="26"/>
      <c r="FHO239" s="26"/>
      <c r="FHP239" s="26"/>
      <c r="FHQ239" s="26"/>
      <c r="FHR239" s="26"/>
      <c r="FHS239" s="26"/>
      <c r="FHT239" s="26"/>
      <c r="FHU239" s="26"/>
      <c r="FHV239" s="26"/>
      <c r="FHW239" s="26"/>
      <c r="FHX239" s="26"/>
      <c r="FHY239" s="26"/>
      <c r="FHZ239" s="26"/>
      <c r="FIA239" s="26"/>
      <c r="FIB239" s="26"/>
      <c r="FIC239" s="26"/>
      <c r="FID239" s="26"/>
      <c r="FIE239" s="26"/>
      <c r="FIF239" s="26"/>
      <c r="FIG239" s="26"/>
      <c r="FIH239" s="26"/>
      <c r="FII239" s="26"/>
      <c r="FIJ239" s="26"/>
      <c r="FIK239" s="26"/>
      <c r="FIL239" s="26"/>
      <c r="FIM239" s="26"/>
      <c r="FIN239" s="26"/>
      <c r="FIO239" s="26"/>
      <c r="FIP239" s="26"/>
      <c r="FIQ239" s="26"/>
      <c r="FIR239" s="26"/>
      <c r="FIS239" s="26"/>
      <c r="FIT239" s="26"/>
      <c r="FIU239" s="26"/>
      <c r="FIV239" s="26"/>
      <c r="FIW239" s="26"/>
      <c r="FIX239" s="26"/>
      <c r="FIY239" s="26"/>
      <c r="FIZ239" s="26"/>
      <c r="FJA239" s="26"/>
      <c r="FJB239" s="26"/>
      <c r="FJC239" s="26"/>
      <c r="FJD239" s="26"/>
      <c r="FJE239" s="26"/>
      <c r="FJF239" s="26"/>
      <c r="FJG239" s="26"/>
      <c r="FJH239" s="26"/>
      <c r="FJI239" s="26"/>
      <c r="FJJ239" s="26"/>
      <c r="FJK239" s="26"/>
      <c r="FJL239" s="26"/>
      <c r="FJM239" s="26"/>
      <c r="FJN239" s="26"/>
      <c r="FJO239" s="26"/>
      <c r="FJP239" s="26"/>
      <c r="FJQ239" s="26"/>
      <c r="FJR239" s="26"/>
      <c r="FJS239" s="26"/>
      <c r="FJT239" s="26"/>
      <c r="FJU239" s="26"/>
      <c r="FJV239" s="26"/>
      <c r="FJW239" s="26"/>
      <c r="FJX239" s="26"/>
      <c r="FJY239" s="26"/>
      <c r="FJZ239" s="26"/>
      <c r="FKA239" s="26"/>
      <c r="FKB239" s="26"/>
      <c r="FKC239" s="26"/>
      <c r="FKD239" s="26"/>
      <c r="FKE239" s="26"/>
      <c r="FKF239" s="26"/>
      <c r="FKG239" s="26"/>
      <c r="FKH239" s="26"/>
      <c r="FKI239" s="26"/>
      <c r="FKJ239" s="26"/>
      <c r="FKK239" s="26"/>
      <c r="FKL239" s="26"/>
      <c r="FKM239" s="26"/>
      <c r="FKN239" s="26"/>
      <c r="FKO239" s="26"/>
      <c r="FKP239" s="26"/>
      <c r="FKQ239" s="26"/>
      <c r="FKR239" s="26"/>
      <c r="FKS239" s="26"/>
      <c r="FKT239" s="26"/>
      <c r="FKU239" s="26"/>
      <c r="FKV239" s="26"/>
      <c r="FKW239" s="26"/>
      <c r="FKX239" s="26"/>
      <c r="FKY239" s="26"/>
      <c r="FKZ239" s="26"/>
      <c r="FLA239" s="26"/>
      <c r="FLB239" s="26"/>
      <c r="FLC239" s="26"/>
      <c r="FLD239" s="26"/>
      <c r="FLE239" s="26"/>
      <c r="FLF239" s="26"/>
      <c r="FLG239" s="26"/>
      <c r="FLH239" s="26"/>
      <c r="FLI239" s="26"/>
      <c r="FLJ239" s="26"/>
      <c r="FLK239" s="26"/>
      <c r="FLL239" s="26"/>
      <c r="FLM239" s="26"/>
      <c r="FLN239" s="26"/>
      <c r="FLO239" s="26"/>
      <c r="FLP239" s="26"/>
      <c r="FLQ239" s="26"/>
      <c r="FLR239" s="26"/>
      <c r="FLS239" s="26"/>
      <c r="FLT239" s="26"/>
      <c r="FLU239" s="26"/>
      <c r="FLV239" s="26"/>
      <c r="FLW239" s="26"/>
      <c r="FLX239" s="26"/>
      <c r="FLY239" s="26"/>
      <c r="FLZ239" s="26"/>
      <c r="FMA239" s="26"/>
      <c r="FMB239" s="26"/>
      <c r="FMC239" s="26"/>
      <c r="FMD239" s="26"/>
      <c r="FME239" s="26"/>
      <c r="FMF239" s="26"/>
      <c r="FMG239" s="26"/>
      <c r="FMH239" s="26"/>
      <c r="FMI239" s="26"/>
      <c r="FMJ239" s="26"/>
      <c r="FMK239" s="26"/>
      <c r="FML239" s="26"/>
      <c r="FMM239" s="26"/>
      <c r="FMN239" s="26"/>
      <c r="FMO239" s="26"/>
      <c r="FMP239" s="26"/>
      <c r="FMQ239" s="26"/>
      <c r="FMR239" s="26"/>
      <c r="FMS239" s="26"/>
      <c r="FMT239" s="26"/>
      <c r="FMU239" s="26"/>
      <c r="FMV239" s="26"/>
      <c r="FMW239" s="26"/>
      <c r="FMX239" s="26"/>
      <c r="FMY239" s="26"/>
      <c r="FMZ239" s="26"/>
      <c r="FNA239" s="26"/>
      <c r="FNB239" s="26"/>
      <c r="FNC239" s="26"/>
      <c r="FND239" s="26"/>
      <c r="FNE239" s="26"/>
      <c r="FNF239" s="26"/>
      <c r="FNG239" s="26"/>
      <c r="FNH239" s="26"/>
      <c r="FNI239" s="26"/>
      <c r="FNJ239" s="26"/>
      <c r="FNK239" s="26"/>
      <c r="FNL239" s="26"/>
      <c r="FNM239" s="26"/>
      <c r="FNN239" s="26"/>
      <c r="FNO239" s="26"/>
      <c r="FNP239" s="26"/>
      <c r="FNQ239" s="26"/>
      <c r="FNR239" s="26"/>
      <c r="FNS239" s="26"/>
      <c r="FNT239" s="26"/>
      <c r="FNU239" s="26"/>
      <c r="FNV239" s="26"/>
      <c r="FNW239" s="26"/>
      <c r="FNX239" s="26"/>
      <c r="FNY239" s="26"/>
      <c r="FNZ239" s="26"/>
      <c r="FOA239" s="26"/>
      <c r="FOB239" s="26"/>
      <c r="FOC239" s="26"/>
      <c r="FOD239" s="26"/>
      <c r="FOE239" s="26"/>
      <c r="FOF239" s="26"/>
      <c r="FOG239" s="26"/>
      <c r="FOH239" s="26"/>
      <c r="FOI239" s="26"/>
      <c r="FOJ239" s="26"/>
      <c r="FOK239" s="26"/>
      <c r="FOL239" s="26"/>
      <c r="FOM239" s="26"/>
      <c r="FON239" s="26"/>
      <c r="FOO239" s="26"/>
      <c r="FOP239" s="26"/>
      <c r="FOQ239" s="26"/>
      <c r="FOR239" s="26"/>
      <c r="FOS239" s="26"/>
      <c r="FOT239" s="26"/>
      <c r="FOU239" s="26"/>
      <c r="FOV239" s="26"/>
      <c r="FOW239" s="26"/>
      <c r="FOX239" s="26"/>
      <c r="FOY239" s="26"/>
      <c r="FOZ239" s="26"/>
      <c r="FPA239" s="26"/>
      <c r="FPB239" s="26"/>
      <c r="FPC239" s="26"/>
      <c r="FPD239" s="26"/>
      <c r="FPE239" s="26"/>
      <c r="FPF239" s="26"/>
      <c r="FPG239" s="26"/>
      <c r="FPH239" s="26"/>
      <c r="FPI239" s="26"/>
      <c r="FPJ239" s="26"/>
      <c r="FPK239" s="26"/>
      <c r="FPL239" s="26"/>
      <c r="FPM239" s="26"/>
      <c r="FPN239" s="26"/>
      <c r="FPO239" s="26"/>
      <c r="FPP239" s="26"/>
      <c r="FPQ239" s="26"/>
      <c r="FPR239" s="26"/>
      <c r="FPS239" s="26"/>
      <c r="FPT239" s="26"/>
      <c r="FPU239" s="26"/>
      <c r="FPV239" s="26"/>
      <c r="FPW239" s="26"/>
      <c r="FPX239" s="26"/>
      <c r="FPY239" s="26"/>
      <c r="FPZ239" s="26"/>
      <c r="FQA239" s="26"/>
      <c r="FQB239" s="26"/>
      <c r="FQC239" s="26"/>
      <c r="FQD239" s="26"/>
      <c r="FQE239" s="26"/>
      <c r="FQF239" s="26"/>
      <c r="FQG239" s="26"/>
      <c r="FQH239" s="26"/>
      <c r="FQI239" s="26"/>
      <c r="FQJ239" s="26"/>
      <c r="FQK239" s="26"/>
      <c r="FQL239" s="26"/>
      <c r="FQM239" s="26"/>
      <c r="FQN239" s="26"/>
      <c r="FQO239" s="26"/>
      <c r="FQP239" s="26"/>
      <c r="FQQ239" s="26"/>
      <c r="FQR239" s="26"/>
      <c r="FQS239" s="26"/>
      <c r="FQT239" s="26"/>
      <c r="FQU239" s="26"/>
      <c r="FQV239" s="26"/>
      <c r="FQW239" s="26"/>
      <c r="FQX239" s="26"/>
      <c r="FQY239" s="26"/>
      <c r="FQZ239" s="26"/>
      <c r="FRA239" s="26"/>
      <c r="FRB239" s="26"/>
      <c r="FRC239" s="26"/>
      <c r="FRD239" s="26"/>
      <c r="FRE239" s="26"/>
      <c r="FRF239" s="26"/>
      <c r="FRG239" s="26"/>
      <c r="FRH239" s="26"/>
      <c r="FRI239" s="26"/>
      <c r="FRJ239" s="26"/>
      <c r="FRK239" s="26"/>
      <c r="FRL239" s="26"/>
      <c r="FRM239" s="26"/>
      <c r="FRN239" s="26"/>
      <c r="FRO239" s="26"/>
      <c r="FRP239" s="26"/>
      <c r="FRQ239" s="26"/>
      <c r="FRR239" s="26"/>
      <c r="FRS239" s="26"/>
      <c r="FRT239" s="26"/>
      <c r="FRU239" s="26"/>
      <c r="FRV239" s="26"/>
      <c r="FRW239" s="26"/>
      <c r="FRX239" s="26"/>
      <c r="FRY239" s="26"/>
      <c r="FRZ239" s="26"/>
      <c r="FSA239" s="26"/>
      <c r="FSB239" s="26"/>
      <c r="FSC239" s="26"/>
      <c r="FSD239" s="26"/>
      <c r="FSE239" s="26"/>
      <c r="FSF239" s="26"/>
      <c r="FSG239" s="26"/>
      <c r="FSH239" s="26"/>
      <c r="FSI239" s="26"/>
      <c r="FSJ239" s="26"/>
      <c r="FSK239" s="26"/>
      <c r="FSL239" s="26"/>
      <c r="FSM239" s="26"/>
      <c r="FSN239" s="26"/>
      <c r="FSO239" s="26"/>
      <c r="FSP239" s="26"/>
      <c r="FSQ239" s="26"/>
      <c r="FSR239" s="26"/>
      <c r="FSS239" s="26"/>
      <c r="FST239" s="26"/>
      <c r="FSU239" s="26"/>
      <c r="FSV239" s="26"/>
      <c r="FSW239" s="26"/>
      <c r="FSX239" s="26"/>
      <c r="FSY239" s="26"/>
      <c r="FSZ239" s="26"/>
      <c r="FTA239" s="26"/>
      <c r="FTB239" s="26"/>
      <c r="FTC239" s="26"/>
      <c r="FTD239" s="26"/>
      <c r="FTE239" s="26"/>
      <c r="FTF239" s="26"/>
      <c r="FTG239" s="26"/>
      <c r="FTH239" s="26"/>
      <c r="FTI239" s="26"/>
      <c r="FTJ239" s="26"/>
      <c r="FTK239" s="26"/>
      <c r="FTL239" s="26"/>
      <c r="FTM239" s="26"/>
      <c r="FTN239" s="26"/>
      <c r="FTO239" s="26"/>
      <c r="FTP239" s="26"/>
      <c r="FTQ239" s="26"/>
      <c r="FTR239" s="26"/>
      <c r="FTS239" s="26"/>
      <c r="FTT239" s="26"/>
      <c r="FTU239" s="26"/>
      <c r="FTV239" s="26"/>
      <c r="FTW239" s="26"/>
      <c r="FTX239" s="26"/>
      <c r="FTY239" s="26"/>
      <c r="FTZ239" s="26"/>
      <c r="FUA239" s="26"/>
      <c r="FUB239" s="26"/>
      <c r="FUC239" s="26"/>
      <c r="FUD239" s="26"/>
      <c r="FUE239" s="26"/>
      <c r="FUF239" s="26"/>
      <c r="FUG239" s="26"/>
      <c r="FUH239" s="26"/>
      <c r="FUI239" s="26"/>
      <c r="FUJ239" s="26"/>
      <c r="FUK239" s="26"/>
      <c r="FUL239" s="26"/>
      <c r="FUM239" s="26"/>
      <c r="FUN239" s="26"/>
      <c r="FUO239" s="26"/>
      <c r="FUP239" s="26"/>
      <c r="FUQ239" s="26"/>
      <c r="FUR239" s="26"/>
      <c r="FUS239" s="26"/>
      <c r="FUT239" s="26"/>
      <c r="FUU239" s="26"/>
      <c r="FUV239" s="26"/>
      <c r="FUW239" s="26"/>
      <c r="FUX239" s="26"/>
      <c r="FUY239" s="26"/>
      <c r="FUZ239" s="26"/>
      <c r="FVA239" s="26"/>
      <c r="FVB239" s="26"/>
      <c r="FVC239" s="26"/>
      <c r="FVD239" s="26"/>
      <c r="FVE239" s="26"/>
      <c r="FVF239" s="26"/>
      <c r="FVG239" s="26"/>
      <c r="FVH239" s="26"/>
      <c r="FVI239" s="26"/>
      <c r="FVJ239" s="26"/>
      <c r="FVK239" s="26"/>
      <c r="FVL239" s="26"/>
      <c r="FVM239" s="26"/>
      <c r="FVN239" s="26"/>
      <c r="FVO239" s="26"/>
      <c r="FVP239" s="26"/>
      <c r="FVQ239" s="26"/>
      <c r="FVR239" s="26"/>
      <c r="FVS239" s="26"/>
      <c r="FVT239" s="26"/>
      <c r="FVU239" s="26"/>
      <c r="FVV239" s="26"/>
      <c r="FVW239" s="26"/>
      <c r="FVX239" s="26"/>
      <c r="FVY239" s="26"/>
      <c r="FVZ239" s="26"/>
      <c r="FWA239" s="26"/>
      <c r="FWB239" s="26"/>
      <c r="FWC239" s="26"/>
      <c r="FWD239" s="26"/>
      <c r="FWE239" s="26"/>
      <c r="FWF239" s="26"/>
      <c r="FWG239" s="26"/>
      <c r="FWH239" s="26"/>
      <c r="FWI239" s="26"/>
      <c r="FWJ239" s="26"/>
      <c r="FWK239" s="26"/>
      <c r="FWL239" s="26"/>
      <c r="FWM239" s="26"/>
      <c r="FWN239" s="26"/>
      <c r="FWO239" s="26"/>
      <c r="FWP239" s="26"/>
      <c r="FWQ239" s="26"/>
      <c r="FWR239" s="26"/>
      <c r="FWS239" s="26"/>
      <c r="FWT239" s="26"/>
      <c r="FWU239" s="26"/>
      <c r="FWV239" s="26"/>
      <c r="FWW239" s="26"/>
      <c r="FWX239" s="26"/>
      <c r="FWY239" s="26"/>
      <c r="FWZ239" s="26"/>
      <c r="FXA239" s="26"/>
      <c r="FXB239" s="26"/>
      <c r="FXC239" s="26"/>
      <c r="FXD239" s="26"/>
      <c r="FXE239" s="26"/>
      <c r="FXF239" s="26"/>
      <c r="FXG239" s="26"/>
      <c r="FXH239" s="26"/>
      <c r="FXI239" s="26"/>
      <c r="FXJ239" s="26"/>
      <c r="FXK239" s="26"/>
      <c r="FXL239" s="26"/>
      <c r="FXM239" s="26"/>
      <c r="FXN239" s="26"/>
      <c r="FXO239" s="26"/>
      <c r="FXP239" s="26"/>
      <c r="FXQ239" s="26"/>
      <c r="FXR239" s="26"/>
      <c r="FXS239" s="26"/>
      <c r="FXT239" s="26"/>
      <c r="FXU239" s="26"/>
      <c r="FXV239" s="26"/>
      <c r="FXW239" s="26"/>
      <c r="FXX239" s="26"/>
      <c r="FXY239" s="26"/>
      <c r="FXZ239" s="26"/>
      <c r="FYA239" s="26"/>
      <c r="FYB239" s="26"/>
      <c r="FYC239" s="26"/>
      <c r="FYD239" s="26"/>
      <c r="FYE239" s="26"/>
      <c r="FYF239" s="26"/>
      <c r="FYG239" s="26"/>
      <c r="FYH239" s="26"/>
      <c r="FYI239" s="26"/>
      <c r="FYJ239" s="26"/>
      <c r="FYK239" s="26"/>
      <c r="FYL239" s="26"/>
      <c r="FYM239" s="26"/>
      <c r="FYN239" s="26"/>
      <c r="FYO239" s="26"/>
      <c r="FYP239" s="26"/>
      <c r="FYQ239" s="26"/>
      <c r="FYR239" s="26"/>
      <c r="FYS239" s="26"/>
      <c r="FYT239" s="26"/>
      <c r="FYU239" s="26"/>
      <c r="FYV239" s="26"/>
      <c r="FYW239" s="26"/>
      <c r="FYX239" s="26"/>
      <c r="FYY239" s="26"/>
      <c r="FYZ239" s="26"/>
      <c r="FZA239" s="26"/>
      <c r="FZB239" s="26"/>
      <c r="FZC239" s="26"/>
      <c r="FZD239" s="26"/>
      <c r="FZE239" s="26"/>
      <c r="FZF239" s="26"/>
      <c r="FZG239" s="26"/>
      <c r="FZH239" s="26"/>
      <c r="FZI239" s="26"/>
      <c r="FZJ239" s="26"/>
      <c r="FZK239" s="26"/>
      <c r="FZL239" s="26"/>
      <c r="FZM239" s="26"/>
      <c r="FZN239" s="26"/>
      <c r="FZO239" s="26"/>
      <c r="FZP239" s="26"/>
      <c r="FZQ239" s="26"/>
      <c r="FZR239" s="26"/>
      <c r="FZS239" s="26"/>
      <c r="FZT239" s="26"/>
      <c r="FZU239" s="26"/>
      <c r="FZV239" s="26"/>
      <c r="FZW239" s="26"/>
      <c r="FZX239" s="26"/>
      <c r="FZY239" s="26"/>
      <c r="FZZ239" s="26"/>
      <c r="GAA239" s="26"/>
      <c r="GAB239" s="26"/>
      <c r="GAC239" s="26"/>
      <c r="GAD239" s="26"/>
      <c r="GAE239" s="26"/>
      <c r="GAF239" s="26"/>
      <c r="GAG239" s="26"/>
      <c r="GAH239" s="26"/>
      <c r="GAI239" s="26"/>
      <c r="GAJ239" s="26"/>
      <c r="GAK239" s="26"/>
      <c r="GAL239" s="26"/>
      <c r="GAM239" s="26"/>
      <c r="GAN239" s="26"/>
      <c r="GAO239" s="26"/>
      <c r="GAP239" s="26"/>
      <c r="GAQ239" s="26"/>
      <c r="GAR239" s="26"/>
      <c r="GAS239" s="26"/>
      <c r="GAT239" s="26"/>
      <c r="GAU239" s="26"/>
      <c r="GAV239" s="26"/>
      <c r="GAW239" s="26"/>
      <c r="GAX239" s="26"/>
      <c r="GAY239" s="26"/>
      <c r="GAZ239" s="26"/>
      <c r="GBA239" s="26"/>
      <c r="GBB239" s="26"/>
      <c r="GBC239" s="26"/>
      <c r="GBD239" s="26"/>
      <c r="GBE239" s="26"/>
      <c r="GBF239" s="26"/>
      <c r="GBG239" s="26"/>
      <c r="GBH239" s="26"/>
      <c r="GBI239" s="26"/>
      <c r="GBJ239" s="26"/>
      <c r="GBK239" s="26"/>
      <c r="GBL239" s="26"/>
      <c r="GBM239" s="26"/>
      <c r="GBN239" s="26"/>
      <c r="GBO239" s="26"/>
      <c r="GBP239" s="26"/>
      <c r="GBQ239" s="26"/>
      <c r="GBR239" s="26"/>
      <c r="GBS239" s="26"/>
      <c r="GBT239" s="26"/>
      <c r="GBU239" s="26"/>
      <c r="GBV239" s="26"/>
      <c r="GBW239" s="26"/>
      <c r="GBX239" s="26"/>
      <c r="GBY239" s="26"/>
      <c r="GBZ239" s="26"/>
      <c r="GCA239" s="26"/>
      <c r="GCB239" s="26"/>
      <c r="GCC239" s="26"/>
      <c r="GCD239" s="26"/>
      <c r="GCE239" s="26"/>
      <c r="GCF239" s="26"/>
      <c r="GCG239" s="26"/>
      <c r="GCH239" s="26"/>
      <c r="GCI239" s="26"/>
      <c r="GCJ239" s="26"/>
      <c r="GCK239" s="26"/>
      <c r="GCL239" s="26"/>
      <c r="GCM239" s="26"/>
      <c r="GCN239" s="26"/>
      <c r="GCO239" s="26"/>
      <c r="GCP239" s="26"/>
      <c r="GCQ239" s="26"/>
      <c r="GCR239" s="26"/>
      <c r="GCS239" s="26"/>
      <c r="GCT239" s="26"/>
      <c r="GCU239" s="26"/>
      <c r="GCV239" s="26"/>
      <c r="GCW239" s="26"/>
      <c r="GCX239" s="26"/>
      <c r="GCY239" s="26"/>
      <c r="GCZ239" s="26"/>
      <c r="GDA239" s="26"/>
      <c r="GDB239" s="26"/>
      <c r="GDC239" s="26"/>
      <c r="GDD239" s="26"/>
      <c r="GDE239" s="26"/>
      <c r="GDF239" s="26"/>
      <c r="GDG239" s="26"/>
      <c r="GDH239" s="26"/>
      <c r="GDI239" s="26"/>
      <c r="GDJ239" s="26"/>
      <c r="GDK239" s="26"/>
      <c r="GDL239" s="26"/>
      <c r="GDM239" s="26"/>
      <c r="GDN239" s="26"/>
      <c r="GDO239" s="26"/>
      <c r="GDP239" s="26"/>
      <c r="GDQ239" s="26"/>
      <c r="GDR239" s="26"/>
      <c r="GDS239" s="26"/>
      <c r="GDT239" s="26"/>
      <c r="GDU239" s="26"/>
      <c r="GDV239" s="26"/>
      <c r="GDW239" s="26"/>
      <c r="GDX239" s="26"/>
      <c r="GDY239" s="26"/>
      <c r="GDZ239" s="26"/>
      <c r="GEA239" s="26"/>
      <c r="GEB239" s="26"/>
      <c r="GEC239" s="26"/>
      <c r="GED239" s="26"/>
      <c r="GEE239" s="26"/>
      <c r="GEF239" s="26"/>
      <c r="GEG239" s="26"/>
      <c r="GEH239" s="26"/>
      <c r="GEI239" s="26"/>
      <c r="GEJ239" s="26"/>
      <c r="GEK239" s="26"/>
      <c r="GEL239" s="26"/>
      <c r="GEM239" s="26"/>
      <c r="GEN239" s="26"/>
      <c r="GEO239" s="26"/>
      <c r="GEP239" s="26"/>
      <c r="GEQ239" s="26"/>
      <c r="GER239" s="26"/>
      <c r="GES239" s="26"/>
      <c r="GET239" s="26"/>
      <c r="GEU239" s="26"/>
      <c r="GEV239" s="26"/>
      <c r="GEW239" s="26"/>
      <c r="GEX239" s="26"/>
      <c r="GEY239" s="26"/>
      <c r="GEZ239" s="26"/>
      <c r="GFA239" s="26"/>
      <c r="GFB239" s="26"/>
      <c r="GFC239" s="26"/>
      <c r="GFD239" s="26"/>
      <c r="GFE239" s="26"/>
      <c r="GFF239" s="26"/>
      <c r="GFG239" s="26"/>
      <c r="GFH239" s="26"/>
      <c r="GFI239" s="26"/>
      <c r="GFJ239" s="26"/>
      <c r="GFK239" s="26"/>
      <c r="GFL239" s="26"/>
      <c r="GFM239" s="26"/>
      <c r="GFN239" s="26"/>
      <c r="GFO239" s="26"/>
      <c r="GFP239" s="26"/>
      <c r="GFQ239" s="26"/>
      <c r="GFR239" s="26"/>
      <c r="GFS239" s="26"/>
      <c r="GFT239" s="26"/>
      <c r="GFU239" s="26"/>
      <c r="GFV239" s="26"/>
      <c r="GFW239" s="26"/>
      <c r="GFX239" s="26"/>
      <c r="GFY239" s="26"/>
      <c r="GFZ239" s="26"/>
      <c r="GGA239" s="26"/>
      <c r="GGB239" s="26"/>
      <c r="GGC239" s="26"/>
      <c r="GGD239" s="26"/>
      <c r="GGE239" s="26"/>
      <c r="GGF239" s="26"/>
      <c r="GGG239" s="26"/>
      <c r="GGH239" s="26"/>
      <c r="GGI239" s="26"/>
      <c r="GGJ239" s="26"/>
      <c r="GGK239" s="26"/>
      <c r="GGL239" s="26"/>
      <c r="GGM239" s="26"/>
      <c r="GGN239" s="26"/>
      <c r="GGO239" s="26"/>
      <c r="GGP239" s="26"/>
      <c r="GGQ239" s="26"/>
      <c r="GGR239" s="26"/>
      <c r="GGS239" s="26"/>
      <c r="GGT239" s="26"/>
      <c r="GGU239" s="26"/>
      <c r="GGV239" s="26"/>
      <c r="GGW239" s="26"/>
      <c r="GGX239" s="26"/>
      <c r="GGY239" s="26"/>
      <c r="GGZ239" s="26"/>
      <c r="GHA239" s="26"/>
      <c r="GHB239" s="26"/>
      <c r="GHC239" s="26"/>
      <c r="GHD239" s="26"/>
      <c r="GHE239" s="26"/>
      <c r="GHF239" s="26"/>
      <c r="GHG239" s="26"/>
      <c r="GHH239" s="26"/>
      <c r="GHI239" s="26"/>
      <c r="GHJ239" s="26"/>
      <c r="GHK239" s="26"/>
      <c r="GHL239" s="26"/>
      <c r="GHM239" s="26"/>
      <c r="GHN239" s="26"/>
      <c r="GHO239" s="26"/>
      <c r="GHP239" s="26"/>
      <c r="GHQ239" s="26"/>
      <c r="GHR239" s="26"/>
      <c r="GHS239" s="26"/>
      <c r="GHT239" s="26"/>
      <c r="GHU239" s="26"/>
      <c r="GHV239" s="26"/>
      <c r="GHW239" s="26"/>
      <c r="GHX239" s="26"/>
      <c r="GHY239" s="26"/>
      <c r="GHZ239" s="26"/>
      <c r="GIA239" s="26"/>
      <c r="GIB239" s="26"/>
      <c r="GIC239" s="26"/>
      <c r="GID239" s="26"/>
      <c r="GIE239" s="26"/>
      <c r="GIF239" s="26"/>
      <c r="GIG239" s="26"/>
      <c r="GIH239" s="26"/>
      <c r="GII239" s="26"/>
      <c r="GIJ239" s="26"/>
      <c r="GIK239" s="26"/>
      <c r="GIL239" s="26"/>
      <c r="GIM239" s="26"/>
      <c r="GIN239" s="26"/>
      <c r="GIO239" s="26"/>
      <c r="GIP239" s="26"/>
      <c r="GIQ239" s="26"/>
      <c r="GIR239" s="26"/>
      <c r="GIS239" s="26"/>
      <c r="GIT239" s="26"/>
      <c r="GIU239" s="26"/>
      <c r="GIV239" s="26"/>
      <c r="GIW239" s="26"/>
      <c r="GIX239" s="26"/>
      <c r="GIY239" s="26"/>
      <c r="GIZ239" s="26"/>
      <c r="GJA239" s="26"/>
      <c r="GJB239" s="26"/>
      <c r="GJC239" s="26"/>
      <c r="GJD239" s="26"/>
      <c r="GJE239" s="26"/>
      <c r="GJF239" s="26"/>
      <c r="GJG239" s="26"/>
      <c r="GJH239" s="26"/>
      <c r="GJI239" s="26"/>
      <c r="GJJ239" s="26"/>
      <c r="GJK239" s="26"/>
      <c r="GJL239" s="26"/>
      <c r="GJM239" s="26"/>
      <c r="GJN239" s="26"/>
      <c r="GJO239" s="26"/>
      <c r="GJP239" s="26"/>
      <c r="GJQ239" s="26"/>
      <c r="GJR239" s="26"/>
      <c r="GJS239" s="26"/>
      <c r="GJT239" s="26"/>
      <c r="GJU239" s="26"/>
      <c r="GJV239" s="26"/>
      <c r="GJW239" s="26"/>
      <c r="GJX239" s="26"/>
      <c r="GJY239" s="26"/>
      <c r="GJZ239" s="26"/>
      <c r="GKA239" s="26"/>
      <c r="GKB239" s="26"/>
      <c r="GKC239" s="26"/>
      <c r="GKD239" s="26"/>
      <c r="GKE239" s="26"/>
      <c r="GKF239" s="26"/>
      <c r="GKG239" s="26"/>
      <c r="GKH239" s="26"/>
      <c r="GKI239" s="26"/>
      <c r="GKJ239" s="26"/>
      <c r="GKK239" s="26"/>
      <c r="GKL239" s="26"/>
      <c r="GKM239" s="26"/>
      <c r="GKN239" s="26"/>
      <c r="GKO239" s="26"/>
      <c r="GKP239" s="26"/>
      <c r="GKQ239" s="26"/>
      <c r="GKR239" s="26"/>
      <c r="GKS239" s="26"/>
      <c r="GKT239" s="26"/>
      <c r="GKU239" s="26"/>
      <c r="GKV239" s="26"/>
      <c r="GKW239" s="26"/>
      <c r="GKX239" s="26"/>
      <c r="GKY239" s="26"/>
      <c r="GKZ239" s="26"/>
      <c r="GLA239" s="26"/>
      <c r="GLB239" s="26"/>
      <c r="GLC239" s="26"/>
      <c r="GLD239" s="26"/>
      <c r="GLE239" s="26"/>
      <c r="GLF239" s="26"/>
      <c r="GLG239" s="26"/>
      <c r="GLH239" s="26"/>
      <c r="GLI239" s="26"/>
      <c r="GLJ239" s="26"/>
      <c r="GLK239" s="26"/>
      <c r="GLL239" s="26"/>
      <c r="GLM239" s="26"/>
      <c r="GLN239" s="26"/>
      <c r="GLO239" s="26"/>
      <c r="GLP239" s="26"/>
      <c r="GLQ239" s="26"/>
      <c r="GLR239" s="26"/>
      <c r="GLS239" s="26"/>
      <c r="GLT239" s="26"/>
      <c r="GLU239" s="26"/>
      <c r="GLV239" s="26"/>
      <c r="GLW239" s="26"/>
      <c r="GLX239" s="26"/>
      <c r="GLY239" s="26"/>
      <c r="GLZ239" s="26"/>
      <c r="GMA239" s="26"/>
      <c r="GMB239" s="26"/>
      <c r="GMC239" s="26"/>
      <c r="GMD239" s="26"/>
      <c r="GME239" s="26"/>
      <c r="GMF239" s="26"/>
      <c r="GMG239" s="26"/>
      <c r="GMH239" s="26"/>
      <c r="GMI239" s="26"/>
      <c r="GMJ239" s="26"/>
      <c r="GMK239" s="26"/>
      <c r="GML239" s="26"/>
      <c r="GMM239" s="26"/>
      <c r="GMN239" s="26"/>
      <c r="GMO239" s="26"/>
      <c r="GMP239" s="26"/>
      <c r="GMQ239" s="26"/>
      <c r="GMR239" s="26"/>
      <c r="GMS239" s="26"/>
      <c r="GMT239" s="26"/>
      <c r="GMU239" s="26"/>
      <c r="GMV239" s="26"/>
      <c r="GMW239" s="26"/>
      <c r="GMX239" s="26"/>
      <c r="GMY239" s="26"/>
      <c r="GMZ239" s="26"/>
      <c r="GNA239" s="26"/>
      <c r="GNB239" s="26"/>
      <c r="GNC239" s="26"/>
      <c r="GND239" s="26"/>
      <c r="GNE239" s="26"/>
      <c r="GNF239" s="26"/>
      <c r="GNG239" s="26"/>
      <c r="GNH239" s="26"/>
      <c r="GNI239" s="26"/>
      <c r="GNJ239" s="26"/>
      <c r="GNK239" s="26"/>
      <c r="GNL239" s="26"/>
      <c r="GNM239" s="26"/>
      <c r="GNN239" s="26"/>
      <c r="GNO239" s="26"/>
      <c r="GNP239" s="26"/>
      <c r="GNQ239" s="26"/>
      <c r="GNR239" s="26"/>
      <c r="GNS239" s="26"/>
      <c r="GNT239" s="26"/>
      <c r="GNU239" s="26"/>
      <c r="GNV239" s="26"/>
      <c r="GNW239" s="26"/>
      <c r="GNX239" s="26"/>
      <c r="GNY239" s="26"/>
      <c r="GNZ239" s="26"/>
      <c r="GOA239" s="26"/>
      <c r="GOB239" s="26"/>
      <c r="GOC239" s="26"/>
      <c r="GOD239" s="26"/>
      <c r="GOE239" s="26"/>
      <c r="GOF239" s="26"/>
      <c r="GOG239" s="26"/>
      <c r="GOH239" s="26"/>
      <c r="GOI239" s="26"/>
      <c r="GOJ239" s="26"/>
      <c r="GOK239" s="26"/>
      <c r="GOL239" s="26"/>
      <c r="GOM239" s="26"/>
      <c r="GON239" s="26"/>
      <c r="GOO239" s="26"/>
      <c r="GOP239" s="26"/>
      <c r="GOQ239" s="26"/>
      <c r="GOR239" s="26"/>
      <c r="GOS239" s="26"/>
      <c r="GOT239" s="26"/>
      <c r="GOU239" s="26"/>
      <c r="GOV239" s="26"/>
      <c r="GOW239" s="26"/>
      <c r="GOX239" s="26"/>
      <c r="GOY239" s="26"/>
      <c r="GOZ239" s="26"/>
      <c r="GPA239" s="26"/>
      <c r="GPB239" s="26"/>
      <c r="GPC239" s="26"/>
      <c r="GPD239" s="26"/>
      <c r="GPE239" s="26"/>
      <c r="GPF239" s="26"/>
      <c r="GPG239" s="26"/>
      <c r="GPH239" s="26"/>
      <c r="GPI239" s="26"/>
      <c r="GPJ239" s="26"/>
      <c r="GPK239" s="26"/>
      <c r="GPL239" s="26"/>
      <c r="GPM239" s="26"/>
      <c r="GPN239" s="26"/>
      <c r="GPO239" s="26"/>
      <c r="GPP239" s="26"/>
      <c r="GPQ239" s="26"/>
      <c r="GPR239" s="26"/>
      <c r="GPS239" s="26"/>
      <c r="GPT239" s="26"/>
      <c r="GPU239" s="26"/>
      <c r="GPV239" s="26"/>
      <c r="GPW239" s="26"/>
      <c r="GPX239" s="26"/>
      <c r="GPY239" s="26"/>
      <c r="GPZ239" s="26"/>
      <c r="GQA239" s="26"/>
      <c r="GQB239" s="26"/>
      <c r="GQC239" s="26"/>
      <c r="GQD239" s="26"/>
      <c r="GQE239" s="26"/>
      <c r="GQF239" s="26"/>
      <c r="GQG239" s="26"/>
      <c r="GQH239" s="26"/>
      <c r="GQI239" s="26"/>
      <c r="GQJ239" s="26"/>
      <c r="GQK239" s="26"/>
      <c r="GQL239" s="26"/>
      <c r="GQM239" s="26"/>
      <c r="GQN239" s="26"/>
      <c r="GQO239" s="26"/>
      <c r="GQP239" s="26"/>
      <c r="GQQ239" s="26"/>
      <c r="GQR239" s="26"/>
      <c r="GQS239" s="26"/>
      <c r="GQT239" s="26"/>
      <c r="GQU239" s="26"/>
      <c r="GQV239" s="26"/>
      <c r="GQW239" s="26"/>
      <c r="GQX239" s="26"/>
      <c r="GQY239" s="26"/>
      <c r="GQZ239" s="26"/>
      <c r="GRA239" s="26"/>
      <c r="GRB239" s="26"/>
      <c r="GRC239" s="26"/>
      <c r="GRD239" s="26"/>
      <c r="GRE239" s="26"/>
      <c r="GRF239" s="26"/>
      <c r="GRG239" s="26"/>
      <c r="GRH239" s="26"/>
      <c r="GRI239" s="26"/>
      <c r="GRJ239" s="26"/>
      <c r="GRK239" s="26"/>
      <c r="GRL239" s="26"/>
      <c r="GRM239" s="26"/>
      <c r="GRN239" s="26"/>
      <c r="GRO239" s="26"/>
      <c r="GRP239" s="26"/>
      <c r="GRQ239" s="26"/>
      <c r="GRR239" s="26"/>
      <c r="GRS239" s="26"/>
      <c r="GRT239" s="26"/>
      <c r="GRU239" s="26"/>
      <c r="GRV239" s="26"/>
      <c r="GRW239" s="26"/>
      <c r="GRX239" s="26"/>
      <c r="GRY239" s="26"/>
      <c r="GRZ239" s="26"/>
      <c r="GSA239" s="26"/>
      <c r="GSB239" s="26"/>
      <c r="GSC239" s="26"/>
      <c r="GSD239" s="26"/>
      <c r="GSE239" s="26"/>
      <c r="GSF239" s="26"/>
      <c r="GSG239" s="26"/>
      <c r="GSH239" s="26"/>
      <c r="GSI239" s="26"/>
      <c r="GSJ239" s="26"/>
      <c r="GSK239" s="26"/>
      <c r="GSL239" s="26"/>
      <c r="GSM239" s="26"/>
      <c r="GSN239" s="26"/>
      <c r="GSO239" s="26"/>
      <c r="GSP239" s="26"/>
      <c r="GSQ239" s="26"/>
      <c r="GSR239" s="26"/>
      <c r="GSS239" s="26"/>
      <c r="GST239" s="26"/>
      <c r="GSU239" s="26"/>
      <c r="GSV239" s="26"/>
      <c r="GSW239" s="26"/>
      <c r="GSX239" s="26"/>
      <c r="GSY239" s="26"/>
      <c r="GSZ239" s="26"/>
      <c r="GTA239" s="26"/>
      <c r="GTB239" s="26"/>
      <c r="GTC239" s="26"/>
      <c r="GTD239" s="26"/>
      <c r="GTE239" s="26"/>
      <c r="GTF239" s="26"/>
      <c r="GTG239" s="26"/>
      <c r="GTH239" s="26"/>
      <c r="GTI239" s="26"/>
      <c r="GTJ239" s="26"/>
      <c r="GTK239" s="26"/>
      <c r="GTL239" s="26"/>
      <c r="GTM239" s="26"/>
      <c r="GTN239" s="26"/>
      <c r="GTO239" s="26"/>
      <c r="GTP239" s="26"/>
      <c r="GTQ239" s="26"/>
      <c r="GTR239" s="26"/>
      <c r="GTS239" s="26"/>
      <c r="GTT239" s="26"/>
      <c r="GTU239" s="26"/>
      <c r="GTV239" s="26"/>
      <c r="GTW239" s="26"/>
      <c r="GTX239" s="26"/>
      <c r="GTY239" s="26"/>
      <c r="GTZ239" s="26"/>
      <c r="GUA239" s="26"/>
      <c r="GUB239" s="26"/>
      <c r="GUC239" s="26"/>
      <c r="GUD239" s="26"/>
      <c r="GUE239" s="26"/>
      <c r="GUF239" s="26"/>
      <c r="GUG239" s="26"/>
      <c r="GUH239" s="26"/>
      <c r="GUI239" s="26"/>
      <c r="GUJ239" s="26"/>
      <c r="GUK239" s="26"/>
      <c r="GUL239" s="26"/>
      <c r="GUM239" s="26"/>
      <c r="GUN239" s="26"/>
      <c r="GUO239" s="26"/>
      <c r="GUP239" s="26"/>
      <c r="GUQ239" s="26"/>
      <c r="GUR239" s="26"/>
      <c r="GUS239" s="26"/>
      <c r="GUT239" s="26"/>
      <c r="GUU239" s="26"/>
      <c r="GUV239" s="26"/>
      <c r="GUW239" s="26"/>
      <c r="GUX239" s="26"/>
      <c r="GUY239" s="26"/>
      <c r="GUZ239" s="26"/>
      <c r="GVA239" s="26"/>
      <c r="GVB239" s="26"/>
      <c r="GVC239" s="26"/>
      <c r="GVD239" s="26"/>
      <c r="GVE239" s="26"/>
      <c r="GVF239" s="26"/>
      <c r="GVG239" s="26"/>
      <c r="GVH239" s="26"/>
      <c r="GVI239" s="26"/>
      <c r="GVJ239" s="26"/>
      <c r="GVK239" s="26"/>
      <c r="GVL239" s="26"/>
      <c r="GVM239" s="26"/>
      <c r="GVN239" s="26"/>
      <c r="GVO239" s="26"/>
      <c r="GVP239" s="26"/>
      <c r="GVQ239" s="26"/>
      <c r="GVR239" s="26"/>
      <c r="GVS239" s="26"/>
      <c r="GVT239" s="26"/>
      <c r="GVU239" s="26"/>
      <c r="GVV239" s="26"/>
      <c r="GVW239" s="26"/>
      <c r="GVX239" s="26"/>
      <c r="GVY239" s="26"/>
      <c r="GVZ239" s="26"/>
      <c r="GWA239" s="26"/>
      <c r="GWB239" s="26"/>
      <c r="GWC239" s="26"/>
      <c r="GWD239" s="26"/>
      <c r="GWE239" s="26"/>
      <c r="GWF239" s="26"/>
      <c r="GWG239" s="26"/>
      <c r="GWH239" s="26"/>
      <c r="GWI239" s="26"/>
      <c r="GWJ239" s="26"/>
      <c r="GWK239" s="26"/>
      <c r="GWL239" s="26"/>
      <c r="GWM239" s="26"/>
      <c r="GWN239" s="26"/>
      <c r="GWO239" s="26"/>
      <c r="GWP239" s="26"/>
      <c r="GWQ239" s="26"/>
      <c r="GWR239" s="26"/>
      <c r="GWS239" s="26"/>
      <c r="GWT239" s="26"/>
      <c r="GWU239" s="26"/>
      <c r="GWV239" s="26"/>
      <c r="GWW239" s="26"/>
      <c r="GWX239" s="26"/>
      <c r="GWY239" s="26"/>
      <c r="GWZ239" s="26"/>
      <c r="GXA239" s="26"/>
      <c r="GXB239" s="26"/>
      <c r="GXC239" s="26"/>
      <c r="GXD239" s="26"/>
      <c r="GXE239" s="26"/>
      <c r="GXF239" s="26"/>
      <c r="GXG239" s="26"/>
      <c r="GXH239" s="26"/>
      <c r="GXI239" s="26"/>
      <c r="GXJ239" s="26"/>
      <c r="GXK239" s="26"/>
      <c r="GXL239" s="26"/>
      <c r="GXM239" s="26"/>
      <c r="GXN239" s="26"/>
      <c r="GXO239" s="26"/>
      <c r="GXP239" s="26"/>
      <c r="GXQ239" s="26"/>
      <c r="GXR239" s="26"/>
      <c r="GXS239" s="26"/>
      <c r="GXT239" s="26"/>
      <c r="GXU239" s="26"/>
      <c r="GXV239" s="26"/>
      <c r="GXW239" s="26"/>
      <c r="GXX239" s="26"/>
      <c r="GXY239" s="26"/>
      <c r="GXZ239" s="26"/>
      <c r="GYA239" s="26"/>
      <c r="GYB239" s="26"/>
      <c r="GYC239" s="26"/>
      <c r="GYD239" s="26"/>
      <c r="GYE239" s="26"/>
      <c r="GYF239" s="26"/>
      <c r="GYG239" s="26"/>
      <c r="GYH239" s="26"/>
      <c r="GYI239" s="26"/>
      <c r="GYJ239" s="26"/>
      <c r="GYK239" s="26"/>
      <c r="GYL239" s="26"/>
      <c r="GYM239" s="26"/>
      <c r="GYN239" s="26"/>
      <c r="GYO239" s="26"/>
      <c r="GYP239" s="26"/>
      <c r="GYQ239" s="26"/>
      <c r="GYR239" s="26"/>
      <c r="GYS239" s="26"/>
      <c r="GYT239" s="26"/>
      <c r="GYU239" s="26"/>
      <c r="GYV239" s="26"/>
      <c r="GYW239" s="26"/>
      <c r="GYX239" s="26"/>
      <c r="GYY239" s="26"/>
      <c r="GYZ239" s="26"/>
      <c r="GZA239" s="26"/>
      <c r="GZB239" s="26"/>
      <c r="GZC239" s="26"/>
      <c r="GZD239" s="26"/>
      <c r="GZE239" s="26"/>
      <c r="GZF239" s="26"/>
      <c r="GZG239" s="26"/>
      <c r="GZH239" s="26"/>
      <c r="GZI239" s="26"/>
      <c r="GZJ239" s="26"/>
      <c r="GZK239" s="26"/>
      <c r="GZL239" s="26"/>
      <c r="GZM239" s="26"/>
      <c r="GZN239" s="26"/>
      <c r="GZO239" s="26"/>
      <c r="GZP239" s="26"/>
      <c r="GZQ239" s="26"/>
      <c r="GZR239" s="26"/>
      <c r="GZS239" s="26"/>
      <c r="GZT239" s="26"/>
      <c r="GZU239" s="26"/>
      <c r="GZV239" s="26"/>
      <c r="GZW239" s="26"/>
      <c r="GZX239" s="26"/>
      <c r="GZY239" s="26"/>
      <c r="GZZ239" s="26"/>
      <c r="HAA239" s="26"/>
      <c r="HAB239" s="26"/>
      <c r="HAC239" s="26"/>
      <c r="HAD239" s="26"/>
      <c r="HAE239" s="26"/>
      <c r="HAF239" s="26"/>
      <c r="HAG239" s="26"/>
      <c r="HAH239" s="26"/>
      <c r="HAI239" s="26"/>
      <c r="HAJ239" s="26"/>
      <c r="HAK239" s="26"/>
      <c r="HAL239" s="26"/>
      <c r="HAM239" s="26"/>
      <c r="HAN239" s="26"/>
      <c r="HAO239" s="26"/>
      <c r="HAP239" s="26"/>
      <c r="HAQ239" s="26"/>
      <c r="HAR239" s="26"/>
      <c r="HAS239" s="26"/>
      <c r="HAT239" s="26"/>
      <c r="HAU239" s="26"/>
      <c r="HAV239" s="26"/>
      <c r="HAW239" s="26"/>
      <c r="HAX239" s="26"/>
      <c r="HAY239" s="26"/>
      <c r="HAZ239" s="26"/>
      <c r="HBA239" s="26"/>
      <c r="HBB239" s="26"/>
      <c r="HBC239" s="26"/>
      <c r="HBD239" s="26"/>
      <c r="HBE239" s="26"/>
      <c r="HBF239" s="26"/>
      <c r="HBG239" s="26"/>
      <c r="HBH239" s="26"/>
      <c r="HBI239" s="26"/>
      <c r="HBJ239" s="26"/>
      <c r="HBK239" s="26"/>
      <c r="HBL239" s="26"/>
      <c r="HBM239" s="26"/>
      <c r="HBN239" s="26"/>
      <c r="HBO239" s="26"/>
      <c r="HBP239" s="26"/>
      <c r="HBQ239" s="26"/>
      <c r="HBR239" s="26"/>
      <c r="HBS239" s="26"/>
      <c r="HBT239" s="26"/>
      <c r="HBU239" s="26"/>
      <c r="HBV239" s="26"/>
      <c r="HBW239" s="26"/>
      <c r="HBX239" s="26"/>
      <c r="HBY239" s="26"/>
      <c r="HBZ239" s="26"/>
      <c r="HCA239" s="26"/>
      <c r="HCB239" s="26"/>
      <c r="HCC239" s="26"/>
      <c r="HCD239" s="26"/>
      <c r="HCE239" s="26"/>
      <c r="HCF239" s="26"/>
      <c r="HCG239" s="26"/>
      <c r="HCH239" s="26"/>
      <c r="HCI239" s="26"/>
      <c r="HCJ239" s="26"/>
      <c r="HCK239" s="26"/>
      <c r="HCL239" s="26"/>
      <c r="HCM239" s="26"/>
      <c r="HCN239" s="26"/>
      <c r="HCO239" s="26"/>
      <c r="HCP239" s="26"/>
      <c r="HCQ239" s="26"/>
      <c r="HCR239" s="26"/>
      <c r="HCS239" s="26"/>
      <c r="HCT239" s="26"/>
      <c r="HCU239" s="26"/>
      <c r="HCV239" s="26"/>
      <c r="HCW239" s="26"/>
      <c r="HCX239" s="26"/>
      <c r="HCY239" s="26"/>
      <c r="HCZ239" s="26"/>
      <c r="HDA239" s="26"/>
      <c r="HDB239" s="26"/>
      <c r="HDC239" s="26"/>
      <c r="HDD239" s="26"/>
      <c r="HDE239" s="26"/>
      <c r="HDF239" s="26"/>
      <c r="HDG239" s="26"/>
      <c r="HDH239" s="26"/>
      <c r="HDI239" s="26"/>
      <c r="HDJ239" s="26"/>
      <c r="HDK239" s="26"/>
      <c r="HDL239" s="26"/>
      <c r="HDM239" s="26"/>
      <c r="HDN239" s="26"/>
      <c r="HDO239" s="26"/>
      <c r="HDP239" s="26"/>
      <c r="HDQ239" s="26"/>
      <c r="HDR239" s="26"/>
      <c r="HDS239" s="26"/>
      <c r="HDT239" s="26"/>
      <c r="HDU239" s="26"/>
      <c r="HDV239" s="26"/>
      <c r="HDW239" s="26"/>
      <c r="HDX239" s="26"/>
      <c r="HDY239" s="26"/>
      <c r="HDZ239" s="26"/>
      <c r="HEA239" s="26"/>
      <c r="HEB239" s="26"/>
      <c r="HEC239" s="26"/>
      <c r="HED239" s="26"/>
      <c r="HEE239" s="26"/>
      <c r="HEF239" s="26"/>
      <c r="HEG239" s="26"/>
      <c r="HEH239" s="26"/>
      <c r="HEI239" s="26"/>
      <c r="HEJ239" s="26"/>
      <c r="HEK239" s="26"/>
      <c r="HEL239" s="26"/>
      <c r="HEM239" s="26"/>
      <c r="HEN239" s="26"/>
      <c r="HEO239" s="26"/>
      <c r="HEP239" s="26"/>
      <c r="HEQ239" s="26"/>
      <c r="HER239" s="26"/>
      <c r="HES239" s="26"/>
      <c r="HET239" s="26"/>
      <c r="HEU239" s="26"/>
      <c r="HEV239" s="26"/>
      <c r="HEW239" s="26"/>
      <c r="HEX239" s="26"/>
      <c r="HEY239" s="26"/>
      <c r="HEZ239" s="26"/>
      <c r="HFA239" s="26"/>
      <c r="HFB239" s="26"/>
      <c r="HFC239" s="26"/>
      <c r="HFD239" s="26"/>
      <c r="HFE239" s="26"/>
      <c r="HFF239" s="26"/>
      <c r="HFG239" s="26"/>
      <c r="HFH239" s="26"/>
      <c r="HFI239" s="26"/>
      <c r="HFJ239" s="26"/>
      <c r="HFK239" s="26"/>
      <c r="HFL239" s="26"/>
      <c r="HFM239" s="26"/>
      <c r="HFN239" s="26"/>
      <c r="HFO239" s="26"/>
      <c r="HFP239" s="26"/>
      <c r="HFQ239" s="26"/>
      <c r="HFR239" s="26"/>
      <c r="HFS239" s="26"/>
      <c r="HFT239" s="26"/>
      <c r="HFU239" s="26"/>
      <c r="HFV239" s="26"/>
      <c r="HFW239" s="26"/>
      <c r="HFX239" s="26"/>
      <c r="HFY239" s="26"/>
      <c r="HFZ239" s="26"/>
      <c r="HGA239" s="26"/>
      <c r="HGB239" s="26"/>
      <c r="HGC239" s="26"/>
      <c r="HGD239" s="26"/>
      <c r="HGE239" s="26"/>
      <c r="HGF239" s="26"/>
      <c r="HGG239" s="26"/>
      <c r="HGH239" s="26"/>
      <c r="HGI239" s="26"/>
      <c r="HGJ239" s="26"/>
      <c r="HGK239" s="26"/>
      <c r="HGL239" s="26"/>
      <c r="HGM239" s="26"/>
      <c r="HGN239" s="26"/>
      <c r="HGO239" s="26"/>
      <c r="HGP239" s="26"/>
      <c r="HGQ239" s="26"/>
      <c r="HGR239" s="26"/>
      <c r="HGS239" s="26"/>
      <c r="HGT239" s="26"/>
      <c r="HGU239" s="26"/>
      <c r="HGV239" s="26"/>
      <c r="HGW239" s="26"/>
      <c r="HGX239" s="26"/>
      <c r="HGY239" s="26"/>
      <c r="HGZ239" s="26"/>
      <c r="HHA239" s="26"/>
      <c r="HHB239" s="26"/>
      <c r="HHC239" s="26"/>
      <c r="HHD239" s="26"/>
      <c r="HHE239" s="26"/>
      <c r="HHF239" s="26"/>
      <c r="HHG239" s="26"/>
      <c r="HHH239" s="26"/>
      <c r="HHI239" s="26"/>
      <c r="HHJ239" s="26"/>
      <c r="HHK239" s="26"/>
      <c r="HHL239" s="26"/>
      <c r="HHM239" s="26"/>
      <c r="HHN239" s="26"/>
      <c r="HHO239" s="26"/>
      <c r="HHP239" s="26"/>
      <c r="HHQ239" s="26"/>
      <c r="HHR239" s="26"/>
      <c r="HHS239" s="26"/>
      <c r="HHT239" s="26"/>
      <c r="HHU239" s="26"/>
      <c r="HHV239" s="26"/>
      <c r="HHW239" s="26"/>
      <c r="HHX239" s="26"/>
      <c r="HHY239" s="26"/>
      <c r="HHZ239" s="26"/>
      <c r="HIA239" s="26"/>
      <c r="HIB239" s="26"/>
      <c r="HIC239" s="26"/>
      <c r="HID239" s="26"/>
      <c r="HIE239" s="26"/>
      <c r="HIF239" s="26"/>
      <c r="HIG239" s="26"/>
      <c r="HIH239" s="26"/>
      <c r="HII239" s="26"/>
      <c r="HIJ239" s="26"/>
      <c r="HIK239" s="26"/>
      <c r="HIL239" s="26"/>
      <c r="HIM239" s="26"/>
      <c r="HIN239" s="26"/>
      <c r="HIO239" s="26"/>
      <c r="HIP239" s="26"/>
      <c r="HIQ239" s="26"/>
      <c r="HIR239" s="26"/>
      <c r="HIS239" s="26"/>
      <c r="HIT239" s="26"/>
      <c r="HIU239" s="26"/>
      <c r="HIV239" s="26"/>
      <c r="HIW239" s="26"/>
      <c r="HIX239" s="26"/>
      <c r="HIY239" s="26"/>
      <c r="HIZ239" s="26"/>
      <c r="HJA239" s="26"/>
      <c r="HJB239" s="26"/>
      <c r="HJC239" s="26"/>
      <c r="HJD239" s="26"/>
      <c r="HJE239" s="26"/>
      <c r="HJF239" s="26"/>
      <c r="HJG239" s="26"/>
      <c r="HJH239" s="26"/>
      <c r="HJI239" s="26"/>
      <c r="HJJ239" s="26"/>
      <c r="HJK239" s="26"/>
      <c r="HJL239" s="26"/>
      <c r="HJM239" s="26"/>
      <c r="HJN239" s="26"/>
      <c r="HJO239" s="26"/>
      <c r="HJP239" s="26"/>
      <c r="HJQ239" s="26"/>
      <c r="HJR239" s="26"/>
      <c r="HJS239" s="26"/>
      <c r="HJT239" s="26"/>
      <c r="HJU239" s="26"/>
      <c r="HJV239" s="26"/>
      <c r="HJW239" s="26"/>
      <c r="HJX239" s="26"/>
      <c r="HJY239" s="26"/>
      <c r="HJZ239" s="26"/>
      <c r="HKA239" s="26"/>
      <c r="HKB239" s="26"/>
      <c r="HKC239" s="26"/>
      <c r="HKD239" s="26"/>
      <c r="HKE239" s="26"/>
      <c r="HKF239" s="26"/>
      <c r="HKG239" s="26"/>
      <c r="HKH239" s="26"/>
      <c r="HKI239" s="26"/>
      <c r="HKJ239" s="26"/>
      <c r="HKK239" s="26"/>
      <c r="HKL239" s="26"/>
      <c r="HKM239" s="26"/>
      <c r="HKN239" s="26"/>
      <c r="HKO239" s="26"/>
      <c r="HKP239" s="26"/>
      <c r="HKQ239" s="26"/>
      <c r="HKR239" s="26"/>
      <c r="HKS239" s="26"/>
      <c r="HKT239" s="26"/>
      <c r="HKU239" s="26"/>
      <c r="HKV239" s="26"/>
      <c r="HKW239" s="26"/>
      <c r="HKX239" s="26"/>
      <c r="HKY239" s="26"/>
      <c r="HKZ239" s="26"/>
      <c r="HLA239" s="26"/>
      <c r="HLB239" s="26"/>
      <c r="HLC239" s="26"/>
      <c r="HLD239" s="26"/>
      <c r="HLE239" s="26"/>
      <c r="HLF239" s="26"/>
      <c r="HLG239" s="26"/>
      <c r="HLH239" s="26"/>
      <c r="HLI239" s="26"/>
      <c r="HLJ239" s="26"/>
      <c r="HLK239" s="26"/>
      <c r="HLL239" s="26"/>
      <c r="HLM239" s="26"/>
      <c r="HLN239" s="26"/>
      <c r="HLO239" s="26"/>
      <c r="HLP239" s="26"/>
      <c r="HLQ239" s="26"/>
      <c r="HLR239" s="26"/>
      <c r="HLS239" s="26"/>
      <c r="HLT239" s="26"/>
      <c r="HLU239" s="26"/>
      <c r="HLV239" s="26"/>
      <c r="HLW239" s="26"/>
      <c r="HLX239" s="26"/>
      <c r="HLY239" s="26"/>
      <c r="HLZ239" s="26"/>
      <c r="HMA239" s="26"/>
      <c r="HMB239" s="26"/>
      <c r="HMC239" s="26"/>
      <c r="HMD239" s="26"/>
      <c r="HME239" s="26"/>
      <c r="HMF239" s="26"/>
      <c r="HMG239" s="26"/>
      <c r="HMH239" s="26"/>
      <c r="HMI239" s="26"/>
      <c r="HMJ239" s="26"/>
      <c r="HMK239" s="26"/>
      <c r="HML239" s="26"/>
      <c r="HMM239" s="26"/>
      <c r="HMN239" s="26"/>
      <c r="HMO239" s="26"/>
      <c r="HMP239" s="26"/>
      <c r="HMQ239" s="26"/>
      <c r="HMR239" s="26"/>
      <c r="HMS239" s="26"/>
      <c r="HMT239" s="26"/>
      <c r="HMU239" s="26"/>
      <c r="HMV239" s="26"/>
      <c r="HMW239" s="26"/>
      <c r="HMX239" s="26"/>
      <c r="HMY239" s="26"/>
      <c r="HMZ239" s="26"/>
      <c r="HNA239" s="26"/>
      <c r="HNB239" s="26"/>
      <c r="HNC239" s="26"/>
      <c r="HND239" s="26"/>
      <c r="HNE239" s="26"/>
      <c r="HNF239" s="26"/>
      <c r="HNG239" s="26"/>
      <c r="HNH239" s="26"/>
      <c r="HNI239" s="26"/>
      <c r="HNJ239" s="26"/>
      <c r="HNK239" s="26"/>
      <c r="HNL239" s="26"/>
      <c r="HNM239" s="26"/>
      <c r="HNN239" s="26"/>
      <c r="HNO239" s="26"/>
      <c r="HNP239" s="26"/>
      <c r="HNQ239" s="26"/>
      <c r="HNR239" s="26"/>
      <c r="HNS239" s="26"/>
      <c r="HNT239" s="26"/>
      <c r="HNU239" s="26"/>
      <c r="HNV239" s="26"/>
      <c r="HNW239" s="26"/>
      <c r="HNX239" s="26"/>
      <c r="HNY239" s="26"/>
      <c r="HNZ239" s="26"/>
      <c r="HOA239" s="26"/>
      <c r="HOB239" s="26"/>
      <c r="HOC239" s="26"/>
      <c r="HOD239" s="26"/>
      <c r="HOE239" s="26"/>
      <c r="HOF239" s="26"/>
      <c r="HOG239" s="26"/>
      <c r="HOH239" s="26"/>
      <c r="HOI239" s="26"/>
      <c r="HOJ239" s="26"/>
      <c r="HOK239" s="26"/>
      <c r="HOL239" s="26"/>
      <c r="HOM239" s="26"/>
      <c r="HON239" s="26"/>
      <c r="HOO239" s="26"/>
      <c r="HOP239" s="26"/>
      <c r="HOQ239" s="26"/>
      <c r="HOR239" s="26"/>
      <c r="HOS239" s="26"/>
      <c r="HOT239" s="26"/>
      <c r="HOU239" s="26"/>
      <c r="HOV239" s="26"/>
      <c r="HOW239" s="26"/>
      <c r="HOX239" s="26"/>
      <c r="HOY239" s="26"/>
      <c r="HOZ239" s="26"/>
      <c r="HPA239" s="26"/>
      <c r="HPB239" s="26"/>
      <c r="HPC239" s="26"/>
      <c r="HPD239" s="26"/>
      <c r="HPE239" s="26"/>
      <c r="HPF239" s="26"/>
      <c r="HPG239" s="26"/>
      <c r="HPH239" s="26"/>
      <c r="HPI239" s="26"/>
      <c r="HPJ239" s="26"/>
      <c r="HPK239" s="26"/>
      <c r="HPL239" s="26"/>
      <c r="HPM239" s="26"/>
      <c r="HPN239" s="26"/>
      <c r="HPO239" s="26"/>
      <c r="HPP239" s="26"/>
      <c r="HPQ239" s="26"/>
      <c r="HPR239" s="26"/>
      <c r="HPS239" s="26"/>
      <c r="HPT239" s="26"/>
      <c r="HPU239" s="26"/>
      <c r="HPV239" s="26"/>
      <c r="HPW239" s="26"/>
      <c r="HPX239" s="26"/>
      <c r="HPY239" s="26"/>
      <c r="HPZ239" s="26"/>
      <c r="HQA239" s="26"/>
      <c r="HQB239" s="26"/>
      <c r="HQC239" s="26"/>
      <c r="HQD239" s="26"/>
      <c r="HQE239" s="26"/>
      <c r="HQF239" s="26"/>
      <c r="HQG239" s="26"/>
      <c r="HQH239" s="26"/>
      <c r="HQI239" s="26"/>
      <c r="HQJ239" s="26"/>
      <c r="HQK239" s="26"/>
      <c r="HQL239" s="26"/>
      <c r="HQM239" s="26"/>
      <c r="HQN239" s="26"/>
      <c r="HQO239" s="26"/>
      <c r="HQP239" s="26"/>
      <c r="HQQ239" s="26"/>
      <c r="HQR239" s="26"/>
      <c r="HQS239" s="26"/>
      <c r="HQT239" s="26"/>
      <c r="HQU239" s="26"/>
      <c r="HQV239" s="26"/>
      <c r="HQW239" s="26"/>
      <c r="HQX239" s="26"/>
      <c r="HQY239" s="26"/>
      <c r="HQZ239" s="26"/>
      <c r="HRA239" s="26"/>
      <c r="HRB239" s="26"/>
      <c r="HRC239" s="26"/>
      <c r="HRD239" s="26"/>
      <c r="HRE239" s="26"/>
      <c r="HRF239" s="26"/>
      <c r="HRG239" s="26"/>
      <c r="HRH239" s="26"/>
      <c r="HRI239" s="26"/>
      <c r="HRJ239" s="26"/>
      <c r="HRK239" s="26"/>
      <c r="HRL239" s="26"/>
      <c r="HRM239" s="26"/>
      <c r="HRN239" s="26"/>
      <c r="HRO239" s="26"/>
      <c r="HRP239" s="26"/>
      <c r="HRQ239" s="26"/>
      <c r="HRR239" s="26"/>
      <c r="HRS239" s="26"/>
      <c r="HRT239" s="26"/>
      <c r="HRU239" s="26"/>
      <c r="HRV239" s="26"/>
      <c r="HRW239" s="26"/>
      <c r="HRX239" s="26"/>
      <c r="HRY239" s="26"/>
      <c r="HRZ239" s="26"/>
      <c r="HSA239" s="26"/>
      <c r="HSB239" s="26"/>
      <c r="HSC239" s="26"/>
      <c r="HSD239" s="26"/>
      <c r="HSE239" s="26"/>
      <c r="HSF239" s="26"/>
      <c r="HSG239" s="26"/>
      <c r="HSH239" s="26"/>
      <c r="HSI239" s="26"/>
      <c r="HSJ239" s="26"/>
      <c r="HSK239" s="26"/>
      <c r="HSL239" s="26"/>
      <c r="HSM239" s="26"/>
      <c r="HSN239" s="26"/>
      <c r="HSO239" s="26"/>
      <c r="HSP239" s="26"/>
      <c r="HSQ239" s="26"/>
      <c r="HSR239" s="26"/>
      <c r="HSS239" s="26"/>
      <c r="HST239" s="26"/>
      <c r="HSU239" s="26"/>
      <c r="HSV239" s="26"/>
      <c r="HSW239" s="26"/>
      <c r="HSX239" s="26"/>
      <c r="HSY239" s="26"/>
      <c r="HSZ239" s="26"/>
      <c r="HTA239" s="26"/>
      <c r="HTB239" s="26"/>
      <c r="HTC239" s="26"/>
      <c r="HTD239" s="26"/>
      <c r="HTE239" s="26"/>
      <c r="HTF239" s="26"/>
      <c r="HTG239" s="26"/>
      <c r="HTH239" s="26"/>
      <c r="HTI239" s="26"/>
      <c r="HTJ239" s="26"/>
      <c r="HTK239" s="26"/>
      <c r="HTL239" s="26"/>
      <c r="HTM239" s="26"/>
      <c r="HTN239" s="26"/>
      <c r="HTO239" s="26"/>
      <c r="HTP239" s="26"/>
      <c r="HTQ239" s="26"/>
      <c r="HTR239" s="26"/>
      <c r="HTS239" s="26"/>
      <c r="HTT239" s="26"/>
      <c r="HTU239" s="26"/>
      <c r="HTV239" s="26"/>
      <c r="HTW239" s="26"/>
      <c r="HTX239" s="26"/>
      <c r="HTY239" s="26"/>
      <c r="HTZ239" s="26"/>
      <c r="HUA239" s="26"/>
      <c r="HUB239" s="26"/>
      <c r="HUC239" s="26"/>
      <c r="HUD239" s="26"/>
      <c r="HUE239" s="26"/>
      <c r="HUF239" s="26"/>
      <c r="HUG239" s="26"/>
      <c r="HUH239" s="26"/>
      <c r="HUI239" s="26"/>
      <c r="HUJ239" s="26"/>
      <c r="HUK239" s="26"/>
      <c r="HUL239" s="26"/>
      <c r="HUM239" s="26"/>
      <c r="HUN239" s="26"/>
      <c r="HUO239" s="26"/>
      <c r="HUP239" s="26"/>
      <c r="HUQ239" s="26"/>
      <c r="HUR239" s="26"/>
      <c r="HUS239" s="26"/>
      <c r="HUT239" s="26"/>
      <c r="HUU239" s="26"/>
      <c r="HUV239" s="26"/>
      <c r="HUW239" s="26"/>
      <c r="HUX239" s="26"/>
      <c r="HUY239" s="26"/>
      <c r="HUZ239" s="26"/>
      <c r="HVA239" s="26"/>
      <c r="HVB239" s="26"/>
      <c r="HVC239" s="26"/>
      <c r="HVD239" s="26"/>
      <c r="HVE239" s="26"/>
      <c r="HVF239" s="26"/>
      <c r="HVG239" s="26"/>
      <c r="HVH239" s="26"/>
      <c r="HVI239" s="26"/>
      <c r="HVJ239" s="26"/>
      <c r="HVK239" s="26"/>
      <c r="HVL239" s="26"/>
      <c r="HVM239" s="26"/>
      <c r="HVN239" s="26"/>
      <c r="HVO239" s="26"/>
      <c r="HVP239" s="26"/>
      <c r="HVQ239" s="26"/>
      <c r="HVR239" s="26"/>
      <c r="HVS239" s="26"/>
      <c r="HVT239" s="26"/>
      <c r="HVU239" s="26"/>
      <c r="HVV239" s="26"/>
      <c r="HVW239" s="26"/>
      <c r="HVX239" s="26"/>
      <c r="HVY239" s="26"/>
      <c r="HVZ239" s="26"/>
      <c r="HWA239" s="26"/>
      <c r="HWB239" s="26"/>
      <c r="HWC239" s="26"/>
      <c r="HWD239" s="26"/>
      <c r="HWE239" s="26"/>
      <c r="HWF239" s="26"/>
      <c r="HWG239" s="26"/>
      <c r="HWH239" s="26"/>
      <c r="HWI239" s="26"/>
      <c r="HWJ239" s="26"/>
      <c r="HWK239" s="26"/>
      <c r="HWL239" s="26"/>
      <c r="HWM239" s="26"/>
      <c r="HWN239" s="26"/>
      <c r="HWO239" s="26"/>
      <c r="HWP239" s="26"/>
      <c r="HWQ239" s="26"/>
      <c r="HWR239" s="26"/>
      <c r="HWS239" s="26"/>
      <c r="HWT239" s="26"/>
      <c r="HWU239" s="26"/>
      <c r="HWV239" s="26"/>
      <c r="HWW239" s="26"/>
      <c r="HWX239" s="26"/>
      <c r="HWY239" s="26"/>
      <c r="HWZ239" s="26"/>
      <c r="HXA239" s="26"/>
      <c r="HXB239" s="26"/>
      <c r="HXC239" s="26"/>
      <c r="HXD239" s="26"/>
      <c r="HXE239" s="26"/>
      <c r="HXF239" s="26"/>
      <c r="HXG239" s="26"/>
      <c r="HXH239" s="26"/>
      <c r="HXI239" s="26"/>
      <c r="HXJ239" s="26"/>
      <c r="HXK239" s="26"/>
      <c r="HXL239" s="26"/>
      <c r="HXM239" s="26"/>
      <c r="HXN239" s="26"/>
      <c r="HXO239" s="26"/>
      <c r="HXP239" s="26"/>
      <c r="HXQ239" s="26"/>
      <c r="HXR239" s="26"/>
      <c r="HXS239" s="26"/>
      <c r="HXT239" s="26"/>
      <c r="HXU239" s="26"/>
      <c r="HXV239" s="26"/>
      <c r="HXW239" s="26"/>
      <c r="HXX239" s="26"/>
      <c r="HXY239" s="26"/>
      <c r="HXZ239" s="26"/>
      <c r="HYA239" s="26"/>
      <c r="HYB239" s="26"/>
      <c r="HYC239" s="26"/>
      <c r="HYD239" s="26"/>
      <c r="HYE239" s="26"/>
      <c r="HYF239" s="26"/>
      <c r="HYG239" s="26"/>
      <c r="HYH239" s="26"/>
      <c r="HYI239" s="26"/>
      <c r="HYJ239" s="26"/>
      <c r="HYK239" s="26"/>
      <c r="HYL239" s="26"/>
      <c r="HYM239" s="26"/>
      <c r="HYN239" s="26"/>
      <c r="HYO239" s="26"/>
      <c r="HYP239" s="26"/>
      <c r="HYQ239" s="26"/>
      <c r="HYR239" s="26"/>
      <c r="HYS239" s="26"/>
      <c r="HYT239" s="26"/>
      <c r="HYU239" s="26"/>
      <c r="HYV239" s="26"/>
      <c r="HYW239" s="26"/>
      <c r="HYX239" s="26"/>
      <c r="HYY239" s="26"/>
      <c r="HYZ239" s="26"/>
      <c r="HZA239" s="26"/>
      <c r="HZB239" s="26"/>
      <c r="HZC239" s="26"/>
      <c r="HZD239" s="26"/>
      <c r="HZE239" s="26"/>
      <c r="HZF239" s="26"/>
      <c r="HZG239" s="26"/>
      <c r="HZH239" s="26"/>
      <c r="HZI239" s="26"/>
      <c r="HZJ239" s="26"/>
      <c r="HZK239" s="26"/>
      <c r="HZL239" s="26"/>
      <c r="HZM239" s="26"/>
      <c r="HZN239" s="26"/>
      <c r="HZO239" s="26"/>
      <c r="HZP239" s="26"/>
      <c r="HZQ239" s="26"/>
      <c r="HZR239" s="26"/>
      <c r="HZS239" s="26"/>
      <c r="HZT239" s="26"/>
      <c r="HZU239" s="26"/>
      <c r="HZV239" s="26"/>
      <c r="HZW239" s="26"/>
      <c r="HZX239" s="26"/>
      <c r="HZY239" s="26"/>
      <c r="HZZ239" s="26"/>
      <c r="IAA239" s="26"/>
      <c r="IAB239" s="26"/>
      <c r="IAC239" s="26"/>
      <c r="IAD239" s="26"/>
      <c r="IAE239" s="26"/>
      <c r="IAF239" s="26"/>
      <c r="IAG239" s="26"/>
      <c r="IAH239" s="26"/>
      <c r="IAI239" s="26"/>
      <c r="IAJ239" s="26"/>
      <c r="IAK239" s="26"/>
      <c r="IAL239" s="26"/>
      <c r="IAM239" s="26"/>
      <c r="IAN239" s="26"/>
      <c r="IAO239" s="26"/>
      <c r="IAP239" s="26"/>
      <c r="IAQ239" s="26"/>
      <c r="IAR239" s="26"/>
      <c r="IAS239" s="26"/>
      <c r="IAT239" s="26"/>
      <c r="IAU239" s="26"/>
      <c r="IAV239" s="26"/>
      <c r="IAW239" s="26"/>
      <c r="IAX239" s="26"/>
      <c r="IAY239" s="26"/>
      <c r="IAZ239" s="26"/>
      <c r="IBA239" s="26"/>
      <c r="IBB239" s="26"/>
      <c r="IBC239" s="26"/>
      <c r="IBD239" s="26"/>
      <c r="IBE239" s="26"/>
      <c r="IBF239" s="26"/>
      <c r="IBG239" s="26"/>
      <c r="IBH239" s="26"/>
      <c r="IBI239" s="26"/>
      <c r="IBJ239" s="26"/>
      <c r="IBK239" s="26"/>
      <c r="IBL239" s="26"/>
      <c r="IBM239" s="26"/>
      <c r="IBN239" s="26"/>
      <c r="IBO239" s="26"/>
      <c r="IBP239" s="26"/>
      <c r="IBQ239" s="26"/>
      <c r="IBR239" s="26"/>
      <c r="IBS239" s="26"/>
      <c r="IBT239" s="26"/>
      <c r="IBU239" s="26"/>
      <c r="IBV239" s="26"/>
      <c r="IBW239" s="26"/>
      <c r="IBX239" s="26"/>
      <c r="IBY239" s="26"/>
      <c r="IBZ239" s="26"/>
      <c r="ICA239" s="26"/>
      <c r="ICB239" s="26"/>
      <c r="ICC239" s="26"/>
      <c r="ICD239" s="26"/>
      <c r="ICE239" s="26"/>
      <c r="ICF239" s="26"/>
      <c r="ICG239" s="26"/>
      <c r="ICH239" s="26"/>
      <c r="ICI239" s="26"/>
      <c r="ICJ239" s="26"/>
      <c r="ICK239" s="26"/>
      <c r="ICL239" s="26"/>
      <c r="ICM239" s="26"/>
      <c r="ICN239" s="26"/>
      <c r="ICO239" s="26"/>
      <c r="ICP239" s="26"/>
      <c r="ICQ239" s="26"/>
      <c r="ICR239" s="26"/>
      <c r="ICS239" s="26"/>
      <c r="ICT239" s="26"/>
      <c r="ICU239" s="26"/>
      <c r="ICV239" s="26"/>
      <c r="ICW239" s="26"/>
      <c r="ICX239" s="26"/>
      <c r="ICY239" s="26"/>
      <c r="ICZ239" s="26"/>
      <c r="IDA239" s="26"/>
      <c r="IDB239" s="26"/>
      <c r="IDC239" s="26"/>
      <c r="IDD239" s="26"/>
      <c r="IDE239" s="26"/>
      <c r="IDF239" s="26"/>
      <c r="IDG239" s="26"/>
      <c r="IDH239" s="26"/>
      <c r="IDI239" s="26"/>
      <c r="IDJ239" s="26"/>
      <c r="IDK239" s="26"/>
      <c r="IDL239" s="26"/>
      <c r="IDM239" s="26"/>
      <c r="IDN239" s="26"/>
      <c r="IDO239" s="26"/>
      <c r="IDP239" s="26"/>
      <c r="IDQ239" s="26"/>
      <c r="IDR239" s="26"/>
      <c r="IDS239" s="26"/>
      <c r="IDT239" s="26"/>
      <c r="IDU239" s="26"/>
      <c r="IDV239" s="26"/>
      <c r="IDW239" s="26"/>
      <c r="IDX239" s="26"/>
      <c r="IDY239" s="26"/>
      <c r="IDZ239" s="26"/>
      <c r="IEA239" s="26"/>
      <c r="IEB239" s="26"/>
      <c r="IEC239" s="26"/>
      <c r="IED239" s="26"/>
      <c r="IEE239" s="26"/>
      <c r="IEF239" s="26"/>
      <c r="IEG239" s="26"/>
      <c r="IEH239" s="26"/>
      <c r="IEI239" s="26"/>
      <c r="IEJ239" s="26"/>
      <c r="IEK239" s="26"/>
      <c r="IEL239" s="26"/>
      <c r="IEM239" s="26"/>
      <c r="IEN239" s="26"/>
      <c r="IEO239" s="26"/>
      <c r="IEP239" s="26"/>
      <c r="IEQ239" s="26"/>
      <c r="IER239" s="26"/>
      <c r="IES239" s="26"/>
      <c r="IET239" s="26"/>
      <c r="IEU239" s="26"/>
      <c r="IEV239" s="26"/>
      <c r="IEW239" s="26"/>
      <c r="IEX239" s="26"/>
      <c r="IEY239" s="26"/>
      <c r="IEZ239" s="26"/>
      <c r="IFA239" s="26"/>
      <c r="IFB239" s="26"/>
      <c r="IFC239" s="26"/>
      <c r="IFD239" s="26"/>
      <c r="IFE239" s="26"/>
      <c r="IFF239" s="26"/>
      <c r="IFG239" s="26"/>
      <c r="IFH239" s="26"/>
      <c r="IFI239" s="26"/>
      <c r="IFJ239" s="26"/>
      <c r="IFK239" s="26"/>
      <c r="IFL239" s="26"/>
      <c r="IFM239" s="26"/>
      <c r="IFN239" s="26"/>
      <c r="IFO239" s="26"/>
      <c r="IFP239" s="26"/>
      <c r="IFQ239" s="26"/>
      <c r="IFR239" s="26"/>
      <c r="IFS239" s="26"/>
      <c r="IFT239" s="26"/>
      <c r="IFU239" s="26"/>
      <c r="IFV239" s="26"/>
      <c r="IFW239" s="26"/>
      <c r="IFX239" s="26"/>
      <c r="IFY239" s="26"/>
      <c r="IFZ239" s="26"/>
      <c r="IGA239" s="26"/>
      <c r="IGB239" s="26"/>
      <c r="IGC239" s="26"/>
      <c r="IGD239" s="26"/>
      <c r="IGE239" s="26"/>
      <c r="IGF239" s="26"/>
      <c r="IGG239" s="26"/>
      <c r="IGH239" s="26"/>
      <c r="IGI239" s="26"/>
      <c r="IGJ239" s="26"/>
      <c r="IGK239" s="26"/>
      <c r="IGL239" s="26"/>
      <c r="IGM239" s="26"/>
      <c r="IGN239" s="26"/>
      <c r="IGO239" s="26"/>
      <c r="IGP239" s="26"/>
      <c r="IGQ239" s="26"/>
      <c r="IGR239" s="26"/>
      <c r="IGS239" s="26"/>
      <c r="IGT239" s="26"/>
      <c r="IGU239" s="26"/>
      <c r="IGV239" s="26"/>
      <c r="IGW239" s="26"/>
      <c r="IGX239" s="26"/>
      <c r="IGY239" s="26"/>
      <c r="IGZ239" s="26"/>
      <c r="IHA239" s="26"/>
      <c r="IHB239" s="26"/>
      <c r="IHC239" s="26"/>
      <c r="IHD239" s="26"/>
      <c r="IHE239" s="26"/>
      <c r="IHF239" s="26"/>
      <c r="IHG239" s="26"/>
      <c r="IHH239" s="26"/>
      <c r="IHI239" s="26"/>
      <c r="IHJ239" s="26"/>
      <c r="IHK239" s="26"/>
      <c r="IHL239" s="26"/>
      <c r="IHM239" s="26"/>
      <c r="IHN239" s="26"/>
      <c r="IHO239" s="26"/>
      <c r="IHP239" s="26"/>
      <c r="IHQ239" s="26"/>
      <c r="IHR239" s="26"/>
      <c r="IHS239" s="26"/>
      <c r="IHT239" s="26"/>
      <c r="IHU239" s="26"/>
      <c r="IHV239" s="26"/>
      <c r="IHW239" s="26"/>
      <c r="IHX239" s="26"/>
      <c r="IHY239" s="26"/>
      <c r="IHZ239" s="26"/>
      <c r="IIA239" s="26"/>
      <c r="IIB239" s="26"/>
      <c r="IIC239" s="26"/>
      <c r="IID239" s="26"/>
      <c r="IIE239" s="26"/>
      <c r="IIF239" s="26"/>
      <c r="IIG239" s="26"/>
      <c r="IIH239" s="26"/>
      <c r="III239" s="26"/>
      <c r="IIJ239" s="26"/>
      <c r="IIK239" s="26"/>
      <c r="IIL239" s="26"/>
      <c r="IIM239" s="26"/>
      <c r="IIN239" s="26"/>
      <c r="IIO239" s="26"/>
      <c r="IIP239" s="26"/>
      <c r="IIQ239" s="26"/>
      <c r="IIR239" s="26"/>
      <c r="IIS239" s="26"/>
      <c r="IIT239" s="26"/>
      <c r="IIU239" s="26"/>
      <c r="IIV239" s="26"/>
      <c r="IIW239" s="26"/>
      <c r="IIX239" s="26"/>
      <c r="IIY239" s="26"/>
      <c r="IIZ239" s="26"/>
      <c r="IJA239" s="26"/>
      <c r="IJB239" s="26"/>
      <c r="IJC239" s="26"/>
      <c r="IJD239" s="26"/>
      <c r="IJE239" s="26"/>
      <c r="IJF239" s="26"/>
      <c r="IJG239" s="26"/>
      <c r="IJH239" s="26"/>
      <c r="IJI239" s="26"/>
      <c r="IJJ239" s="26"/>
      <c r="IJK239" s="26"/>
      <c r="IJL239" s="26"/>
      <c r="IJM239" s="26"/>
      <c r="IJN239" s="26"/>
      <c r="IJO239" s="26"/>
      <c r="IJP239" s="26"/>
      <c r="IJQ239" s="26"/>
      <c r="IJR239" s="26"/>
      <c r="IJS239" s="26"/>
      <c r="IJT239" s="26"/>
      <c r="IJU239" s="26"/>
      <c r="IJV239" s="26"/>
      <c r="IJW239" s="26"/>
      <c r="IJX239" s="26"/>
      <c r="IJY239" s="26"/>
      <c r="IJZ239" s="26"/>
      <c r="IKA239" s="26"/>
      <c r="IKB239" s="26"/>
      <c r="IKC239" s="26"/>
      <c r="IKD239" s="26"/>
      <c r="IKE239" s="26"/>
      <c r="IKF239" s="26"/>
      <c r="IKG239" s="26"/>
      <c r="IKH239" s="26"/>
      <c r="IKI239" s="26"/>
      <c r="IKJ239" s="26"/>
      <c r="IKK239" s="26"/>
      <c r="IKL239" s="26"/>
      <c r="IKM239" s="26"/>
      <c r="IKN239" s="26"/>
      <c r="IKO239" s="26"/>
      <c r="IKP239" s="26"/>
      <c r="IKQ239" s="26"/>
      <c r="IKR239" s="26"/>
      <c r="IKS239" s="26"/>
      <c r="IKT239" s="26"/>
      <c r="IKU239" s="26"/>
      <c r="IKV239" s="26"/>
      <c r="IKW239" s="26"/>
      <c r="IKX239" s="26"/>
      <c r="IKY239" s="26"/>
      <c r="IKZ239" s="26"/>
      <c r="ILA239" s="26"/>
      <c r="ILB239" s="26"/>
      <c r="ILC239" s="26"/>
      <c r="ILD239" s="26"/>
      <c r="ILE239" s="26"/>
      <c r="ILF239" s="26"/>
      <c r="ILG239" s="26"/>
      <c r="ILH239" s="26"/>
      <c r="ILI239" s="26"/>
      <c r="ILJ239" s="26"/>
      <c r="ILK239" s="26"/>
      <c r="ILL239" s="26"/>
      <c r="ILM239" s="26"/>
      <c r="ILN239" s="26"/>
      <c r="ILO239" s="26"/>
      <c r="ILP239" s="26"/>
      <c r="ILQ239" s="26"/>
      <c r="ILR239" s="26"/>
      <c r="ILS239" s="26"/>
      <c r="ILT239" s="26"/>
      <c r="ILU239" s="26"/>
      <c r="ILV239" s="26"/>
      <c r="ILW239" s="26"/>
      <c r="ILX239" s="26"/>
      <c r="ILY239" s="26"/>
      <c r="ILZ239" s="26"/>
      <c r="IMA239" s="26"/>
      <c r="IMB239" s="26"/>
      <c r="IMC239" s="26"/>
      <c r="IMD239" s="26"/>
      <c r="IME239" s="26"/>
      <c r="IMF239" s="26"/>
      <c r="IMG239" s="26"/>
      <c r="IMH239" s="26"/>
      <c r="IMI239" s="26"/>
      <c r="IMJ239" s="26"/>
      <c r="IMK239" s="26"/>
      <c r="IML239" s="26"/>
      <c r="IMM239" s="26"/>
      <c r="IMN239" s="26"/>
      <c r="IMO239" s="26"/>
      <c r="IMP239" s="26"/>
      <c r="IMQ239" s="26"/>
      <c r="IMR239" s="26"/>
      <c r="IMS239" s="26"/>
      <c r="IMT239" s="26"/>
      <c r="IMU239" s="26"/>
      <c r="IMV239" s="26"/>
      <c r="IMW239" s="26"/>
      <c r="IMX239" s="26"/>
      <c r="IMY239" s="26"/>
      <c r="IMZ239" s="26"/>
      <c r="INA239" s="26"/>
      <c r="INB239" s="26"/>
      <c r="INC239" s="26"/>
      <c r="IND239" s="26"/>
      <c r="INE239" s="26"/>
      <c r="INF239" s="26"/>
      <c r="ING239" s="26"/>
      <c r="INH239" s="26"/>
      <c r="INI239" s="26"/>
      <c r="INJ239" s="26"/>
      <c r="INK239" s="26"/>
      <c r="INL239" s="26"/>
      <c r="INM239" s="26"/>
      <c r="INN239" s="26"/>
      <c r="INO239" s="26"/>
      <c r="INP239" s="26"/>
      <c r="INQ239" s="26"/>
      <c r="INR239" s="26"/>
      <c r="INS239" s="26"/>
      <c r="INT239" s="26"/>
      <c r="INU239" s="26"/>
      <c r="INV239" s="26"/>
      <c r="INW239" s="26"/>
      <c r="INX239" s="26"/>
      <c r="INY239" s="26"/>
      <c r="INZ239" s="26"/>
      <c r="IOA239" s="26"/>
      <c r="IOB239" s="26"/>
      <c r="IOC239" s="26"/>
      <c r="IOD239" s="26"/>
      <c r="IOE239" s="26"/>
      <c r="IOF239" s="26"/>
      <c r="IOG239" s="26"/>
      <c r="IOH239" s="26"/>
      <c r="IOI239" s="26"/>
      <c r="IOJ239" s="26"/>
      <c r="IOK239" s="26"/>
      <c r="IOL239" s="26"/>
      <c r="IOM239" s="26"/>
      <c r="ION239" s="26"/>
      <c r="IOO239" s="26"/>
      <c r="IOP239" s="26"/>
      <c r="IOQ239" s="26"/>
      <c r="IOR239" s="26"/>
      <c r="IOS239" s="26"/>
      <c r="IOT239" s="26"/>
      <c r="IOU239" s="26"/>
      <c r="IOV239" s="26"/>
      <c r="IOW239" s="26"/>
      <c r="IOX239" s="26"/>
      <c r="IOY239" s="26"/>
      <c r="IOZ239" s="26"/>
      <c r="IPA239" s="26"/>
      <c r="IPB239" s="26"/>
      <c r="IPC239" s="26"/>
      <c r="IPD239" s="26"/>
      <c r="IPE239" s="26"/>
      <c r="IPF239" s="26"/>
      <c r="IPG239" s="26"/>
      <c r="IPH239" s="26"/>
      <c r="IPI239" s="26"/>
      <c r="IPJ239" s="26"/>
      <c r="IPK239" s="26"/>
      <c r="IPL239" s="26"/>
      <c r="IPM239" s="26"/>
      <c r="IPN239" s="26"/>
      <c r="IPO239" s="26"/>
      <c r="IPP239" s="26"/>
      <c r="IPQ239" s="26"/>
      <c r="IPR239" s="26"/>
      <c r="IPS239" s="26"/>
      <c r="IPT239" s="26"/>
      <c r="IPU239" s="26"/>
      <c r="IPV239" s="26"/>
      <c r="IPW239" s="26"/>
      <c r="IPX239" s="26"/>
      <c r="IPY239" s="26"/>
      <c r="IPZ239" s="26"/>
      <c r="IQA239" s="26"/>
      <c r="IQB239" s="26"/>
      <c r="IQC239" s="26"/>
      <c r="IQD239" s="26"/>
      <c r="IQE239" s="26"/>
      <c r="IQF239" s="26"/>
      <c r="IQG239" s="26"/>
      <c r="IQH239" s="26"/>
      <c r="IQI239" s="26"/>
      <c r="IQJ239" s="26"/>
      <c r="IQK239" s="26"/>
      <c r="IQL239" s="26"/>
      <c r="IQM239" s="26"/>
      <c r="IQN239" s="26"/>
      <c r="IQO239" s="26"/>
      <c r="IQP239" s="26"/>
      <c r="IQQ239" s="26"/>
      <c r="IQR239" s="26"/>
      <c r="IQS239" s="26"/>
      <c r="IQT239" s="26"/>
      <c r="IQU239" s="26"/>
      <c r="IQV239" s="26"/>
      <c r="IQW239" s="26"/>
      <c r="IQX239" s="26"/>
      <c r="IQY239" s="26"/>
      <c r="IQZ239" s="26"/>
      <c r="IRA239" s="26"/>
      <c r="IRB239" s="26"/>
      <c r="IRC239" s="26"/>
      <c r="IRD239" s="26"/>
      <c r="IRE239" s="26"/>
      <c r="IRF239" s="26"/>
      <c r="IRG239" s="26"/>
      <c r="IRH239" s="26"/>
      <c r="IRI239" s="26"/>
      <c r="IRJ239" s="26"/>
      <c r="IRK239" s="26"/>
      <c r="IRL239" s="26"/>
      <c r="IRM239" s="26"/>
      <c r="IRN239" s="26"/>
      <c r="IRO239" s="26"/>
      <c r="IRP239" s="26"/>
      <c r="IRQ239" s="26"/>
      <c r="IRR239" s="26"/>
      <c r="IRS239" s="26"/>
      <c r="IRT239" s="26"/>
      <c r="IRU239" s="26"/>
      <c r="IRV239" s="26"/>
      <c r="IRW239" s="26"/>
      <c r="IRX239" s="26"/>
      <c r="IRY239" s="26"/>
      <c r="IRZ239" s="26"/>
      <c r="ISA239" s="26"/>
      <c r="ISB239" s="26"/>
      <c r="ISC239" s="26"/>
      <c r="ISD239" s="26"/>
      <c r="ISE239" s="26"/>
      <c r="ISF239" s="26"/>
      <c r="ISG239" s="26"/>
      <c r="ISH239" s="26"/>
      <c r="ISI239" s="26"/>
      <c r="ISJ239" s="26"/>
      <c r="ISK239" s="26"/>
      <c r="ISL239" s="26"/>
      <c r="ISM239" s="26"/>
      <c r="ISN239" s="26"/>
      <c r="ISO239" s="26"/>
      <c r="ISP239" s="26"/>
      <c r="ISQ239" s="26"/>
      <c r="ISR239" s="26"/>
      <c r="ISS239" s="26"/>
      <c r="IST239" s="26"/>
      <c r="ISU239" s="26"/>
      <c r="ISV239" s="26"/>
      <c r="ISW239" s="26"/>
      <c r="ISX239" s="26"/>
      <c r="ISY239" s="26"/>
      <c r="ISZ239" s="26"/>
      <c r="ITA239" s="26"/>
      <c r="ITB239" s="26"/>
      <c r="ITC239" s="26"/>
      <c r="ITD239" s="26"/>
      <c r="ITE239" s="26"/>
      <c r="ITF239" s="26"/>
      <c r="ITG239" s="26"/>
      <c r="ITH239" s="26"/>
      <c r="ITI239" s="26"/>
      <c r="ITJ239" s="26"/>
      <c r="ITK239" s="26"/>
      <c r="ITL239" s="26"/>
      <c r="ITM239" s="26"/>
      <c r="ITN239" s="26"/>
      <c r="ITO239" s="26"/>
      <c r="ITP239" s="26"/>
      <c r="ITQ239" s="26"/>
      <c r="ITR239" s="26"/>
      <c r="ITS239" s="26"/>
      <c r="ITT239" s="26"/>
      <c r="ITU239" s="26"/>
      <c r="ITV239" s="26"/>
      <c r="ITW239" s="26"/>
      <c r="ITX239" s="26"/>
      <c r="ITY239" s="26"/>
      <c r="ITZ239" s="26"/>
      <c r="IUA239" s="26"/>
      <c r="IUB239" s="26"/>
      <c r="IUC239" s="26"/>
      <c r="IUD239" s="26"/>
      <c r="IUE239" s="26"/>
      <c r="IUF239" s="26"/>
      <c r="IUG239" s="26"/>
      <c r="IUH239" s="26"/>
      <c r="IUI239" s="26"/>
      <c r="IUJ239" s="26"/>
      <c r="IUK239" s="26"/>
      <c r="IUL239" s="26"/>
      <c r="IUM239" s="26"/>
      <c r="IUN239" s="26"/>
      <c r="IUO239" s="26"/>
      <c r="IUP239" s="26"/>
      <c r="IUQ239" s="26"/>
      <c r="IUR239" s="26"/>
      <c r="IUS239" s="26"/>
      <c r="IUT239" s="26"/>
      <c r="IUU239" s="26"/>
      <c r="IUV239" s="26"/>
      <c r="IUW239" s="26"/>
      <c r="IUX239" s="26"/>
      <c r="IUY239" s="26"/>
      <c r="IUZ239" s="26"/>
      <c r="IVA239" s="26"/>
      <c r="IVB239" s="26"/>
      <c r="IVC239" s="26"/>
      <c r="IVD239" s="26"/>
      <c r="IVE239" s="26"/>
      <c r="IVF239" s="26"/>
      <c r="IVG239" s="26"/>
      <c r="IVH239" s="26"/>
      <c r="IVI239" s="26"/>
      <c r="IVJ239" s="26"/>
      <c r="IVK239" s="26"/>
      <c r="IVL239" s="26"/>
      <c r="IVM239" s="26"/>
      <c r="IVN239" s="26"/>
      <c r="IVO239" s="26"/>
      <c r="IVP239" s="26"/>
      <c r="IVQ239" s="26"/>
      <c r="IVR239" s="26"/>
      <c r="IVS239" s="26"/>
      <c r="IVT239" s="26"/>
      <c r="IVU239" s="26"/>
      <c r="IVV239" s="26"/>
      <c r="IVW239" s="26"/>
      <c r="IVX239" s="26"/>
      <c r="IVY239" s="26"/>
      <c r="IVZ239" s="26"/>
      <c r="IWA239" s="26"/>
      <c r="IWB239" s="26"/>
      <c r="IWC239" s="26"/>
      <c r="IWD239" s="26"/>
      <c r="IWE239" s="26"/>
      <c r="IWF239" s="26"/>
      <c r="IWG239" s="26"/>
      <c r="IWH239" s="26"/>
      <c r="IWI239" s="26"/>
      <c r="IWJ239" s="26"/>
      <c r="IWK239" s="26"/>
      <c r="IWL239" s="26"/>
      <c r="IWM239" s="26"/>
      <c r="IWN239" s="26"/>
      <c r="IWO239" s="26"/>
      <c r="IWP239" s="26"/>
      <c r="IWQ239" s="26"/>
      <c r="IWR239" s="26"/>
      <c r="IWS239" s="26"/>
      <c r="IWT239" s="26"/>
      <c r="IWU239" s="26"/>
      <c r="IWV239" s="26"/>
      <c r="IWW239" s="26"/>
      <c r="IWX239" s="26"/>
      <c r="IWY239" s="26"/>
      <c r="IWZ239" s="26"/>
      <c r="IXA239" s="26"/>
      <c r="IXB239" s="26"/>
      <c r="IXC239" s="26"/>
      <c r="IXD239" s="26"/>
      <c r="IXE239" s="26"/>
      <c r="IXF239" s="26"/>
      <c r="IXG239" s="26"/>
      <c r="IXH239" s="26"/>
      <c r="IXI239" s="26"/>
      <c r="IXJ239" s="26"/>
      <c r="IXK239" s="26"/>
      <c r="IXL239" s="26"/>
      <c r="IXM239" s="26"/>
      <c r="IXN239" s="26"/>
      <c r="IXO239" s="26"/>
      <c r="IXP239" s="26"/>
      <c r="IXQ239" s="26"/>
      <c r="IXR239" s="26"/>
      <c r="IXS239" s="26"/>
      <c r="IXT239" s="26"/>
      <c r="IXU239" s="26"/>
      <c r="IXV239" s="26"/>
      <c r="IXW239" s="26"/>
      <c r="IXX239" s="26"/>
      <c r="IXY239" s="26"/>
      <c r="IXZ239" s="26"/>
      <c r="IYA239" s="26"/>
      <c r="IYB239" s="26"/>
      <c r="IYC239" s="26"/>
      <c r="IYD239" s="26"/>
      <c r="IYE239" s="26"/>
      <c r="IYF239" s="26"/>
      <c r="IYG239" s="26"/>
      <c r="IYH239" s="26"/>
      <c r="IYI239" s="26"/>
      <c r="IYJ239" s="26"/>
      <c r="IYK239" s="26"/>
      <c r="IYL239" s="26"/>
      <c r="IYM239" s="26"/>
      <c r="IYN239" s="26"/>
      <c r="IYO239" s="26"/>
      <c r="IYP239" s="26"/>
      <c r="IYQ239" s="26"/>
      <c r="IYR239" s="26"/>
      <c r="IYS239" s="26"/>
      <c r="IYT239" s="26"/>
      <c r="IYU239" s="26"/>
      <c r="IYV239" s="26"/>
      <c r="IYW239" s="26"/>
      <c r="IYX239" s="26"/>
      <c r="IYY239" s="26"/>
      <c r="IYZ239" s="26"/>
      <c r="IZA239" s="26"/>
      <c r="IZB239" s="26"/>
      <c r="IZC239" s="26"/>
      <c r="IZD239" s="26"/>
      <c r="IZE239" s="26"/>
      <c r="IZF239" s="26"/>
      <c r="IZG239" s="26"/>
      <c r="IZH239" s="26"/>
      <c r="IZI239" s="26"/>
      <c r="IZJ239" s="26"/>
      <c r="IZK239" s="26"/>
      <c r="IZL239" s="26"/>
      <c r="IZM239" s="26"/>
      <c r="IZN239" s="26"/>
      <c r="IZO239" s="26"/>
      <c r="IZP239" s="26"/>
      <c r="IZQ239" s="26"/>
      <c r="IZR239" s="26"/>
      <c r="IZS239" s="26"/>
      <c r="IZT239" s="26"/>
      <c r="IZU239" s="26"/>
      <c r="IZV239" s="26"/>
      <c r="IZW239" s="26"/>
      <c r="IZX239" s="26"/>
      <c r="IZY239" s="26"/>
      <c r="IZZ239" s="26"/>
      <c r="JAA239" s="26"/>
      <c r="JAB239" s="26"/>
      <c r="JAC239" s="26"/>
      <c r="JAD239" s="26"/>
      <c r="JAE239" s="26"/>
      <c r="JAF239" s="26"/>
      <c r="JAG239" s="26"/>
      <c r="JAH239" s="26"/>
      <c r="JAI239" s="26"/>
      <c r="JAJ239" s="26"/>
      <c r="JAK239" s="26"/>
      <c r="JAL239" s="26"/>
      <c r="JAM239" s="26"/>
      <c r="JAN239" s="26"/>
      <c r="JAO239" s="26"/>
      <c r="JAP239" s="26"/>
      <c r="JAQ239" s="26"/>
      <c r="JAR239" s="26"/>
      <c r="JAS239" s="26"/>
      <c r="JAT239" s="26"/>
      <c r="JAU239" s="26"/>
      <c r="JAV239" s="26"/>
      <c r="JAW239" s="26"/>
      <c r="JAX239" s="26"/>
      <c r="JAY239" s="26"/>
      <c r="JAZ239" s="26"/>
      <c r="JBA239" s="26"/>
      <c r="JBB239" s="26"/>
      <c r="JBC239" s="26"/>
      <c r="JBD239" s="26"/>
      <c r="JBE239" s="26"/>
      <c r="JBF239" s="26"/>
      <c r="JBG239" s="26"/>
      <c r="JBH239" s="26"/>
      <c r="JBI239" s="26"/>
      <c r="JBJ239" s="26"/>
      <c r="JBK239" s="26"/>
      <c r="JBL239" s="26"/>
      <c r="JBM239" s="26"/>
      <c r="JBN239" s="26"/>
      <c r="JBO239" s="26"/>
      <c r="JBP239" s="26"/>
      <c r="JBQ239" s="26"/>
      <c r="JBR239" s="26"/>
      <c r="JBS239" s="26"/>
      <c r="JBT239" s="26"/>
      <c r="JBU239" s="26"/>
      <c r="JBV239" s="26"/>
      <c r="JBW239" s="26"/>
      <c r="JBX239" s="26"/>
      <c r="JBY239" s="26"/>
      <c r="JBZ239" s="26"/>
      <c r="JCA239" s="26"/>
      <c r="JCB239" s="26"/>
      <c r="JCC239" s="26"/>
      <c r="JCD239" s="26"/>
      <c r="JCE239" s="26"/>
      <c r="JCF239" s="26"/>
      <c r="JCG239" s="26"/>
      <c r="JCH239" s="26"/>
      <c r="JCI239" s="26"/>
      <c r="JCJ239" s="26"/>
      <c r="JCK239" s="26"/>
      <c r="JCL239" s="26"/>
      <c r="JCM239" s="26"/>
      <c r="JCN239" s="26"/>
      <c r="JCO239" s="26"/>
      <c r="JCP239" s="26"/>
      <c r="JCQ239" s="26"/>
      <c r="JCR239" s="26"/>
      <c r="JCS239" s="26"/>
      <c r="JCT239" s="26"/>
      <c r="JCU239" s="26"/>
      <c r="JCV239" s="26"/>
      <c r="JCW239" s="26"/>
      <c r="JCX239" s="26"/>
      <c r="JCY239" s="26"/>
      <c r="JCZ239" s="26"/>
      <c r="JDA239" s="26"/>
      <c r="JDB239" s="26"/>
      <c r="JDC239" s="26"/>
      <c r="JDD239" s="26"/>
      <c r="JDE239" s="26"/>
      <c r="JDF239" s="26"/>
      <c r="JDG239" s="26"/>
      <c r="JDH239" s="26"/>
      <c r="JDI239" s="26"/>
      <c r="JDJ239" s="26"/>
      <c r="JDK239" s="26"/>
      <c r="JDL239" s="26"/>
      <c r="JDM239" s="26"/>
      <c r="JDN239" s="26"/>
      <c r="JDO239" s="26"/>
      <c r="JDP239" s="26"/>
      <c r="JDQ239" s="26"/>
      <c r="JDR239" s="26"/>
      <c r="JDS239" s="26"/>
      <c r="JDT239" s="26"/>
      <c r="JDU239" s="26"/>
      <c r="JDV239" s="26"/>
      <c r="JDW239" s="26"/>
      <c r="JDX239" s="26"/>
      <c r="JDY239" s="26"/>
      <c r="JDZ239" s="26"/>
      <c r="JEA239" s="26"/>
      <c r="JEB239" s="26"/>
      <c r="JEC239" s="26"/>
      <c r="JED239" s="26"/>
      <c r="JEE239" s="26"/>
      <c r="JEF239" s="26"/>
      <c r="JEG239" s="26"/>
      <c r="JEH239" s="26"/>
      <c r="JEI239" s="26"/>
      <c r="JEJ239" s="26"/>
      <c r="JEK239" s="26"/>
      <c r="JEL239" s="26"/>
      <c r="JEM239" s="26"/>
      <c r="JEN239" s="26"/>
      <c r="JEO239" s="26"/>
      <c r="JEP239" s="26"/>
      <c r="JEQ239" s="26"/>
      <c r="JER239" s="26"/>
      <c r="JES239" s="26"/>
      <c r="JET239" s="26"/>
      <c r="JEU239" s="26"/>
      <c r="JEV239" s="26"/>
      <c r="JEW239" s="26"/>
      <c r="JEX239" s="26"/>
      <c r="JEY239" s="26"/>
      <c r="JEZ239" s="26"/>
      <c r="JFA239" s="26"/>
      <c r="JFB239" s="26"/>
      <c r="JFC239" s="26"/>
      <c r="JFD239" s="26"/>
      <c r="JFE239" s="26"/>
      <c r="JFF239" s="26"/>
      <c r="JFG239" s="26"/>
      <c r="JFH239" s="26"/>
      <c r="JFI239" s="26"/>
      <c r="JFJ239" s="26"/>
      <c r="JFK239" s="26"/>
      <c r="JFL239" s="26"/>
      <c r="JFM239" s="26"/>
      <c r="JFN239" s="26"/>
      <c r="JFO239" s="26"/>
      <c r="JFP239" s="26"/>
      <c r="JFQ239" s="26"/>
      <c r="JFR239" s="26"/>
      <c r="JFS239" s="26"/>
      <c r="JFT239" s="26"/>
      <c r="JFU239" s="26"/>
      <c r="JFV239" s="26"/>
      <c r="JFW239" s="26"/>
      <c r="JFX239" s="26"/>
      <c r="JFY239" s="26"/>
      <c r="JFZ239" s="26"/>
      <c r="JGA239" s="26"/>
      <c r="JGB239" s="26"/>
      <c r="JGC239" s="26"/>
      <c r="JGD239" s="26"/>
      <c r="JGE239" s="26"/>
      <c r="JGF239" s="26"/>
      <c r="JGG239" s="26"/>
      <c r="JGH239" s="26"/>
      <c r="JGI239" s="26"/>
      <c r="JGJ239" s="26"/>
      <c r="JGK239" s="26"/>
      <c r="JGL239" s="26"/>
      <c r="JGM239" s="26"/>
      <c r="JGN239" s="26"/>
      <c r="JGO239" s="26"/>
      <c r="JGP239" s="26"/>
      <c r="JGQ239" s="26"/>
      <c r="JGR239" s="26"/>
      <c r="JGS239" s="26"/>
      <c r="JGT239" s="26"/>
      <c r="JGU239" s="26"/>
      <c r="JGV239" s="26"/>
      <c r="JGW239" s="26"/>
      <c r="JGX239" s="26"/>
      <c r="JGY239" s="26"/>
      <c r="JGZ239" s="26"/>
      <c r="JHA239" s="26"/>
      <c r="JHB239" s="26"/>
      <c r="JHC239" s="26"/>
      <c r="JHD239" s="26"/>
      <c r="JHE239" s="26"/>
      <c r="JHF239" s="26"/>
      <c r="JHG239" s="26"/>
      <c r="JHH239" s="26"/>
      <c r="JHI239" s="26"/>
      <c r="JHJ239" s="26"/>
      <c r="JHK239" s="26"/>
      <c r="JHL239" s="26"/>
      <c r="JHM239" s="26"/>
      <c r="JHN239" s="26"/>
      <c r="JHO239" s="26"/>
      <c r="JHP239" s="26"/>
      <c r="JHQ239" s="26"/>
      <c r="JHR239" s="26"/>
      <c r="JHS239" s="26"/>
      <c r="JHT239" s="26"/>
      <c r="JHU239" s="26"/>
      <c r="JHV239" s="26"/>
      <c r="JHW239" s="26"/>
      <c r="JHX239" s="26"/>
      <c r="JHY239" s="26"/>
      <c r="JHZ239" s="26"/>
      <c r="JIA239" s="26"/>
      <c r="JIB239" s="26"/>
      <c r="JIC239" s="26"/>
      <c r="JID239" s="26"/>
      <c r="JIE239" s="26"/>
      <c r="JIF239" s="26"/>
      <c r="JIG239" s="26"/>
      <c r="JIH239" s="26"/>
      <c r="JII239" s="26"/>
      <c r="JIJ239" s="26"/>
      <c r="JIK239" s="26"/>
      <c r="JIL239" s="26"/>
      <c r="JIM239" s="26"/>
      <c r="JIN239" s="26"/>
      <c r="JIO239" s="26"/>
      <c r="JIP239" s="26"/>
      <c r="JIQ239" s="26"/>
      <c r="JIR239" s="26"/>
      <c r="JIS239" s="26"/>
      <c r="JIT239" s="26"/>
      <c r="JIU239" s="26"/>
      <c r="JIV239" s="26"/>
      <c r="JIW239" s="26"/>
      <c r="JIX239" s="26"/>
      <c r="JIY239" s="26"/>
      <c r="JIZ239" s="26"/>
      <c r="JJA239" s="26"/>
      <c r="JJB239" s="26"/>
      <c r="JJC239" s="26"/>
      <c r="JJD239" s="26"/>
      <c r="JJE239" s="26"/>
      <c r="JJF239" s="26"/>
      <c r="JJG239" s="26"/>
      <c r="JJH239" s="26"/>
      <c r="JJI239" s="26"/>
      <c r="JJJ239" s="26"/>
      <c r="JJK239" s="26"/>
      <c r="JJL239" s="26"/>
      <c r="JJM239" s="26"/>
      <c r="JJN239" s="26"/>
      <c r="JJO239" s="26"/>
      <c r="JJP239" s="26"/>
      <c r="JJQ239" s="26"/>
      <c r="JJR239" s="26"/>
      <c r="JJS239" s="26"/>
      <c r="JJT239" s="26"/>
      <c r="JJU239" s="26"/>
      <c r="JJV239" s="26"/>
      <c r="JJW239" s="26"/>
      <c r="JJX239" s="26"/>
      <c r="JJY239" s="26"/>
      <c r="JJZ239" s="26"/>
      <c r="JKA239" s="26"/>
      <c r="JKB239" s="26"/>
      <c r="JKC239" s="26"/>
      <c r="JKD239" s="26"/>
      <c r="JKE239" s="26"/>
      <c r="JKF239" s="26"/>
      <c r="JKG239" s="26"/>
      <c r="JKH239" s="26"/>
      <c r="JKI239" s="26"/>
      <c r="JKJ239" s="26"/>
      <c r="JKK239" s="26"/>
      <c r="JKL239" s="26"/>
      <c r="JKM239" s="26"/>
      <c r="JKN239" s="26"/>
      <c r="JKO239" s="26"/>
      <c r="JKP239" s="26"/>
      <c r="JKQ239" s="26"/>
      <c r="JKR239" s="26"/>
      <c r="JKS239" s="26"/>
      <c r="JKT239" s="26"/>
      <c r="JKU239" s="26"/>
      <c r="JKV239" s="26"/>
      <c r="JKW239" s="26"/>
      <c r="JKX239" s="26"/>
      <c r="JKY239" s="26"/>
      <c r="JKZ239" s="26"/>
      <c r="JLA239" s="26"/>
      <c r="JLB239" s="26"/>
      <c r="JLC239" s="26"/>
      <c r="JLD239" s="26"/>
      <c r="JLE239" s="26"/>
      <c r="JLF239" s="26"/>
      <c r="JLG239" s="26"/>
      <c r="JLH239" s="26"/>
      <c r="JLI239" s="26"/>
      <c r="JLJ239" s="26"/>
      <c r="JLK239" s="26"/>
      <c r="JLL239" s="26"/>
      <c r="JLM239" s="26"/>
      <c r="JLN239" s="26"/>
      <c r="JLO239" s="26"/>
      <c r="JLP239" s="26"/>
      <c r="JLQ239" s="26"/>
      <c r="JLR239" s="26"/>
      <c r="JLS239" s="26"/>
      <c r="JLT239" s="26"/>
      <c r="JLU239" s="26"/>
      <c r="JLV239" s="26"/>
      <c r="JLW239" s="26"/>
      <c r="JLX239" s="26"/>
      <c r="JLY239" s="26"/>
      <c r="JLZ239" s="26"/>
      <c r="JMA239" s="26"/>
      <c r="JMB239" s="26"/>
      <c r="JMC239" s="26"/>
      <c r="JMD239" s="26"/>
      <c r="JME239" s="26"/>
      <c r="JMF239" s="26"/>
      <c r="JMG239" s="26"/>
      <c r="JMH239" s="26"/>
      <c r="JMI239" s="26"/>
      <c r="JMJ239" s="26"/>
      <c r="JMK239" s="26"/>
      <c r="JML239" s="26"/>
      <c r="JMM239" s="26"/>
      <c r="JMN239" s="26"/>
      <c r="JMO239" s="26"/>
      <c r="JMP239" s="26"/>
      <c r="JMQ239" s="26"/>
      <c r="JMR239" s="26"/>
      <c r="JMS239" s="26"/>
      <c r="JMT239" s="26"/>
      <c r="JMU239" s="26"/>
      <c r="JMV239" s="26"/>
      <c r="JMW239" s="26"/>
      <c r="JMX239" s="26"/>
      <c r="JMY239" s="26"/>
      <c r="JMZ239" s="26"/>
      <c r="JNA239" s="26"/>
      <c r="JNB239" s="26"/>
      <c r="JNC239" s="26"/>
      <c r="JND239" s="26"/>
      <c r="JNE239" s="26"/>
      <c r="JNF239" s="26"/>
      <c r="JNG239" s="26"/>
      <c r="JNH239" s="26"/>
      <c r="JNI239" s="26"/>
      <c r="JNJ239" s="26"/>
      <c r="JNK239" s="26"/>
      <c r="JNL239" s="26"/>
      <c r="JNM239" s="26"/>
      <c r="JNN239" s="26"/>
      <c r="JNO239" s="26"/>
      <c r="JNP239" s="26"/>
      <c r="JNQ239" s="26"/>
      <c r="JNR239" s="26"/>
      <c r="JNS239" s="26"/>
      <c r="JNT239" s="26"/>
      <c r="JNU239" s="26"/>
      <c r="JNV239" s="26"/>
      <c r="JNW239" s="26"/>
      <c r="JNX239" s="26"/>
      <c r="JNY239" s="26"/>
      <c r="JNZ239" s="26"/>
      <c r="JOA239" s="26"/>
      <c r="JOB239" s="26"/>
      <c r="JOC239" s="26"/>
      <c r="JOD239" s="26"/>
      <c r="JOE239" s="26"/>
      <c r="JOF239" s="26"/>
      <c r="JOG239" s="26"/>
      <c r="JOH239" s="26"/>
      <c r="JOI239" s="26"/>
      <c r="JOJ239" s="26"/>
      <c r="JOK239" s="26"/>
      <c r="JOL239" s="26"/>
      <c r="JOM239" s="26"/>
      <c r="JON239" s="26"/>
      <c r="JOO239" s="26"/>
      <c r="JOP239" s="26"/>
      <c r="JOQ239" s="26"/>
      <c r="JOR239" s="26"/>
      <c r="JOS239" s="26"/>
      <c r="JOT239" s="26"/>
      <c r="JOU239" s="26"/>
      <c r="JOV239" s="26"/>
      <c r="JOW239" s="26"/>
      <c r="JOX239" s="26"/>
      <c r="JOY239" s="26"/>
      <c r="JOZ239" s="26"/>
      <c r="JPA239" s="26"/>
      <c r="JPB239" s="26"/>
      <c r="JPC239" s="26"/>
      <c r="JPD239" s="26"/>
      <c r="JPE239" s="26"/>
      <c r="JPF239" s="26"/>
      <c r="JPG239" s="26"/>
      <c r="JPH239" s="26"/>
      <c r="JPI239" s="26"/>
      <c r="JPJ239" s="26"/>
      <c r="JPK239" s="26"/>
      <c r="JPL239" s="26"/>
      <c r="JPM239" s="26"/>
      <c r="JPN239" s="26"/>
      <c r="JPO239" s="26"/>
      <c r="JPP239" s="26"/>
      <c r="JPQ239" s="26"/>
      <c r="JPR239" s="26"/>
      <c r="JPS239" s="26"/>
      <c r="JPT239" s="26"/>
      <c r="JPU239" s="26"/>
      <c r="JPV239" s="26"/>
      <c r="JPW239" s="26"/>
      <c r="JPX239" s="26"/>
      <c r="JPY239" s="26"/>
      <c r="JPZ239" s="26"/>
      <c r="JQA239" s="26"/>
      <c r="JQB239" s="26"/>
      <c r="JQC239" s="26"/>
      <c r="JQD239" s="26"/>
      <c r="JQE239" s="26"/>
      <c r="JQF239" s="26"/>
      <c r="JQG239" s="26"/>
      <c r="JQH239" s="26"/>
      <c r="JQI239" s="26"/>
      <c r="JQJ239" s="26"/>
      <c r="JQK239" s="26"/>
      <c r="JQL239" s="26"/>
      <c r="JQM239" s="26"/>
      <c r="JQN239" s="26"/>
      <c r="JQO239" s="26"/>
      <c r="JQP239" s="26"/>
      <c r="JQQ239" s="26"/>
      <c r="JQR239" s="26"/>
      <c r="JQS239" s="26"/>
      <c r="JQT239" s="26"/>
      <c r="JQU239" s="26"/>
      <c r="JQV239" s="26"/>
      <c r="JQW239" s="26"/>
      <c r="JQX239" s="26"/>
      <c r="JQY239" s="26"/>
      <c r="JQZ239" s="26"/>
      <c r="JRA239" s="26"/>
      <c r="JRB239" s="26"/>
      <c r="JRC239" s="26"/>
      <c r="JRD239" s="26"/>
      <c r="JRE239" s="26"/>
      <c r="JRF239" s="26"/>
      <c r="JRG239" s="26"/>
      <c r="JRH239" s="26"/>
      <c r="JRI239" s="26"/>
      <c r="JRJ239" s="26"/>
      <c r="JRK239" s="26"/>
      <c r="JRL239" s="26"/>
      <c r="JRM239" s="26"/>
      <c r="JRN239" s="26"/>
      <c r="JRO239" s="26"/>
      <c r="JRP239" s="26"/>
      <c r="JRQ239" s="26"/>
      <c r="JRR239" s="26"/>
      <c r="JRS239" s="26"/>
      <c r="JRT239" s="26"/>
      <c r="JRU239" s="26"/>
      <c r="JRV239" s="26"/>
      <c r="JRW239" s="26"/>
      <c r="JRX239" s="26"/>
      <c r="JRY239" s="26"/>
      <c r="JRZ239" s="26"/>
      <c r="JSA239" s="26"/>
      <c r="JSB239" s="26"/>
      <c r="JSC239" s="26"/>
      <c r="JSD239" s="26"/>
      <c r="JSE239" s="26"/>
      <c r="JSF239" s="26"/>
      <c r="JSG239" s="26"/>
      <c r="JSH239" s="26"/>
      <c r="JSI239" s="26"/>
      <c r="JSJ239" s="26"/>
      <c r="JSK239" s="26"/>
      <c r="JSL239" s="26"/>
      <c r="JSM239" s="26"/>
      <c r="JSN239" s="26"/>
      <c r="JSO239" s="26"/>
      <c r="JSP239" s="26"/>
      <c r="JSQ239" s="26"/>
      <c r="JSR239" s="26"/>
      <c r="JSS239" s="26"/>
      <c r="JST239" s="26"/>
      <c r="JSU239" s="26"/>
      <c r="JSV239" s="26"/>
      <c r="JSW239" s="26"/>
      <c r="JSX239" s="26"/>
      <c r="JSY239" s="26"/>
      <c r="JSZ239" s="26"/>
      <c r="JTA239" s="26"/>
      <c r="JTB239" s="26"/>
      <c r="JTC239" s="26"/>
      <c r="JTD239" s="26"/>
      <c r="JTE239" s="26"/>
      <c r="JTF239" s="26"/>
      <c r="JTG239" s="26"/>
      <c r="JTH239" s="26"/>
      <c r="JTI239" s="26"/>
      <c r="JTJ239" s="26"/>
      <c r="JTK239" s="26"/>
      <c r="JTL239" s="26"/>
      <c r="JTM239" s="26"/>
      <c r="JTN239" s="26"/>
      <c r="JTO239" s="26"/>
      <c r="JTP239" s="26"/>
      <c r="JTQ239" s="26"/>
      <c r="JTR239" s="26"/>
      <c r="JTS239" s="26"/>
      <c r="JTT239" s="26"/>
      <c r="JTU239" s="26"/>
      <c r="JTV239" s="26"/>
      <c r="JTW239" s="26"/>
      <c r="JTX239" s="26"/>
      <c r="JTY239" s="26"/>
      <c r="JTZ239" s="26"/>
      <c r="JUA239" s="26"/>
      <c r="JUB239" s="26"/>
      <c r="JUC239" s="26"/>
      <c r="JUD239" s="26"/>
      <c r="JUE239" s="26"/>
      <c r="JUF239" s="26"/>
      <c r="JUG239" s="26"/>
      <c r="JUH239" s="26"/>
      <c r="JUI239" s="26"/>
      <c r="JUJ239" s="26"/>
      <c r="JUK239" s="26"/>
      <c r="JUL239" s="26"/>
      <c r="JUM239" s="26"/>
      <c r="JUN239" s="26"/>
      <c r="JUO239" s="26"/>
      <c r="JUP239" s="26"/>
      <c r="JUQ239" s="26"/>
      <c r="JUR239" s="26"/>
      <c r="JUS239" s="26"/>
      <c r="JUT239" s="26"/>
      <c r="JUU239" s="26"/>
      <c r="JUV239" s="26"/>
      <c r="JUW239" s="26"/>
      <c r="JUX239" s="26"/>
      <c r="JUY239" s="26"/>
      <c r="JUZ239" s="26"/>
      <c r="JVA239" s="26"/>
      <c r="JVB239" s="26"/>
      <c r="JVC239" s="26"/>
      <c r="JVD239" s="26"/>
      <c r="JVE239" s="26"/>
      <c r="JVF239" s="26"/>
      <c r="JVG239" s="26"/>
      <c r="JVH239" s="26"/>
      <c r="JVI239" s="26"/>
      <c r="JVJ239" s="26"/>
      <c r="JVK239" s="26"/>
      <c r="JVL239" s="26"/>
      <c r="JVM239" s="26"/>
      <c r="JVN239" s="26"/>
      <c r="JVO239" s="26"/>
      <c r="JVP239" s="26"/>
      <c r="JVQ239" s="26"/>
      <c r="JVR239" s="26"/>
      <c r="JVS239" s="26"/>
      <c r="JVT239" s="26"/>
      <c r="JVU239" s="26"/>
      <c r="JVV239" s="26"/>
      <c r="JVW239" s="26"/>
      <c r="JVX239" s="26"/>
      <c r="JVY239" s="26"/>
      <c r="JVZ239" s="26"/>
      <c r="JWA239" s="26"/>
      <c r="JWB239" s="26"/>
      <c r="JWC239" s="26"/>
      <c r="JWD239" s="26"/>
      <c r="JWE239" s="26"/>
      <c r="JWF239" s="26"/>
      <c r="JWG239" s="26"/>
      <c r="JWH239" s="26"/>
      <c r="JWI239" s="26"/>
      <c r="JWJ239" s="26"/>
      <c r="JWK239" s="26"/>
      <c r="JWL239" s="26"/>
      <c r="JWM239" s="26"/>
      <c r="JWN239" s="26"/>
      <c r="JWO239" s="26"/>
      <c r="JWP239" s="26"/>
      <c r="JWQ239" s="26"/>
      <c r="JWR239" s="26"/>
      <c r="JWS239" s="26"/>
      <c r="JWT239" s="26"/>
      <c r="JWU239" s="26"/>
      <c r="JWV239" s="26"/>
      <c r="JWW239" s="26"/>
      <c r="JWX239" s="26"/>
      <c r="JWY239" s="26"/>
      <c r="JWZ239" s="26"/>
      <c r="JXA239" s="26"/>
      <c r="JXB239" s="26"/>
      <c r="JXC239" s="26"/>
      <c r="JXD239" s="26"/>
      <c r="JXE239" s="26"/>
      <c r="JXF239" s="26"/>
      <c r="JXG239" s="26"/>
      <c r="JXH239" s="26"/>
      <c r="JXI239" s="26"/>
      <c r="JXJ239" s="26"/>
      <c r="JXK239" s="26"/>
      <c r="JXL239" s="26"/>
      <c r="JXM239" s="26"/>
      <c r="JXN239" s="26"/>
      <c r="JXO239" s="26"/>
      <c r="JXP239" s="26"/>
      <c r="JXQ239" s="26"/>
      <c r="JXR239" s="26"/>
      <c r="JXS239" s="26"/>
      <c r="JXT239" s="26"/>
      <c r="JXU239" s="26"/>
      <c r="JXV239" s="26"/>
      <c r="JXW239" s="26"/>
      <c r="JXX239" s="26"/>
      <c r="JXY239" s="26"/>
      <c r="JXZ239" s="26"/>
      <c r="JYA239" s="26"/>
      <c r="JYB239" s="26"/>
      <c r="JYC239" s="26"/>
      <c r="JYD239" s="26"/>
      <c r="JYE239" s="26"/>
      <c r="JYF239" s="26"/>
      <c r="JYG239" s="26"/>
      <c r="JYH239" s="26"/>
      <c r="JYI239" s="26"/>
      <c r="JYJ239" s="26"/>
      <c r="JYK239" s="26"/>
      <c r="JYL239" s="26"/>
      <c r="JYM239" s="26"/>
      <c r="JYN239" s="26"/>
      <c r="JYO239" s="26"/>
      <c r="JYP239" s="26"/>
      <c r="JYQ239" s="26"/>
      <c r="JYR239" s="26"/>
      <c r="JYS239" s="26"/>
      <c r="JYT239" s="26"/>
      <c r="JYU239" s="26"/>
      <c r="JYV239" s="26"/>
      <c r="JYW239" s="26"/>
      <c r="JYX239" s="26"/>
      <c r="JYY239" s="26"/>
      <c r="JYZ239" s="26"/>
      <c r="JZA239" s="26"/>
      <c r="JZB239" s="26"/>
      <c r="JZC239" s="26"/>
      <c r="JZD239" s="26"/>
      <c r="JZE239" s="26"/>
      <c r="JZF239" s="26"/>
      <c r="JZG239" s="26"/>
      <c r="JZH239" s="26"/>
      <c r="JZI239" s="26"/>
      <c r="JZJ239" s="26"/>
      <c r="JZK239" s="26"/>
      <c r="JZL239" s="26"/>
      <c r="JZM239" s="26"/>
      <c r="JZN239" s="26"/>
      <c r="JZO239" s="26"/>
      <c r="JZP239" s="26"/>
      <c r="JZQ239" s="26"/>
      <c r="JZR239" s="26"/>
      <c r="JZS239" s="26"/>
      <c r="JZT239" s="26"/>
      <c r="JZU239" s="26"/>
      <c r="JZV239" s="26"/>
      <c r="JZW239" s="26"/>
      <c r="JZX239" s="26"/>
      <c r="JZY239" s="26"/>
      <c r="JZZ239" s="26"/>
      <c r="KAA239" s="26"/>
      <c r="KAB239" s="26"/>
      <c r="KAC239" s="26"/>
      <c r="KAD239" s="26"/>
      <c r="KAE239" s="26"/>
      <c r="KAF239" s="26"/>
      <c r="KAG239" s="26"/>
      <c r="KAH239" s="26"/>
      <c r="KAI239" s="26"/>
      <c r="KAJ239" s="26"/>
      <c r="KAK239" s="26"/>
      <c r="KAL239" s="26"/>
      <c r="KAM239" s="26"/>
      <c r="KAN239" s="26"/>
      <c r="KAO239" s="26"/>
      <c r="KAP239" s="26"/>
      <c r="KAQ239" s="26"/>
      <c r="KAR239" s="26"/>
      <c r="KAS239" s="26"/>
      <c r="KAT239" s="26"/>
      <c r="KAU239" s="26"/>
      <c r="KAV239" s="26"/>
      <c r="KAW239" s="26"/>
      <c r="KAX239" s="26"/>
      <c r="KAY239" s="26"/>
      <c r="KAZ239" s="26"/>
      <c r="KBA239" s="26"/>
      <c r="KBB239" s="26"/>
      <c r="KBC239" s="26"/>
      <c r="KBD239" s="26"/>
      <c r="KBE239" s="26"/>
      <c r="KBF239" s="26"/>
      <c r="KBG239" s="26"/>
      <c r="KBH239" s="26"/>
      <c r="KBI239" s="26"/>
      <c r="KBJ239" s="26"/>
      <c r="KBK239" s="26"/>
      <c r="KBL239" s="26"/>
      <c r="KBM239" s="26"/>
      <c r="KBN239" s="26"/>
      <c r="KBO239" s="26"/>
      <c r="KBP239" s="26"/>
      <c r="KBQ239" s="26"/>
      <c r="KBR239" s="26"/>
      <c r="KBS239" s="26"/>
      <c r="KBT239" s="26"/>
      <c r="KBU239" s="26"/>
      <c r="KBV239" s="26"/>
      <c r="KBW239" s="26"/>
      <c r="KBX239" s="26"/>
      <c r="KBY239" s="26"/>
      <c r="KBZ239" s="26"/>
      <c r="KCA239" s="26"/>
      <c r="KCB239" s="26"/>
      <c r="KCC239" s="26"/>
      <c r="KCD239" s="26"/>
      <c r="KCE239" s="26"/>
      <c r="KCF239" s="26"/>
      <c r="KCG239" s="26"/>
      <c r="KCH239" s="26"/>
      <c r="KCI239" s="26"/>
      <c r="KCJ239" s="26"/>
      <c r="KCK239" s="26"/>
      <c r="KCL239" s="26"/>
      <c r="KCM239" s="26"/>
      <c r="KCN239" s="26"/>
      <c r="KCO239" s="26"/>
      <c r="KCP239" s="26"/>
      <c r="KCQ239" s="26"/>
      <c r="KCR239" s="26"/>
      <c r="KCS239" s="26"/>
      <c r="KCT239" s="26"/>
      <c r="KCU239" s="26"/>
      <c r="KCV239" s="26"/>
      <c r="KCW239" s="26"/>
      <c r="KCX239" s="26"/>
      <c r="KCY239" s="26"/>
      <c r="KCZ239" s="26"/>
      <c r="KDA239" s="26"/>
      <c r="KDB239" s="26"/>
      <c r="KDC239" s="26"/>
      <c r="KDD239" s="26"/>
      <c r="KDE239" s="26"/>
      <c r="KDF239" s="26"/>
      <c r="KDG239" s="26"/>
      <c r="KDH239" s="26"/>
      <c r="KDI239" s="26"/>
      <c r="KDJ239" s="26"/>
      <c r="KDK239" s="26"/>
      <c r="KDL239" s="26"/>
      <c r="KDM239" s="26"/>
      <c r="KDN239" s="26"/>
      <c r="KDO239" s="26"/>
      <c r="KDP239" s="26"/>
      <c r="KDQ239" s="26"/>
      <c r="KDR239" s="26"/>
      <c r="KDS239" s="26"/>
      <c r="KDT239" s="26"/>
      <c r="KDU239" s="26"/>
      <c r="KDV239" s="26"/>
      <c r="KDW239" s="26"/>
      <c r="KDX239" s="26"/>
      <c r="KDY239" s="26"/>
      <c r="KDZ239" s="26"/>
      <c r="KEA239" s="26"/>
      <c r="KEB239" s="26"/>
      <c r="KEC239" s="26"/>
      <c r="KED239" s="26"/>
      <c r="KEE239" s="26"/>
      <c r="KEF239" s="26"/>
      <c r="KEG239" s="26"/>
      <c r="KEH239" s="26"/>
      <c r="KEI239" s="26"/>
      <c r="KEJ239" s="26"/>
      <c r="KEK239" s="26"/>
      <c r="KEL239" s="26"/>
      <c r="KEM239" s="26"/>
      <c r="KEN239" s="26"/>
      <c r="KEO239" s="26"/>
      <c r="KEP239" s="26"/>
      <c r="KEQ239" s="26"/>
      <c r="KER239" s="26"/>
      <c r="KES239" s="26"/>
      <c r="KET239" s="26"/>
      <c r="KEU239" s="26"/>
      <c r="KEV239" s="26"/>
      <c r="KEW239" s="26"/>
      <c r="KEX239" s="26"/>
      <c r="KEY239" s="26"/>
      <c r="KEZ239" s="26"/>
      <c r="KFA239" s="26"/>
      <c r="KFB239" s="26"/>
      <c r="KFC239" s="26"/>
      <c r="KFD239" s="26"/>
      <c r="KFE239" s="26"/>
      <c r="KFF239" s="26"/>
      <c r="KFG239" s="26"/>
      <c r="KFH239" s="26"/>
      <c r="KFI239" s="26"/>
      <c r="KFJ239" s="26"/>
      <c r="KFK239" s="26"/>
      <c r="KFL239" s="26"/>
      <c r="KFM239" s="26"/>
      <c r="KFN239" s="26"/>
      <c r="KFO239" s="26"/>
      <c r="KFP239" s="26"/>
      <c r="KFQ239" s="26"/>
      <c r="KFR239" s="26"/>
      <c r="KFS239" s="26"/>
      <c r="KFT239" s="26"/>
      <c r="KFU239" s="26"/>
      <c r="KFV239" s="26"/>
      <c r="KFW239" s="26"/>
      <c r="KFX239" s="26"/>
      <c r="KFY239" s="26"/>
      <c r="KFZ239" s="26"/>
      <c r="KGA239" s="26"/>
      <c r="KGB239" s="26"/>
      <c r="KGC239" s="26"/>
      <c r="KGD239" s="26"/>
      <c r="KGE239" s="26"/>
      <c r="KGF239" s="26"/>
      <c r="KGG239" s="26"/>
      <c r="KGH239" s="26"/>
      <c r="KGI239" s="26"/>
      <c r="KGJ239" s="26"/>
      <c r="KGK239" s="26"/>
      <c r="KGL239" s="26"/>
      <c r="KGM239" s="26"/>
      <c r="KGN239" s="26"/>
      <c r="KGO239" s="26"/>
      <c r="KGP239" s="26"/>
      <c r="KGQ239" s="26"/>
      <c r="KGR239" s="26"/>
      <c r="KGS239" s="26"/>
      <c r="KGT239" s="26"/>
      <c r="KGU239" s="26"/>
      <c r="KGV239" s="26"/>
      <c r="KGW239" s="26"/>
      <c r="KGX239" s="26"/>
      <c r="KGY239" s="26"/>
      <c r="KGZ239" s="26"/>
      <c r="KHA239" s="26"/>
      <c r="KHB239" s="26"/>
      <c r="KHC239" s="26"/>
      <c r="KHD239" s="26"/>
      <c r="KHE239" s="26"/>
      <c r="KHF239" s="26"/>
      <c r="KHG239" s="26"/>
      <c r="KHH239" s="26"/>
      <c r="KHI239" s="26"/>
      <c r="KHJ239" s="26"/>
      <c r="KHK239" s="26"/>
      <c r="KHL239" s="26"/>
      <c r="KHM239" s="26"/>
      <c r="KHN239" s="26"/>
      <c r="KHO239" s="26"/>
      <c r="KHP239" s="26"/>
      <c r="KHQ239" s="26"/>
      <c r="KHR239" s="26"/>
      <c r="KHS239" s="26"/>
      <c r="KHT239" s="26"/>
      <c r="KHU239" s="26"/>
      <c r="KHV239" s="26"/>
      <c r="KHW239" s="26"/>
      <c r="KHX239" s="26"/>
      <c r="KHY239" s="26"/>
      <c r="KHZ239" s="26"/>
      <c r="KIA239" s="26"/>
      <c r="KIB239" s="26"/>
      <c r="KIC239" s="26"/>
      <c r="KID239" s="26"/>
      <c r="KIE239" s="26"/>
      <c r="KIF239" s="26"/>
      <c r="KIG239" s="26"/>
      <c r="KIH239" s="26"/>
      <c r="KII239" s="26"/>
      <c r="KIJ239" s="26"/>
      <c r="KIK239" s="26"/>
      <c r="KIL239" s="26"/>
      <c r="KIM239" s="26"/>
      <c r="KIN239" s="26"/>
      <c r="KIO239" s="26"/>
      <c r="KIP239" s="26"/>
      <c r="KIQ239" s="26"/>
      <c r="KIR239" s="26"/>
      <c r="KIS239" s="26"/>
      <c r="KIT239" s="26"/>
      <c r="KIU239" s="26"/>
      <c r="KIV239" s="26"/>
      <c r="KIW239" s="26"/>
      <c r="KIX239" s="26"/>
      <c r="KIY239" s="26"/>
      <c r="KIZ239" s="26"/>
      <c r="KJA239" s="26"/>
      <c r="KJB239" s="26"/>
      <c r="KJC239" s="26"/>
      <c r="KJD239" s="26"/>
      <c r="KJE239" s="26"/>
      <c r="KJF239" s="26"/>
      <c r="KJG239" s="26"/>
      <c r="KJH239" s="26"/>
      <c r="KJI239" s="26"/>
      <c r="KJJ239" s="26"/>
      <c r="KJK239" s="26"/>
      <c r="KJL239" s="26"/>
      <c r="KJM239" s="26"/>
      <c r="KJN239" s="26"/>
      <c r="KJO239" s="26"/>
      <c r="KJP239" s="26"/>
      <c r="KJQ239" s="26"/>
      <c r="KJR239" s="26"/>
      <c r="KJS239" s="26"/>
      <c r="KJT239" s="26"/>
      <c r="KJU239" s="26"/>
      <c r="KJV239" s="26"/>
      <c r="KJW239" s="26"/>
      <c r="KJX239" s="26"/>
      <c r="KJY239" s="26"/>
      <c r="KJZ239" s="26"/>
      <c r="KKA239" s="26"/>
      <c r="KKB239" s="26"/>
      <c r="KKC239" s="26"/>
      <c r="KKD239" s="26"/>
      <c r="KKE239" s="26"/>
      <c r="KKF239" s="26"/>
      <c r="KKG239" s="26"/>
      <c r="KKH239" s="26"/>
      <c r="KKI239" s="26"/>
      <c r="KKJ239" s="26"/>
      <c r="KKK239" s="26"/>
      <c r="KKL239" s="26"/>
      <c r="KKM239" s="26"/>
      <c r="KKN239" s="26"/>
      <c r="KKO239" s="26"/>
      <c r="KKP239" s="26"/>
      <c r="KKQ239" s="26"/>
      <c r="KKR239" s="26"/>
      <c r="KKS239" s="26"/>
      <c r="KKT239" s="26"/>
      <c r="KKU239" s="26"/>
      <c r="KKV239" s="26"/>
      <c r="KKW239" s="26"/>
      <c r="KKX239" s="26"/>
      <c r="KKY239" s="26"/>
      <c r="KKZ239" s="26"/>
      <c r="KLA239" s="26"/>
      <c r="KLB239" s="26"/>
      <c r="KLC239" s="26"/>
      <c r="KLD239" s="26"/>
      <c r="KLE239" s="26"/>
      <c r="KLF239" s="26"/>
      <c r="KLG239" s="26"/>
      <c r="KLH239" s="26"/>
      <c r="KLI239" s="26"/>
      <c r="KLJ239" s="26"/>
      <c r="KLK239" s="26"/>
      <c r="KLL239" s="26"/>
      <c r="KLM239" s="26"/>
      <c r="KLN239" s="26"/>
      <c r="KLO239" s="26"/>
      <c r="KLP239" s="26"/>
      <c r="KLQ239" s="26"/>
      <c r="KLR239" s="26"/>
      <c r="KLS239" s="26"/>
      <c r="KLT239" s="26"/>
      <c r="KLU239" s="26"/>
      <c r="KLV239" s="26"/>
      <c r="KLW239" s="26"/>
      <c r="KLX239" s="26"/>
      <c r="KLY239" s="26"/>
      <c r="KLZ239" s="26"/>
      <c r="KMA239" s="26"/>
      <c r="KMB239" s="26"/>
      <c r="KMC239" s="26"/>
      <c r="KMD239" s="26"/>
      <c r="KME239" s="26"/>
      <c r="KMF239" s="26"/>
      <c r="KMG239" s="26"/>
      <c r="KMH239" s="26"/>
      <c r="KMI239" s="26"/>
      <c r="KMJ239" s="26"/>
      <c r="KMK239" s="26"/>
      <c r="KML239" s="26"/>
      <c r="KMM239" s="26"/>
      <c r="KMN239" s="26"/>
      <c r="KMO239" s="26"/>
      <c r="KMP239" s="26"/>
      <c r="KMQ239" s="26"/>
      <c r="KMR239" s="26"/>
      <c r="KMS239" s="26"/>
      <c r="KMT239" s="26"/>
      <c r="KMU239" s="26"/>
      <c r="KMV239" s="26"/>
      <c r="KMW239" s="26"/>
      <c r="KMX239" s="26"/>
      <c r="KMY239" s="26"/>
      <c r="KMZ239" s="26"/>
      <c r="KNA239" s="26"/>
      <c r="KNB239" s="26"/>
      <c r="KNC239" s="26"/>
      <c r="KND239" s="26"/>
      <c r="KNE239" s="26"/>
      <c r="KNF239" s="26"/>
      <c r="KNG239" s="26"/>
      <c r="KNH239" s="26"/>
      <c r="KNI239" s="26"/>
      <c r="KNJ239" s="26"/>
      <c r="KNK239" s="26"/>
      <c r="KNL239" s="26"/>
      <c r="KNM239" s="26"/>
      <c r="KNN239" s="26"/>
      <c r="KNO239" s="26"/>
      <c r="KNP239" s="26"/>
      <c r="KNQ239" s="26"/>
      <c r="KNR239" s="26"/>
      <c r="KNS239" s="26"/>
      <c r="KNT239" s="26"/>
      <c r="KNU239" s="26"/>
      <c r="KNV239" s="26"/>
      <c r="KNW239" s="26"/>
      <c r="KNX239" s="26"/>
      <c r="KNY239" s="26"/>
      <c r="KNZ239" s="26"/>
      <c r="KOA239" s="26"/>
      <c r="KOB239" s="26"/>
      <c r="KOC239" s="26"/>
      <c r="KOD239" s="26"/>
      <c r="KOE239" s="26"/>
      <c r="KOF239" s="26"/>
      <c r="KOG239" s="26"/>
      <c r="KOH239" s="26"/>
      <c r="KOI239" s="26"/>
      <c r="KOJ239" s="26"/>
      <c r="KOK239" s="26"/>
      <c r="KOL239" s="26"/>
      <c r="KOM239" s="26"/>
      <c r="KON239" s="26"/>
      <c r="KOO239" s="26"/>
      <c r="KOP239" s="26"/>
      <c r="KOQ239" s="26"/>
      <c r="KOR239" s="26"/>
      <c r="KOS239" s="26"/>
      <c r="KOT239" s="26"/>
      <c r="KOU239" s="26"/>
      <c r="KOV239" s="26"/>
      <c r="KOW239" s="26"/>
      <c r="KOX239" s="26"/>
      <c r="KOY239" s="26"/>
      <c r="KOZ239" s="26"/>
      <c r="KPA239" s="26"/>
      <c r="KPB239" s="26"/>
      <c r="KPC239" s="26"/>
      <c r="KPD239" s="26"/>
      <c r="KPE239" s="26"/>
      <c r="KPF239" s="26"/>
      <c r="KPG239" s="26"/>
      <c r="KPH239" s="26"/>
      <c r="KPI239" s="26"/>
      <c r="KPJ239" s="26"/>
      <c r="KPK239" s="26"/>
      <c r="KPL239" s="26"/>
      <c r="KPM239" s="26"/>
      <c r="KPN239" s="26"/>
      <c r="KPO239" s="26"/>
      <c r="KPP239" s="26"/>
      <c r="KPQ239" s="26"/>
      <c r="KPR239" s="26"/>
      <c r="KPS239" s="26"/>
      <c r="KPT239" s="26"/>
      <c r="KPU239" s="26"/>
      <c r="KPV239" s="26"/>
      <c r="KPW239" s="26"/>
      <c r="KPX239" s="26"/>
      <c r="KPY239" s="26"/>
      <c r="KPZ239" s="26"/>
      <c r="KQA239" s="26"/>
      <c r="KQB239" s="26"/>
      <c r="KQC239" s="26"/>
      <c r="KQD239" s="26"/>
      <c r="KQE239" s="26"/>
      <c r="KQF239" s="26"/>
      <c r="KQG239" s="26"/>
      <c r="KQH239" s="26"/>
      <c r="KQI239" s="26"/>
      <c r="KQJ239" s="26"/>
      <c r="KQK239" s="26"/>
      <c r="KQL239" s="26"/>
      <c r="KQM239" s="26"/>
      <c r="KQN239" s="26"/>
      <c r="KQO239" s="26"/>
      <c r="KQP239" s="26"/>
      <c r="KQQ239" s="26"/>
      <c r="KQR239" s="26"/>
      <c r="KQS239" s="26"/>
      <c r="KQT239" s="26"/>
      <c r="KQU239" s="26"/>
      <c r="KQV239" s="26"/>
      <c r="KQW239" s="26"/>
      <c r="KQX239" s="26"/>
      <c r="KQY239" s="26"/>
      <c r="KQZ239" s="26"/>
      <c r="KRA239" s="26"/>
      <c r="KRB239" s="26"/>
      <c r="KRC239" s="26"/>
      <c r="KRD239" s="26"/>
      <c r="KRE239" s="26"/>
      <c r="KRF239" s="26"/>
      <c r="KRG239" s="26"/>
      <c r="KRH239" s="26"/>
      <c r="KRI239" s="26"/>
      <c r="KRJ239" s="26"/>
      <c r="KRK239" s="26"/>
      <c r="KRL239" s="26"/>
      <c r="KRM239" s="26"/>
      <c r="KRN239" s="26"/>
      <c r="KRO239" s="26"/>
      <c r="KRP239" s="26"/>
      <c r="KRQ239" s="26"/>
      <c r="KRR239" s="26"/>
      <c r="KRS239" s="26"/>
      <c r="KRT239" s="26"/>
      <c r="KRU239" s="26"/>
      <c r="KRV239" s="26"/>
      <c r="KRW239" s="26"/>
      <c r="KRX239" s="26"/>
      <c r="KRY239" s="26"/>
      <c r="KRZ239" s="26"/>
      <c r="KSA239" s="26"/>
      <c r="KSB239" s="26"/>
      <c r="KSC239" s="26"/>
      <c r="KSD239" s="26"/>
      <c r="KSE239" s="26"/>
      <c r="KSF239" s="26"/>
      <c r="KSG239" s="26"/>
      <c r="KSH239" s="26"/>
      <c r="KSI239" s="26"/>
      <c r="KSJ239" s="26"/>
      <c r="KSK239" s="26"/>
      <c r="KSL239" s="26"/>
      <c r="KSM239" s="26"/>
      <c r="KSN239" s="26"/>
      <c r="KSO239" s="26"/>
      <c r="KSP239" s="26"/>
      <c r="KSQ239" s="26"/>
      <c r="KSR239" s="26"/>
      <c r="KSS239" s="26"/>
      <c r="KST239" s="26"/>
      <c r="KSU239" s="26"/>
      <c r="KSV239" s="26"/>
      <c r="KSW239" s="26"/>
      <c r="KSX239" s="26"/>
      <c r="KSY239" s="26"/>
      <c r="KSZ239" s="26"/>
      <c r="KTA239" s="26"/>
      <c r="KTB239" s="26"/>
      <c r="KTC239" s="26"/>
      <c r="KTD239" s="26"/>
      <c r="KTE239" s="26"/>
      <c r="KTF239" s="26"/>
      <c r="KTG239" s="26"/>
      <c r="KTH239" s="26"/>
      <c r="KTI239" s="26"/>
      <c r="KTJ239" s="26"/>
      <c r="KTK239" s="26"/>
      <c r="KTL239" s="26"/>
      <c r="KTM239" s="26"/>
      <c r="KTN239" s="26"/>
      <c r="KTO239" s="26"/>
      <c r="KTP239" s="26"/>
      <c r="KTQ239" s="26"/>
      <c r="KTR239" s="26"/>
      <c r="KTS239" s="26"/>
      <c r="KTT239" s="26"/>
      <c r="KTU239" s="26"/>
      <c r="KTV239" s="26"/>
      <c r="KTW239" s="26"/>
      <c r="KTX239" s="26"/>
      <c r="KTY239" s="26"/>
      <c r="KTZ239" s="26"/>
      <c r="KUA239" s="26"/>
      <c r="KUB239" s="26"/>
      <c r="KUC239" s="26"/>
      <c r="KUD239" s="26"/>
      <c r="KUE239" s="26"/>
      <c r="KUF239" s="26"/>
      <c r="KUG239" s="26"/>
      <c r="KUH239" s="26"/>
      <c r="KUI239" s="26"/>
      <c r="KUJ239" s="26"/>
      <c r="KUK239" s="26"/>
      <c r="KUL239" s="26"/>
      <c r="KUM239" s="26"/>
      <c r="KUN239" s="26"/>
      <c r="KUO239" s="26"/>
      <c r="KUP239" s="26"/>
      <c r="KUQ239" s="26"/>
      <c r="KUR239" s="26"/>
      <c r="KUS239" s="26"/>
      <c r="KUT239" s="26"/>
      <c r="KUU239" s="26"/>
      <c r="KUV239" s="26"/>
      <c r="KUW239" s="26"/>
      <c r="KUX239" s="26"/>
      <c r="KUY239" s="26"/>
      <c r="KUZ239" s="26"/>
      <c r="KVA239" s="26"/>
      <c r="KVB239" s="26"/>
      <c r="KVC239" s="26"/>
      <c r="KVD239" s="26"/>
      <c r="KVE239" s="26"/>
      <c r="KVF239" s="26"/>
      <c r="KVG239" s="26"/>
      <c r="KVH239" s="26"/>
      <c r="KVI239" s="26"/>
      <c r="KVJ239" s="26"/>
      <c r="KVK239" s="26"/>
      <c r="KVL239" s="26"/>
      <c r="KVM239" s="26"/>
      <c r="KVN239" s="26"/>
      <c r="KVO239" s="26"/>
      <c r="KVP239" s="26"/>
      <c r="KVQ239" s="26"/>
      <c r="KVR239" s="26"/>
      <c r="KVS239" s="26"/>
      <c r="KVT239" s="26"/>
      <c r="KVU239" s="26"/>
      <c r="KVV239" s="26"/>
      <c r="KVW239" s="26"/>
      <c r="KVX239" s="26"/>
      <c r="KVY239" s="26"/>
      <c r="KVZ239" s="26"/>
      <c r="KWA239" s="26"/>
      <c r="KWB239" s="26"/>
      <c r="KWC239" s="26"/>
      <c r="KWD239" s="26"/>
      <c r="KWE239" s="26"/>
      <c r="KWF239" s="26"/>
      <c r="KWG239" s="26"/>
      <c r="KWH239" s="26"/>
      <c r="KWI239" s="26"/>
      <c r="KWJ239" s="26"/>
      <c r="KWK239" s="26"/>
      <c r="KWL239" s="26"/>
      <c r="KWM239" s="26"/>
      <c r="KWN239" s="26"/>
      <c r="KWO239" s="26"/>
      <c r="KWP239" s="26"/>
      <c r="KWQ239" s="26"/>
      <c r="KWR239" s="26"/>
      <c r="KWS239" s="26"/>
      <c r="KWT239" s="26"/>
      <c r="KWU239" s="26"/>
      <c r="KWV239" s="26"/>
      <c r="KWW239" s="26"/>
      <c r="KWX239" s="26"/>
      <c r="KWY239" s="26"/>
      <c r="KWZ239" s="26"/>
      <c r="KXA239" s="26"/>
      <c r="KXB239" s="26"/>
      <c r="KXC239" s="26"/>
      <c r="KXD239" s="26"/>
      <c r="KXE239" s="26"/>
      <c r="KXF239" s="26"/>
      <c r="KXG239" s="26"/>
      <c r="KXH239" s="26"/>
      <c r="KXI239" s="26"/>
      <c r="KXJ239" s="26"/>
      <c r="KXK239" s="26"/>
      <c r="KXL239" s="26"/>
      <c r="KXM239" s="26"/>
      <c r="KXN239" s="26"/>
      <c r="KXO239" s="26"/>
      <c r="KXP239" s="26"/>
      <c r="KXQ239" s="26"/>
      <c r="KXR239" s="26"/>
      <c r="KXS239" s="26"/>
      <c r="KXT239" s="26"/>
      <c r="KXU239" s="26"/>
      <c r="KXV239" s="26"/>
      <c r="KXW239" s="26"/>
      <c r="KXX239" s="26"/>
      <c r="KXY239" s="26"/>
      <c r="KXZ239" s="26"/>
      <c r="KYA239" s="26"/>
      <c r="KYB239" s="26"/>
      <c r="KYC239" s="26"/>
      <c r="KYD239" s="26"/>
      <c r="KYE239" s="26"/>
      <c r="KYF239" s="26"/>
      <c r="KYG239" s="26"/>
      <c r="KYH239" s="26"/>
      <c r="KYI239" s="26"/>
      <c r="KYJ239" s="26"/>
      <c r="KYK239" s="26"/>
      <c r="KYL239" s="26"/>
      <c r="KYM239" s="26"/>
      <c r="KYN239" s="26"/>
      <c r="KYO239" s="26"/>
      <c r="KYP239" s="26"/>
      <c r="KYQ239" s="26"/>
      <c r="KYR239" s="26"/>
      <c r="KYS239" s="26"/>
      <c r="KYT239" s="26"/>
      <c r="KYU239" s="26"/>
      <c r="KYV239" s="26"/>
      <c r="KYW239" s="26"/>
      <c r="KYX239" s="26"/>
      <c r="KYY239" s="26"/>
      <c r="KYZ239" s="26"/>
      <c r="KZA239" s="26"/>
      <c r="KZB239" s="26"/>
      <c r="KZC239" s="26"/>
      <c r="KZD239" s="26"/>
      <c r="KZE239" s="26"/>
      <c r="KZF239" s="26"/>
      <c r="KZG239" s="26"/>
      <c r="KZH239" s="26"/>
      <c r="KZI239" s="26"/>
      <c r="KZJ239" s="26"/>
      <c r="KZK239" s="26"/>
      <c r="KZL239" s="26"/>
      <c r="KZM239" s="26"/>
      <c r="KZN239" s="26"/>
      <c r="KZO239" s="26"/>
      <c r="KZP239" s="26"/>
      <c r="KZQ239" s="26"/>
      <c r="KZR239" s="26"/>
      <c r="KZS239" s="26"/>
      <c r="KZT239" s="26"/>
      <c r="KZU239" s="26"/>
      <c r="KZV239" s="26"/>
      <c r="KZW239" s="26"/>
      <c r="KZX239" s="26"/>
      <c r="KZY239" s="26"/>
      <c r="KZZ239" s="26"/>
      <c r="LAA239" s="26"/>
      <c r="LAB239" s="26"/>
      <c r="LAC239" s="26"/>
      <c r="LAD239" s="26"/>
      <c r="LAE239" s="26"/>
      <c r="LAF239" s="26"/>
      <c r="LAG239" s="26"/>
      <c r="LAH239" s="26"/>
      <c r="LAI239" s="26"/>
      <c r="LAJ239" s="26"/>
      <c r="LAK239" s="26"/>
      <c r="LAL239" s="26"/>
      <c r="LAM239" s="26"/>
      <c r="LAN239" s="26"/>
      <c r="LAO239" s="26"/>
      <c r="LAP239" s="26"/>
      <c r="LAQ239" s="26"/>
      <c r="LAR239" s="26"/>
      <c r="LAS239" s="26"/>
      <c r="LAT239" s="26"/>
      <c r="LAU239" s="26"/>
      <c r="LAV239" s="26"/>
      <c r="LAW239" s="26"/>
      <c r="LAX239" s="26"/>
      <c r="LAY239" s="26"/>
      <c r="LAZ239" s="26"/>
      <c r="LBA239" s="26"/>
      <c r="LBB239" s="26"/>
      <c r="LBC239" s="26"/>
      <c r="LBD239" s="26"/>
      <c r="LBE239" s="26"/>
      <c r="LBF239" s="26"/>
      <c r="LBG239" s="26"/>
      <c r="LBH239" s="26"/>
      <c r="LBI239" s="26"/>
      <c r="LBJ239" s="26"/>
      <c r="LBK239" s="26"/>
      <c r="LBL239" s="26"/>
      <c r="LBM239" s="26"/>
      <c r="LBN239" s="26"/>
      <c r="LBO239" s="26"/>
      <c r="LBP239" s="26"/>
      <c r="LBQ239" s="26"/>
      <c r="LBR239" s="26"/>
      <c r="LBS239" s="26"/>
      <c r="LBT239" s="26"/>
      <c r="LBU239" s="26"/>
      <c r="LBV239" s="26"/>
      <c r="LBW239" s="26"/>
      <c r="LBX239" s="26"/>
      <c r="LBY239" s="26"/>
      <c r="LBZ239" s="26"/>
      <c r="LCA239" s="26"/>
      <c r="LCB239" s="26"/>
      <c r="LCC239" s="26"/>
      <c r="LCD239" s="26"/>
      <c r="LCE239" s="26"/>
      <c r="LCF239" s="26"/>
      <c r="LCG239" s="26"/>
      <c r="LCH239" s="26"/>
      <c r="LCI239" s="26"/>
      <c r="LCJ239" s="26"/>
      <c r="LCK239" s="26"/>
      <c r="LCL239" s="26"/>
      <c r="LCM239" s="26"/>
      <c r="LCN239" s="26"/>
      <c r="LCO239" s="26"/>
      <c r="LCP239" s="26"/>
      <c r="LCQ239" s="26"/>
      <c r="LCR239" s="26"/>
      <c r="LCS239" s="26"/>
      <c r="LCT239" s="26"/>
      <c r="LCU239" s="26"/>
      <c r="LCV239" s="26"/>
      <c r="LCW239" s="26"/>
      <c r="LCX239" s="26"/>
      <c r="LCY239" s="26"/>
      <c r="LCZ239" s="26"/>
      <c r="LDA239" s="26"/>
      <c r="LDB239" s="26"/>
      <c r="LDC239" s="26"/>
      <c r="LDD239" s="26"/>
      <c r="LDE239" s="26"/>
      <c r="LDF239" s="26"/>
      <c r="LDG239" s="26"/>
      <c r="LDH239" s="26"/>
      <c r="LDI239" s="26"/>
      <c r="LDJ239" s="26"/>
      <c r="LDK239" s="26"/>
      <c r="LDL239" s="26"/>
      <c r="LDM239" s="26"/>
      <c r="LDN239" s="26"/>
      <c r="LDO239" s="26"/>
      <c r="LDP239" s="26"/>
      <c r="LDQ239" s="26"/>
      <c r="LDR239" s="26"/>
      <c r="LDS239" s="26"/>
      <c r="LDT239" s="26"/>
      <c r="LDU239" s="26"/>
      <c r="LDV239" s="26"/>
      <c r="LDW239" s="26"/>
      <c r="LDX239" s="26"/>
      <c r="LDY239" s="26"/>
      <c r="LDZ239" s="26"/>
      <c r="LEA239" s="26"/>
      <c r="LEB239" s="26"/>
      <c r="LEC239" s="26"/>
      <c r="LED239" s="26"/>
      <c r="LEE239" s="26"/>
      <c r="LEF239" s="26"/>
      <c r="LEG239" s="26"/>
      <c r="LEH239" s="26"/>
      <c r="LEI239" s="26"/>
      <c r="LEJ239" s="26"/>
      <c r="LEK239" s="26"/>
      <c r="LEL239" s="26"/>
      <c r="LEM239" s="26"/>
      <c r="LEN239" s="26"/>
      <c r="LEO239" s="26"/>
      <c r="LEP239" s="26"/>
      <c r="LEQ239" s="26"/>
      <c r="LER239" s="26"/>
      <c r="LES239" s="26"/>
      <c r="LET239" s="26"/>
      <c r="LEU239" s="26"/>
      <c r="LEV239" s="26"/>
      <c r="LEW239" s="26"/>
      <c r="LEX239" s="26"/>
      <c r="LEY239" s="26"/>
      <c r="LEZ239" s="26"/>
      <c r="LFA239" s="26"/>
      <c r="LFB239" s="26"/>
      <c r="LFC239" s="26"/>
      <c r="LFD239" s="26"/>
      <c r="LFE239" s="26"/>
      <c r="LFF239" s="26"/>
      <c r="LFG239" s="26"/>
      <c r="LFH239" s="26"/>
      <c r="LFI239" s="26"/>
      <c r="LFJ239" s="26"/>
      <c r="LFK239" s="26"/>
      <c r="LFL239" s="26"/>
      <c r="LFM239" s="26"/>
      <c r="LFN239" s="26"/>
      <c r="LFO239" s="26"/>
      <c r="LFP239" s="26"/>
      <c r="LFQ239" s="26"/>
      <c r="LFR239" s="26"/>
      <c r="LFS239" s="26"/>
      <c r="LFT239" s="26"/>
      <c r="LFU239" s="26"/>
      <c r="LFV239" s="26"/>
      <c r="LFW239" s="26"/>
      <c r="LFX239" s="26"/>
      <c r="LFY239" s="26"/>
      <c r="LFZ239" s="26"/>
      <c r="LGA239" s="26"/>
      <c r="LGB239" s="26"/>
      <c r="LGC239" s="26"/>
      <c r="LGD239" s="26"/>
      <c r="LGE239" s="26"/>
      <c r="LGF239" s="26"/>
      <c r="LGG239" s="26"/>
      <c r="LGH239" s="26"/>
      <c r="LGI239" s="26"/>
      <c r="LGJ239" s="26"/>
      <c r="LGK239" s="26"/>
      <c r="LGL239" s="26"/>
      <c r="LGM239" s="26"/>
      <c r="LGN239" s="26"/>
      <c r="LGO239" s="26"/>
      <c r="LGP239" s="26"/>
      <c r="LGQ239" s="26"/>
      <c r="LGR239" s="26"/>
      <c r="LGS239" s="26"/>
      <c r="LGT239" s="26"/>
      <c r="LGU239" s="26"/>
      <c r="LGV239" s="26"/>
      <c r="LGW239" s="26"/>
      <c r="LGX239" s="26"/>
      <c r="LGY239" s="26"/>
      <c r="LGZ239" s="26"/>
      <c r="LHA239" s="26"/>
      <c r="LHB239" s="26"/>
      <c r="LHC239" s="26"/>
      <c r="LHD239" s="26"/>
      <c r="LHE239" s="26"/>
      <c r="LHF239" s="26"/>
      <c r="LHG239" s="26"/>
      <c r="LHH239" s="26"/>
      <c r="LHI239" s="26"/>
      <c r="LHJ239" s="26"/>
      <c r="LHK239" s="26"/>
      <c r="LHL239" s="26"/>
      <c r="LHM239" s="26"/>
      <c r="LHN239" s="26"/>
      <c r="LHO239" s="26"/>
      <c r="LHP239" s="26"/>
      <c r="LHQ239" s="26"/>
      <c r="LHR239" s="26"/>
      <c r="LHS239" s="26"/>
      <c r="LHT239" s="26"/>
      <c r="LHU239" s="26"/>
      <c r="LHV239" s="26"/>
      <c r="LHW239" s="26"/>
      <c r="LHX239" s="26"/>
      <c r="LHY239" s="26"/>
      <c r="LHZ239" s="26"/>
      <c r="LIA239" s="26"/>
      <c r="LIB239" s="26"/>
      <c r="LIC239" s="26"/>
      <c r="LID239" s="26"/>
      <c r="LIE239" s="26"/>
      <c r="LIF239" s="26"/>
      <c r="LIG239" s="26"/>
      <c r="LIH239" s="26"/>
      <c r="LII239" s="26"/>
      <c r="LIJ239" s="26"/>
      <c r="LIK239" s="26"/>
      <c r="LIL239" s="26"/>
      <c r="LIM239" s="26"/>
      <c r="LIN239" s="26"/>
      <c r="LIO239" s="26"/>
      <c r="LIP239" s="26"/>
      <c r="LIQ239" s="26"/>
      <c r="LIR239" s="26"/>
      <c r="LIS239" s="26"/>
      <c r="LIT239" s="26"/>
      <c r="LIU239" s="26"/>
      <c r="LIV239" s="26"/>
      <c r="LIW239" s="26"/>
      <c r="LIX239" s="26"/>
      <c r="LIY239" s="26"/>
      <c r="LIZ239" s="26"/>
      <c r="LJA239" s="26"/>
      <c r="LJB239" s="26"/>
      <c r="LJC239" s="26"/>
      <c r="LJD239" s="26"/>
      <c r="LJE239" s="26"/>
      <c r="LJF239" s="26"/>
      <c r="LJG239" s="26"/>
      <c r="LJH239" s="26"/>
      <c r="LJI239" s="26"/>
      <c r="LJJ239" s="26"/>
      <c r="LJK239" s="26"/>
      <c r="LJL239" s="26"/>
      <c r="LJM239" s="26"/>
      <c r="LJN239" s="26"/>
      <c r="LJO239" s="26"/>
      <c r="LJP239" s="26"/>
      <c r="LJQ239" s="26"/>
      <c r="LJR239" s="26"/>
      <c r="LJS239" s="26"/>
      <c r="LJT239" s="26"/>
      <c r="LJU239" s="26"/>
      <c r="LJV239" s="26"/>
      <c r="LJW239" s="26"/>
      <c r="LJX239" s="26"/>
      <c r="LJY239" s="26"/>
      <c r="LJZ239" s="26"/>
      <c r="LKA239" s="26"/>
      <c r="LKB239" s="26"/>
      <c r="LKC239" s="26"/>
      <c r="LKD239" s="26"/>
      <c r="LKE239" s="26"/>
      <c r="LKF239" s="26"/>
      <c r="LKG239" s="26"/>
      <c r="LKH239" s="26"/>
      <c r="LKI239" s="26"/>
      <c r="LKJ239" s="26"/>
      <c r="LKK239" s="26"/>
      <c r="LKL239" s="26"/>
      <c r="LKM239" s="26"/>
      <c r="LKN239" s="26"/>
      <c r="LKO239" s="26"/>
      <c r="LKP239" s="26"/>
      <c r="LKQ239" s="26"/>
      <c r="LKR239" s="26"/>
      <c r="LKS239" s="26"/>
      <c r="LKT239" s="26"/>
      <c r="LKU239" s="26"/>
      <c r="LKV239" s="26"/>
      <c r="LKW239" s="26"/>
      <c r="LKX239" s="26"/>
      <c r="LKY239" s="26"/>
      <c r="LKZ239" s="26"/>
      <c r="LLA239" s="26"/>
      <c r="LLB239" s="26"/>
      <c r="LLC239" s="26"/>
      <c r="LLD239" s="26"/>
      <c r="LLE239" s="26"/>
      <c r="LLF239" s="26"/>
      <c r="LLG239" s="26"/>
      <c r="LLH239" s="26"/>
      <c r="LLI239" s="26"/>
      <c r="LLJ239" s="26"/>
      <c r="LLK239" s="26"/>
      <c r="LLL239" s="26"/>
      <c r="LLM239" s="26"/>
      <c r="LLN239" s="26"/>
      <c r="LLO239" s="26"/>
      <c r="LLP239" s="26"/>
      <c r="LLQ239" s="26"/>
      <c r="LLR239" s="26"/>
      <c r="LLS239" s="26"/>
      <c r="LLT239" s="26"/>
      <c r="LLU239" s="26"/>
      <c r="LLV239" s="26"/>
      <c r="LLW239" s="26"/>
      <c r="LLX239" s="26"/>
      <c r="LLY239" s="26"/>
      <c r="LLZ239" s="26"/>
      <c r="LMA239" s="26"/>
      <c r="LMB239" s="26"/>
      <c r="LMC239" s="26"/>
      <c r="LMD239" s="26"/>
      <c r="LME239" s="26"/>
      <c r="LMF239" s="26"/>
      <c r="LMG239" s="26"/>
      <c r="LMH239" s="26"/>
      <c r="LMI239" s="26"/>
      <c r="LMJ239" s="26"/>
      <c r="LMK239" s="26"/>
      <c r="LML239" s="26"/>
      <c r="LMM239" s="26"/>
      <c r="LMN239" s="26"/>
      <c r="LMO239" s="26"/>
      <c r="LMP239" s="26"/>
      <c r="LMQ239" s="26"/>
      <c r="LMR239" s="26"/>
      <c r="LMS239" s="26"/>
      <c r="LMT239" s="26"/>
      <c r="LMU239" s="26"/>
      <c r="LMV239" s="26"/>
      <c r="LMW239" s="26"/>
      <c r="LMX239" s="26"/>
      <c r="LMY239" s="26"/>
      <c r="LMZ239" s="26"/>
      <c r="LNA239" s="26"/>
      <c r="LNB239" s="26"/>
      <c r="LNC239" s="26"/>
      <c r="LND239" s="26"/>
      <c r="LNE239" s="26"/>
      <c r="LNF239" s="26"/>
      <c r="LNG239" s="26"/>
      <c r="LNH239" s="26"/>
      <c r="LNI239" s="26"/>
      <c r="LNJ239" s="26"/>
      <c r="LNK239" s="26"/>
      <c r="LNL239" s="26"/>
      <c r="LNM239" s="26"/>
      <c r="LNN239" s="26"/>
      <c r="LNO239" s="26"/>
      <c r="LNP239" s="26"/>
      <c r="LNQ239" s="26"/>
      <c r="LNR239" s="26"/>
      <c r="LNS239" s="26"/>
      <c r="LNT239" s="26"/>
      <c r="LNU239" s="26"/>
      <c r="LNV239" s="26"/>
      <c r="LNW239" s="26"/>
      <c r="LNX239" s="26"/>
      <c r="LNY239" s="26"/>
      <c r="LNZ239" s="26"/>
      <c r="LOA239" s="26"/>
      <c r="LOB239" s="26"/>
      <c r="LOC239" s="26"/>
      <c r="LOD239" s="26"/>
      <c r="LOE239" s="26"/>
      <c r="LOF239" s="26"/>
      <c r="LOG239" s="26"/>
      <c r="LOH239" s="26"/>
      <c r="LOI239" s="26"/>
      <c r="LOJ239" s="26"/>
      <c r="LOK239" s="26"/>
      <c r="LOL239" s="26"/>
      <c r="LOM239" s="26"/>
      <c r="LON239" s="26"/>
      <c r="LOO239" s="26"/>
      <c r="LOP239" s="26"/>
      <c r="LOQ239" s="26"/>
      <c r="LOR239" s="26"/>
      <c r="LOS239" s="26"/>
      <c r="LOT239" s="26"/>
      <c r="LOU239" s="26"/>
      <c r="LOV239" s="26"/>
      <c r="LOW239" s="26"/>
      <c r="LOX239" s="26"/>
      <c r="LOY239" s="26"/>
      <c r="LOZ239" s="26"/>
      <c r="LPA239" s="26"/>
      <c r="LPB239" s="26"/>
      <c r="LPC239" s="26"/>
      <c r="LPD239" s="26"/>
      <c r="LPE239" s="26"/>
      <c r="LPF239" s="26"/>
      <c r="LPG239" s="26"/>
      <c r="LPH239" s="26"/>
      <c r="LPI239" s="26"/>
      <c r="LPJ239" s="26"/>
      <c r="LPK239" s="26"/>
      <c r="LPL239" s="26"/>
      <c r="LPM239" s="26"/>
      <c r="LPN239" s="26"/>
      <c r="LPO239" s="26"/>
      <c r="LPP239" s="26"/>
      <c r="LPQ239" s="26"/>
      <c r="LPR239" s="26"/>
      <c r="LPS239" s="26"/>
      <c r="LPT239" s="26"/>
      <c r="LPU239" s="26"/>
      <c r="LPV239" s="26"/>
      <c r="LPW239" s="26"/>
      <c r="LPX239" s="26"/>
      <c r="LPY239" s="26"/>
      <c r="LPZ239" s="26"/>
      <c r="LQA239" s="26"/>
      <c r="LQB239" s="26"/>
      <c r="LQC239" s="26"/>
      <c r="LQD239" s="26"/>
      <c r="LQE239" s="26"/>
      <c r="LQF239" s="26"/>
      <c r="LQG239" s="26"/>
      <c r="LQH239" s="26"/>
      <c r="LQI239" s="26"/>
      <c r="LQJ239" s="26"/>
      <c r="LQK239" s="26"/>
      <c r="LQL239" s="26"/>
      <c r="LQM239" s="26"/>
      <c r="LQN239" s="26"/>
      <c r="LQO239" s="26"/>
      <c r="LQP239" s="26"/>
      <c r="LQQ239" s="26"/>
      <c r="LQR239" s="26"/>
      <c r="LQS239" s="26"/>
      <c r="LQT239" s="26"/>
      <c r="LQU239" s="26"/>
      <c r="LQV239" s="26"/>
      <c r="LQW239" s="26"/>
      <c r="LQX239" s="26"/>
      <c r="LQY239" s="26"/>
      <c r="LQZ239" s="26"/>
      <c r="LRA239" s="26"/>
      <c r="LRB239" s="26"/>
      <c r="LRC239" s="26"/>
      <c r="LRD239" s="26"/>
      <c r="LRE239" s="26"/>
      <c r="LRF239" s="26"/>
      <c r="LRG239" s="26"/>
      <c r="LRH239" s="26"/>
      <c r="LRI239" s="26"/>
      <c r="LRJ239" s="26"/>
      <c r="LRK239" s="26"/>
      <c r="LRL239" s="26"/>
      <c r="LRM239" s="26"/>
      <c r="LRN239" s="26"/>
      <c r="LRO239" s="26"/>
      <c r="LRP239" s="26"/>
      <c r="LRQ239" s="26"/>
      <c r="LRR239" s="26"/>
      <c r="LRS239" s="26"/>
      <c r="LRT239" s="26"/>
      <c r="LRU239" s="26"/>
      <c r="LRV239" s="26"/>
      <c r="LRW239" s="26"/>
      <c r="LRX239" s="26"/>
      <c r="LRY239" s="26"/>
      <c r="LRZ239" s="26"/>
      <c r="LSA239" s="26"/>
      <c r="LSB239" s="26"/>
      <c r="LSC239" s="26"/>
      <c r="LSD239" s="26"/>
      <c r="LSE239" s="26"/>
      <c r="LSF239" s="26"/>
      <c r="LSG239" s="26"/>
      <c r="LSH239" s="26"/>
      <c r="LSI239" s="26"/>
      <c r="LSJ239" s="26"/>
      <c r="LSK239" s="26"/>
      <c r="LSL239" s="26"/>
      <c r="LSM239" s="26"/>
      <c r="LSN239" s="26"/>
      <c r="LSO239" s="26"/>
      <c r="LSP239" s="26"/>
      <c r="LSQ239" s="26"/>
      <c r="LSR239" s="26"/>
      <c r="LSS239" s="26"/>
      <c r="LST239" s="26"/>
      <c r="LSU239" s="26"/>
      <c r="LSV239" s="26"/>
      <c r="LSW239" s="26"/>
      <c r="LSX239" s="26"/>
      <c r="LSY239" s="26"/>
      <c r="LSZ239" s="26"/>
      <c r="LTA239" s="26"/>
      <c r="LTB239" s="26"/>
      <c r="LTC239" s="26"/>
      <c r="LTD239" s="26"/>
      <c r="LTE239" s="26"/>
      <c r="LTF239" s="26"/>
      <c r="LTG239" s="26"/>
      <c r="LTH239" s="26"/>
      <c r="LTI239" s="26"/>
      <c r="LTJ239" s="26"/>
      <c r="LTK239" s="26"/>
      <c r="LTL239" s="26"/>
      <c r="LTM239" s="26"/>
      <c r="LTN239" s="26"/>
      <c r="LTO239" s="26"/>
      <c r="LTP239" s="26"/>
      <c r="LTQ239" s="26"/>
      <c r="LTR239" s="26"/>
      <c r="LTS239" s="26"/>
      <c r="LTT239" s="26"/>
      <c r="LTU239" s="26"/>
      <c r="LTV239" s="26"/>
      <c r="LTW239" s="26"/>
      <c r="LTX239" s="26"/>
      <c r="LTY239" s="26"/>
      <c r="LTZ239" s="26"/>
      <c r="LUA239" s="26"/>
      <c r="LUB239" s="26"/>
      <c r="LUC239" s="26"/>
      <c r="LUD239" s="26"/>
      <c r="LUE239" s="26"/>
      <c r="LUF239" s="26"/>
      <c r="LUG239" s="26"/>
      <c r="LUH239" s="26"/>
      <c r="LUI239" s="26"/>
      <c r="LUJ239" s="26"/>
      <c r="LUK239" s="26"/>
      <c r="LUL239" s="26"/>
      <c r="LUM239" s="26"/>
      <c r="LUN239" s="26"/>
      <c r="LUO239" s="26"/>
      <c r="LUP239" s="26"/>
      <c r="LUQ239" s="26"/>
      <c r="LUR239" s="26"/>
      <c r="LUS239" s="26"/>
      <c r="LUT239" s="26"/>
      <c r="LUU239" s="26"/>
      <c r="LUV239" s="26"/>
      <c r="LUW239" s="26"/>
      <c r="LUX239" s="26"/>
      <c r="LUY239" s="26"/>
      <c r="LUZ239" s="26"/>
      <c r="LVA239" s="26"/>
      <c r="LVB239" s="26"/>
      <c r="LVC239" s="26"/>
      <c r="LVD239" s="26"/>
      <c r="LVE239" s="26"/>
      <c r="LVF239" s="26"/>
      <c r="LVG239" s="26"/>
      <c r="LVH239" s="26"/>
      <c r="LVI239" s="26"/>
      <c r="LVJ239" s="26"/>
      <c r="LVK239" s="26"/>
      <c r="LVL239" s="26"/>
      <c r="LVM239" s="26"/>
      <c r="LVN239" s="26"/>
      <c r="LVO239" s="26"/>
      <c r="LVP239" s="26"/>
      <c r="LVQ239" s="26"/>
      <c r="LVR239" s="26"/>
      <c r="LVS239" s="26"/>
      <c r="LVT239" s="26"/>
      <c r="LVU239" s="26"/>
      <c r="LVV239" s="26"/>
      <c r="LVW239" s="26"/>
      <c r="LVX239" s="26"/>
      <c r="LVY239" s="26"/>
      <c r="LVZ239" s="26"/>
      <c r="LWA239" s="26"/>
      <c r="LWB239" s="26"/>
      <c r="LWC239" s="26"/>
      <c r="LWD239" s="26"/>
      <c r="LWE239" s="26"/>
      <c r="LWF239" s="26"/>
      <c r="LWG239" s="26"/>
      <c r="LWH239" s="26"/>
      <c r="LWI239" s="26"/>
      <c r="LWJ239" s="26"/>
      <c r="LWK239" s="26"/>
      <c r="LWL239" s="26"/>
      <c r="LWM239" s="26"/>
      <c r="LWN239" s="26"/>
      <c r="LWO239" s="26"/>
      <c r="LWP239" s="26"/>
      <c r="LWQ239" s="26"/>
      <c r="LWR239" s="26"/>
      <c r="LWS239" s="26"/>
      <c r="LWT239" s="26"/>
      <c r="LWU239" s="26"/>
      <c r="LWV239" s="26"/>
      <c r="LWW239" s="26"/>
      <c r="LWX239" s="26"/>
      <c r="LWY239" s="26"/>
      <c r="LWZ239" s="26"/>
      <c r="LXA239" s="26"/>
      <c r="LXB239" s="26"/>
      <c r="LXC239" s="26"/>
      <c r="LXD239" s="26"/>
      <c r="LXE239" s="26"/>
      <c r="LXF239" s="26"/>
      <c r="LXG239" s="26"/>
      <c r="LXH239" s="26"/>
      <c r="LXI239" s="26"/>
      <c r="LXJ239" s="26"/>
      <c r="LXK239" s="26"/>
      <c r="LXL239" s="26"/>
      <c r="LXM239" s="26"/>
      <c r="LXN239" s="26"/>
      <c r="LXO239" s="26"/>
      <c r="LXP239" s="26"/>
      <c r="LXQ239" s="26"/>
      <c r="LXR239" s="26"/>
      <c r="LXS239" s="26"/>
      <c r="LXT239" s="26"/>
      <c r="LXU239" s="26"/>
      <c r="LXV239" s="26"/>
      <c r="LXW239" s="26"/>
      <c r="LXX239" s="26"/>
      <c r="LXY239" s="26"/>
      <c r="LXZ239" s="26"/>
      <c r="LYA239" s="26"/>
      <c r="LYB239" s="26"/>
      <c r="LYC239" s="26"/>
      <c r="LYD239" s="26"/>
      <c r="LYE239" s="26"/>
      <c r="LYF239" s="26"/>
      <c r="LYG239" s="26"/>
      <c r="LYH239" s="26"/>
      <c r="LYI239" s="26"/>
      <c r="LYJ239" s="26"/>
      <c r="LYK239" s="26"/>
      <c r="LYL239" s="26"/>
      <c r="LYM239" s="26"/>
      <c r="LYN239" s="26"/>
      <c r="LYO239" s="26"/>
      <c r="LYP239" s="26"/>
      <c r="LYQ239" s="26"/>
      <c r="LYR239" s="26"/>
      <c r="LYS239" s="26"/>
      <c r="LYT239" s="26"/>
      <c r="LYU239" s="26"/>
      <c r="LYV239" s="26"/>
      <c r="LYW239" s="26"/>
      <c r="LYX239" s="26"/>
      <c r="LYY239" s="26"/>
      <c r="LYZ239" s="26"/>
      <c r="LZA239" s="26"/>
      <c r="LZB239" s="26"/>
      <c r="LZC239" s="26"/>
      <c r="LZD239" s="26"/>
      <c r="LZE239" s="26"/>
      <c r="LZF239" s="26"/>
      <c r="LZG239" s="26"/>
      <c r="LZH239" s="26"/>
      <c r="LZI239" s="26"/>
      <c r="LZJ239" s="26"/>
      <c r="LZK239" s="26"/>
      <c r="LZL239" s="26"/>
      <c r="LZM239" s="26"/>
      <c r="LZN239" s="26"/>
      <c r="LZO239" s="26"/>
      <c r="LZP239" s="26"/>
      <c r="LZQ239" s="26"/>
      <c r="LZR239" s="26"/>
      <c r="LZS239" s="26"/>
      <c r="LZT239" s="26"/>
      <c r="LZU239" s="26"/>
      <c r="LZV239" s="26"/>
      <c r="LZW239" s="26"/>
      <c r="LZX239" s="26"/>
      <c r="LZY239" s="26"/>
      <c r="LZZ239" s="26"/>
      <c r="MAA239" s="26"/>
      <c r="MAB239" s="26"/>
      <c r="MAC239" s="26"/>
      <c r="MAD239" s="26"/>
      <c r="MAE239" s="26"/>
      <c r="MAF239" s="26"/>
      <c r="MAG239" s="26"/>
      <c r="MAH239" s="26"/>
      <c r="MAI239" s="26"/>
      <c r="MAJ239" s="26"/>
      <c r="MAK239" s="26"/>
      <c r="MAL239" s="26"/>
      <c r="MAM239" s="26"/>
      <c r="MAN239" s="26"/>
      <c r="MAO239" s="26"/>
      <c r="MAP239" s="26"/>
      <c r="MAQ239" s="26"/>
      <c r="MAR239" s="26"/>
      <c r="MAS239" s="26"/>
      <c r="MAT239" s="26"/>
      <c r="MAU239" s="26"/>
      <c r="MAV239" s="26"/>
      <c r="MAW239" s="26"/>
      <c r="MAX239" s="26"/>
      <c r="MAY239" s="26"/>
      <c r="MAZ239" s="26"/>
      <c r="MBA239" s="26"/>
      <c r="MBB239" s="26"/>
      <c r="MBC239" s="26"/>
      <c r="MBD239" s="26"/>
      <c r="MBE239" s="26"/>
      <c r="MBF239" s="26"/>
      <c r="MBG239" s="26"/>
      <c r="MBH239" s="26"/>
      <c r="MBI239" s="26"/>
      <c r="MBJ239" s="26"/>
      <c r="MBK239" s="26"/>
      <c r="MBL239" s="26"/>
      <c r="MBM239" s="26"/>
      <c r="MBN239" s="26"/>
      <c r="MBO239" s="26"/>
      <c r="MBP239" s="26"/>
      <c r="MBQ239" s="26"/>
      <c r="MBR239" s="26"/>
      <c r="MBS239" s="26"/>
      <c r="MBT239" s="26"/>
      <c r="MBU239" s="26"/>
      <c r="MBV239" s="26"/>
      <c r="MBW239" s="26"/>
      <c r="MBX239" s="26"/>
      <c r="MBY239" s="26"/>
      <c r="MBZ239" s="26"/>
      <c r="MCA239" s="26"/>
      <c r="MCB239" s="26"/>
      <c r="MCC239" s="26"/>
      <c r="MCD239" s="26"/>
      <c r="MCE239" s="26"/>
      <c r="MCF239" s="26"/>
      <c r="MCG239" s="26"/>
      <c r="MCH239" s="26"/>
      <c r="MCI239" s="26"/>
      <c r="MCJ239" s="26"/>
      <c r="MCK239" s="26"/>
      <c r="MCL239" s="26"/>
      <c r="MCM239" s="26"/>
      <c r="MCN239" s="26"/>
      <c r="MCO239" s="26"/>
      <c r="MCP239" s="26"/>
      <c r="MCQ239" s="26"/>
      <c r="MCR239" s="26"/>
      <c r="MCS239" s="26"/>
      <c r="MCT239" s="26"/>
      <c r="MCU239" s="26"/>
      <c r="MCV239" s="26"/>
      <c r="MCW239" s="26"/>
      <c r="MCX239" s="26"/>
      <c r="MCY239" s="26"/>
      <c r="MCZ239" s="26"/>
      <c r="MDA239" s="26"/>
      <c r="MDB239" s="26"/>
      <c r="MDC239" s="26"/>
      <c r="MDD239" s="26"/>
      <c r="MDE239" s="26"/>
      <c r="MDF239" s="26"/>
      <c r="MDG239" s="26"/>
      <c r="MDH239" s="26"/>
      <c r="MDI239" s="26"/>
      <c r="MDJ239" s="26"/>
      <c r="MDK239" s="26"/>
      <c r="MDL239" s="26"/>
      <c r="MDM239" s="26"/>
      <c r="MDN239" s="26"/>
      <c r="MDO239" s="26"/>
      <c r="MDP239" s="26"/>
      <c r="MDQ239" s="26"/>
      <c r="MDR239" s="26"/>
      <c r="MDS239" s="26"/>
      <c r="MDT239" s="26"/>
      <c r="MDU239" s="26"/>
      <c r="MDV239" s="26"/>
      <c r="MDW239" s="26"/>
      <c r="MDX239" s="26"/>
      <c r="MDY239" s="26"/>
      <c r="MDZ239" s="26"/>
      <c r="MEA239" s="26"/>
      <c r="MEB239" s="26"/>
      <c r="MEC239" s="26"/>
      <c r="MED239" s="26"/>
      <c r="MEE239" s="26"/>
      <c r="MEF239" s="26"/>
      <c r="MEG239" s="26"/>
      <c r="MEH239" s="26"/>
      <c r="MEI239" s="26"/>
      <c r="MEJ239" s="26"/>
      <c r="MEK239" s="26"/>
      <c r="MEL239" s="26"/>
      <c r="MEM239" s="26"/>
      <c r="MEN239" s="26"/>
      <c r="MEO239" s="26"/>
      <c r="MEP239" s="26"/>
      <c r="MEQ239" s="26"/>
      <c r="MER239" s="26"/>
      <c r="MES239" s="26"/>
      <c r="MET239" s="26"/>
      <c r="MEU239" s="26"/>
      <c r="MEV239" s="26"/>
      <c r="MEW239" s="26"/>
      <c r="MEX239" s="26"/>
      <c r="MEY239" s="26"/>
      <c r="MEZ239" s="26"/>
      <c r="MFA239" s="26"/>
      <c r="MFB239" s="26"/>
      <c r="MFC239" s="26"/>
      <c r="MFD239" s="26"/>
      <c r="MFE239" s="26"/>
      <c r="MFF239" s="26"/>
      <c r="MFG239" s="26"/>
      <c r="MFH239" s="26"/>
      <c r="MFI239" s="26"/>
      <c r="MFJ239" s="26"/>
      <c r="MFK239" s="26"/>
      <c r="MFL239" s="26"/>
      <c r="MFM239" s="26"/>
      <c r="MFN239" s="26"/>
      <c r="MFO239" s="26"/>
      <c r="MFP239" s="26"/>
      <c r="MFQ239" s="26"/>
      <c r="MFR239" s="26"/>
      <c r="MFS239" s="26"/>
      <c r="MFT239" s="26"/>
      <c r="MFU239" s="26"/>
      <c r="MFV239" s="26"/>
      <c r="MFW239" s="26"/>
      <c r="MFX239" s="26"/>
      <c r="MFY239" s="26"/>
      <c r="MFZ239" s="26"/>
      <c r="MGA239" s="26"/>
      <c r="MGB239" s="26"/>
      <c r="MGC239" s="26"/>
      <c r="MGD239" s="26"/>
      <c r="MGE239" s="26"/>
      <c r="MGF239" s="26"/>
      <c r="MGG239" s="26"/>
      <c r="MGH239" s="26"/>
      <c r="MGI239" s="26"/>
      <c r="MGJ239" s="26"/>
      <c r="MGK239" s="26"/>
      <c r="MGL239" s="26"/>
      <c r="MGM239" s="26"/>
      <c r="MGN239" s="26"/>
      <c r="MGO239" s="26"/>
      <c r="MGP239" s="26"/>
      <c r="MGQ239" s="26"/>
      <c r="MGR239" s="26"/>
      <c r="MGS239" s="26"/>
      <c r="MGT239" s="26"/>
      <c r="MGU239" s="26"/>
      <c r="MGV239" s="26"/>
      <c r="MGW239" s="26"/>
      <c r="MGX239" s="26"/>
      <c r="MGY239" s="26"/>
      <c r="MGZ239" s="26"/>
      <c r="MHA239" s="26"/>
      <c r="MHB239" s="26"/>
      <c r="MHC239" s="26"/>
      <c r="MHD239" s="26"/>
      <c r="MHE239" s="26"/>
      <c r="MHF239" s="26"/>
      <c r="MHG239" s="26"/>
      <c r="MHH239" s="26"/>
      <c r="MHI239" s="26"/>
      <c r="MHJ239" s="26"/>
      <c r="MHK239" s="26"/>
      <c r="MHL239" s="26"/>
      <c r="MHM239" s="26"/>
      <c r="MHN239" s="26"/>
      <c r="MHO239" s="26"/>
      <c r="MHP239" s="26"/>
      <c r="MHQ239" s="26"/>
      <c r="MHR239" s="26"/>
      <c r="MHS239" s="26"/>
      <c r="MHT239" s="26"/>
      <c r="MHU239" s="26"/>
      <c r="MHV239" s="26"/>
      <c r="MHW239" s="26"/>
      <c r="MHX239" s="26"/>
      <c r="MHY239" s="26"/>
      <c r="MHZ239" s="26"/>
      <c r="MIA239" s="26"/>
      <c r="MIB239" s="26"/>
      <c r="MIC239" s="26"/>
      <c r="MID239" s="26"/>
      <c r="MIE239" s="26"/>
      <c r="MIF239" s="26"/>
      <c r="MIG239" s="26"/>
      <c r="MIH239" s="26"/>
      <c r="MII239" s="26"/>
      <c r="MIJ239" s="26"/>
      <c r="MIK239" s="26"/>
      <c r="MIL239" s="26"/>
      <c r="MIM239" s="26"/>
      <c r="MIN239" s="26"/>
      <c r="MIO239" s="26"/>
      <c r="MIP239" s="26"/>
      <c r="MIQ239" s="26"/>
      <c r="MIR239" s="26"/>
      <c r="MIS239" s="26"/>
      <c r="MIT239" s="26"/>
      <c r="MIU239" s="26"/>
      <c r="MIV239" s="26"/>
      <c r="MIW239" s="26"/>
      <c r="MIX239" s="26"/>
      <c r="MIY239" s="26"/>
      <c r="MIZ239" s="26"/>
      <c r="MJA239" s="26"/>
      <c r="MJB239" s="26"/>
      <c r="MJC239" s="26"/>
      <c r="MJD239" s="26"/>
      <c r="MJE239" s="26"/>
      <c r="MJF239" s="26"/>
      <c r="MJG239" s="26"/>
      <c r="MJH239" s="26"/>
      <c r="MJI239" s="26"/>
      <c r="MJJ239" s="26"/>
      <c r="MJK239" s="26"/>
      <c r="MJL239" s="26"/>
      <c r="MJM239" s="26"/>
      <c r="MJN239" s="26"/>
      <c r="MJO239" s="26"/>
      <c r="MJP239" s="26"/>
      <c r="MJQ239" s="26"/>
      <c r="MJR239" s="26"/>
      <c r="MJS239" s="26"/>
      <c r="MJT239" s="26"/>
      <c r="MJU239" s="26"/>
      <c r="MJV239" s="26"/>
      <c r="MJW239" s="26"/>
      <c r="MJX239" s="26"/>
      <c r="MJY239" s="26"/>
      <c r="MJZ239" s="26"/>
      <c r="MKA239" s="26"/>
      <c r="MKB239" s="26"/>
      <c r="MKC239" s="26"/>
      <c r="MKD239" s="26"/>
      <c r="MKE239" s="26"/>
      <c r="MKF239" s="26"/>
      <c r="MKG239" s="26"/>
      <c r="MKH239" s="26"/>
      <c r="MKI239" s="26"/>
      <c r="MKJ239" s="26"/>
      <c r="MKK239" s="26"/>
      <c r="MKL239" s="26"/>
      <c r="MKM239" s="26"/>
      <c r="MKN239" s="26"/>
      <c r="MKO239" s="26"/>
      <c r="MKP239" s="26"/>
      <c r="MKQ239" s="26"/>
      <c r="MKR239" s="26"/>
      <c r="MKS239" s="26"/>
      <c r="MKT239" s="26"/>
      <c r="MKU239" s="26"/>
      <c r="MKV239" s="26"/>
      <c r="MKW239" s="26"/>
      <c r="MKX239" s="26"/>
      <c r="MKY239" s="26"/>
      <c r="MKZ239" s="26"/>
      <c r="MLA239" s="26"/>
      <c r="MLB239" s="26"/>
      <c r="MLC239" s="26"/>
      <c r="MLD239" s="26"/>
      <c r="MLE239" s="26"/>
      <c r="MLF239" s="26"/>
      <c r="MLG239" s="26"/>
      <c r="MLH239" s="26"/>
      <c r="MLI239" s="26"/>
      <c r="MLJ239" s="26"/>
      <c r="MLK239" s="26"/>
      <c r="MLL239" s="26"/>
      <c r="MLM239" s="26"/>
      <c r="MLN239" s="26"/>
      <c r="MLO239" s="26"/>
      <c r="MLP239" s="26"/>
      <c r="MLQ239" s="26"/>
      <c r="MLR239" s="26"/>
      <c r="MLS239" s="26"/>
      <c r="MLT239" s="26"/>
      <c r="MLU239" s="26"/>
      <c r="MLV239" s="26"/>
      <c r="MLW239" s="26"/>
      <c r="MLX239" s="26"/>
      <c r="MLY239" s="26"/>
      <c r="MLZ239" s="26"/>
      <c r="MMA239" s="26"/>
      <c r="MMB239" s="26"/>
      <c r="MMC239" s="26"/>
      <c r="MMD239" s="26"/>
      <c r="MME239" s="26"/>
      <c r="MMF239" s="26"/>
      <c r="MMG239" s="26"/>
      <c r="MMH239" s="26"/>
      <c r="MMI239" s="26"/>
      <c r="MMJ239" s="26"/>
      <c r="MMK239" s="26"/>
      <c r="MML239" s="26"/>
      <c r="MMM239" s="26"/>
      <c r="MMN239" s="26"/>
      <c r="MMO239" s="26"/>
      <c r="MMP239" s="26"/>
      <c r="MMQ239" s="26"/>
      <c r="MMR239" s="26"/>
      <c r="MMS239" s="26"/>
      <c r="MMT239" s="26"/>
      <c r="MMU239" s="26"/>
      <c r="MMV239" s="26"/>
      <c r="MMW239" s="26"/>
      <c r="MMX239" s="26"/>
      <c r="MMY239" s="26"/>
      <c r="MMZ239" s="26"/>
      <c r="MNA239" s="26"/>
      <c r="MNB239" s="26"/>
      <c r="MNC239" s="26"/>
      <c r="MND239" s="26"/>
      <c r="MNE239" s="26"/>
      <c r="MNF239" s="26"/>
      <c r="MNG239" s="26"/>
      <c r="MNH239" s="26"/>
      <c r="MNI239" s="26"/>
      <c r="MNJ239" s="26"/>
      <c r="MNK239" s="26"/>
      <c r="MNL239" s="26"/>
      <c r="MNM239" s="26"/>
      <c r="MNN239" s="26"/>
      <c r="MNO239" s="26"/>
      <c r="MNP239" s="26"/>
      <c r="MNQ239" s="26"/>
      <c r="MNR239" s="26"/>
      <c r="MNS239" s="26"/>
      <c r="MNT239" s="26"/>
      <c r="MNU239" s="26"/>
      <c r="MNV239" s="26"/>
      <c r="MNW239" s="26"/>
      <c r="MNX239" s="26"/>
      <c r="MNY239" s="26"/>
      <c r="MNZ239" s="26"/>
      <c r="MOA239" s="26"/>
      <c r="MOB239" s="26"/>
      <c r="MOC239" s="26"/>
      <c r="MOD239" s="26"/>
      <c r="MOE239" s="26"/>
      <c r="MOF239" s="26"/>
      <c r="MOG239" s="26"/>
      <c r="MOH239" s="26"/>
      <c r="MOI239" s="26"/>
      <c r="MOJ239" s="26"/>
      <c r="MOK239" s="26"/>
      <c r="MOL239" s="26"/>
      <c r="MOM239" s="26"/>
      <c r="MON239" s="26"/>
      <c r="MOO239" s="26"/>
      <c r="MOP239" s="26"/>
      <c r="MOQ239" s="26"/>
      <c r="MOR239" s="26"/>
      <c r="MOS239" s="26"/>
      <c r="MOT239" s="26"/>
      <c r="MOU239" s="26"/>
      <c r="MOV239" s="26"/>
      <c r="MOW239" s="26"/>
      <c r="MOX239" s="26"/>
      <c r="MOY239" s="26"/>
      <c r="MOZ239" s="26"/>
      <c r="MPA239" s="26"/>
      <c r="MPB239" s="26"/>
      <c r="MPC239" s="26"/>
      <c r="MPD239" s="26"/>
      <c r="MPE239" s="26"/>
      <c r="MPF239" s="26"/>
      <c r="MPG239" s="26"/>
      <c r="MPH239" s="26"/>
      <c r="MPI239" s="26"/>
      <c r="MPJ239" s="26"/>
      <c r="MPK239" s="26"/>
      <c r="MPL239" s="26"/>
      <c r="MPM239" s="26"/>
      <c r="MPN239" s="26"/>
      <c r="MPO239" s="26"/>
      <c r="MPP239" s="26"/>
      <c r="MPQ239" s="26"/>
      <c r="MPR239" s="26"/>
      <c r="MPS239" s="26"/>
      <c r="MPT239" s="26"/>
      <c r="MPU239" s="26"/>
      <c r="MPV239" s="26"/>
      <c r="MPW239" s="26"/>
      <c r="MPX239" s="26"/>
      <c r="MPY239" s="26"/>
      <c r="MPZ239" s="26"/>
      <c r="MQA239" s="26"/>
      <c r="MQB239" s="26"/>
      <c r="MQC239" s="26"/>
      <c r="MQD239" s="26"/>
      <c r="MQE239" s="26"/>
      <c r="MQF239" s="26"/>
      <c r="MQG239" s="26"/>
      <c r="MQH239" s="26"/>
      <c r="MQI239" s="26"/>
      <c r="MQJ239" s="26"/>
      <c r="MQK239" s="26"/>
      <c r="MQL239" s="26"/>
      <c r="MQM239" s="26"/>
      <c r="MQN239" s="26"/>
      <c r="MQO239" s="26"/>
      <c r="MQP239" s="26"/>
      <c r="MQQ239" s="26"/>
      <c r="MQR239" s="26"/>
      <c r="MQS239" s="26"/>
      <c r="MQT239" s="26"/>
      <c r="MQU239" s="26"/>
      <c r="MQV239" s="26"/>
      <c r="MQW239" s="26"/>
      <c r="MQX239" s="26"/>
      <c r="MQY239" s="26"/>
      <c r="MQZ239" s="26"/>
      <c r="MRA239" s="26"/>
      <c r="MRB239" s="26"/>
      <c r="MRC239" s="26"/>
      <c r="MRD239" s="26"/>
      <c r="MRE239" s="26"/>
      <c r="MRF239" s="26"/>
      <c r="MRG239" s="26"/>
      <c r="MRH239" s="26"/>
      <c r="MRI239" s="26"/>
      <c r="MRJ239" s="26"/>
      <c r="MRK239" s="26"/>
      <c r="MRL239" s="26"/>
      <c r="MRM239" s="26"/>
      <c r="MRN239" s="26"/>
      <c r="MRO239" s="26"/>
      <c r="MRP239" s="26"/>
      <c r="MRQ239" s="26"/>
      <c r="MRR239" s="26"/>
      <c r="MRS239" s="26"/>
      <c r="MRT239" s="26"/>
      <c r="MRU239" s="26"/>
      <c r="MRV239" s="26"/>
      <c r="MRW239" s="26"/>
      <c r="MRX239" s="26"/>
      <c r="MRY239" s="26"/>
      <c r="MRZ239" s="26"/>
      <c r="MSA239" s="26"/>
      <c r="MSB239" s="26"/>
      <c r="MSC239" s="26"/>
      <c r="MSD239" s="26"/>
      <c r="MSE239" s="26"/>
      <c r="MSF239" s="26"/>
      <c r="MSG239" s="26"/>
      <c r="MSH239" s="26"/>
      <c r="MSI239" s="26"/>
      <c r="MSJ239" s="26"/>
      <c r="MSK239" s="26"/>
      <c r="MSL239" s="26"/>
      <c r="MSM239" s="26"/>
      <c r="MSN239" s="26"/>
      <c r="MSO239" s="26"/>
      <c r="MSP239" s="26"/>
      <c r="MSQ239" s="26"/>
      <c r="MSR239" s="26"/>
      <c r="MSS239" s="26"/>
      <c r="MST239" s="26"/>
      <c r="MSU239" s="26"/>
      <c r="MSV239" s="26"/>
      <c r="MSW239" s="26"/>
      <c r="MSX239" s="26"/>
      <c r="MSY239" s="26"/>
      <c r="MSZ239" s="26"/>
      <c r="MTA239" s="26"/>
      <c r="MTB239" s="26"/>
      <c r="MTC239" s="26"/>
      <c r="MTD239" s="26"/>
      <c r="MTE239" s="26"/>
      <c r="MTF239" s="26"/>
      <c r="MTG239" s="26"/>
      <c r="MTH239" s="26"/>
      <c r="MTI239" s="26"/>
      <c r="MTJ239" s="26"/>
      <c r="MTK239" s="26"/>
      <c r="MTL239" s="26"/>
      <c r="MTM239" s="26"/>
      <c r="MTN239" s="26"/>
      <c r="MTO239" s="26"/>
      <c r="MTP239" s="26"/>
      <c r="MTQ239" s="26"/>
      <c r="MTR239" s="26"/>
      <c r="MTS239" s="26"/>
      <c r="MTT239" s="26"/>
      <c r="MTU239" s="26"/>
      <c r="MTV239" s="26"/>
      <c r="MTW239" s="26"/>
      <c r="MTX239" s="26"/>
      <c r="MTY239" s="26"/>
      <c r="MTZ239" s="26"/>
      <c r="MUA239" s="26"/>
      <c r="MUB239" s="26"/>
      <c r="MUC239" s="26"/>
      <c r="MUD239" s="26"/>
      <c r="MUE239" s="26"/>
      <c r="MUF239" s="26"/>
      <c r="MUG239" s="26"/>
      <c r="MUH239" s="26"/>
      <c r="MUI239" s="26"/>
      <c r="MUJ239" s="26"/>
      <c r="MUK239" s="26"/>
      <c r="MUL239" s="26"/>
      <c r="MUM239" s="26"/>
      <c r="MUN239" s="26"/>
      <c r="MUO239" s="26"/>
      <c r="MUP239" s="26"/>
      <c r="MUQ239" s="26"/>
      <c r="MUR239" s="26"/>
      <c r="MUS239" s="26"/>
      <c r="MUT239" s="26"/>
      <c r="MUU239" s="26"/>
      <c r="MUV239" s="26"/>
      <c r="MUW239" s="26"/>
      <c r="MUX239" s="26"/>
      <c r="MUY239" s="26"/>
      <c r="MUZ239" s="26"/>
      <c r="MVA239" s="26"/>
      <c r="MVB239" s="26"/>
      <c r="MVC239" s="26"/>
      <c r="MVD239" s="26"/>
      <c r="MVE239" s="26"/>
      <c r="MVF239" s="26"/>
      <c r="MVG239" s="26"/>
      <c r="MVH239" s="26"/>
      <c r="MVI239" s="26"/>
      <c r="MVJ239" s="26"/>
      <c r="MVK239" s="26"/>
      <c r="MVL239" s="26"/>
      <c r="MVM239" s="26"/>
      <c r="MVN239" s="26"/>
      <c r="MVO239" s="26"/>
      <c r="MVP239" s="26"/>
      <c r="MVQ239" s="26"/>
      <c r="MVR239" s="26"/>
      <c r="MVS239" s="26"/>
      <c r="MVT239" s="26"/>
      <c r="MVU239" s="26"/>
      <c r="MVV239" s="26"/>
      <c r="MVW239" s="26"/>
      <c r="MVX239" s="26"/>
      <c r="MVY239" s="26"/>
      <c r="MVZ239" s="26"/>
      <c r="MWA239" s="26"/>
      <c r="MWB239" s="26"/>
      <c r="MWC239" s="26"/>
      <c r="MWD239" s="26"/>
      <c r="MWE239" s="26"/>
      <c r="MWF239" s="26"/>
      <c r="MWG239" s="26"/>
      <c r="MWH239" s="26"/>
      <c r="MWI239" s="26"/>
      <c r="MWJ239" s="26"/>
      <c r="MWK239" s="26"/>
      <c r="MWL239" s="26"/>
      <c r="MWM239" s="26"/>
      <c r="MWN239" s="26"/>
      <c r="MWO239" s="26"/>
      <c r="MWP239" s="26"/>
      <c r="MWQ239" s="26"/>
      <c r="MWR239" s="26"/>
      <c r="MWS239" s="26"/>
      <c r="MWT239" s="26"/>
      <c r="MWU239" s="26"/>
      <c r="MWV239" s="26"/>
      <c r="MWW239" s="26"/>
      <c r="MWX239" s="26"/>
      <c r="MWY239" s="26"/>
      <c r="MWZ239" s="26"/>
      <c r="MXA239" s="26"/>
      <c r="MXB239" s="26"/>
      <c r="MXC239" s="26"/>
      <c r="MXD239" s="26"/>
      <c r="MXE239" s="26"/>
      <c r="MXF239" s="26"/>
      <c r="MXG239" s="26"/>
      <c r="MXH239" s="26"/>
      <c r="MXI239" s="26"/>
      <c r="MXJ239" s="26"/>
      <c r="MXK239" s="26"/>
      <c r="MXL239" s="26"/>
      <c r="MXM239" s="26"/>
      <c r="MXN239" s="26"/>
      <c r="MXO239" s="26"/>
      <c r="MXP239" s="26"/>
      <c r="MXQ239" s="26"/>
      <c r="MXR239" s="26"/>
      <c r="MXS239" s="26"/>
      <c r="MXT239" s="26"/>
      <c r="MXU239" s="26"/>
      <c r="MXV239" s="26"/>
      <c r="MXW239" s="26"/>
      <c r="MXX239" s="26"/>
      <c r="MXY239" s="26"/>
      <c r="MXZ239" s="26"/>
      <c r="MYA239" s="26"/>
      <c r="MYB239" s="26"/>
      <c r="MYC239" s="26"/>
      <c r="MYD239" s="26"/>
      <c r="MYE239" s="26"/>
      <c r="MYF239" s="26"/>
      <c r="MYG239" s="26"/>
      <c r="MYH239" s="26"/>
      <c r="MYI239" s="26"/>
      <c r="MYJ239" s="26"/>
      <c r="MYK239" s="26"/>
      <c r="MYL239" s="26"/>
      <c r="MYM239" s="26"/>
      <c r="MYN239" s="26"/>
      <c r="MYO239" s="26"/>
      <c r="MYP239" s="26"/>
      <c r="MYQ239" s="26"/>
      <c r="MYR239" s="26"/>
      <c r="MYS239" s="26"/>
      <c r="MYT239" s="26"/>
      <c r="MYU239" s="26"/>
      <c r="MYV239" s="26"/>
      <c r="MYW239" s="26"/>
      <c r="MYX239" s="26"/>
      <c r="MYY239" s="26"/>
      <c r="MYZ239" s="26"/>
      <c r="MZA239" s="26"/>
      <c r="MZB239" s="26"/>
      <c r="MZC239" s="26"/>
      <c r="MZD239" s="26"/>
      <c r="MZE239" s="26"/>
      <c r="MZF239" s="26"/>
      <c r="MZG239" s="26"/>
      <c r="MZH239" s="26"/>
      <c r="MZI239" s="26"/>
      <c r="MZJ239" s="26"/>
      <c r="MZK239" s="26"/>
      <c r="MZL239" s="26"/>
      <c r="MZM239" s="26"/>
      <c r="MZN239" s="26"/>
      <c r="MZO239" s="26"/>
      <c r="MZP239" s="26"/>
      <c r="MZQ239" s="26"/>
      <c r="MZR239" s="26"/>
      <c r="MZS239" s="26"/>
      <c r="MZT239" s="26"/>
      <c r="MZU239" s="26"/>
      <c r="MZV239" s="26"/>
      <c r="MZW239" s="26"/>
      <c r="MZX239" s="26"/>
      <c r="MZY239" s="26"/>
      <c r="MZZ239" s="26"/>
      <c r="NAA239" s="26"/>
      <c r="NAB239" s="26"/>
      <c r="NAC239" s="26"/>
      <c r="NAD239" s="26"/>
      <c r="NAE239" s="26"/>
      <c r="NAF239" s="26"/>
      <c r="NAG239" s="26"/>
      <c r="NAH239" s="26"/>
      <c r="NAI239" s="26"/>
      <c r="NAJ239" s="26"/>
      <c r="NAK239" s="26"/>
      <c r="NAL239" s="26"/>
      <c r="NAM239" s="26"/>
      <c r="NAN239" s="26"/>
      <c r="NAO239" s="26"/>
      <c r="NAP239" s="26"/>
      <c r="NAQ239" s="26"/>
      <c r="NAR239" s="26"/>
      <c r="NAS239" s="26"/>
      <c r="NAT239" s="26"/>
      <c r="NAU239" s="26"/>
      <c r="NAV239" s="26"/>
      <c r="NAW239" s="26"/>
      <c r="NAX239" s="26"/>
      <c r="NAY239" s="26"/>
      <c r="NAZ239" s="26"/>
      <c r="NBA239" s="26"/>
      <c r="NBB239" s="26"/>
      <c r="NBC239" s="26"/>
      <c r="NBD239" s="26"/>
      <c r="NBE239" s="26"/>
      <c r="NBF239" s="26"/>
      <c r="NBG239" s="26"/>
      <c r="NBH239" s="26"/>
      <c r="NBI239" s="26"/>
      <c r="NBJ239" s="26"/>
      <c r="NBK239" s="26"/>
      <c r="NBL239" s="26"/>
      <c r="NBM239" s="26"/>
      <c r="NBN239" s="26"/>
      <c r="NBO239" s="26"/>
      <c r="NBP239" s="26"/>
      <c r="NBQ239" s="26"/>
      <c r="NBR239" s="26"/>
      <c r="NBS239" s="26"/>
      <c r="NBT239" s="26"/>
      <c r="NBU239" s="26"/>
      <c r="NBV239" s="26"/>
      <c r="NBW239" s="26"/>
      <c r="NBX239" s="26"/>
      <c r="NBY239" s="26"/>
      <c r="NBZ239" s="26"/>
      <c r="NCA239" s="26"/>
      <c r="NCB239" s="26"/>
      <c r="NCC239" s="26"/>
      <c r="NCD239" s="26"/>
      <c r="NCE239" s="26"/>
      <c r="NCF239" s="26"/>
      <c r="NCG239" s="26"/>
      <c r="NCH239" s="26"/>
      <c r="NCI239" s="26"/>
      <c r="NCJ239" s="26"/>
      <c r="NCK239" s="26"/>
      <c r="NCL239" s="26"/>
      <c r="NCM239" s="26"/>
      <c r="NCN239" s="26"/>
      <c r="NCO239" s="26"/>
      <c r="NCP239" s="26"/>
      <c r="NCQ239" s="26"/>
      <c r="NCR239" s="26"/>
      <c r="NCS239" s="26"/>
      <c r="NCT239" s="26"/>
      <c r="NCU239" s="26"/>
      <c r="NCV239" s="26"/>
      <c r="NCW239" s="26"/>
      <c r="NCX239" s="26"/>
      <c r="NCY239" s="26"/>
      <c r="NCZ239" s="26"/>
      <c r="NDA239" s="26"/>
      <c r="NDB239" s="26"/>
      <c r="NDC239" s="26"/>
      <c r="NDD239" s="26"/>
      <c r="NDE239" s="26"/>
      <c r="NDF239" s="26"/>
      <c r="NDG239" s="26"/>
      <c r="NDH239" s="26"/>
      <c r="NDI239" s="26"/>
      <c r="NDJ239" s="26"/>
      <c r="NDK239" s="26"/>
      <c r="NDL239" s="26"/>
      <c r="NDM239" s="26"/>
      <c r="NDN239" s="26"/>
      <c r="NDO239" s="26"/>
      <c r="NDP239" s="26"/>
      <c r="NDQ239" s="26"/>
      <c r="NDR239" s="26"/>
      <c r="NDS239" s="26"/>
      <c r="NDT239" s="26"/>
      <c r="NDU239" s="26"/>
      <c r="NDV239" s="26"/>
      <c r="NDW239" s="26"/>
      <c r="NDX239" s="26"/>
      <c r="NDY239" s="26"/>
      <c r="NDZ239" s="26"/>
      <c r="NEA239" s="26"/>
      <c r="NEB239" s="26"/>
      <c r="NEC239" s="26"/>
      <c r="NED239" s="26"/>
      <c r="NEE239" s="26"/>
      <c r="NEF239" s="26"/>
      <c r="NEG239" s="26"/>
      <c r="NEH239" s="26"/>
      <c r="NEI239" s="26"/>
      <c r="NEJ239" s="26"/>
      <c r="NEK239" s="26"/>
      <c r="NEL239" s="26"/>
      <c r="NEM239" s="26"/>
      <c r="NEN239" s="26"/>
      <c r="NEO239" s="26"/>
      <c r="NEP239" s="26"/>
      <c r="NEQ239" s="26"/>
      <c r="NER239" s="26"/>
      <c r="NES239" s="26"/>
      <c r="NET239" s="26"/>
      <c r="NEU239" s="26"/>
      <c r="NEV239" s="26"/>
      <c r="NEW239" s="26"/>
      <c r="NEX239" s="26"/>
      <c r="NEY239" s="26"/>
      <c r="NEZ239" s="26"/>
      <c r="NFA239" s="26"/>
      <c r="NFB239" s="26"/>
      <c r="NFC239" s="26"/>
      <c r="NFD239" s="26"/>
      <c r="NFE239" s="26"/>
      <c r="NFF239" s="26"/>
      <c r="NFG239" s="26"/>
      <c r="NFH239" s="26"/>
      <c r="NFI239" s="26"/>
      <c r="NFJ239" s="26"/>
      <c r="NFK239" s="26"/>
      <c r="NFL239" s="26"/>
      <c r="NFM239" s="26"/>
      <c r="NFN239" s="26"/>
      <c r="NFO239" s="26"/>
      <c r="NFP239" s="26"/>
      <c r="NFQ239" s="26"/>
      <c r="NFR239" s="26"/>
      <c r="NFS239" s="26"/>
      <c r="NFT239" s="26"/>
      <c r="NFU239" s="26"/>
      <c r="NFV239" s="26"/>
      <c r="NFW239" s="26"/>
      <c r="NFX239" s="26"/>
      <c r="NFY239" s="26"/>
      <c r="NFZ239" s="26"/>
      <c r="NGA239" s="26"/>
      <c r="NGB239" s="26"/>
      <c r="NGC239" s="26"/>
      <c r="NGD239" s="26"/>
      <c r="NGE239" s="26"/>
      <c r="NGF239" s="26"/>
      <c r="NGG239" s="26"/>
      <c r="NGH239" s="26"/>
      <c r="NGI239" s="26"/>
      <c r="NGJ239" s="26"/>
      <c r="NGK239" s="26"/>
      <c r="NGL239" s="26"/>
      <c r="NGM239" s="26"/>
      <c r="NGN239" s="26"/>
      <c r="NGO239" s="26"/>
      <c r="NGP239" s="26"/>
      <c r="NGQ239" s="26"/>
      <c r="NGR239" s="26"/>
      <c r="NGS239" s="26"/>
      <c r="NGT239" s="26"/>
      <c r="NGU239" s="26"/>
      <c r="NGV239" s="26"/>
      <c r="NGW239" s="26"/>
      <c r="NGX239" s="26"/>
      <c r="NGY239" s="26"/>
      <c r="NGZ239" s="26"/>
      <c r="NHA239" s="26"/>
      <c r="NHB239" s="26"/>
      <c r="NHC239" s="26"/>
      <c r="NHD239" s="26"/>
      <c r="NHE239" s="26"/>
      <c r="NHF239" s="26"/>
      <c r="NHG239" s="26"/>
      <c r="NHH239" s="26"/>
      <c r="NHI239" s="26"/>
      <c r="NHJ239" s="26"/>
      <c r="NHK239" s="26"/>
      <c r="NHL239" s="26"/>
      <c r="NHM239" s="26"/>
      <c r="NHN239" s="26"/>
      <c r="NHO239" s="26"/>
      <c r="NHP239" s="26"/>
      <c r="NHQ239" s="26"/>
      <c r="NHR239" s="26"/>
      <c r="NHS239" s="26"/>
      <c r="NHT239" s="26"/>
      <c r="NHU239" s="26"/>
      <c r="NHV239" s="26"/>
      <c r="NHW239" s="26"/>
      <c r="NHX239" s="26"/>
      <c r="NHY239" s="26"/>
      <c r="NHZ239" s="26"/>
      <c r="NIA239" s="26"/>
      <c r="NIB239" s="26"/>
      <c r="NIC239" s="26"/>
      <c r="NID239" s="26"/>
      <c r="NIE239" s="26"/>
      <c r="NIF239" s="26"/>
      <c r="NIG239" s="26"/>
      <c r="NIH239" s="26"/>
      <c r="NII239" s="26"/>
      <c r="NIJ239" s="26"/>
      <c r="NIK239" s="26"/>
      <c r="NIL239" s="26"/>
      <c r="NIM239" s="26"/>
      <c r="NIN239" s="26"/>
      <c r="NIO239" s="26"/>
      <c r="NIP239" s="26"/>
      <c r="NIQ239" s="26"/>
      <c r="NIR239" s="26"/>
      <c r="NIS239" s="26"/>
      <c r="NIT239" s="26"/>
      <c r="NIU239" s="26"/>
      <c r="NIV239" s="26"/>
      <c r="NIW239" s="26"/>
      <c r="NIX239" s="26"/>
      <c r="NIY239" s="26"/>
      <c r="NIZ239" s="26"/>
      <c r="NJA239" s="26"/>
      <c r="NJB239" s="26"/>
      <c r="NJC239" s="26"/>
      <c r="NJD239" s="26"/>
      <c r="NJE239" s="26"/>
      <c r="NJF239" s="26"/>
      <c r="NJG239" s="26"/>
      <c r="NJH239" s="26"/>
      <c r="NJI239" s="26"/>
      <c r="NJJ239" s="26"/>
      <c r="NJK239" s="26"/>
      <c r="NJL239" s="26"/>
      <c r="NJM239" s="26"/>
      <c r="NJN239" s="26"/>
      <c r="NJO239" s="26"/>
      <c r="NJP239" s="26"/>
      <c r="NJQ239" s="26"/>
      <c r="NJR239" s="26"/>
      <c r="NJS239" s="26"/>
      <c r="NJT239" s="26"/>
      <c r="NJU239" s="26"/>
      <c r="NJV239" s="26"/>
      <c r="NJW239" s="26"/>
      <c r="NJX239" s="26"/>
      <c r="NJY239" s="26"/>
      <c r="NJZ239" s="26"/>
      <c r="NKA239" s="26"/>
      <c r="NKB239" s="26"/>
      <c r="NKC239" s="26"/>
      <c r="NKD239" s="26"/>
      <c r="NKE239" s="26"/>
      <c r="NKF239" s="26"/>
      <c r="NKG239" s="26"/>
      <c r="NKH239" s="26"/>
      <c r="NKI239" s="26"/>
      <c r="NKJ239" s="26"/>
      <c r="NKK239" s="26"/>
      <c r="NKL239" s="26"/>
      <c r="NKM239" s="26"/>
      <c r="NKN239" s="26"/>
      <c r="NKO239" s="26"/>
      <c r="NKP239" s="26"/>
      <c r="NKQ239" s="26"/>
      <c r="NKR239" s="26"/>
      <c r="NKS239" s="26"/>
      <c r="NKT239" s="26"/>
      <c r="NKU239" s="26"/>
      <c r="NKV239" s="26"/>
      <c r="NKW239" s="26"/>
      <c r="NKX239" s="26"/>
      <c r="NKY239" s="26"/>
      <c r="NKZ239" s="26"/>
      <c r="NLA239" s="26"/>
      <c r="NLB239" s="26"/>
      <c r="NLC239" s="26"/>
      <c r="NLD239" s="26"/>
      <c r="NLE239" s="26"/>
      <c r="NLF239" s="26"/>
      <c r="NLG239" s="26"/>
      <c r="NLH239" s="26"/>
      <c r="NLI239" s="26"/>
      <c r="NLJ239" s="26"/>
      <c r="NLK239" s="26"/>
      <c r="NLL239" s="26"/>
      <c r="NLM239" s="26"/>
      <c r="NLN239" s="26"/>
      <c r="NLO239" s="26"/>
      <c r="NLP239" s="26"/>
      <c r="NLQ239" s="26"/>
      <c r="NLR239" s="26"/>
      <c r="NLS239" s="26"/>
      <c r="NLT239" s="26"/>
      <c r="NLU239" s="26"/>
      <c r="NLV239" s="26"/>
      <c r="NLW239" s="26"/>
      <c r="NLX239" s="26"/>
      <c r="NLY239" s="26"/>
      <c r="NLZ239" s="26"/>
      <c r="NMA239" s="26"/>
      <c r="NMB239" s="26"/>
      <c r="NMC239" s="26"/>
      <c r="NMD239" s="26"/>
      <c r="NME239" s="26"/>
      <c r="NMF239" s="26"/>
      <c r="NMG239" s="26"/>
      <c r="NMH239" s="26"/>
      <c r="NMI239" s="26"/>
      <c r="NMJ239" s="26"/>
      <c r="NMK239" s="26"/>
      <c r="NML239" s="26"/>
      <c r="NMM239" s="26"/>
      <c r="NMN239" s="26"/>
      <c r="NMO239" s="26"/>
      <c r="NMP239" s="26"/>
      <c r="NMQ239" s="26"/>
      <c r="NMR239" s="26"/>
      <c r="NMS239" s="26"/>
      <c r="NMT239" s="26"/>
      <c r="NMU239" s="26"/>
      <c r="NMV239" s="26"/>
      <c r="NMW239" s="26"/>
      <c r="NMX239" s="26"/>
      <c r="NMY239" s="26"/>
      <c r="NMZ239" s="26"/>
      <c r="NNA239" s="26"/>
      <c r="NNB239" s="26"/>
      <c r="NNC239" s="26"/>
      <c r="NND239" s="26"/>
      <c r="NNE239" s="26"/>
      <c r="NNF239" s="26"/>
      <c r="NNG239" s="26"/>
      <c r="NNH239" s="26"/>
      <c r="NNI239" s="26"/>
      <c r="NNJ239" s="26"/>
      <c r="NNK239" s="26"/>
      <c r="NNL239" s="26"/>
      <c r="NNM239" s="26"/>
      <c r="NNN239" s="26"/>
      <c r="NNO239" s="26"/>
      <c r="NNP239" s="26"/>
      <c r="NNQ239" s="26"/>
      <c r="NNR239" s="26"/>
      <c r="NNS239" s="26"/>
      <c r="NNT239" s="26"/>
      <c r="NNU239" s="26"/>
      <c r="NNV239" s="26"/>
      <c r="NNW239" s="26"/>
      <c r="NNX239" s="26"/>
      <c r="NNY239" s="26"/>
      <c r="NNZ239" s="26"/>
      <c r="NOA239" s="26"/>
      <c r="NOB239" s="26"/>
      <c r="NOC239" s="26"/>
      <c r="NOD239" s="26"/>
      <c r="NOE239" s="26"/>
      <c r="NOF239" s="26"/>
      <c r="NOG239" s="26"/>
      <c r="NOH239" s="26"/>
      <c r="NOI239" s="26"/>
      <c r="NOJ239" s="26"/>
      <c r="NOK239" s="26"/>
      <c r="NOL239" s="26"/>
      <c r="NOM239" s="26"/>
      <c r="NON239" s="26"/>
      <c r="NOO239" s="26"/>
      <c r="NOP239" s="26"/>
      <c r="NOQ239" s="26"/>
      <c r="NOR239" s="26"/>
      <c r="NOS239" s="26"/>
      <c r="NOT239" s="26"/>
      <c r="NOU239" s="26"/>
      <c r="NOV239" s="26"/>
      <c r="NOW239" s="26"/>
      <c r="NOX239" s="26"/>
      <c r="NOY239" s="26"/>
      <c r="NOZ239" s="26"/>
      <c r="NPA239" s="26"/>
      <c r="NPB239" s="26"/>
      <c r="NPC239" s="26"/>
      <c r="NPD239" s="26"/>
      <c r="NPE239" s="26"/>
      <c r="NPF239" s="26"/>
      <c r="NPG239" s="26"/>
      <c r="NPH239" s="26"/>
      <c r="NPI239" s="26"/>
      <c r="NPJ239" s="26"/>
      <c r="NPK239" s="26"/>
      <c r="NPL239" s="26"/>
      <c r="NPM239" s="26"/>
      <c r="NPN239" s="26"/>
      <c r="NPO239" s="26"/>
      <c r="NPP239" s="26"/>
      <c r="NPQ239" s="26"/>
      <c r="NPR239" s="26"/>
      <c r="NPS239" s="26"/>
      <c r="NPT239" s="26"/>
      <c r="NPU239" s="26"/>
      <c r="NPV239" s="26"/>
      <c r="NPW239" s="26"/>
      <c r="NPX239" s="26"/>
      <c r="NPY239" s="26"/>
      <c r="NPZ239" s="26"/>
      <c r="NQA239" s="26"/>
      <c r="NQB239" s="26"/>
      <c r="NQC239" s="26"/>
      <c r="NQD239" s="26"/>
      <c r="NQE239" s="26"/>
      <c r="NQF239" s="26"/>
      <c r="NQG239" s="26"/>
      <c r="NQH239" s="26"/>
      <c r="NQI239" s="26"/>
      <c r="NQJ239" s="26"/>
      <c r="NQK239" s="26"/>
      <c r="NQL239" s="26"/>
      <c r="NQM239" s="26"/>
      <c r="NQN239" s="26"/>
      <c r="NQO239" s="26"/>
      <c r="NQP239" s="26"/>
      <c r="NQQ239" s="26"/>
      <c r="NQR239" s="26"/>
      <c r="NQS239" s="26"/>
      <c r="NQT239" s="26"/>
      <c r="NQU239" s="26"/>
      <c r="NQV239" s="26"/>
      <c r="NQW239" s="26"/>
      <c r="NQX239" s="26"/>
      <c r="NQY239" s="26"/>
      <c r="NQZ239" s="26"/>
      <c r="NRA239" s="26"/>
      <c r="NRB239" s="26"/>
      <c r="NRC239" s="26"/>
      <c r="NRD239" s="26"/>
      <c r="NRE239" s="26"/>
      <c r="NRF239" s="26"/>
      <c r="NRG239" s="26"/>
      <c r="NRH239" s="26"/>
      <c r="NRI239" s="26"/>
      <c r="NRJ239" s="26"/>
      <c r="NRK239" s="26"/>
      <c r="NRL239" s="26"/>
      <c r="NRM239" s="26"/>
      <c r="NRN239" s="26"/>
      <c r="NRO239" s="26"/>
      <c r="NRP239" s="26"/>
      <c r="NRQ239" s="26"/>
      <c r="NRR239" s="26"/>
      <c r="NRS239" s="26"/>
      <c r="NRT239" s="26"/>
      <c r="NRU239" s="26"/>
      <c r="NRV239" s="26"/>
      <c r="NRW239" s="26"/>
      <c r="NRX239" s="26"/>
      <c r="NRY239" s="26"/>
      <c r="NRZ239" s="26"/>
      <c r="NSA239" s="26"/>
      <c r="NSB239" s="26"/>
      <c r="NSC239" s="26"/>
      <c r="NSD239" s="26"/>
      <c r="NSE239" s="26"/>
      <c r="NSF239" s="26"/>
      <c r="NSG239" s="26"/>
      <c r="NSH239" s="26"/>
      <c r="NSI239" s="26"/>
      <c r="NSJ239" s="26"/>
      <c r="NSK239" s="26"/>
      <c r="NSL239" s="26"/>
      <c r="NSM239" s="26"/>
      <c r="NSN239" s="26"/>
      <c r="NSO239" s="26"/>
      <c r="NSP239" s="26"/>
      <c r="NSQ239" s="26"/>
      <c r="NSR239" s="26"/>
      <c r="NSS239" s="26"/>
      <c r="NST239" s="26"/>
      <c r="NSU239" s="26"/>
      <c r="NSV239" s="26"/>
      <c r="NSW239" s="26"/>
      <c r="NSX239" s="26"/>
      <c r="NSY239" s="26"/>
      <c r="NSZ239" s="26"/>
      <c r="NTA239" s="26"/>
      <c r="NTB239" s="26"/>
      <c r="NTC239" s="26"/>
      <c r="NTD239" s="26"/>
      <c r="NTE239" s="26"/>
      <c r="NTF239" s="26"/>
      <c r="NTG239" s="26"/>
      <c r="NTH239" s="26"/>
      <c r="NTI239" s="26"/>
      <c r="NTJ239" s="26"/>
      <c r="NTK239" s="26"/>
      <c r="NTL239" s="26"/>
      <c r="NTM239" s="26"/>
      <c r="NTN239" s="26"/>
      <c r="NTO239" s="26"/>
      <c r="NTP239" s="26"/>
      <c r="NTQ239" s="26"/>
      <c r="NTR239" s="26"/>
      <c r="NTS239" s="26"/>
      <c r="NTT239" s="26"/>
      <c r="NTU239" s="26"/>
      <c r="NTV239" s="26"/>
      <c r="NTW239" s="26"/>
      <c r="NTX239" s="26"/>
      <c r="NTY239" s="26"/>
      <c r="NTZ239" s="26"/>
      <c r="NUA239" s="26"/>
      <c r="NUB239" s="26"/>
      <c r="NUC239" s="26"/>
      <c r="NUD239" s="26"/>
      <c r="NUE239" s="26"/>
      <c r="NUF239" s="26"/>
      <c r="NUG239" s="26"/>
      <c r="NUH239" s="26"/>
      <c r="NUI239" s="26"/>
      <c r="NUJ239" s="26"/>
      <c r="NUK239" s="26"/>
      <c r="NUL239" s="26"/>
      <c r="NUM239" s="26"/>
      <c r="NUN239" s="26"/>
      <c r="NUO239" s="26"/>
      <c r="NUP239" s="26"/>
      <c r="NUQ239" s="26"/>
      <c r="NUR239" s="26"/>
      <c r="NUS239" s="26"/>
      <c r="NUT239" s="26"/>
      <c r="NUU239" s="26"/>
      <c r="NUV239" s="26"/>
      <c r="NUW239" s="26"/>
      <c r="NUX239" s="26"/>
      <c r="NUY239" s="26"/>
      <c r="NUZ239" s="26"/>
      <c r="NVA239" s="26"/>
      <c r="NVB239" s="26"/>
      <c r="NVC239" s="26"/>
      <c r="NVD239" s="26"/>
      <c r="NVE239" s="26"/>
      <c r="NVF239" s="26"/>
      <c r="NVG239" s="26"/>
      <c r="NVH239" s="26"/>
      <c r="NVI239" s="26"/>
      <c r="NVJ239" s="26"/>
      <c r="NVK239" s="26"/>
      <c r="NVL239" s="26"/>
      <c r="NVM239" s="26"/>
      <c r="NVN239" s="26"/>
      <c r="NVO239" s="26"/>
      <c r="NVP239" s="26"/>
      <c r="NVQ239" s="26"/>
      <c r="NVR239" s="26"/>
      <c r="NVS239" s="26"/>
      <c r="NVT239" s="26"/>
      <c r="NVU239" s="26"/>
      <c r="NVV239" s="26"/>
      <c r="NVW239" s="26"/>
      <c r="NVX239" s="26"/>
      <c r="NVY239" s="26"/>
      <c r="NVZ239" s="26"/>
      <c r="NWA239" s="26"/>
      <c r="NWB239" s="26"/>
      <c r="NWC239" s="26"/>
      <c r="NWD239" s="26"/>
      <c r="NWE239" s="26"/>
      <c r="NWF239" s="26"/>
      <c r="NWG239" s="26"/>
      <c r="NWH239" s="26"/>
      <c r="NWI239" s="26"/>
      <c r="NWJ239" s="26"/>
      <c r="NWK239" s="26"/>
      <c r="NWL239" s="26"/>
      <c r="NWM239" s="26"/>
      <c r="NWN239" s="26"/>
      <c r="NWO239" s="26"/>
      <c r="NWP239" s="26"/>
      <c r="NWQ239" s="26"/>
      <c r="NWR239" s="26"/>
      <c r="NWS239" s="26"/>
      <c r="NWT239" s="26"/>
      <c r="NWU239" s="26"/>
      <c r="NWV239" s="26"/>
      <c r="NWW239" s="26"/>
      <c r="NWX239" s="26"/>
      <c r="NWY239" s="26"/>
      <c r="NWZ239" s="26"/>
      <c r="NXA239" s="26"/>
      <c r="NXB239" s="26"/>
      <c r="NXC239" s="26"/>
      <c r="NXD239" s="26"/>
      <c r="NXE239" s="26"/>
      <c r="NXF239" s="26"/>
      <c r="NXG239" s="26"/>
      <c r="NXH239" s="26"/>
      <c r="NXI239" s="26"/>
      <c r="NXJ239" s="26"/>
      <c r="NXK239" s="26"/>
      <c r="NXL239" s="26"/>
      <c r="NXM239" s="26"/>
      <c r="NXN239" s="26"/>
      <c r="NXO239" s="26"/>
      <c r="NXP239" s="26"/>
      <c r="NXQ239" s="26"/>
      <c r="NXR239" s="26"/>
      <c r="NXS239" s="26"/>
      <c r="NXT239" s="26"/>
      <c r="NXU239" s="26"/>
      <c r="NXV239" s="26"/>
      <c r="NXW239" s="26"/>
      <c r="NXX239" s="26"/>
      <c r="NXY239" s="26"/>
      <c r="NXZ239" s="26"/>
      <c r="NYA239" s="26"/>
      <c r="NYB239" s="26"/>
      <c r="NYC239" s="26"/>
      <c r="NYD239" s="26"/>
      <c r="NYE239" s="26"/>
      <c r="NYF239" s="26"/>
      <c r="NYG239" s="26"/>
      <c r="NYH239" s="26"/>
      <c r="NYI239" s="26"/>
      <c r="NYJ239" s="26"/>
      <c r="NYK239" s="26"/>
      <c r="NYL239" s="26"/>
      <c r="NYM239" s="26"/>
      <c r="NYN239" s="26"/>
      <c r="NYO239" s="26"/>
      <c r="NYP239" s="26"/>
      <c r="NYQ239" s="26"/>
      <c r="NYR239" s="26"/>
      <c r="NYS239" s="26"/>
      <c r="NYT239" s="26"/>
      <c r="NYU239" s="26"/>
      <c r="NYV239" s="26"/>
      <c r="NYW239" s="26"/>
      <c r="NYX239" s="26"/>
      <c r="NYY239" s="26"/>
      <c r="NYZ239" s="26"/>
      <c r="NZA239" s="26"/>
      <c r="NZB239" s="26"/>
      <c r="NZC239" s="26"/>
      <c r="NZD239" s="26"/>
      <c r="NZE239" s="26"/>
      <c r="NZF239" s="26"/>
      <c r="NZG239" s="26"/>
      <c r="NZH239" s="26"/>
      <c r="NZI239" s="26"/>
      <c r="NZJ239" s="26"/>
      <c r="NZK239" s="26"/>
      <c r="NZL239" s="26"/>
      <c r="NZM239" s="26"/>
      <c r="NZN239" s="26"/>
      <c r="NZO239" s="26"/>
      <c r="NZP239" s="26"/>
      <c r="NZQ239" s="26"/>
      <c r="NZR239" s="26"/>
      <c r="NZS239" s="26"/>
      <c r="NZT239" s="26"/>
      <c r="NZU239" s="26"/>
      <c r="NZV239" s="26"/>
      <c r="NZW239" s="26"/>
      <c r="NZX239" s="26"/>
      <c r="NZY239" s="26"/>
      <c r="NZZ239" s="26"/>
      <c r="OAA239" s="26"/>
      <c r="OAB239" s="26"/>
      <c r="OAC239" s="26"/>
      <c r="OAD239" s="26"/>
      <c r="OAE239" s="26"/>
      <c r="OAF239" s="26"/>
      <c r="OAG239" s="26"/>
      <c r="OAH239" s="26"/>
      <c r="OAI239" s="26"/>
      <c r="OAJ239" s="26"/>
      <c r="OAK239" s="26"/>
      <c r="OAL239" s="26"/>
      <c r="OAM239" s="26"/>
      <c r="OAN239" s="26"/>
      <c r="OAO239" s="26"/>
      <c r="OAP239" s="26"/>
      <c r="OAQ239" s="26"/>
      <c r="OAR239" s="26"/>
      <c r="OAS239" s="26"/>
      <c r="OAT239" s="26"/>
      <c r="OAU239" s="26"/>
      <c r="OAV239" s="26"/>
      <c r="OAW239" s="26"/>
      <c r="OAX239" s="26"/>
      <c r="OAY239" s="26"/>
      <c r="OAZ239" s="26"/>
      <c r="OBA239" s="26"/>
      <c r="OBB239" s="26"/>
      <c r="OBC239" s="26"/>
      <c r="OBD239" s="26"/>
      <c r="OBE239" s="26"/>
      <c r="OBF239" s="26"/>
      <c r="OBG239" s="26"/>
      <c r="OBH239" s="26"/>
      <c r="OBI239" s="26"/>
      <c r="OBJ239" s="26"/>
      <c r="OBK239" s="26"/>
      <c r="OBL239" s="26"/>
      <c r="OBM239" s="26"/>
      <c r="OBN239" s="26"/>
      <c r="OBO239" s="26"/>
      <c r="OBP239" s="26"/>
      <c r="OBQ239" s="26"/>
      <c r="OBR239" s="26"/>
      <c r="OBS239" s="26"/>
      <c r="OBT239" s="26"/>
      <c r="OBU239" s="26"/>
      <c r="OBV239" s="26"/>
      <c r="OBW239" s="26"/>
      <c r="OBX239" s="26"/>
      <c r="OBY239" s="26"/>
      <c r="OBZ239" s="26"/>
      <c r="OCA239" s="26"/>
      <c r="OCB239" s="26"/>
      <c r="OCC239" s="26"/>
      <c r="OCD239" s="26"/>
      <c r="OCE239" s="26"/>
      <c r="OCF239" s="26"/>
      <c r="OCG239" s="26"/>
      <c r="OCH239" s="26"/>
      <c r="OCI239" s="26"/>
      <c r="OCJ239" s="26"/>
      <c r="OCK239" s="26"/>
      <c r="OCL239" s="26"/>
      <c r="OCM239" s="26"/>
      <c r="OCN239" s="26"/>
      <c r="OCO239" s="26"/>
      <c r="OCP239" s="26"/>
      <c r="OCQ239" s="26"/>
      <c r="OCR239" s="26"/>
      <c r="OCS239" s="26"/>
      <c r="OCT239" s="26"/>
      <c r="OCU239" s="26"/>
      <c r="OCV239" s="26"/>
      <c r="OCW239" s="26"/>
      <c r="OCX239" s="26"/>
      <c r="OCY239" s="26"/>
      <c r="OCZ239" s="26"/>
      <c r="ODA239" s="26"/>
      <c r="ODB239" s="26"/>
      <c r="ODC239" s="26"/>
      <c r="ODD239" s="26"/>
      <c r="ODE239" s="26"/>
      <c r="ODF239" s="26"/>
      <c r="ODG239" s="26"/>
      <c r="ODH239" s="26"/>
      <c r="ODI239" s="26"/>
      <c r="ODJ239" s="26"/>
      <c r="ODK239" s="26"/>
      <c r="ODL239" s="26"/>
      <c r="ODM239" s="26"/>
      <c r="ODN239" s="26"/>
      <c r="ODO239" s="26"/>
      <c r="ODP239" s="26"/>
      <c r="ODQ239" s="26"/>
      <c r="ODR239" s="26"/>
      <c r="ODS239" s="26"/>
      <c r="ODT239" s="26"/>
      <c r="ODU239" s="26"/>
      <c r="ODV239" s="26"/>
      <c r="ODW239" s="26"/>
      <c r="ODX239" s="26"/>
      <c r="ODY239" s="26"/>
      <c r="ODZ239" s="26"/>
      <c r="OEA239" s="26"/>
      <c r="OEB239" s="26"/>
      <c r="OEC239" s="26"/>
      <c r="OED239" s="26"/>
      <c r="OEE239" s="26"/>
      <c r="OEF239" s="26"/>
      <c r="OEG239" s="26"/>
      <c r="OEH239" s="26"/>
      <c r="OEI239" s="26"/>
      <c r="OEJ239" s="26"/>
      <c r="OEK239" s="26"/>
      <c r="OEL239" s="26"/>
      <c r="OEM239" s="26"/>
      <c r="OEN239" s="26"/>
      <c r="OEO239" s="26"/>
      <c r="OEP239" s="26"/>
      <c r="OEQ239" s="26"/>
      <c r="OER239" s="26"/>
      <c r="OES239" s="26"/>
      <c r="OET239" s="26"/>
      <c r="OEU239" s="26"/>
      <c r="OEV239" s="26"/>
      <c r="OEW239" s="26"/>
      <c r="OEX239" s="26"/>
      <c r="OEY239" s="26"/>
      <c r="OEZ239" s="26"/>
      <c r="OFA239" s="26"/>
      <c r="OFB239" s="26"/>
      <c r="OFC239" s="26"/>
      <c r="OFD239" s="26"/>
      <c r="OFE239" s="26"/>
      <c r="OFF239" s="26"/>
      <c r="OFG239" s="26"/>
      <c r="OFH239" s="26"/>
      <c r="OFI239" s="26"/>
      <c r="OFJ239" s="26"/>
      <c r="OFK239" s="26"/>
      <c r="OFL239" s="26"/>
      <c r="OFM239" s="26"/>
      <c r="OFN239" s="26"/>
      <c r="OFO239" s="26"/>
      <c r="OFP239" s="26"/>
      <c r="OFQ239" s="26"/>
      <c r="OFR239" s="26"/>
      <c r="OFS239" s="26"/>
      <c r="OFT239" s="26"/>
      <c r="OFU239" s="26"/>
      <c r="OFV239" s="26"/>
      <c r="OFW239" s="26"/>
      <c r="OFX239" s="26"/>
      <c r="OFY239" s="26"/>
      <c r="OFZ239" s="26"/>
      <c r="OGA239" s="26"/>
      <c r="OGB239" s="26"/>
      <c r="OGC239" s="26"/>
      <c r="OGD239" s="26"/>
      <c r="OGE239" s="26"/>
      <c r="OGF239" s="26"/>
      <c r="OGG239" s="26"/>
      <c r="OGH239" s="26"/>
      <c r="OGI239" s="26"/>
      <c r="OGJ239" s="26"/>
      <c r="OGK239" s="26"/>
      <c r="OGL239" s="26"/>
      <c r="OGM239" s="26"/>
      <c r="OGN239" s="26"/>
      <c r="OGO239" s="26"/>
      <c r="OGP239" s="26"/>
      <c r="OGQ239" s="26"/>
      <c r="OGR239" s="26"/>
      <c r="OGS239" s="26"/>
      <c r="OGT239" s="26"/>
      <c r="OGU239" s="26"/>
      <c r="OGV239" s="26"/>
      <c r="OGW239" s="26"/>
      <c r="OGX239" s="26"/>
      <c r="OGY239" s="26"/>
      <c r="OGZ239" s="26"/>
      <c r="OHA239" s="26"/>
      <c r="OHB239" s="26"/>
      <c r="OHC239" s="26"/>
      <c r="OHD239" s="26"/>
      <c r="OHE239" s="26"/>
      <c r="OHF239" s="26"/>
      <c r="OHG239" s="26"/>
      <c r="OHH239" s="26"/>
      <c r="OHI239" s="26"/>
      <c r="OHJ239" s="26"/>
      <c r="OHK239" s="26"/>
      <c r="OHL239" s="26"/>
      <c r="OHM239" s="26"/>
      <c r="OHN239" s="26"/>
      <c r="OHO239" s="26"/>
      <c r="OHP239" s="26"/>
      <c r="OHQ239" s="26"/>
      <c r="OHR239" s="26"/>
      <c r="OHS239" s="26"/>
      <c r="OHT239" s="26"/>
      <c r="OHU239" s="26"/>
      <c r="OHV239" s="26"/>
      <c r="OHW239" s="26"/>
      <c r="OHX239" s="26"/>
      <c r="OHY239" s="26"/>
      <c r="OHZ239" s="26"/>
      <c r="OIA239" s="26"/>
      <c r="OIB239" s="26"/>
      <c r="OIC239" s="26"/>
      <c r="OID239" s="26"/>
      <c r="OIE239" s="26"/>
      <c r="OIF239" s="26"/>
      <c r="OIG239" s="26"/>
      <c r="OIH239" s="26"/>
      <c r="OII239" s="26"/>
      <c r="OIJ239" s="26"/>
      <c r="OIK239" s="26"/>
      <c r="OIL239" s="26"/>
      <c r="OIM239" s="26"/>
      <c r="OIN239" s="26"/>
      <c r="OIO239" s="26"/>
      <c r="OIP239" s="26"/>
      <c r="OIQ239" s="26"/>
      <c r="OIR239" s="26"/>
      <c r="OIS239" s="26"/>
      <c r="OIT239" s="26"/>
      <c r="OIU239" s="26"/>
      <c r="OIV239" s="26"/>
      <c r="OIW239" s="26"/>
      <c r="OIX239" s="26"/>
      <c r="OIY239" s="26"/>
      <c r="OIZ239" s="26"/>
      <c r="OJA239" s="26"/>
      <c r="OJB239" s="26"/>
      <c r="OJC239" s="26"/>
      <c r="OJD239" s="26"/>
      <c r="OJE239" s="26"/>
      <c r="OJF239" s="26"/>
      <c r="OJG239" s="26"/>
      <c r="OJH239" s="26"/>
      <c r="OJI239" s="26"/>
      <c r="OJJ239" s="26"/>
      <c r="OJK239" s="26"/>
      <c r="OJL239" s="26"/>
      <c r="OJM239" s="26"/>
      <c r="OJN239" s="26"/>
      <c r="OJO239" s="26"/>
      <c r="OJP239" s="26"/>
      <c r="OJQ239" s="26"/>
      <c r="OJR239" s="26"/>
      <c r="OJS239" s="26"/>
      <c r="OJT239" s="26"/>
      <c r="OJU239" s="26"/>
      <c r="OJV239" s="26"/>
      <c r="OJW239" s="26"/>
      <c r="OJX239" s="26"/>
      <c r="OJY239" s="26"/>
      <c r="OJZ239" s="26"/>
      <c r="OKA239" s="26"/>
      <c r="OKB239" s="26"/>
      <c r="OKC239" s="26"/>
      <c r="OKD239" s="26"/>
      <c r="OKE239" s="26"/>
      <c r="OKF239" s="26"/>
      <c r="OKG239" s="26"/>
      <c r="OKH239" s="26"/>
      <c r="OKI239" s="26"/>
      <c r="OKJ239" s="26"/>
      <c r="OKK239" s="26"/>
      <c r="OKL239" s="26"/>
      <c r="OKM239" s="26"/>
      <c r="OKN239" s="26"/>
      <c r="OKO239" s="26"/>
      <c r="OKP239" s="26"/>
      <c r="OKQ239" s="26"/>
      <c r="OKR239" s="26"/>
      <c r="OKS239" s="26"/>
      <c r="OKT239" s="26"/>
      <c r="OKU239" s="26"/>
      <c r="OKV239" s="26"/>
      <c r="OKW239" s="26"/>
      <c r="OKX239" s="26"/>
      <c r="OKY239" s="26"/>
      <c r="OKZ239" s="26"/>
      <c r="OLA239" s="26"/>
      <c r="OLB239" s="26"/>
      <c r="OLC239" s="26"/>
      <c r="OLD239" s="26"/>
      <c r="OLE239" s="26"/>
      <c r="OLF239" s="26"/>
      <c r="OLG239" s="26"/>
      <c r="OLH239" s="26"/>
      <c r="OLI239" s="26"/>
      <c r="OLJ239" s="26"/>
      <c r="OLK239" s="26"/>
      <c r="OLL239" s="26"/>
      <c r="OLM239" s="26"/>
      <c r="OLN239" s="26"/>
      <c r="OLO239" s="26"/>
      <c r="OLP239" s="26"/>
      <c r="OLQ239" s="26"/>
      <c r="OLR239" s="26"/>
      <c r="OLS239" s="26"/>
      <c r="OLT239" s="26"/>
      <c r="OLU239" s="26"/>
      <c r="OLV239" s="26"/>
      <c r="OLW239" s="26"/>
      <c r="OLX239" s="26"/>
      <c r="OLY239" s="26"/>
      <c r="OLZ239" s="26"/>
      <c r="OMA239" s="26"/>
      <c r="OMB239" s="26"/>
      <c r="OMC239" s="26"/>
      <c r="OMD239" s="26"/>
      <c r="OME239" s="26"/>
      <c r="OMF239" s="26"/>
      <c r="OMG239" s="26"/>
      <c r="OMH239" s="26"/>
      <c r="OMI239" s="26"/>
      <c r="OMJ239" s="26"/>
      <c r="OMK239" s="26"/>
      <c r="OML239" s="26"/>
      <c r="OMM239" s="26"/>
      <c r="OMN239" s="26"/>
      <c r="OMO239" s="26"/>
      <c r="OMP239" s="26"/>
      <c r="OMQ239" s="26"/>
      <c r="OMR239" s="26"/>
      <c r="OMS239" s="26"/>
      <c r="OMT239" s="26"/>
      <c r="OMU239" s="26"/>
      <c r="OMV239" s="26"/>
      <c r="OMW239" s="26"/>
      <c r="OMX239" s="26"/>
      <c r="OMY239" s="26"/>
      <c r="OMZ239" s="26"/>
      <c r="ONA239" s="26"/>
      <c r="ONB239" s="26"/>
      <c r="ONC239" s="26"/>
      <c r="OND239" s="26"/>
      <c r="ONE239" s="26"/>
      <c r="ONF239" s="26"/>
      <c r="ONG239" s="26"/>
      <c r="ONH239" s="26"/>
      <c r="ONI239" s="26"/>
      <c r="ONJ239" s="26"/>
      <c r="ONK239" s="26"/>
      <c r="ONL239" s="26"/>
      <c r="ONM239" s="26"/>
      <c r="ONN239" s="26"/>
      <c r="ONO239" s="26"/>
      <c r="ONP239" s="26"/>
      <c r="ONQ239" s="26"/>
      <c r="ONR239" s="26"/>
      <c r="ONS239" s="26"/>
      <c r="ONT239" s="26"/>
      <c r="ONU239" s="26"/>
      <c r="ONV239" s="26"/>
      <c r="ONW239" s="26"/>
      <c r="ONX239" s="26"/>
      <c r="ONY239" s="26"/>
      <c r="ONZ239" s="26"/>
      <c r="OOA239" s="26"/>
      <c r="OOB239" s="26"/>
      <c r="OOC239" s="26"/>
      <c r="OOD239" s="26"/>
      <c r="OOE239" s="26"/>
      <c r="OOF239" s="26"/>
      <c r="OOG239" s="26"/>
      <c r="OOH239" s="26"/>
      <c r="OOI239" s="26"/>
      <c r="OOJ239" s="26"/>
      <c r="OOK239" s="26"/>
      <c r="OOL239" s="26"/>
      <c r="OOM239" s="26"/>
      <c r="OON239" s="26"/>
      <c r="OOO239" s="26"/>
      <c r="OOP239" s="26"/>
      <c r="OOQ239" s="26"/>
      <c r="OOR239" s="26"/>
      <c r="OOS239" s="26"/>
      <c r="OOT239" s="26"/>
      <c r="OOU239" s="26"/>
      <c r="OOV239" s="26"/>
      <c r="OOW239" s="26"/>
      <c r="OOX239" s="26"/>
      <c r="OOY239" s="26"/>
      <c r="OOZ239" s="26"/>
      <c r="OPA239" s="26"/>
      <c r="OPB239" s="26"/>
      <c r="OPC239" s="26"/>
      <c r="OPD239" s="26"/>
      <c r="OPE239" s="26"/>
      <c r="OPF239" s="26"/>
      <c r="OPG239" s="26"/>
      <c r="OPH239" s="26"/>
      <c r="OPI239" s="26"/>
      <c r="OPJ239" s="26"/>
      <c r="OPK239" s="26"/>
      <c r="OPL239" s="26"/>
      <c r="OPM239" s="26"/>
      <c r="OPN239" s="26"/>
      <c r="OPO239" s="26"/>
      <c r="OPP239" s="26"/>
      <c r="OPQ239" s="26"/>
      <c r="OPR239" s="26"/>
      <c r="OPS239" s="26"/>
      <c r="OPT239" s="26"/>
      <c r="OPU239" s="26"/>
      <c r="OPV239" s="26"/>
      <c r="OPW239" s="26"/>
      <c r="OPX239" s="26"/>
      <c r="OPY239" s="26"/>
      <c r="OPZ239" s="26"/>
      <c r="OQA239" s="26"/>
      <c r="OQB239" s="26"/>
      <c r="OQC239" s="26"/>
      <c r="OQD239" s="26"/>
      <c r="OQE239" s="26"/>
      <c r="OQF239" s="26"/>
      <c r="OQG239" s="26"/>
      <c r="OQH239" s="26"/>
      <c r="OQI239" s="26"/>
      <c r="OQJ239" s="26"/>
      <c r="OQK239" s="26"/>
      <c r="OQL239" s="26"/>
      <c r="OQM239" s="26"/>
      <c r="OQN239" s="26"/>
      <c r="OQO239" s="26"/>
      <c r="OQP239" s="26"/>
      <c r="OQQ239" s="26"/>
      <c r="OQR239" s="26"/>
      <c r="OQS239" s="26"/>
      <c r="OQT239" s="26"/>
      <c r="OQU239" s="26"/>
      <c r="OQV239" s="26"/>
      <c r="OQW239" s="26"/>
      <c r="OQX239" s="26"/>
      <c r="OQY239" s="26"/>
      <c r="OQZ239" s="26"/>
      <c r="ORA239" s="26"/>
      <c r="ORB239" s="26"/>
      <c r="ORC239" s="26"/>
      <c r="ORD239" s="26"/>
      <c r="ORE239" s="26"/>
      <c r="ORF239" s="26"/>
      <c r="ORG239" s="26"/>
      <c r="ORH239" s="26"/>
      <c r="ORI239" s="26"/>
      <c r="ORJ239" s="26"/>
      <c r="ORK239" s="26"/>
      <c r="ORL239" s="26"/>
      <c r="ORM239" s="26"/>
      <c r="ORN239" s="26"/>
      <c r="ORO239" s="26"/>
      <c r="ORP239" s="26"/>
      <c r="ORQ239" s="26"/>
      <c r="ORR239" s="26"/>
      <c r="ORS239" s="26"/>
      <c r="ORT239" s="26"/>
      <c r="ORU239" s="26"/>
      <c r="ORV239" s="26"/>
      <c r="ORW239" s="26"/>
      <c r="ORX239" s="26"/>
      <c r="ORY239" s="26"/>
      <c r="ORZ239" s="26"/>
      <c r="OSA239" s="26"/>
      <c r="OSB239" s="26"/>
      <c r="OSC239" s="26"/>
      <c r="OSD239" s="26"/>
      <c r="OSE239" s="26"/>
      <c r="OSF239" s="26"/>
      <c r="OSG239" s="26"/>
      <c r="OSH239" s="26"/>
      <c r="OSI239" s="26"/>
      <c r="OSJ239" s="26"/>
      <c r="OSK239" s="26"/>
      <c r="OSL239" s="26"/>
      <c r="OSM239" s="26"/>
      <c r="OSN239" s="26"/>
      <c r="OSO239" s="26"/>
      <c r="OSP239" s="26"/>
      <c r="OSQ239" s="26"/>
      <c r="OSR239" s="26"/>
      <c r="OSS239" s="26"/>
      <c r="OST239" s="26"/>
      <c r="OSU239" s="26"/>
      <c r="OSV239" s="26"/>
      <c r="OSW239" s="26"/>
      <c r="OSX239" s="26"/>
      <c r="OSY239" s="26"/>
      <c r="OSZ239" s="26"/>
      <c r="OTA239" s="26"/>
      <c r="OTB239" s="26"/>
      <c r="OTC239" s="26"/>
      <c r="OTD239" s="26"/>
      <c r="OTE239" s="26"/>
      <c r="OTF239" s="26"/>
      <c r="OTG239" s="26"/>
      <c r="OTH239" s="26"/>
      <c r="OTI239" s="26"/>
      <c r="OTJ239" s="26"/>
      <c r="OTK239" s="26"/>
      <c r="OTL239" s="26"/>
      <c r="OTM239" s="26"/>
      <c r="OTN239" s="26"/>
      <c r="OTO239" s="26"/>
      <c r="OTP239" s="26"/>
      <c r="OTQ239" s="26"/>
      <c r="OTR239" s="26"/>
      <c r="OTS239" s="26"/>
      <c r="OTT239" s="26"/>
      <c r="OTU239" s="26"/>
      <c r="OTV239" s="26"/>
      <c r="OTW239" s="26"/>
      <c r="OTX239" s="26"/>
      <c r="OTY239" s="26"/>
      <c r="OTZ239" s="26"/>
      <c r="OUA239" s="26"/>
      <c r="OUB239" s="26"/>
      <c r="OUC239" s="26"/>
      <c r="OUD239" s="26"/>
      <c r="OUE239" s="26"/>
      <c r="OUF239" s="26"/>
      <c r="OUG239" s="26"/>
      <c r="OUH239" s="26"/>
      <c r="OUI239" s="26"/>
      <c r="OUJ239" s="26"/>
      <c r="OUK239" s="26"/>
      <c r="OUL239" s="26"/>
      <c r="OUM239" s="26"/>
      <c r="OUN239" s="26"/>
      <c r="OUO239" s="26"/>
      <c r="OUP239" s="26"/>
      <c r="OUQ239" s="26"/>
      <c r="OUR239" s="26"/>
      <c r="OUS239" s="26"/>
      <c r="OUT239" s="26"/>
      <c r="OUU239" s="26"/>
      <c r="OUV239" s="26"/>
      <c r="OUW239" s="26"/>
      <c r="OUX239" s="26"/>
      <c r="OUY239" s="26"/>
      <c r="OUZ239" s="26"/>
      <c r="OVA239" s="26"/>
      <c r="OVB239" s="26"/>
      <c r="OVC239" s="26"/>
      <c r="OVD239" s="26"/>
      <c r="OVE239" s="26"/>
      <c r="OVF239" s="26"/>
      <c r="OVG239" s="26"/>
      <c r="OVH239" s="26"/>
      <c r="OVI239" s="26"/>
      <c r="OVJ239" s="26"/>
      <c r="OVK239" s="26"/>
      <c r="OVL239" s="26"/>
      <c r="OVM239" s="26"/>
      <c r="OVN239" s="26"/>
      <c r="OVO239" s="26"/>
      <c r="OVP239" s="26"/>
      <c r="OVQ239" s="26"/>
      <c r="OVR239" s="26"/>
      <c r="OVS239" s="26"/>
      <c r="OVT239" s="26"/>
      <c r="OVU239" s="26"/>
      <c r="OVV239" s="26"/>
      <c r="OVW239" s="26"/>
      <c r="OVX239" s="26"/>
      <c r="OVY239" s="26"/>
      <c r="OVZ239" s="26"/>
      <c r="OWA239" s="26"/>
      <c r="OWB239" s="26"/>
      <c r="OWC239" s="26"/>
      <c r="OWD239" s="26"/>
      <c r="OWE239" s="26"/>
      <c r="OWF239" s="26"/>
      <c r="OWG239" s="26"/>
      <c r="OWH239" s="26"/>
      <c r="OWI239" s="26"/>
      <c r="OWJ239" s="26"/>
      <c r="OWK239" s="26"/>
      <c r="OWL239" s="26"/>
      <c r="OWM239" s="26"/>
      <c r="OWN239" s="26"/>
      <c r="OWO239" s="26"/>
      <c r="OWP239" s="26"/>
      <c r="OWQ239" s="26"/>
      <c r="OWR239" s="26"/>
      <c r="OWS239" s="26"/>
      <c r="OWT239" s="26"/>
      <c r="OWU239" s="26"/>
      <c r="OWV239" s="26"/>
      <c r="OWW239" s="26"/>
      <c r="OWX239" s="26"/>
      <c r="OWY239" s="26"/>
      <c r="OWZ239" s="26"/>
      <c r="OXA239" s="26"/>
      <c r="OXB239" s="26"/>
      <c r="OXC239" s="26"/>
      <c r="OXD239" s="26"/>
      <c r="OXE239" s="26"/>
      <c r="OXF239" s="26"/>
      <c r="OXG239" s="26"/>
      <c r="OXH239" s="26"/>
      <c r="OXI239" s="26"/>
      <c r="OXJ239" s="26"/>
      <c r="OXK239" s="26"/>
      <c r="OXL239" s="26"/>
      <c r="OXM239" s="26"/>
      <c r="OXN239" s="26"/>
      <c r="OXO239" s="26"/>
      <c r="OXP239" s="26"/>
      <c r="OXQ239" s="26"/>
      <c r="OXR239" s="26"/>
      <c r="OXS239" s="26"/>
      <c r="OXT239" s="26"/>
      <c r="OXU239" s="26"/>
      <c r="OXV239" s="26"/>
      <c r="OXW239" s="26"/>
      <c r="OXX239" s="26"/>
      <c r="OXY239" s="26"/>
      <c r="OXZ239" s="26"/>
      <c r="OYA239" s="26"/>
      <c r="OYB239" s="26"/>
      <c r="OYC239" s="26"/>
      <c r="OYD239" s="26"/>
      <c r="OYE239" s="26"/>
      <c r="OYF239" s="26"/>
      <c r="OYG239" s="26"/>
      <c r="OYH239" s="26"/>
      <c r="OYI239" s="26"/>
      <c r="OYJ239" s="26"/>
      <c r="OYK239" s="26"/>
      <c r="OYL239" s="26"/>
      <c r="OYM239" s="26"/>
      <c r="OYN239" s="26"/>
      <c r="OYO239" s="26"/>
      <c r="OYP239" s="26"/>
      <c r="OYQ239" s="26"/>
      <c r="OYR239" s="26"/>
      <c r="OYS239" s="26"/>
      <c r="OYT239" s="26"/>
      <c r="OYU239" s="26"/>
      <c r="OYV239" s="26"/>
      <c r="OYW239" s="26"/>
      <c r="OYX239" s="26"/>
      <c r="OYY239" s="26"/>
      <c r="OYZ239" s="26"/>
      <c r="OZA239" s="26"/>
      <c r="OZB239" s="26"/>
      <c r="OZC239" s="26"/>
      <c r="OZD239" s="26"/>
      <c r="OZE239" s="26"/>
      <c r="OZF239" s="26"/>
      <c r="OZG239" s="26"/>
      <c r="OZH239" s="26"/>
      <c r="OZI239" s="26"/>
      <c r="OZJ239" s="26"/>
      <c r="OZK239" s="26"/>
      <c r="OZL239" s="26"/>
      <c r="OZM239" s="26"/>
      <c r="OZN239" s="26"/>
      <c r="OZO239" s="26"/>
      <c r="OZP239" s="26"/>
      <c r="OZQ239" s="26"/>
      <c r="OZR239" s="26"/>
      <c r="OZS239" s="26"/>
      <c r="OZT239" s="26"/>
      <c r="OZU239" s="26"/>
      <c r="OZV239" s="26"/>
      <c r="OZW239" s="26"/>
      <c r="OZX239" s="26"/>
      <c r="OZY239" s="26"/>
      <c r="OZZ239" s="26"/>
      <c r="PAA239" s="26"/>
      <c r="PAB239" s="26"/>
      <c r="PAC239" s="26"/>
      <c r="PAD239" s="26"/>
      <c r="PAE239" s="26"/>
      <c r="PAF239" s="26"/>
      <c r="PAG239" s="26"/>
      <c r="PAH239" s="26"/>
      <c r="PAI239" s="26"/>
      <c r="PAJ239" s="26"/>
      <c r="PAK239" s="26"/>
      <c r="PAL239" s="26"/>
      <c r="PAM239" s="26"/>
      <c r="PAN239" s="26"/>
      <c r="PAO239" s="26"/>
      <c r="PAP239" s="26"/>
      <c r="PAQ239" s="26"/>
      <c r="PAR239" s="26"/>
      <c r="PAS239" s="26"/>
      <c r="PAT239" s="26"/>
      <c r="PAU239" s="26"/>
      <c r="PAV239" s="26"/>
      <c r="PAW239" s="26"/>
      <c r="PAX239" s="26"/>
      <c r="PAY239" s="26"/>
      <c r="PAZ239" s="26"/>
      <c r="PBA239" s="26"/>
      <c r="PBB239" s="26"/>
      <c r="PBC239" s="26"/>
      <c r="PBD239" s="26"/>
      <c r="PBE239" s="26"/>
      <c r="PBF239" s="26"/>
      <c r="PBG239" s="26"/>
      <c r="PBH239" s="26"/>
      <c r="PBI239" s="26"/>
      <c r="PBJ239" s="26"/>
      <c r="PBK239" s="26"/>
      <c r="PBL239" s="26"/>
      <c r="PBM239" s="26"/>
      <c r="PBN239" s="26"/>
      <c r="PBO239" s="26"/>
      <c r="PBP239" s="26"/>
      <c r="PBQ239" s="26"/>
      <c r="PBR239" s="26"/>
      <c r="PBS239" s="26"/>
      <c r="PBT239" s="26"/>
      <c r="PBU239" s="26"/>
      <c r="PBV239" s="26"/>
      <c r="PBW239" s="26"/>
      <c r="PBX239" s="26"/>
      <c r="PBY239" s="26"/>
      <c r="PBZ239" s="26"/>
      <c r="PCA239" s="26"/>
      <c r="PCB239" s="26"/>
      <c r="PCC239" s="26"/>
      <c r="PCD239" s="26"/>
      <c r="PCE239" s="26"/>
      <c r="PCF239" s="26"/>
      <c r="PCG239" s="26"/>
      <c r="PCH239" s="26"/>
      <c r="PCI239" s="26"/>
      <c r="PCJ239" s="26"/>
      <c r="PCK239" s="26"/>
      <c r="PCL239" s="26"/>
      <c r="PCM239" s="26"/>
      <c r="PCN239" s="26"/>
      <c r="PCO239" s="26"/>
      <c r="PCP239" s="26"/>
      <c r="PCQ239" s="26"/>
      <c r="PCR239" s="26"/>
      <c r="PCS239" s="26"/>
      <c r="PCT239" s="26"/>
      <c r="PCU239" s="26"/>
      <c r="PCV239" s="26"/>
      <c r="PCW239" s="26"/>
      <c r="PCX239" s="26"/>
      <c r="PCY239" s="26"/>
      <c r="PCZ239" s="26"/>
      <c r="PDA239" s="26"/>
      <c r="PDB239" s="26"/>
      <c r="PDC239" s="26"/>
      <c r="PDD239" s="26"/>
      <c r="PDE239" s="26"/>
      <c r="PDF239" s="26"/>
      <c r="PDG239" s="26"/>
      <c r="PDH239" s="26"/>
      <c r="PDI239" s="26"/>
      <c r="PDJ239" s="26"/>
      <c r="PDK239" s="26"/>
      <c r="PDL239" s="26"/>
      <c r="PDM239" s="26"/>
      <c r="PDN239" s="26"/>
      <c r="PDO239" s="26"/>
      <c r="PDP239" s="26"/>
      <c r="PDQ239" s="26"/>
      <c r="PDR239" s="26"/>
      <c r="PDS239" s="26"/>
      <c r="PDT239" s="26"/>
      <c r="PDU239" s="26"/>
      <c r="PDV239" s="26"/>
      <c r="PDW239" s="26"/>
      <c r="PDX239" s="26"/>
      <c r="PDY239" s="26"/>
      <c r="PDZ239" s="26"/>
      <c r="PEA239" s="26"/>
      <c r="PEB239" s="26"/>
      <c r="PEC239" s="26"/>
      <c r="PED239" s="26"/>
      <c r="PEE239" s="26"/>
      <c r="PEF239" s="26"/>
      <c r="PEG239" s="26"/>
      <c r="PEH239" s="26"/>
      <c r="PEI239" s="26"/>
      <c r="PEJ239" s="26"/>
      <c r="PEK239" s="26"/>
      <c r="PEL239" s="26"/>
      <c r="PEM239" s="26"/>
      <c r="PEN239" s="26"/>
      <c r="PEO239" s="26"/>
      <c r="PEP239" s="26"/>
      <c r="PEQ239" s="26"/>
      <c r="PER239" s="26"/>
      <c r="PES239" s="26"/>
      <c r="PET239" s="26"/>
      <c r="PEU239" s="26"/>
      <c r="PEV239" s="26"/>
      <c r="PEW239" s="26"/>
      <c r="PEX239" s="26"/>
      <c r="PEY239" s="26"/>
      <c r="PEZ239" s="26"/>
      <c r="PFA239" s="26"/>
      <c r="PFB239" s="26"/>
      <c r="PFC239" s="26"/>
      <c r="PFD239" s="26"/>
      <c r="PFE239" s="26"/>
      <c r="PFF239" s="26"/>
      <c r="PFG239" s="26"/>
      <c r="PFH239" s="26"/>
      <c r="PFI239" s="26"/>
      <c r="PFJ239" s="26"/>
      <c r="PFK239" s="26"/>
      <c r="PFL239" s="26"/>
      <c r="PFM239" s="26"/>
      <c r="PFN239" s="26"/>
      <c r="PFO239" s="26"/>
      <c r="PFP239" s="26"/>
      <c r="PFQ239" s="26"/>
      <c r="PFR239" s="26"/>
      <c r="PFS239" s="26"/>
      <c r="PFT239" s="26"/>
      <c r="PFU239" s="26"/>
      <c r="PFV239" s="26"/>
      <c r="PFW239" s="26"/>
      <c r="PFX239" s="26"/>
      <c r="PFY239" s="26"/>
      <c r="PFZ239" s="26"/>
      <c r="PGA239" s="26"/>
      <c r="PGB239" s="26"/>
      <c r="PGC239" s="26"/>
      <c r="PGD239" s="26"/>
      <c r="PGE239" s="26"/>
      <c r="PGF239" s="26"/>
      <c r="PGG239" s="26"/>
      <c r="PGH239" s="26"/>
      <c r="PGI239" s="26"/>
      <c r="PGJ239" s="26"/>
      <c r="PGK239" s="26"/>
      <c r="PGL239" s="26"/>
      <c r="PGM239" s="26"/>
      <c r="PGN239" s="26"/>
      <c r="PGO239" s="26"/>
      <c r="PGP239" s="26"/>
      <c r="PGQ239" s="26"/>
      <c r="PGR239" s="26"/>
      <c r="PGS239" s="26"/>
      <c r="PGT239" s="26"/>
      <c r="PGU239" s="26"/>
      <c r="PGV239" s="26"/>
      <c r="PGW239" s="26"/>
      <c r="PGX239" s="26"/>
      <c r="PGY239" s="26"/>
      <c r="PGZ239" s="26"/>
      <c r="PHA239" s="26"/>
      <c r="PHB239" s="26"/>
      <c r="PHC239" s="26"/>
      <c r="PHD239" s="26"/>
      <c r="PHE239" s="26"/>
      <c r="PHF239" s="26"/>
      <c r="PHG239" s="26"/>
      <c r="PHH239" s="26"/>
      <c r="PHI239" s="26"/>
      <c r="PHJ239" s="26"/>
      <c r="PHK239" s="26"/>
      <c r="PHL239" s="26"/>
      <c r="PHM239" s="26"/>
      <c r="PHN239" s="26"/>
      <c r="PHO239" s="26"/>
      <c r="PHP239" s="26"/>
      <c r="PHQ239" s="26"/>
      <c r="PHR239" s="26"/>
      <c r="PHS239" s="26"/>
      <c r="PHT239" s="26"/>
      <c r="PHU239" s="26"/>
      <c r="PHV239" s="26"/>
      <c r="PHW239" s="26"/>
      <c r="PHX239" s="26"/>
      <c r="PHY239" s="26"/>
      <c r="PHZ239" s="26"/>
      <c r="PIA239" s="26"/>
      <c r="PIB239" s="26"/>
      <c r="PIC239" s="26"/>
      <c r="PID239" s="26"/>
      <c r="PIE239" s="26"/>
      <c r="PIF239" s="26"/>
      <c r="PIG239" s="26"/>
      <c r="PIH239" s="26"/>
      <c r="PII239" s="26"/>
      <c r="PIJ239" s="26"/>
      <c r="PIK239" s="26"/>
      <c r="PIL239" s="26"/>
      <c r="PIM239" s="26"/>
      <c r="PIN239" s="26"/>
      <c r="PIO239" s="26"/>
      <c r="PIP239" s="26"/>
      <c r="PIQ239" s="26"/>
      <c r="PIR239" s="26"/>
      <c r="PIS239" s="26"/>
      <c r="PIT239" s="26"/>
      <c r="PIU239" s="26"/>
      <c r="PIV239" s="26"/>
      <c r="PIW239" s="26"/>
      <c r="PIX239" s="26"/>
      <c r="PIY239" s="26"/>
      <c r="PIZ239" s="26"/>
      <c r="PJA239" s="26"/>
      <c r="PJB239" s="26"/>
      <c r="PJC239" s="26"/>
      <c r="PJD239" s="26"/>
      <c r="PJE239" s="26"/>
      <c r="PJF239" s="26"/>
      <c r="PJG239" s="26"/>
      <c r="PJH239" s="26"/>
      <c r="PJI239" s="26"/>
      <c r="PJJ239" s="26"/>
      <c r="PJK239" s="26"/>
      <c r="PJL239" s="26"/>
      <c r="PJM239" s="26"/>
      <c r="PJN239" s="26"/>
      <c r="PJO239" s="26"/>
      <c r="PJP239" s="26"/>
      <c r="PJQ239" s="26"/>
      <c r="PJR239" s="26"/>
      <c r="PJS239" s="26"/>
      <c r="PJT239" s="26"/>
      <c r="PJU239" s="26"/>
      <c r="PJV239" s="26"/>
      <c r="PJW239" s="26"/>
      <c r="PJX239" s="26"/>
      <c r="PJY239" s="26"/>
      <c r="PJZ239" s="26"/>
      <c r="PKA239" s="26"/>
      <c r="PKB239" s="26"/>
      <c r="PKC239" s="26"/>
      <c r="PKD239" s="26"/>
      <c r="PKE239" s="26"/>
      <c r="PKF239" s="26"/>
      <c r="PKG239" s="26"/>
      <c r="PKH239" s="26"/>
      <c r="PKI239" s="26"/>
      <c r="PKJ239" s="26"/>
      <c r="PKK239" s="26"/>
      <c r="PKL239" s="26"/>
      <c r="PKM239" s="26"/>
      <c r="PKN239" s="26"/>
      <c r="PKO239" s="26"/>
      <c r="PKP239" s="26"/>
      <c r="PKQ239" s="26"/>
      <c r="PKR239" s="26"/>
      <c r="PKS239" s="26"/>
      <c r="PKT239" s="26"/>
      <c r="PKU239" s="26"/>
      <c r="PKV239" s="26"/>
      <c r="PKW239" s="26"/>
      <c r="PKX239" s="26"/>
      <c r="PKY239" s="26"/>
      <c r="PKZ239" s="26"/>
      <c r="PLA239" s="26"/>
      <c r="PLB239" s="26"/>
      <c r="PLC239" s="26"/>
      <c r="PLD239" s="26"/>
      <c r="PLE239" s="26"/>
      <c r="PLF239" s="26"/>
      <c r="PLG239" s="26"/>
      <c r="PLH239" s="26"/>
      <c r="PLI239" s="26"/>
      <c r="PLJ239" s="26"/>
      <c r="PLK239" s="26"/>
      <c r="PLL239" s="26"/>
      <c r="PLM239" s="26"/>
      <c r="PLN239" s="26"/>
      <c r="PLO239" s="26"/>
      <c r="PLP239" s="26"/>
      <c r="PLQ239" s="26"/>
      <c r="PLR239" s="26"/>
      <c r="PLS239" s="26"/>
      <c r="PLT239" s="26"/>
      <c r="PLU239" s="26"/>
      <c r="PLV239" s="26"/>
      <c r="PLW239" s="26"/>
      <c r="PLX239" s="26"/>
      <c r="PLY239" s="26"/>
      <c r="PLZ239" s="26"/>
      <c r="PMA239" s="26"/>
      <c r="PMB239" s="26"/>
      <c r="PMC239" s="26"/>
      <c r="PMD239" s="26"/>
      <c r="PME239" s="26"/>
      <c r="PMF239" s="26"/>
      <c r="PMG239" s="26"/>
      <c r="PMH239" s="26"/>
      <c r="PMI239" s="26"/>
      <c r="PMJ239" s="26"/>
      <c r="PMK239" s="26"/>
      <c r="PML239" s="26"/>
      <c r="PMM239" s="26"/>
      <c r="PMN239" s="26"/>
      <c r="PMO239" s="26"/>
      <c r="PMP239" s="26"/>
      <c r="PMQ239" s="26"/>
      <c r="PMR239" s="26"/>
      <c r="PMS239" s="26"/>
      <c r="PMT239" s="26"/>
      <c r="PMU239" s="26"/>
      <c r="PMV239" s="26"/>
      <c r="PMW239" s="26"/>
      <c r="PMX239" s="26"/>
      <c r="PMY239" s="26"/>
      <c r="PMZ239" s="26"/>
      <c r="PNA239" s="26"/>
      <c r="PNB239" s="26"/>
      <c r="PNC239" s="26"/>
      <c r="PND239" s="26"/>
      <c r="PNE239" s="26"/>
      <c r="PNF239" s="26"/>
      <c r="PNG239" s="26"/>
      <c r="PNH239" s="26"/>
      <c r="PNI239" s="26"/>
      <c r="PNJ239" s="26"/>
      <c r="PNK239" s="26"/>
      <c r="PNL239" s="26"/>
      <c r="PNM239" s="26"/>
      <c r="PNN239" s="26"/>
      <c r="PNO239" s="26"/>
      <c r="PNP239" s="26"/>
      <c r="PNQ239" s="26"/>
      <c r="PNR239" s="26"/>
      <c r="PNS239" s="26"/>
      <c r="PNT239" s="26"/>
      <c r="PNU239" s="26"/>
      <c r="PNV239" s="26"/>
      <c r="PNW239" s="26"/>
      <c r="PNX239" s="26"/>
      <c r="PNY239" s="26"/>
      <c r="PNZ239" s="26"/>
      <c r="POA239" s="26"/>
      <c r="POB239" s="26"/>
      <c r="POC239" s="26"/>
      <c r="POD239" s="26"/>
      <c r="POE239" s="26"/>
      <c r="POF239" s="26"/>
      <c r="POG239" s="26"/>
      <c r="POH239" s="26"/>
      <c r="POI239" s="26"/>
      <c r="POJ239" s="26"/>
      <c r="POK239" s="26"/>
      <c r="POL239" s="26"/>
      <c r="POM239" s="26"/>
      <c r="PON239" s="26"/>
      <c r="POO239" s="26"/>
      <c r="POP239" s="26"/>
      <c r="POQ239" s="26"/>
      <c r="POR239" s="26"/>
      <c r="POS239" s="26"/>
      <c r="POT239" s="26"/>
      <c r="POU239" s="26"/>
      <c r="POV239" s="26"/>
      <c r="POW239" s="26"/>
      <c r="POX239" s="26"/>
      <c r="POY239" s="26"/>
      <c r="POZ239" s="26"/>
      <c r="PPA239" s="26"/>
      <c r="PPB239" s="26"/>
      <c r="PPC239" s="26"/>
      <c r="PPD239" s="26"/>
      <c r="PPE239" s="26"/>
      <c r="PPF239" s="26"/>
      <c r="PPG239" s="26"/>
      <c r="PPH239" s="26"/>
      <c r="PPI239" s="26"/>
      <c r="PPJ239" s="26"/>
      <c r="PPK239" s="26"/>
      <c r="PPL239" s="26"/>
      <c r="PPM239" s="26"/>
      <c r="PPN239" s="26"/>
      <c r="PPO239" s="26"/>
      <c r="PPP239" s="26"/>
      <c r="PPQ239" s="26"/>
      <c r="PPR239" s="26"/>
      <c r="PPS239" s="26"/>
      <c r="PPT239" s="26"/>
      <c r="PPU239" s="26"/>
      <c r="PPV239" s="26"/>
      <c r="PPW239" s="26"/>
      <c r="PPX239" s="26"/>
      <c r="PPY239" s="26"/>
      <c r="PPZ239" s="26"/>
      <c r="PQA239" s="26"/>
      <c r="PQB239" s="26"/>
      <c r="PQC239" s="26"/>
      <c r="PQD239" s="26"/>
      <c r="PQE239" s="26"/>
      <c r="PQF239" s="26"/>
      <c r="PQG239" s="26"/>
      <c r="PQH239" s="26"/>
      <c r="PQI239" s="26"/>
      <c r="PQJ239" s="26"/>
      <c r="PQK239" s="26"/>
      <c r="PQL239" s="26"/>
      <c r="PQM239" s="26"/>
      <c r="PQN239" s="26"/>
      <c r="PQO239" s="26"/>
      <c r="PQP239" s="26"/>
      <c r="PQQ239" s="26"/>
      <c r="PQR239" s="26"/>
      <c r="PQS239" s="26"/>
      <c r="PQT239" s="26"/>
      <c r="PQU239" s="26"/>
      <c r="PQV239" s="26"/>
      <c r="PQW239" s="26"/>
      <c r="PQX239" s="26"/>
      <c r="PQY239" s="26"/>
      <c r="PQZ239" s="26"/>
      <c r="PRA239" s="26"/>
      <c r="PRB239" s="26"/>
      <c r="PRC239" s="26"/>
      <c r="PRD239" s="26"/>
      <c r="PRE239" s="26"/>
      <c r="PRF239" s="26"/>
      <c r="PRG239" s="26"/>
      <c r="PRH239" s="26"/>
      <c r="PRI239" s="26"/>
      <c r="PRJ239" s="26"/>
      <c r="PRK239" s="26"/>
      <c r="PRL239" s="26"/>
      <c r="PRM239" s="26"/>
      <c r="PRN239" s="26"/>
      <c r="PRO239" s="26"/>
      <c r="PRP239" s="26"/>
      <c r="PRQ239" s="26"/>
      <c r="PRR239" s="26"/>
      <c r="PRS239" s="26"/>
      <c r="PRT239" s="26"/>
      <c r="PRU239" s="26"/>
      <c r="PRV239" s="26"/>
      <c r="PRW239" s="26"/>
      <c r="PRX239" s="26"/>
      <c r="PRY239" s="26"/>
      <c r="PRZ239" s="26"/>
      <c r="PSA239" s="26"/>
      <c r="PSB239" s="26"/>
      <c r="PSC239" s="26"/>
      <c r="PSD239" s="26"/>
      <c r="PSE239" s="26"/>
      <c r="PSF239" s="26"/>
      <c r="PSG239" s="26"/>
      <c r="PSH239" s="26"/>
      <c r="PSI239" s="26"/>
      <c r="PSJ239" s="26"/>
      <c r="PSK239" s="26"/>
      <c r="PSL239" s="26"/>
      <c r="PSM239" s="26"/>
      <c r="PSN239" s="26"/>
      <c r="PSO239" s="26"/>
      <c r="PSP239" s="26"/>
      <c r="PSQ239" s="26"/>
      <c r="PSR239" s="26"/>
      <c r="PSS239" s="26"/>
      <c r="PST239" s="26"/>
      <c r="PSU239" s="26"/>
      <c r="PSV239" s="26"/>
      <c r="PSW239" s="26"/>
      <c r="PSX239" s="26"/>
      <c r="PSY239" s="26"/>
      <c r="PSZ239" s="26"/>
      <c r="PTA239" s="26"/>
      <c r="PTB239" s="26"/>
      <c r="PTC239" s="26"/>
      <c r="PTD239" s="26"/>
      <c r="PTE239" s="26"/>
      <c r="PTF239" s="26"/>
      <c r="PTG239" s="26"/>
      <c r="PTH239" s="26"/>
      <c r="PTI239" s="26"/>
      <c r="PTJ239" s="26"/>
      <c r="PTK239" s="26"/>
      <c r="PTL239" s="26"/>
      <c r="PTM239" s="26"/>
      <c r="PTN239" s="26"/>
      <c r="PTO239" s="26"/>
      <c r="PTP239" s="26"/>
      <c r="PTQ239" s="26"/>
      <c r="PTR239" s="26"/>
      <c r="PTS239" s="26"/>
      <c r="PTT239" s="26"/>
      <c r="PTU239" s="26"/>
      <c r="PTV239" s="26"/>
      <c r="PTW239" s="26"/>
      <c r="PTX239" s="26"/>
      <c r="PTY239" s="26"/>
      <c r="PTZ239" s="26"/>
      <c r="PUA239" s="26"/>
      <c r="PUB239" s="26"/>
      <c r="PUC239" s="26"/>
      <c r="PUD239" s="26"/>
      <c r="PUE239" s="26"/>
      <c r="PUF239" s="26"/>
      <c r="PUG239" s="26"/>
      <c r="PUH239" s="26"/>
      <c r="PUI239" s="26"/>
      <c r="PUJ239" s="26"/>
      <c r="PUK239" s="26"/>
      <c r="PUL239" s="26"/>
      <c r="PUM239" s="26"/>
      <c r="PUN239" s="26"/>
      <c r="PUO239" s="26"/>
      <c r="PUP239" s="26"/>
      <c r="PUQ239" s="26"/>
      <c r="PUR239" s="26"/>
      <c r="PUS239" s="26"/>
      <c r="PUT239" s="26"/>
      <c r="PUU239" s="26"/>
      <c r="PUV239" s="26"/>
      <c r="PUW239" s="26"/>
      <c r="PUX239" s="26"/>
      <c r="PUY239" s="26"/>
      <c r="PUZ239" s="26"/>
      <c r="PVA239" s="26"/>
      <c r="PVB239" s="26"/>
      <c r="PVC239" s="26"/>
      <c r="PVD239" s="26"/>
      <c r="PVE239" s="26"/>
      <c r="PVF239" s="26"/>
      <c r="PVG239" s="26"/>
      <c r="PVH239" s="26"/>
      <c r="PVI239" s="26"/>
      <c r="PVJ239" s="26"/>
      <c r="PVK239" s="26"/>
      <c r="PVL239" s="26"/>
      <c r="PVM239" s="26"/>
      <c r="PVN239" s="26"/>
      <c r="PVO239" s="26"/>
      <c r="PVP239" s="26"/>
      <c r="PVQ239" s="26"/>
      <c r="PVR239" s="26"/>
      <c r="PVS239" s="26"/>
      <c r="PVT239" s="26"/>
      <c r="PVU239" s="26"/>
      <c r="PVV239" s="26"/>
      <c r="PVW239" s="26"/>
      <c r="PVX239" s="26"/>
      <c r="PVY239" s="26"/>
      <c r="PVZ239" s="26"/>
      <c r="PWA239" s="26"/>
      <c r="PWB239" s="26"/>
      <c r="PWC239" s="26"/>
      <c r="PWD239" s="26"/>
      <c r="PWE239" s="26"/>
      <c r="PWF239" s="26"/>
      <c r="PWG239" s="26"/>
      <c r="PWH239" s="26"/>
      <c r="PWI239" s="26"/>
      <c r="PWJ239" s="26"/>
      <c r="PWK239" s="26"/>
      <c r="PWL239" s="26"/>
      <c r="PWM239" s="26"/>
      <c r="PWN239" s="26"/>
      <c r="PWO239" s="26"/>
      <c r="PWP239" s="26"/>
      <c r="PWQ239" s="26"/>
      <c r="PWR239" s="26"/>
      <c r="PWS239" s="26"/>
      <c r="PWT239" s="26"/>
      <c r="PWU239" s="26"/>
      <c r="PWV239" s="26"/>
      <c r="PWW239" s="26"/>
      <c r="PWX239" s="26"/>
      <c r="PWY239" s="26"/>
      <c r="PWZ239" s="26"/>
      <c r="PXA239" s="26"/>
      <c r="PXB239" s="26"/>
      <c r="PXC239" s="26"/>
      <c r="PXD239" s="26"/>
      <c r="PXE239" s="26"/>
      <c r="PXF239" s="26"/>
      <c r="PXG239" s="26"/>
      <c r="PXH239" s="26"/>
      <c r="PXI239" s="26"/>
      <c r="PXJ239" s="26"/>
      <c r="PXK239" s="26"/>
      <c r="PXL239" s="26"/>
      <c r="PXM239" s="26"/>
      <c r="PXN239" s="26"/>
      <c r="PXO239" s="26"/>
      <c r="PXP239" s="26"/>
      <c r="PXQ239" s="26"/>
      <c r="PXR239" s="26"/>
      <c r="PXS239" s="26"/>
      <c r="PXT239" s="26"/>
      <c r="PXU239" s="26"/>
      <c r="PXV239" s="26"/>
      <c r="PXW239" s="26"/>
      <c r="PXX239" s="26"/>
      <c r="PXY239" s="26"/>
      <c r="PXZ239" s="26"/>
      <c r="PYA239" s="26"/>
      <c r="PYB239" s="26"/>
      <c r="PYC239" s="26"/>
      <c r="PYD239" s="26"/>
      <c r="PYE239" s="26"/>
      <c r="PYF239" s="26"/>
      <c r="PYG239" s="26"/>
      <c r="PYH239" s="26"/>
      <c r="PYI239" s="26"/>
      <c r="PYJ239" s="26"/>
      <c r="PYK239" s="26"/>
      <c r="PYL239" s="26"/>
      <c r="PYM239" s="26"/>
      <c r="PYN239" s="26"/>
      <c r="PYO239" s="26"/>
      <c r="PYP239" s="26"/>
      <c r="PYQ239" s="26"/>
      <c r="PYR239" s="26"/>
      <c r="PYS239" s="26"/>
      <c r="PYT239" s="26"/>
      <c r="PYU239" s="26"/>
      <c r="PYV239" s="26"/>
      <c r="PYW239" s="26"/>
      <c r="PYX239" s="26"/>
      <c r="PYY239" s="26"/>
      <c r="PYZ239" s="26"/>
      <c r="PZA239" s="26"/>
      <c r="PZB239" s="26"/>
      <c r="PZC239" s="26"/>
      <c r="PZD239" s="26"/>
      <c r="PZE239" s="26"/>
      <c r="PZF239" s="26"/>
      <c r="PZG239" s="26"/>
      <c r="PZH239" s="26"/>
      <c r="PZI239" s="26"/>
      <c r="PZJ239" s="26"/>
      <c r="PZK239" s="26"/>
      <c r="PZL239" s="26"/>
      <c r="PZM239" s="26"/>
      <c r="PZN239" s="26"/>
      <c r="PZO239" s="26"/>
      <c r="PZP239" s="26"/>
      <c r="PZQ239" s="26"/>
      <c r="PZR239" s="26"/>
      <c r="PZS239" s="26"/>
      <c r="PZT239" s="26"/>
      <c r="PZU239" s="26"/>
      <c r="PZV239" s="26"/>
      <c r="PZW239" s="26"/>
      <c r="PZX239" s="26"/>
      <c r="PZY239" s="26"/>
      <c r="PZZ239" s="26"/>
      <c r="QAA239" s="26"/>
      <c r="QAB239" s="26"/>
      <c r="QAC239" s="26"/>
      <c r="QAD239" s="26"/>
      <c r="QAE239" s="26"/>
      <c r="QAF239" s="26"/>
      <c r="QAG239" s="26"/>
      <c r="QAH239" s="26"/>
      <c r="QAI239" s="26"/>
      <c r="QAJ239" s="26"/>
      <c r="QAK239" s="26"/>
      <c r="QAL239" s="26"/>
      <c r="QAM239" s="26"/>
      <c r="QAN239" s="26"/>
      <c r="QAO239" s="26"/>
      <c r="QAP239" s="26"/>
      <c r="QAQ239" s="26"/>
      <c r="QAR239" s="26"/>
      <c r="QAS239" s="26"/>
      <c r="QAT239" s="26"/>
      <c r="QAU239" s="26"/>
      <c r="QAV239" s="26"/>
      <c r="QAW239" s="26"/>
      <c r="QAX239" s="26"/>
      <c r="QAY239" s="26"/>
      <c r="QAZ239" s="26"/>
      <c r="QBA239" s="26"/>
      <c r="QBB239" s="26"/>
      <c r="QBC239" s="26"/>
      <c r="QBD239" s="26"/>
      <c r="QBE239" s="26"/>
      <c r="QBF239" s="26"/>
      <c r="QBG239" s="26"/>
      <c r="QBH239" s="26"/>
      <c r="QBI239" s="26"/>
      <c r="QBJ239" s="26"/>
      <c r="QBK239" s="26"/>
      <c r="QBL239" s="26"/>
      <c r="QBM239" s="26"/>
      <c r="QBN239" s="26"/>
      <c r="QBO239" s="26"/>
      <c r="QBP239" s="26"/>
      <c r="QBQ239" s="26"/>
      <c r="QBR239" s="26"/>
      <c r="QBS239" s="26"/>
      <c r="QBT239" s="26"/>
      <c r="QBU239" s="26"/>
      <c r="QBV239" s="26"/>
      <c r="QBW239" s="26"/>
      <c r="QBX239" s="26"/>
      <c r="QBY239" s="26"/>
      <c r="QBZ239" s="26"/>
      <c r="QCA239" s="26"/>
      <c r="QCB239" s="26"/>
      <c r="QCC239" s="26"/>
      <c r="QCD239" s="26"/>
      <c r="QCE239" s="26"/>
      <c r="QCF239" s="26"/>
      <c r="QCG239" s="26"/>
      <c r="QCH239" s="26"/>
      <c r="QCI239" s="26"/>
      <c r="QCJ239" s="26"/>
      <c r="QCK239" s="26"/>
      <c r="QCL239" s="26"/>
      <c r="QCM239" s="26"/>
      <c r="QCN239" s="26"/>
      <c r="QCO239" s="26"/>
      <c r="QCP239" s="26"/>
      <c r="QCQ239" s="26"/>
      <c r="QCR239" s="26"/>
      <c r="QCS239" s="26"/>
      <c r="QCT239" s="26"/>
      <c r="QCU239" s="26"/>
      <c r="QCV239" s="26"/>
      <c r="QCW239" s="26"/>
      <c r="QCX239" s="26"/>
      <c r="QCY239" s="26"/>
      <c r="QCZ239" s="26"/>
      <c r="QDA239" s="26"/>
      <c r="QDB239" s="26"/>
      <c r="QDC239" s="26"/>
      <c r="QDD239" s="26"/>
      <c r="QDE239" s="26"/>
      <c r="QDF239" s="26"/>
      <c r="QDG239" s="26"/>
      <c r="QDH239" s="26"/>
      <c r="QDI239" s="26"/>
      <c r="QDJ239" s="26"/>
      <c r="QDK239" s="26"/>
      <c r="QDL239" s="26"/>
      <c r="QDM239" s="26"/>
      <c r="QDN239" s="26"/>
      <c r="QDO239" s="26"/>
      <c r="QDP239" s="26"/>
      <c r="QDQ239" s="26"/>
      <c r="QDR239" s="26"/>
      <c r="QDS239" s="26"/>
      <c r="QDT239" s="26"/>
      <c r="QDU239" s="26"/>
      <c r="QDV239" s="26"/>
      <c r="QDW239" s="26"/>
      <c r="QDX239" s="26"/>
      <c r="QDY239" s="26"/>
      <c r="QDZ239" s="26"/>
      <c r="QEA239" s="26"/>
      <c r="QEB239" s="26"/>
      <c r="QEC239" s="26"/>
      <c r="QED239" s="26"/>
      <c r="QEE239" s="26"/>
      <c r="QEF239" s="26"/>
      <c r="QEG239" s="26"/>
      <c r="QEH239" s="26"/>
      <c r="QEI239" s="26"/>
      <c r="QEJ239" s="26"/>
      <c r="QEK239" s="26"/>
      <c r="QEL239" s="26"/>
      <c r="QEM239" s="26"/>
      <c r="QEN239" s="26"/>
      <c r="QEO239" s="26"/>
      <c r="QEP239" s="26"/>
      <c r="QEQ239" s="26"/>
      <c r="QER239" s="26"/>
      <c r="QES239" s="26"/>
      <c r="QET239" s="26"/>
      <c r="QEU239" s="26"/>
      <c r="QEV239" s="26"/>
      <c r="QEW239" s="26"/>
      <c r="QEX239" s="26"/>
      <c r="QEY239" s="26"/>
      <c r="QEZ239" s="26"/>
      <c r="QFA239" s="26"/>
      <c r="QFB239" s="26"/>
      <c r="QFC239" s="26"/>
      <c r="QFD239" s="26"/>
      <c r="QFE239" s="26"/>
      <c r="QFF239" s="26"/>
      <c r="QFG239" s="26"/>
      <c r="QFH239" s="26"/>
      <c r="QFI239" s="26"/>
      <c r="QFJ239" s="26"/>
      <c r="QFK239" s="26"/>
      <c r="QFL239" s="26"/>
      <c r="QFM239" s="26"/>
      <c r="QFN239" s="26"/>
      <c r="QFO239" s="26"/>
      <c r="QFP239" s="26"/>
      <c r="QFQ239" s="26"/>
      <c r="QFR239" s="26"/>
      <c r="QFS239" s="26"/>
      <c r="QFT239" s="26"/>
      <c r="QFU239" s="26"/>
      <c r="QFV239" s="26"/>
      <c r="QFW239" s="26"/>
      <c r="QFX239" s="26"/>
      <c r="QFY239" s="26"/>
      <c r="QFZ239" s="26"/>
      <c r="QGA239" s="26"/>
      <c r="QGB239" s="26"/>
      <c r="QGC239" s="26"/>
      <c r="QGD239" s="26"/>
      <c r="QGE239" s="26"/>
      <c r="QGF239" s="26"/>
      <c r="QGG239" s="26"/>
      <c r="QGH239" s="26"/>
      <c r="QGI239" s="26"/>
      <c r="QGJ239" s="26"/>
      <c r="QGK239" s="26"/>
      <c r="QGL239" s="26"/>
      <c r="QGM239" s="26"/>
      <c r="QGN239" s="26"/>
      <c r="QGO239" s="26"/>
      <c r="QGP239" s="26"/>
      <c r="QGQ239" s="26"/>
      <c r="QGR239" s="26"/>
      <c r="QGS239" s="26"/>
      <c r="QGT239" s="26"/>
      <c r="QGU239" s="26"/>
      <c r="QGV239" s="26"/>
      <c r="QGW239" s="26"/>
      <c r="QGX239" s="26"/>
      <c r="QGY239" s="26"/>
      <c r="QGZ239" s="26"/>
      <c r="QHA239" s="26"/>
      <c r="QHB239" s="26"/>
      <c r="QHC239" s="26"/>
      <c r="QHD239" s="26"/>
      <c r="QHE239" s="26"/>
      <c r="QHF239" s="26"/>
      <c r="QHG239" s="26"/>
      <c r="QHH239" s="26"/>
      <c r="QHI239" s="26"/>
      <c r="QHJ239" s="26"/>
      <c r="QHK239" s="26"/>
      <c r="QHL239" s="26"/>
      <c r="QHM239" s="26"/>
      <c r="QHN239" s="26"/>
      <c r="QHO239" s="26"/>
      <c r="QHP239" s="26"/>
      <c r="QHQ239" s="26"/>
      <c r="QHR239" s="26"/>
      <c r="QHS239" s="26"/>
      <c r="QHT239" s="26"/>
      <c r="QHU239" s="26"/>
      <c r="QHV239" s="26"/>
      <c r="QHW239" s="26"/>
      <c r="QHX239" s="26"/>
      <c r="QHY239" s="26"/>
      <c r="QHZ239" s="26"/>
      <c r="QIA239" s="26"/>
      <c r="QIB239" s="26"/>
      <c r="QIC239" s="26"/>
      <c r="QID239" s="26"/>
      <c r="QIE239" s="26"/>
      <c r="QIF239" s="26"/>
      <c r="QIG239" s="26"/>
      <c r="QIH239" s="26"/>
      <c r="QII239" s="26"/>
      <c r="QIJ239" s="26"/>
      <c r="QIK239" s="26"/>
      <c r="QIL239" s="26"/>
      <c r="QIM239" s="26"/>
      <c r="QIN239" s="26"/>
      <c r="QIO239" s="26"/>
      <c r="QIP239" s="26"/>
      <c r="QIQ239" s="26"/>
      <c r="QIR239" s="26"/>
      <c r="QIS239" s="26"/>
      <c r="QIT239" s="26"/>
      <c r="QIU239" s="26"/>
      <c r="QIV239" s="26"/>
      <c r="QIW239" s="26"/>
      <c r="QIX239" s="26"/>
      <c r="QIY239" s="26"/>
      <c r="QIZ239" s="26"/>
      <c r="QJA239" s="26"/>
      <c r="QJB239" s="26"/>
      <c r="QJC239" s="26"/>
      <c r="QJD239" s="26"/>
      <c r="QJE239" s="26"/>
      <c r="QJF239" s="26"/>
      <c r="QJG239" s="26"/>
      <c r="QJH239" s="26"/>
      <c r="QJI239" s="26"/>
      <c r="QJJ239" s="26"/>
      <c r="QJK239" s="26"/>
      <c r="QJL239" s="26"/>
      <c r="QJM239" s="26"/>
      <c r="QJN239" s="26"/>
      <c r="QJO239" s="26"/>
      <c r="QJP239" s="26"/>
      <c r="QJQ239" s="26"/>
      <c r="QJR239" s="26"/>
      <c r="QJS239" s="26"/>
      <c r="QJT239" s="26"/>
      <c r="QJU239" s="26"/>
      <c r="QJV239" s="26"/>
      <c r="QJW239" s="26"/>
      <c r="QJX239" s="26"/>
      <c r="QJY239" s="26"/>
      <c r="QJZ239" s="26"/>
      <c r="QKA239" s="26"/>
      <c r="QKB239" s="26"/>
      <c r="QKC239" s="26"/>
      <c r="QKD239" s="26"/>
      <c r="QKE239" s="26"/>
      <c r="QKF239" s="26"/>
      <c r="QKG239" s="26"/>
      <c r="QKH239" s="26"/>
      <c r="QKI239" s="26"/>
      <c r="QKJ239" s="26"/>
      <c r="QKK239" s="26"/>
      <c r="QKL239" s="26"/>
      <c r="QKM239" s="26"/>
      <c r="QKN239" s="26"/>
      <c r="QKO239" s="26"/>
      <c r="QKP239" s="26"/>
      <c r="QKQ239" s="26"/>
      <c r="QKR239" s="26"/>
      <c r="QKS239" s="26"/>
      <c r="QKT239" s="26"/>
      <c r="QKU239" s="26"/>
      <c r="QKV239" s="26"/>
      <c r="QKW239" s="26"/>
      <c r="QKX239" s="26"/>
      <c r="QKY239" s="26"/>
      <c r="QKZ239" s="26"/>
      <c r="QLA239" s="26"/>
      <c r="QLB239" s="26"/>
      <c r="QLC239" s="26"/>
      <c r="QLD239" s="26"/>
      <c r="QLE239" s="26"/>
      <c r="QLF239" s="26"/>
      <c r="QLG239" s="26"/>
      <c r="QLH239" s="26"/>
      <c r="QLI239" s="26"/>
      <c r="QLJ239" s="26"/>
      <c r="QLK239" s="26"/>
      <c r="QLL239" s="26"/>
      <c r="QLM239" s="26"/>
      <c r="QLN239" s="26"/>
      <c r="QLO239" s="26"/>
      <c r="QLP239" s="26"/>
      <c r="QLQ239" s="26"/>
      <c r="QLR239" s="26"/>
      <c r="QLS239" s="26"/>
      <c r="QLT239" s="26"/>
      <c r="QLU239" s="26"/>
      <c r="QLV239" s="26"/>
      <c r="QLW239" s="26"/>
      <c r="QLX239" s="26"/>
      <c r="QLY239" s="26"/>
      <c r="QLZ239" s="26"/>
      <c r="QMA239" s="26"/>
      <c r="QMB239" s="26"/>
      <c r="QMC239" s="26"/>
      <c r="QMD239" s="26"/>
      <c r="QME239" s="26"/>
      <c r="QMF239" s="26"/>
      <c r="QMG239" s="26"/>
      <c r="QMH239" s="26"/>
      <c r="QMI239" s="26"/>
      <c r="QMJ239" s="26"/>
      <c r="QMK239" s="26"/>
      <c r="QML239" s="26"/>
      <c r="QMM239" s="26"/>
      <c r="QMN239" s="26"/>
      <c r="QMO239" s="26"/>
      <c r="QMP239" s="26"/>
      <c r="QMQ239" s="26"/>
      <c r="QMR239" s="26"/>
      <c r="QMS239" s="26"/>
      <c r="QMT239" s="26"/>
      <c r="QMU239" s="26"/>
      <c r="QMV239" s="26"/>
      <c r="QMW239" s="26"/>
      <c r="QMX239" s="26"/>
      <c r="QMY239" s="26"/>
      <c r="QMZ239" s="26"/>
      <c r="QNA239" s="26"/>
      <c r="QNB239" s="26"/>
      <c r="QNC239" s="26"/>
      <c r="QND239" s="26"/>
      <c r="QNE239" s="26"/>
      <c r="QNF239" s="26"/>
      <c r="QNG239" s="26"/>
      <c r="QNH239" s="26"/>
      <c r="QNI239" s="26"/>
      <c r="QNJ239" s="26"/>
      <c r="QNK239" s="26"/>
      <c r="QNL239" s="26"/>
      <c r="QNM239" s="26"/>
      <c r="QNN239" s="26"/>
      <c r="QNO239" s="26"/>
      <c r="QNP239" s="26"/>
      <c r="QNQ239" s="26"/>
      <c r="QNR239" s="26"/>
      <c r="QNS239" s="26"/>
      <c r="QNT239" s="26"/>
      <c r="QNU239" s="26"/>
      <c r="QNV239" s="26"/>
      <c r="QNW239" s="26"/>
      <c r="QNX239" s="26"/>
      <c r="QNY239" s="26"/>
      <c r="QNZ239" s="26"/>
      <c r="QOA239" s="26"/>
      <c r="QOB239" s="26"/>
      <c r="QOC239" s="26"/>
      <c r="QOD239" s="26"/>
      <c r="QOE239" s="26"/>
      <c r="QOF239" s="26"/>
      <c r="QOG239" s="26"/>
      <c r="QOH239" s="26"/>
      <c r="QOI239" s="26"/>
      <c r="QOJ239" s="26"/>
      <c r="QOK239" s="26"/>
      <c r="QOL239" s="26"/>
      <c r="QOM239" s="26"/>
      <c r="QON239" s="26"/>
      <c r="QOO239" s="26"/>
      <c r="QOP239" s="26"/>
      <c r="QOQ239" s="26"/>
      <c r="QOR239" s="26"/>
      <c r="QOS239" s="26"/>
      <c r="QOT239" s="26"/>
      <c r="QOU239" s="26"/>
      <c r="QOV239" s="26"/>
      <c r="QOW239" s="26"/>
      <c r="QOX239" s="26"/>
      <c r="QOY239" s="26"/>
      <c r="QOZ239" s="26"/>
      <c r="QPA239" s="26"/>
      <c r="QPB239" s="26"/>
      <c r="QPC239" s="26"/>
      <c r="QPD239" s="26"/>
      <c r="QPE239" s="26"/>
      <c r="QPF239" s="26"/>
      <c r="QPG239" s="26"/>
      <c r="QPH239" s="26"/>
      <c r="QPI239" s="26"/>
      <c r="QPJ239" s="26"/>
      <c r="QPK239" s="26"/>
      <c r="QPL239" s="26"/>
      <c r="QPM239" s="26"/>
      <c r="QPN239" s="26"/>
      <c r="QPO239" s="26"/>
      <c r="QPP239" s="26"/>
      <c r="QPQ239" s="26"/>
      <c r="QPR239" s="26"/>
      <c r="QPS239" s="26"/>
      <c r="QPT239" s="26"/>
      <c r="QPU239" s="26"/>
      <c r="QPV239" s="26"/>
      <c r="QPW239" s="26"/>
      <c r="QPX239" s="26"/>
      <c r="QPY239" s="26"/>
      <c r="QPZ239" s="26"/>
      <c r="QQA239" s="26"/>
      <c r="QQB239" s="26"/>
      <c r="QQC239" s="26"/>
      <c r="QQD239" s="26"/>
      <c r="QQE239" s="26"/>
      <c r="QQF239" s="26"/>
      <c r="QQG239" s="26"/>
      <c r="QQH239" s="26"/>
      <c r="QQI239" s="26"/>
      <c r="QQJ239" s="26"/>
      <c r="QQK239" s="26"/>
      <c r="QQL239" s="26"/>
      <c r="QQM239" s="26"/>
      <c r="QQN239" s="26"/>
      <c r="QQO239" s="26"/>
      <c r="QQP239" s="26"/>
      <c r="QQQ239" s="26"/>
      <c r="QQR239" s="26"/>
      <c r="QQS239" s="26"/>
      <c r="QQT239" s="26"/>
      <c r="QQU239" s="26"/>
      <c r="QQV239" s="26"/>
      <c r="QQW239" s="26"/>
      <c r="QQX239" s="26"/>
      <c r="QQY239" s="26"/>
      <c r="QQZ239" s="26"/>
      <c r="QRA239" s="26"/>
      <c r="QRB239" s="26"/>
      <c r="QRC239" s="26"/>
      <c r="QRD239" s="26"/>
      <c r="QRE239" s="26"/>
      <c r="QRF239" s="26"/>
      <c r="QRG239" s="26"/>
      <c r="QRH239" s="26"/>
      <c r="QRI239" s="26"/>
      <c r="QRJ239" s="26"/>
      <c r="QRK239" s="26"/>
      <c r="QRL239" s="26"/>
      <c r="QRM239" s="26"/>
      <c r="QRN239" s="26"/>
      <c r="QRO239" s="26"/>
      <c r="QRP239" s="26"/>
      <c r="QRQ239" s="26"/>
      <c r="QRR239" s="26"/>
      <c r="QRS239" s="26"/>
      <c r="QRT239" s="26"/>
      <c r="QRU239" s="26"/>
      <c r="QRV239" s="26"/>
      <c r="QRW239" s="26"/>
      <c r="QRX239" s="26"/>
      <c r="QRY239" s="26"/>
      <c r="QRZ239" s="26"/>
      <c r="QSA239" s="26"/>
      <c r="QSB239" s="26"/>
      <c r="QSC239" s="26"/>
      <c r="QSD239" s="26"/>
      <c r="QSE239" s="26"/>
      <c r="QSF239" s="26"/>
      <c r="QSG239" s="26"/>
      <c r="QSH239" s="26"/>
      <c r="QSI239" s="26"/>
      <c r="QSJ239" s="26"/>
      <c r="QSK239" s="26"/>
      <c r="QSL239" s="26"/>
      <c r="QSM239" s="26"/>
      <c r="QSN239" s="26"/>
      <c r="QSO239" s="26"/>
      <c r="QSP239" s="26"/>
      <c r="QSQ239" s="26"/>
      <c r="QSR239" s="26"/>
      <c r="QSS239" s="26"/>
      <c r="QST239" s="26"/>
      <c r="QSU239" s="26"/>
      <c r="QSV239" s="26"/>
      <c r="QSW239" s="26"/>
      <c r="QSX239" s="26"/>
      <c r="QSY239" s="26"/>
      <c r="QSZ239" s="26"/>
      <c r="QTA239" s="26"/>
      <c r="QTB239" s="26"/>
      <c r="QTC239" s="26"/>
      <c r="QTD239" s="26"/>
      <c r="QTE239" s="26"/>
      <c r="QTF239" s="26"/>
      <c r="QTG239" s="26"/>
      <c r="QTH239" s="26"/>
      <c r="QTI239" s="26"/>
      <c r="QTJ239" s="26"/>
      <c r="QTK239" s="26"/>
      <c r="QTL239" s="26"/>
      <c r="QTM239" s="26"/>
      <c r="QTN239" s="26"/>
      <c r="QTO239" s="26"/>
      <c r="QTP239" s="26"/>
      <c r="QTQ239" s="26"/>
      <c r="QTR239" s="26"/>
      <c r="QTS239" s="26"/>
      <c r="QTT239" s="26"/>
      <c r="QTU239" s="26"/>
      <c r="QTV239" s="26"/>
      <c r="QTW239" s="26"/>
      <c r="QTX239" s="26"/>
      <c r="QTY239" s="26"/>
      <c r="QTZ239" s="26"/>
      <c r="QUA239" s="26"/>
      <c r="QUB239" s="26"/>
      <c r="QUC239" s="26"/>
      <c r="QUD239" s="26"/>
      <c r="QUE239" s="26"/>
      <c r="QUF239" s="26"/>
      <c r="QUG239" s="26"/>
      <c r="QUH239" s="26"/>
      <c r="QUI239" s="26"/>
      <c r="QUJ239" s="26"/>
      <c r="QUK239" s="26"/>
      <c r="QUL239" s="26"/>
      <c r="QUM239" s="26"/>
      <c r="QUN239" s="26"/>
      <c r="QUO239" s="26"/>
      <c r="QUP239" s="26"/>
      <c r="QUQ239" s="26"/>
      <c r="QUR239" s="26"/>
      <c r="QUS239" s="26"/>
      <c r="QUT239" s="26"/>
      <c r="QUU239" s="26"/>
      <c r="QUV239" s="26"/>
      <c r="QUW239" s="26"/>
      <c r="QUX239" s="26"/>
      <c r="QUY239" s="26"/>
      <c r="QUZ239" s="26"/>
      <c r="QVA239" s="26"/>
      <c r="QVB239" s="26"/>
      <c r="QVC239" s="26"/>
      <c r="QVD239" s="26"/>
      <c r="QVE239" s="26"/>
      <c r="QVF239" s="26"/>
      <c r="QVG239" s="26"/>
      <c r="QVH239" s="26"/>
      <c r="QVI239" s="26"/>
      <c r="QVJ239" s="26"/>
      <c r="QVK239" s="26"/>
      <c r="QVL239" s="26"/>
      <c r="QVM239" s="26"/>
      <c r="QVN239" s="26"/>
      <c r="QVO239" s="26"/>
      <c r="QVP239" s="26"/>
      <c r="QVQ239" s="26"/>
      <c r="QVR239" s="26"/>
      <c r="QVS239" s="26"/>
      <c r="QVT239" s="26"/>
      <c r="QVU239" s="26"/>
      <c r="QVV239" s="26"/>
      <c r="QVW239" s="26"/>
      <c r="QVX239" s="26"/>
      <c r="QVY239" s="26"/>
      <c r="QVZ239" s="26"/>
      <c r="QWA239" s="26"/>
      <c r="QWB239" s="26"/>
      <c r="QWC239" s="26"/>
      <c r="QWD239" s="26"/>
      <c r="QWE239" s="26"/>
      <c r="QWF239" s="26"/>
      <c r="QWG239" s="26"/>
      <c r="QWH239" s="26"/>
      <c r="QWI239" s="26"/>
      <c r="QWJ239" s="26"/>
      <c r="QWK239" s="26"/>
      <c r="QWL239" s="26"/>
      <c r="QWM239" s="26"/>
      <c r="QWN239" s="26"/>
      <c r="QWO239" s="26"/>
      <c r="QWP239" s="26"/>
      <c r="QWQ239" s="26"/>
      <c r="QWR239" s="26"/>
      <c r="QWS239" s="26"/>
      <c r="QWT239" s="26"/>
      <c r="QWU239" s="26"/>
      <c r="QWV239" s="26"/>
      <c r="QWW239" s="26"/>
      <c r="QWX239" s="26"/>
      <c r="QWY239" s="26"/>
      <c r="QWZ239" s="26"/>
      <c r="QXA239" s="26"/>
      <c r="QXB239" s="26"/>
      <c r="QXC239" s="26"/>
      <c r="QXD239" s="26"/>
      <c r="QXE239" s="26"/>
      <c r="QXF239" s="26"/>
      <c r="QXG239" s="26"/>
      <c r="QXH239" s="26"/>
      <c r="QXI239" s="26"/>
      <c r="QXJ239" s="26"/>
      <c r="QXK239" s="26"/>
      <c r="QXL239" s="26"/>
      <c r="QXM239" s="26"/>
      <c r="QXN239" s="26"/>
      <c r="QXO239" s="26"/>
      <c r="QXP239" s="26"/>
      <c r="QXQ239" s="26"/>
      <c r="QXR239" s="26"/>
      <c r="QXS239" s="26"/>
      <c r="QXT239" s="26"/>
      <c r="QXU239" s="26"/>
      <c r="QXV239" s="26"/>
      <c r="QXW239" s="26"/>
      <c r="QXX239" s="26"/>
      <c r="QXY239" s="26"/>
      <c r="QXZ239" s="26"/>
      <c r="QYA239" s="26"/>
      <c r="QYB239" s="26"/>
      <c r="QYC239" s="26"/>
      <c r="QYD239" s="26"/>
      <c r="QYE239" s="26"/>
      <c r="QYF239" s="26"/>
      <c r="QYG239" s="26"/>
      <c r="QYH239" s="26"/>
      <c r="QYI239" s="26"/>
      <c r="QYJ239" s="26"/>
      <c r="QYK239" s="26"/>
      <c r="QYL239" s="26"/>
      <c r="QYM239" s="26"/>
      <c r="QYN239" s="26"/>
      <c r="QYO239" s="26"/>
      <c r="QYP239" s="26"/>
      <c r="QYQ239" s="26"/>
      <c r="QYR239" s="26"/>
      <c r="QYS239" s="26"/>
      <c r="QYT239" s="26"/>
      <c r="QYU239" s="26"/>
      <c r="QYV239" s="26"/>
      <c r="QYW239" s="26"/>
      <c r="QYX239" s="26"/>
      <c r="QYY239" s="26"/>
      <c r="QYZ239" s="26"/>
      <c r="QZA239" s="26"/>
      <c r="QZB239" s="26"/>
      <c r="QZC239" s="26"/>
      <c r="QZD239" s="26"/>
      <c r="QZE239" s="26"/>
      <c r="QZF239" s="26"/>
      <c r="QZG239" s="26"/>
      <c r="QZH239" s="26"/>
      <c r="QZI239" s="26"/>
      <c r="QZJ239" s="26"/>
      <c r="QZK239" s="26"/>
      <c r="QZL239" s="26"/>
      <c r="QZM239" s="26"/>
      <c r="QZN239" s="26"/>
      <c r="QZO239" s="26"/>
      <c r="QZP239" s="26"/>
      <c r="QZQ239" s="26"/>
      <c r="QZR239" s="26"/>
      <c r="QZS239" s="26"/>
      <c r="QZT239" s="26"/>
      <c r="QZU239" s="26"/>
      <c r="QZV239" s="26"/>
      <c r="QZW239" s="26"/>
      <c r="QZX239" s="26"/>
      <c r="QZY239" s="26"/>
      <c r="QZZ239" s="26"/>
      <c r="RAA239" s="26"/>
      <c r="RAB239" s="26"/>
      <c r="RAC239" s="26"/>
      <c r="RAD239" s="26"/>
      <c r="RAE239" s="26"/>
      <c r="RAF239" s="26"/>
      <c r="RAG239" s="26"/>
      <c r="RAH239" s="26"/>
      <c r="RAI239" s="26"/>
      <c r="RAJ239" s="26"/>
      <c r="RAK239" s="26"/>
      <c r="RAL239" s="26"/>
      <c r="RAM239" s="26"/>
      <c r="RAN239" s="26"/>
      <c r="RAO239" s="26"/>
      <c r="RAP239" s="26"/>
      <c r="RAQ239" s="26"/>
      <c r="RAR239" s="26"/>
      <c r="RAS239" s="26"/>
      <c r="RAT239" s="26"/>
      <c r="RAU239" s="26"/>
      <c r="RAV239" s="26"/>
      <c r="RAW239" s="26"/>
      <c r="RAX239" s="26"/>
      <c r="RAY239" s="26"/>
      <c r="RAZ239" s="26"/>
      <c r="RBA239" s="26"/>
      <c r="RBB239" s="26"/>
      <c r="RBC239" s="26"/>
      <c r="RBD239" s="26"/>
      <c r="RBE239" s="26"/>
      <c r="RBF239" s="26"/>
      <c r="RBG239" s="26"/>
      <c r="RBH239" s="26"/>
      <c r="RBI239" s="26"/>
      <c r="RBJ239" s="26"/>
      <c r="RBK239" s="26"/>
      <c r="RBL239" s="26"/>
      <c r="RBM239" s="26"/>
      <c r="RBN239" s="26"/>
      <c r="RBO239" s="26"/>
      <c r="RBP239" s="26"/>
      <c r="RBQ239" s="26"/>
      <c r="RBR239" s="26"/>
      <c r="RBS239" s="26"/>
      <c r="RBT239" s="26"/>
      <c r="RBU239" s="26"/>
      <c r="RBV239" s="26"/>
      <c r="RBW239" s="26"/>
      <c r="RBX239" s="26"/>
      <c r="RBY239" s="26"/>
      <c r="RBZ239" s="26"/>
      <c r="RCA239" s="26"/>
      <c r="RCB239" s="26"/>
      <c r="RCC239" s="26"/>
      <c r="RCD239" s="26"/>
      <c r="RCE239" s="26"/>
      <c r="RCF239" s="26"/>
      <c r="RCG239" s="26"/>
      <c r="RCH239" s="26"/>
      <c r="RCI239" s="26"/>
      <c r="RCJ239" s="26"/>
      <c r="RCK239" s="26"/>
      <c r="RCL239" s="26"/>
      <c r="RCM239" s="26"/>
      <c r="RCN239" s="26"/>
      <c r="RCO239" s="26"/>
      <c r="RCP239" s="26"/>
      <c r="RCQ239" s="26"/>
      <c r="RCR239" s="26"/>
      <c r="RCS239" s="26"/>
      <c r="RCT239" s="26"/>
      <c r="RCU239" s="26"/>
      <c r="RCV239" s="26"/>
      <c r="RCW239" s="26"/>
      <c r="RCX239" s="26"/>
      <c r="RCY239" s="26"/>
      <c r="RCZ239" s="26"/>
      <c r="RDA239" s="26"/>
      <c r="RDB239" s="26"/>
      <c r="RDC239" s="26"/>
      <c r="RDD239" s="26"/>
      <c r="RDE239" s="26"/>
      <c r="RDF239" s="26"/>
      <c r="RDG239" s="26"/>
      <c r="RDH239" s="26"/>
      <c r="RDI239" s="26"/>
      <c r="RDJ239" s="26"/>
      <c r="RDK239" s="26"/>
      <c r="RDL239" s="26"/>
      <c r="RDM239" s="26"/>
      <c r="RDN239" s="26"/>
      <c r="RDO239" s="26"/>
      <c r="RDP239" s="26"/>
      <c r="RDQ239" s="26"/>
      <c r="RDR239" s="26"/>
      <c r="RDS239" s="26"/>
      <c r="RDT239" s="26"/>
      <c r="RDU239" s="26"/>
      <c r="RDV239" s="26"/>
      <c r="RDW239" s="26"/>
      <c r="RDX239" s="26"/>
      <c r="RDY239" s="26"/>
      <c r="RDZ239" s="26"/>
      <c r="REA239" s="26"/>
      <c r="REB239" s="26"/>
      <c r="REC239" s="26"/>
      <c r="RED239" s="26"/>
      <c r="REE239" s="26"/>
      <c r="REF239" s="26"/>
      <c r="REG239" s="26"/>
      <c r="REH239" s="26"/>
      <c r="REI239" s="26"/>
      <c r="REJ239" s="26"/>
      <c r="REK239" s="26"/>
      <c r="REL239" s="26"/>
      <c r="REM239" s="26"/>
      <c r="REN239" s="26"/>
      <c r="REO239" s="26"/>
      <c r="REP239" s="26"/>
      <c r="REQ239" s="26"/>
      <c r="RER239" s="26"/>
      <c r="RES239" s="26"/>
      <c r="RET239" s="26"/>
      <c r="REU239" s="26"/>
      <c r="REV239" s="26"/>
      <c r="REW239" s="26"/>
      <c r="REX239" s="26"/>
      <c r="REY239" s="26"/>
      <c r="REZ239" s="26"/>
      <c r="RFA239" s="26"/>
      <c r="RFB239" s="26"/>
      <c r="RFC239" s="26"/>
      <c r="RFD239" s="26"/>
      <c r="RFE239" s="26"/>
      <c r="RFF239" s="26"/>
      <c r="RFG239" s="26"/>
      <c r="RFH239" s="26"/>
      <c r="RFI239" s="26"/>
      <c r="RFJ239" s="26"/>
      <c r="RFK239" s="26"/>
      <c r="RFL239" s="26"/>
      <c r="RFM239" s="26"/>
      <c r="RFN239" s="26"/>
      <c r="RFO239" s="26"/>
      <c r="RFP239" s="26"/>
      <c r="RFQ239" s="26"/>
      <c r="RFR239" s="26"/>
      <c r="RFS239" s="26"/>
      <c r="RFT239" s="26"/>
      <c r="RFU239" s="26"/>
      <c r="RFV239" s="26"/>
      <c r="RFW239" s="26"/>
      <c r="RFX239" s="26"/>
      <c r="RFY239" s="26"/>
      <c r="RFZ239" s="26"/>
      <c r="RGA239" s="26"/>
      <c r="RGB239" s="26"/>
      <c r="RGC239" s="26"/>
      <c r="RGD239" s="26"/>
      <c r="RGE239" s="26"/>
      <c r="RGF239" s="26"/>
      <c r="RGG239" s="26"/>
      <c r="RGH239" s="26"/>
      <c r="RGI239" s="26"/>
      <c r="RGJ239" s="26"/>
      <c r="RGK239" s="26"/>
      <c r="RGL239" s="26"/>
      <c r="RGM239" s="26"/>
      <c r="RGN239" s="26"/>
      <c r="RGO239" s="26"/>
      <c r="RGP239" s="26"/>
      <c r="RGQ239" s="26"/>
      <c r="RGR239" s="26"/>
      <c r="RGS239" s="26"/>
      <c r="RGT239" s="26"/>
      <c r="RGU239" s="26"/>
      <c r="RGV239" s="26"/>
      <c r="RGW239" s="26"/>
      <c r="RGX239" s="26"/>
      <c r="RGY239" s="26"/>
      <c r="RGZ239" s="26"/>
      <c r="RHA239" s="26"/>
      <c r="RHB239" s="26"/>
      <c r="RHC239" s="26"/>
      <c r="RHD239" s="26"/>
      <c r="RHE239" s="26"/>
      <c r="RHF239" s="26"/>
      <c r="RHG239" s="26"/>
      <c r="RHH239" s="26"/>
      <c r="RHI239" s="26"/>
      <c r="RHJ239" s="26"/>
      <c r="RHK239" s="26"/>
      <c r="RHL239" s="26"/>
      <c r="RHM239" s="26"/>
      <c r="RHN239" s="26"/>
      <c r="RHO239" s="26"/>
      <c r="RHP239" s="26"/>
      <c r="RHQ239" s="26"/>
      <c r="RHR239" s="26"/>
      <c r="RHS239" s="26"/>
      <c r="RHT239" s="26"/>
      <c r="RHU239" s="26"/>
      <c r="RHV239" s="26"/>
      <c r="RHW239" s="26"/>
      <c r="RHX239" s="26"/>
      <c r="RHY239" s="26"/>
      <c r="RHZ239" s="26"/>
      <c r="RIA239" s="26"/>
      <c r="RIB239" s="26"/>
      <c r="RIC239" s="26"/>
      <c r="RID239" s="26"/>
      <c r="RIE239" s="26"/>
      <c r="RIF239" s="26"/>
      <c r="RIG239" s="26"/>
      <c r="RIH239" s="26"/>
      <c r="RII239" s="26"/>
      <c r="RIJ239" s="26"/>
      <c r="RIK239" s="26"/>
      <c r="RIL239" s="26"/>
      <c r="RIM239" s="26"/>
      <c r="RIN239" s="26"/>
      <c r="RIO239" s="26"/>
      <c r="RIP239" s="26"/>
      <c r="RIQ239" s="26"/>
      <c r="RIR239" s="26"/>
      <c r="RIS239" s="26"/>
      <c r="RIT239" s="26"/>
      <c r="RIU239" s="26"/>
      <c r="RIV239" s="26"/>
      <c r="RIW239" s="26"/>
      <c r="RIX239" s="26"/>
      <c r="RIY239" s="26"/>
      <c r="RIZ239" s="26"/>
      <c r="RJA239" s="26"/>
      <c r="RJB239" s="26"/>
      <c r="RJC239" s="26"/>
      <c r="RJD239" s="26"/>
      <c r="RJE239" s="26"/>
      <c r="RJF239" s="26"/>
      <c r="RJG239" s="26"/>
      <c r="RJH239" s="26"/>
      <c r="RJI239" s="26"/>
      <c r="RJJ239" s="26"/>
      <c r="RJK239" s="26"/>
      <c r="RJL239" s="26"/>
      <c r="RJM239" s="26"/>
      <c r="RJN239" s="26"/>
      <c r="RJO239" s="26"/>
      <c r="RJP239" s="26"/>
      <c r="RJQ239" s="26"/>
      <c r="RJR239" s="26"/>
      <c r="RJS239" s="26"/>
      <c r="RJT239" s="26"/>
      <c r="RJU239" s="26"/>
      <c r="RJV239" s="26"/>
      <c r="RJW239" s="26"/>
      <c r="RJX239" s="26"/>
      <c r="RJY239" s="26"/>
      <c r="RJZ239" s="26"/>
      <c r="RKA239" s="26"/>
      <c r="RKB239" s="26"/>
      <c r="RKC239" s="26"/>
      <c r="RKD239" s="26"/>
      <c r="RKE239" s="26"/>
      <c r="RKF239" s="26"/>
      <c r="RKG239" s="26"/>
      <c r="RKH239" s="26"/>
      <c r="RKI239" s="26"/>
      <c r="RKJ239" s="26"/>
      <c r="RKK239" s="26"/>
      <c r="RKL239" s="26"/>
      <c r="RKM239" s="26"/>
      <c r="RKN239" s="26"/>
      <c r="RKO239" s="26"/>
      <c r="RKP239" s="26"/>
      <c r="RKQ239" s="26"/>
      <c r="RKR239" s="26"/>
      <c r="RKS239" s="26"/>
      <c r="RKT239" s="26"/>
      <c r="RKU239" s="26"/>
      <c r="RKV239" s="26"/>
      <c r="RKW239" s="26"/>
      <c r="RKX239" s="26"/>
      <c r="RKY239" s="26"/>
      <c r="RKZ239" s="26"/>
      <c r="RLA239" s="26"/>
      <c r="RLB239" s="26"/>
      <c r="RLC239" s="26"/>
      <c r="RLD239" s="26"/>
      <c r="RLE239" s="26"/>
      <c r="RLF239" s="26"/>
      <c r="RLG239" s="26"/>
      <c r="RLH239" s="26"/>
      <c r="RLI239" s="26"/>
      <c r="RLJ239" s="26"/>
      <c r="RLK239" s="26"/>
      <c r="RLL239" s="26"/>
      <c r="RLM239" s="26"/>
      <c r="RLN239" s="26"/>
      <c r="RLO239" s="26"/>
      <c r="RLP239" s="26"/>
      <c r="RLQ239" s="26"/>
      <c r="RLR239" s="26"/>
      <c r="RLS239" s="26"/>
      <c r="RLT239" s="26"/>
      <c r="RLU239" s="26"/>
      <c r="RLV239" s="26"/>
      <c r="RLW239" s="26"/>
      <c r="RLX239" s="26"/>
      <c r="RLY239" s="26"/>
      <c r="RLZ239" s="26"/>
      <c r="RMA239" s="26"/>
      <c r="RMB239" s="26"/>
      <c r="RMC239" s="26"/>
      <c r="RMD239" s="26"/>
      <c r="RME239" s="26"/>
      <c r="RMF239" s="26"/>
      <c r="RMG239" s="26"/>
      <c r="RMH239" s="26"/>
      <c r="RMI239" s="26"/>
      <c r="RMJ239" s="26"/>
      <c r="RMK239" s="26"/>
      <c r="RML239" s="26"/>
      <c r="RMM239" s="26"/>
      <c r="RMN239" s="26"/>
      <c r="RMO239" s="26"/>
      <c r="RMP239" s="26"/>
      <c r="RMQ239" s="26"/>
      <c r="RMR239" s="26"/>
      <c r="RMS239" s="26"/>
      <c r="RMT239" s="26"/>
      <c r="RMU239" s="26"/>
      <c r="RMV239" s="26"/>
      <c r="RMW239" s="26"/>
      <c r="RMX239" s="26"/>
      <c r="RMY239" s="26"/>
      <c r="RMZ239" s="26"/>
      <c r="RNA239" s="26"/>
      <c r="RNB239" s="26"/>
      <c r="RNC239" s="26"/>
      <c r="RND239" s="26"/>
      <c r="RNE239" s="26"/>
      <c r="RNF239" s="26"/>
      <c r="RNG239" s="26"/>
      <c r="RNH239" s="26"/>
      <c r="RNI239" s="26"/>
      <c r="RNJ239" s="26"/>
      <c r="RNK239" s="26"/>
      <c r="RNL239" s="26"/>
      <c r="RNM239" s="26"/>
      <c r="RNN239" s="26"/>
      <c r="RNO239" s="26"/>
      <c r="RNP239" s="26"/>
      <c r="RNQ239" s="26"/>
      <c r="RNR239" s="26"/>
      <c r="RNS239" s="26"/>
      <c r="RNT239" s="26"/>
      <c r="RNU239" s="26"/>
      <c r="RNV239" s="26"/>
      <c r="RNW239" s="26"/>
      <c r="RNX239" s="26"/>
      <c r="RNY239" s="26"/>
      <c r="RNZ239" s="26"/>
      <c r="ROA239" s="26"/>
      <c r="ROB239" s="26"/>
      <c r="ROC239" s="26"/>
      <c r="ROD239" s="26"/>
      <c r="ROE239" s="26"/>
      <c r="ROF239" s="26"/>
      <c r="ROG239" s="26"/>
      <c r="ROH239" s="26"/>
      <c r="ROI239" s="26"/>
      <c r="ROJ239" s="26"/>
      <c r="ROK239" s="26"/>
      <c r="ROL239" s="26"/>
      <c r="ROM239" s="26"/>
      <c r="RON239" s="26"/>
      <c r="ROO239" s="26"/>
      <c r="ROP239" s="26"/>
      <c r="ROQ239" s="26"/>
      <c r="ROR239" s="26"/>
      <c r="ROS239" s="26"/>
      <c r="ROT239" s="26"/>
      <c r="ROU239" s="26"/>
      <c r="ROV239" s="26"/>
      <c r="ROW239" s="26"/>
      <c r="ROX239" s="26"/>
      <c r="ROY239" s="26"/>
      <c r="ROZ239" s="26"/>
      <c r="RPA239" s="26"/>
      <c r="RPB239" s="26"/>
      <c r="RPC239" s="26"/>
      <c r="RPD239" s="26"/>
      <c r="RPE239" s="26"/>
      <c r="RPF239" s="26"/>
      <c r="RPG239" s="26"/>
      <c r="RPH239" s="26"/>
      <c r="RPI239" s="26"/>
      <c r="RPJ239" s="26"/>
      <c r="RPK239" s="26"/>
      <c r="RPL239" s="26"/>
      <c r="RPM239" s="26"/>
      <c r="RPN239" s="26"/>
      <c r="RPO239" s="26"/>
      <c r="RPP239" s="26"/>
      <c r="RPQ239" s="26"/>
      <c r="RPR239" s="26"/>
      <c r="RPS239" s="26"/>
      <c r="RPT239" s="26"/>
      <c r="RPU239" s="26"/>
      <c r="RPV239" s="26"/>
      <c r="RPW239" s="26"/>
      <c r="RPX239" s="26"/>
      <c r="RPY239" s="26"/>
      <c r="RPZ239" s="26"/>
      <c r="RQA239" s="26"/>
      <c r="RQB239" s="26"/>
      <c r="RQC239" s="26"/>
      <c r="RQD239" s="26"/>
      <c r="RQE239" s="26"/>
      <c r="RQF239" s="26"/>
      <c r="RQG239" s="26"/>
      <c r="RQH239" s="26"/>
      <c r="RQI239" s="26"/>
      <c r="RQJ239" s="26"/>
      <c r="RQK239" s="26"/>
      <c r="RQL239" s="26"/>
      <c r="RQM239" s="26"/>
      <c r="RQN239" s="26"/>
      <c r="RQO239" s="26"/>
      <c r="RQP239" s="26"/>
      <c r="RQQ239" s="26"/>
      <c r="RQR239" s="26"/>
      <c r="RQS239" s="26"/>
      <c r="RQT239" s="26"/>
      <c r="RQU239" s="26"/>
      <c r="RQV239" s="26"/>
      <c r="RQW239" s="26"/>
      <c r="RQX239" s="26"/>
      <c r="RQY239" s="26"/>
      <c r="RQZ239" s="26"/>
      <c r="RRA239" s="26"/>
      <c r="RRB239" s="26"/>
      <c r="RRC239" s="26"/>
      <c r="RRD239" s="26"/>
      <c r="RRE239" s="26"/>
      <c r="RRF239" s="26"/>
      <c r="RRG239" s="26"/>
      <c r="RRH239" s="26"/>
      <c r="RRI239" s="26"/>
      <c r="RRJ239" s="26"/>
      <c r="RRK239" s="26"/>
      <c r="RRL239" s="26"/>
      <c r="RRM239" s="26"/>
      <c r="RRN239" s="26"/>
      <c r="RRO239" s="26"/>
      <c r="RRP239" s="26"/>
      <c r="RRQ239" s="26"/>
      <c r="RRR239" s="26"/>
      <c r="RRS239" s="26"/>
      <c r="RRT239" s="26"/>
      <c r="RRU239" s="26"/>
      <c r="RRV239" s="26"/>
      <c r="RRW239" s="26"/>
      <c r="RRX239" s="26"/>
      <c r="RRY239" s="26"/>
      <c r="RRZ239" s="26"/>
      <c r="RSA239" s="26"/>
      <c r="RSB239" s="26"/>
      <c r="RSC239" s="26"/>
      <c r="RSD239" s="26"/>
      <c r="RSE239" s="26"/>
      <c r="RSF239" s="26"/>
      <c r="RSG239" s="26"/>
      <c r="RSH239" s="26"/>
      <c r="RSI239" s="26"/>
      <c r="RSJ239" s="26"/>
      <c r="RSK239" s="26"/>
      <c r="RSL239" s="26"/>
      <c r="RSM239" s="26"/>
      <c r="RSN239" s="26"/>
      <c r="RSO239" s="26"/>
      <c r="RSP239" s="26"/>
      <c r="RSQ239" s="26"/>
      <c r="RSR239" s="26"/>
      <c r="RSS239" s="26"/>
      <c r="RST239" s="26"/>
      <c r="RSU239" s="26"/>
      <c r="RSV239" s="26"/>
      <c r="RSW239" s="26"/>
      <c r="RSX239" s="26"/>
      <c r="RSY239" s="26"/>
      <c r="RSZ239" s="26"/>
      <c r="RTA239" s="26"/>
      <c r="RTB239" s="26"/>
      <c r="RTC239" s="26"/>
      <c r="RTD239" s="26"/>
      <c r="RTE239" s="26"/>
      <c r="RTF239" s="26"/>
      <c r="RTG239" s="26"/>
      <c r="RTH239" s="26"/>
      <c r="RTI239" s="26"/>
      <c r="RTJ239" s="26"/>
      <c r="RTK239" s="26"/>
      <c r="RTL239" s="26"/>
      <c r="RTM239" s="26"/>
      <c r="RTN239" s="26"/>
      <c r="RTO239" s="26"/>
      <c r="RTP239" s="26"/>
      <c r="RTQ239" s="26"/>
      <c r="RTR239" s="26"/>
      <c r="RTS239" s="26"/>
      <c r="RTT239" s="26"/>
      <c r="RTU239" s="26"/>
      <c r="RTV239" s="26"/>
      <c r="RTW239" s="26"/>
      <c r="RTX239" s="26"/>
      <c r="RTY239" s="26"/>
      <c r="RTZ239" s="26"/>
      <c r="RUA239" s="26"/>
      <c r="RUB239" s="26"/>
      <c r="RUC239" s="26"/>
      <c r="RUD239" s="26"/>
      <c r="RUE239" s="26"/>
      <c r="RUF239" s="26"/>
      <c r="RUG239" s="26"/>
      <c r="RUH239" s="26"/>
      <c r="RUI239" s="26"/>
      <c r="RUJ239" s="26"/>
      <c r="RUK239" s="26"/>
      <c r="RUL239" s="26"/>
      <c r="RUM239" s="26"/>
      <c r="RUN239" s="26"/>
      <c r="RUO239" s="26"/>
      <c r="RUP239" s="26"/>
      <c r="RUQ239" s="26"/>
      <c r="RUR239" s="26"/>
      <c r="RUS239" s="26"/>
      <c r="RUT239" s="26"/>
      <c r="RUU239" s="26"/>
      <c r="RUV239" s="26"/>
      <c r="RUW239" s="26"/>
      <c r="RUX239" s="26"/>
      <c r="RUY239" s="26"/>
      <c r="RUZ239" s="26"/>
      <c r="RVA239" s="26"/>
      <c r="RVB239" s="26"/>
      <c r="RVC239" s="26"/>
      <c r="RVD239" s="26"/>
      <c r="RVE239" s="26"/>
      <c r="RVF239" s="26"/>
      <c r="RVG239" s="26"/>
      <c r="RVH239" s="26"/>
      <c r="RVI239" s="26"/>
      <c r="RVJ239" s="26"/>
      <c r="RVK239" s="26"/>
      <c r="RVL239" s="26"/>
      <c r="RVM239" s="26"/>
      <c r="RVN239" s="26"/>
      <c r="RVO239" s="26"/>
      <c r="RVP239" s="26"/>
      <c r="RVQ239" s="26"/>
      <c r="RVR239" s="26"/>
      <c r="RVS239" s="26"/>
      <c r="RVT239" s="26"/>
      <c r="RVU239" s="26"/>
      <c r="RVV239" s="26"/>
      <c r="RVW239" s="26"/>
      <c r="RVX239" s="26"/>
      <c r="RVY239" s="26"/>
      <c r="RVZ239" s="26"/>
      <c r="RWA239" s="26"/>
      <c r="RWB239" s="26"/>
      <c r="RWC239" s="26"/>
      <c r="RWD239" s="26"/>
      <c r="RWE239" s="26"/>
      <c r="RWF239" s="26"/>
      <c r="RWG239" s="26"/>
      <c r="RWH239" s="26"/>
      <c r="RWI239" s="26"/>
      <c r="RWJ239" s="26"/>
      <c r="RWK239" s="26"/>
      <c r="RWL239" s="26"/>
      <c r="RWM239" s="26"/>
      <c r="RWN239" s="26"/>
      <c r="RWO239" s="26"/>
      <c r="RWP239" s="26"/>
      <c r="RWQ239" s="26"/>
      <c r="RWR239" s="26"/>
      <c r="RWS239" s="26"/>
      <c r="RWT239" s="26"/>
      <c r="RWU239" s="26"/>
      <c r="RWV239" s="26"/>
      <c r="RWW239" s="26"/>
      <c r="RWX239" s="26"/>
      <c r="RWY239" s="26"/>
      <c r="RWZ239" s="26"/>
      <c r="RXA239" s="26"/>
      <c r="RXB239" s="26"/>
      <c r="RXC239" s="26"/>
      <c r="RXD239" s="26"/>
      <c r="RXE239" s="26"/>
      <c r="RXF239" s="26"/>
      <c r="RXG239" s="26"/>
      <c r="RXH239" s="26"/>
      <c r="RXI239" s="26"/>
      <c r="RXJ239" s="26"/>
      <c r="RXK239" s="26"/>
      <c r="RXL239" s="26"/>
      <c r="RXM239" s="26"/>
      <c r="RXN239" s="26"/>
      <c r="RXO239" s="26"/>
      <c r="RXP239" s="26"/>
      <c r="RXQ239" s="26"/>
      <c r="RXR239" s="26"/>
      <c r="RXS239" s="26"/>
      <c r="RXT239" s="26"/>
      <c r="RXU239" s="26"/>
      <c r="RXV239" s="26"/>
      <c r="RXW239" s="26"/>
      <c r="RXX239" s="26"/>
      <c r="RXY239" s="26"/>
      <c r="RXZ239" s="26"/>
      <c r="RYA239" s="26"/>
      <c r="RYB239" s="26"/>
      <c r="RYC239" s="26"/>
      <c r="RYD239" s="26"/>
      <c r="RYE239" s="26"/>
      <c r="RYF239" s="26"/>
      <c r="RYG239" s="26"/>
      <c r="RYH239" s="26"/>
      <c r="RYI239" s="26"/>
      <c r="RYJ239" s="26"/>
      <c r="RYK239" s="26"/>
      <c r="RYL239" s="26"/>
      <c r="RYM239" s="26"/>
      <c r="RYN239" s="26"/>
      <c r="RYO239" s="26"/>
      <c r="RYP239" s="26"/>
      <c r="RYQ239" s="26"/>
      <c r="RYR239" s="26"/>
      <c r="RYS239" s="26"/>
      <c r="RYT239" s="26"/>
      <c r="RYU239" s="26"/>
      <c r="RYV239" s="26"/>
      <c r="RYW239" s="26"/>
      <c r="RYX239" s="26"/>
      <c r="RYY239" s="26"/>
      <c r="RYZ239" s="26"/>
      <c r="RZA239" s="26"/>
      <c r="RZB239" s="26"/>
      <c r="RZC239" s="26"/>
      <c r="RZD239" s="26"/>
      <c r="RZE239" s="26"/>
      <c r="RZF239" s="26"/>
      <c r="RZG239" s="26"/>
      <c r="RZH239" s="26"/>
      <c r="RZI239" s="26"/>
      <c r="RZJ239" s="26"/>
      <c r="RZK239" s="26"/>
      <c r="RZL239" s="26"/>
      <c r="RZM239" s="26"/>
      <c r="RZN239" s="26"/>
      <c r="RZO239" s="26"/>
      <c r="RZP239" s="26"/>
      <c r="RZQ239" s="26"/>
      <c r="RZR239" s="26"/>
      <c r="RZS239" s="26"/>
      <c r="RZT239" s="26"/>
      <c r="RZU239" s="26"/>
      <c r="RZV239" s="26"/>
      <c r="RZW239" s="26"/>
      <c r="RZX239" s="26"/>
      <c r="RZY239" s="26"/>
      <c r="RZZ239" s="26"/>
      <c r="SAA239" s="26"/>
      <c r="SAB239" s="26"/>
      <c r="SAC239" s="26"/>
      <c r="SAD239" s="26"/>
      <c r="SAE239" s="26"/>
      <c r="SAF239" s="26"/>
      <c r="SAG239" s="26"/>
      <c r="SAH239" s="26"/>
      <c r="SAI239" s="26"/>
      <c r="SAJ239" s="26"/>
      <c r="SAK239" s="26"/>
      <c r="SAL239" s="26"/>
      <c r="SAM239" s="26"/>
      <c r="SAN239" s="26"/>
      <c r="SAO239" s="26"/>
      <c r="SAP239" s="26"/>
      <c r="SAQ239" s="26"/>
      <c r="SAR239" s="26"/>
      <c r="SAS239" s="26"/>
      <c r="SAT239" s="26"/>
      <c r="SAU239" s="26"/>
      <c r="SAV239" s="26"/>
      <c r="SAW239" s="26"/>
      <c r="SAX239" s="26"/>
      <c r="SAY239" s="26"/>
      <c r="SAZ239" s="26"/>
      <c r="SBA239" s="26"/>
      <c r="SBB239" s="26"/>
      <c r="SBC239" s="26"/>
      <c r="SBD239" s="26"/>
      <c r="SBE239" s="26"/>
      <c r="SBF239" s="26"/>
      <c r="SBG239" s="26"/>
      <c r="SBH239" s="26"/>
      <c r="SBI239" s="26"/>
      <c r="SBJ239" s="26"/>
      <c r="SBK239" s="26"/>
      <c r="SBL239" s="26"/>
      <c r="SBM239" s="26"/>
      <c r="SBN239" s="26"/>
      <c r="SBO239" s="26"/>
      <c r="SBP239" s="26"/>
      <c r="SBQ239" s="26"/>
      <c r="SBR239" s="26"/>
      <c r="SBS239" s="26"/>
      <c r="SBT239" s="26"/>
      <c r="SBU239" s="26"/>
      <c r="SBV239" s="26"/>
      <c r="SBW239" s="26"/>
      <c r="SBX239" s="26"/>
      <c r="SBY239" s="26"/>
      <c r="SBZ239" s="26"/>
      <c r="SCA239" s="26"/>
      <c r="SCB239" s="26"/>
      <c r="SCC239" s="26"/>
      <c r="SCD239" s="26"/>
      <c r="SCE239" s="26"/>
      <c r="SCF239" s="26"/>
      <c r="SCG239" s="26"/>
      <c r="SCH239" s="26"/>
      <c r="SCI239" s="26"/>
      <c r="SCJ239" s="26"/>
      <c r="SCK239" s="26"/>
      <c r="SCL239" s="26"/>
      <c r="SCM239" s="26"/>
      <c r="SCN239" s="26"/>
      <c r="SCO239" s="26"/>
      <c r="SCP239" s="26"/>
      <c r="SCQ239" s="26"/>
      <c r="SCR239" s="26"/>
      <c r="SCS239" s="26"/>
      <c r="SCT239" s="26"/>
      <c r="SCU239" s="26"/>
      <c r="SCV239" s="26"/>
      <c r="SCW239" s="26"/>
      <c r="SCX239" s="26"/>
      <c r="SCY239" s="26"/>
      <c r="SCZ239" s="26"/>
      <c r="SDA239" s="26"/>
      <c r="SDB239" s="26"/>
      <c r="SDC239" s="26"/>
      <c r="SDD239" s="26"/>
      <c r="SDE239" s="26"/>
      <c r="SDF239" s="26"/>
      <c r="SDG239" s="26"/>
      <c r="SDH239" s="26"/>
      <c r="SDI239" s="26"/>
      <c r="SDJ239" s="26"/>
      <c r="SDK239" s="26"/>
      <c r="SDL239" s="26"/>
      <c r="SDM239" s="26"/>
      <c r="SDN239" s="26"/>
      <c r="SDO239" s="26"/>
      <c r="SDP239" s="26"/>
      <c r="SDQ239" s="26"/>
      <c r="SDR239" s="26"/>
      <c r="SDS239" s="26"/>
      <c r="SDT239" s="26"/>
      <c r="SDU239" s="26"/>
      <c r="SDV239" s="26"/>
      <c r="SDW239" s="26"/>
      <c r="SDX239" s="26"/>
      <c r="SDY239" s="26"/>
      <c r="SDZ239" s="26"/>
      <c r="SEA239" s="26"/>
      <c r="SEB239" s="26"/>
      <c r="SEC239" s="26"/>
      <c r="SED239" s="26"/>
      <c r="SEE239" s="26"/>
      <c r="SEF239" s="26"/>
      <c r="SEG239" s="26"/>
      <c r="SEH239" s="26"/>
      <c r="SEI239" s="26"/>
      <c r="SEJ239" s="26"/>
      <c r="SEK239" s="26"/>
      <c r="SEL239" s="26"/>
      <c r="SEM239" s="26"/>
      <c r="SEN239" s="26"/>
      <c r="SEO239" s="26"/>
      <c r="SEP239" s="26"/>
      <c r="SEQ239" s="26"/>
      <c r="SER239" s="26"/>
      <c r="SES239" s="26"/>
      <c r="SET239" s="26"/>
      <c r="SEU239" s="26"/>
      <c r="SEV239" s="26"/>
      <c r="SEW239" s="26"/>
      <c r="SEX239" s="26"/>
      <c r="SEY239" s="26"/>
      <c r="SEZ239" s="26"/>
      <c r="SFA239" s="26"/>
      <c r="SFB239" s="26"/>
      <c r="SFC239" s="26"/>
      <c r="SFD239" s="26"/>
      <c r="SFE239" s="26"/>
      <c r="SFF239" s="26"/>
      <c r="SFG239" s="26"/>
      <c r="SFH239" s="26"/>
      <c r="SFI239" s="26"/>
      <c r="SFJ239" s="26"/>
      <c r="SFK239" s="26"/>
      <c r="SFL239" s="26"/>
      <c r="SFM239" s="26"/>
      <c r="SFN239" s="26"/>
      <c r="SFO239" s="26"/>
      <c r="SFP239" s="26"/>
      <c r="SFQ239" s="26"/>
      <c r="SFR239" s="26"/>
      <c r="SFS239" s="26"/>
      <c r="SFT239" s="26"/>
      <c r="SFU239" s="26"/>
      <c r="SFV239" s="26"/>
      <c r="SFW239" s="26"/>
      <c r="SFX239" s="26"/>
      <c r="SFY239" s="26"/>
      <c r="SFZ239" s="26"/>
      <c r="SGA239" s="26"/>
      <c r="SGB239" s="26"/>
      <c r="SGC239" s="26"/>
      <c r="SGD239" s="26"/>
      <c r="SGE239" s="26"/>
      <c r="SGF239" s="26"/>
      <c r="SGG239" s="26"/>
      <c r="SGH239" s="26"/>
      <c r="SGI239" s="26"/>
      <c r="SGJ239" s="26"/>
      <c r="SGK239" s="26"/>
      <c r="SGL239" s="26"/>
      <c r="SGM239" s="26"/>
      <c r="SGN239" s="26"/>
      <c r="SGO239" s="26"/>
      <c r="SGP239" s="26"/>
      <c r="SGQ239" s="26"/>
      <c r="SGR239" s="26"/>
      <c r="SGS239" s="26"/>
      <c r="SGT239" s="26"/>
      <c r="SGU239" s="26"/>
      <c r="SGV239" s="26"/>
      <c r="SGW239" s="26"/>
      <c r="SGX239" s="26"/>
      <c r="SGY239" s="26"/>
      <c r="SGZ239" s="26"/>
      <c r="SHA239" s="26"/>
      <c r="SHB239" s="26"/>
      <c r="SHC239" s="26"/>
      <c r="SHD239" s="26"/>
      <c r="SHE239" s="26"/>
      <c r="SHF239" s="26"/>
      <c r="SHG239" s="26"/>
      <c r="SHH239" s="26"/>
      <c r="SHI239" s="26"/>
      <c r="SHJ239" s="26"/>
      <c r="SHK239" s="26"/>
      <c r="SHL239" s="26"/>
      <c r="SHM239" s="26"/>
      <c r="SHN239" s="26"/>
      <c r="SHO239" s="26"/>
      <c r="SHP239" s="26"/>
      <c r="SHQ239" s="26"/>
      <c r="SHR239" s="26"/>
      <c r="SHS239" s="26"/>
      <c r="SHT239" s="26"/>
      <c r="SHU239" s="26"/>
      <c r="SHV239" s="26"/>
      <c r="SHW239" s="26"/>
      <c r="SHX239" s="26"/>
      <c r="SHY239" s="26"/>
      <c r="SHZ239" s="26"/>
      <c r="SIA239" s="26"/>
      <c r="SIB239" s="26"/>
      <c r="SIC239" s="26"/>
      <c r="SID239" s="26"/>
      <c r="SIE239" s="26"/>
      <c r="SIF239" s="26"/>
      <c r="SIG239" s="26"/>
      <c r="SIH239" s="26"/>
      <c r="SII239" s="26"/>
      <c r="SIJ239" s="26"/>
      <c r="SIK239" s="26"/>
      <c r="SIL239" s="26"/>
      <c r="SIM239" s="26"/>
      <c r="SIN239" s="26"/>
      <c r="SIO239" s="26"/>
      <c r="SIP239" s="26"/>
      <c r="SIQ239" s="26"/>
      <c r="SIR239" s="26"/>
      <c r="SIS239" s="26"/>
      <c r="SIT239" s="26"/>
      <c r="SIU239" s="26"/>
      <c r="SIV239" s="26"/>
      <c r="SIW239" s="26"/>
      <c r="SIX239" s="26"/>
      <c r="SIY239" s="26"/>
      <c r="SIZ239" s="26"/>
      <c r="SJA239" s="26"/>
      <c r="SJB239" s="26"/>
      <c r="SJC239" s="26"/>
      <c r="SJD239" s="26"/>
      <c r="SJE239" s="26"/>
      <c r="SJF239" s="26"/>
      <c r="SJG239" s="26"/>
      <c r="SJH239" s="26"/>
      <c r="SJI239" s="26"/>
      <c r="SJJ239" s="26"/>
      <c r="SJK239" s="26"/>
      <c r="SJL239" s="26"/>
      <c r="SJM239" s="26"/>
      <c r="SJN239" s="26"/>
      <c r="SJO239" s="26"/>
      <c r="SJP239" s="26"/>
      <c r="SJQ239" s="26"/>
      <c r="SJR239" s="26"/>
      <c r="SJS239" s="26"/>
      <c r="SJT239" s="26"/>
      <c r="SJU239" s="26"/>
      <c r="SJV239" s="26"/>
      <c r="SJW239" s="26"/>
      <c r="SJX239" s="26"/>
      <c r="SJY239" s="26"/>
      <c r="SJZ239" s="26"/>
      <c r="SKA239" s="26"/>
      <c r="SKB239" s="26"/>
      <c r="SKC239" s="26"/>
      <c r="SKD239" s="26"/>
      <c r="SKE239" s="26"/>
      <c r="SKF239" s="26"/>
      <c r="SKG239" s="26"/>
      <c r="SKH239" s="26"/>
      <c r="SKI239" s="26"/>
      <c r="SKJ239" s="26"/>
      <c r="SKK239" s="26"/>
      <c r="SKL239" s="26"/>
      <c r="SKM239" s="26"/>
      <c r="SKN239" s="26"/>
      <c r="SKO239" s="26"/>
      <c r="SKP239" s="26"/>
      <c r="SKQ239" s="26"/>
      <c r="SKR239" s="26"/>
      <c r="SKS239" s="26"/>
      <c r="SKT239" s="26"/>
      <c r="SKU239" s="26"/>
      <c r="SKV239" s="26"/>
      <c r="SKW239" s="26"/>
      <c r="SKX239" s="26"/>
      <c r="SKY239" s="26"/>
      <c r="SKZ239" s="26"/>
      <c r="SLA239" s="26"/>
      <c r="SLB239" s="26"/>
      <c r="SLC239" s="26"/>
      <c r="SLD239" s="26"/>
      <c r="SLE239" s="26"/>
      <c r="SLF239" s="26"/>
      <c r="SLG239" s="26"/>
      <c r="SLH239" s="26"/>
      <c r="SLI239" s="26"/>
      <c r="SLJ239" s="26"/>
      <c r="SLK239" s="26"/>
      <c r="SLL239" s="26"/>
      <c r="SLM239" s="26"/>
      <c r="SLN239" s="26"/>
      <c r="SLO239" s="26"/>
      <c r="SLP239" s="26"/>
      <c r="SLQ239" s="26"/>
      <c r="SLR239" s="26"/>
      <c r="SLS239" s="26"/>
      <c r="SLT239" s="26"/>
      <c r="SLU239" s="26"/>
      <c r="SLV239" s="26"/>
      <c r="SLW239" s="26"/>
      <c r="SLX239" s="26"/>
      <c r="SLY239" s="26"/>
      <c r="SLZ239" s="26"/>
      <c r="SMA239" s="26"/>
      <c r="SMB239" s="26"/>
      <c r="SMC239" s="26"/>
      <c r="SMD239" s="26"/>
      <c r="SME239" s="26"/>
      <c r="SMF239" s="26"/>
      <c r="SMG239" s="26"/>
      <c r="SMH239" s="26"/>
      <c r="SMI239" s="26"/>
      <c r="SMJ239" s="26"/>
      <c r="SMK239" s="26"/>
      <c r="SML239" s="26"/>
      <c r="SMM239" s="26"/>
      <c r="SMN239" s="26"/>
      <c r="SMO239" s="26"/>
      <c r="SMP239" s="26"/>
      <c r="SMQ239" s="26"/>
      <c r="SMR239" s="26"/>
      <c r="SMS239" s="26"/>
      <c r="SMT239" s="26"/>
      <c r="SMU239" s="26"/>
      <c r="SMV239" s="26"/>
      <c r="SMW239" s="26"/>
      <c r="SMX239" s="26"/>
      <c r="SMY239" s="26"/>
      <c r="SMZ239" s="26"/>
      <c r="SNA239" s="26"/>
      <c r="SNB239" s="26"/>
      <c r="SNC239" s="26"/>
      <c r="SND239" s="26"/>
      <c r="SNE239" s="26"/>
      <c r="SNF239" s="26"/>
      <c r="SNG239" s="26"/>
      <c r="SNH239" s="26"/>
      <c r="SNI239" s="26"/>
      <c r="SNJ239" s="26"/>
      <c r="SNK239" s="26"/>
      <c r="SNL239" s="26"/>
      <c r="SNM239" s="26"/>
      <c r="SNN239" s="26"/>
      <c r="SNO239" s="26"/>
      <c r="SNP239" s="26"/>
      <c r="SNQ239" s="26"/>
      <c r="SNR239" s="26"/>
      <c r="SNS239" s="26"/>
      <c r="SNT239" s="26"/>
      <c r="SNU239" s="26"/>
      <c r="SNV239" s="26"/>
      <c r="SNW239" s="26"/>
      <c r="SNX239" s="26"/>
      <c r="SNY239" s="26"/>
      <c r="SNZ239" s="26"/>
      <c r="SOA239" s="26"/>
      <c r="SOB239" s="26"/>
      <c r="SOC239" s="26"/>
      <c r="SOD239" s="26"/>
      <c r="SOE239" s="26"/>
      <c r="SOF239" s="26"/>
      <c r="SOG239" s="26"/>
      <c r="SOH239" s="26"/>
      <c r="SOI239" s="26"/>
      <c r="SOJ239" s="26"/>
      <c r="SOK239" s="26"/>
      <c r="SOL239" s="26"/>
      <c r="SOM239" s="26"/>
      <c r="SON239" s="26"/>
      <c r="SOO239" s="26"/>
      <c r="SOP239" s="26"/>
      <c r="SOQ239" s="26"/>
      <c r="SOR239" s="26"/>
      <c r="SOS239" s="26"/>
      <c r="SOT239" s="26"/>
      <c r="SOU239" s="26"/>
      <c r="SOV239" s="26"/>
      <c r="SOW239" s="26"/>
      <c r="SOX239" s="26"/>
      <c r="SOY239" s="26"/>
      <c r="SOZ239" s="26"/>
      <c r="SPA239" s="26"/>
      <c r="SPB239" s="26"/>
      <c r="SPC239" s="26"/>
      <c r="SPD239" s="26"/>
      <c r="SPE239" s="26"/>
      <c r="SPF239" s="26"/>
      <c r="SPG239" s="26"/>
      <c r="SPH239" s="26"/>
      <c r="SPI239" s="26"/>
      <c r="SPJ239" s="26"/>
      <c r="SPK239" s="26"/>
      <c r="SPL239" s="26"/>
      <c r="SPM239" s="26"/>
      <c r="SPN239" s="26"/>
      <c r="SPO239" s="26"/>
      <c r="SPP239" s="26"/>
      <c r="SPQ239" s="26"/>
      <c r="SPR239" s="26"/>
      <c r="SPS239" s="26"/>
      <c r="SPT239" s="26"/>
      <c r="SPU239" s="26"/>
      <c r="SPV239" s="26"/>
      <c r="SPW239" s="26"/>
      <c r="SPX239" s="26"/>
      <c r="SPY239" s="26"/>
      <c r="SPZ239" s="26"/>
      <c r="SQA239" s="26"/>
      <c r="SQB239" s="26"/>
      <c r="SQC239" s="26"/>
      <c r="SQD239" s="26"/>
      <c r="SQE239" s="26"/>
      <c r="SQF239" s="26"/>
      <c r="SQG239" s="26"/>
      <c r="SQH239" s="26"/>
      <c r="SQI239" s="26"/>
      <c r="SQJ239" s="26"/>
      <c r="SQK239" s="26"/>
      <c r="SQL239" s="26"/>
      <c r="SQM239" s="26"/>
      <c r="SQN239" s="26"/>
      <c r="SQO239" s="26"/>
      <c r="SQP239" s="26"/>
      <c r="SQQ239" s="26"/>
      <c r="SQR239" s="26"/>
      <c r="SQS239" s="26"/>
      <c r="SQT239" s="26"/>
      <c r="SQU239" s="26"/>
      <c r="SQV239" s="26"/>
      <c r="SQW239" s="26"/>
      <c r="SQX239" s="26"/>
      <c r="SQY239" s="26"/>
      <c r="SQZ239" s="26"/>
      <c r="SRA239" s="26"/>
      <c r="SRB239" s="26"/>
      <c r="SRC239" s="26"/>
      <c r="SRD239" s="26"/>
      <c r="SRE239" s="26"/>
      <c r="SRF239" s="26"/>
      <c r="SRG239" s="26"/>
      <c r="SRH239" s="26"/>
      <c r="SRI239" s="26"/>
      <c r="SRJ239" s="26"/>
      <c r="SRK239" s="26"/>
      <c r="SRL239" s="26"/>
      <c r="SRM239" s="26"/>
      <c r="SRN239" s="26"/>
      <c r="SRO239" s="26"/>
      <c r="SRP239" s="26"/>
      <c r="SRQ239" s="26"/>
      <c r="SRR239" s="26"/>
      <c r="SRS239" s="26"/>
      <c r="SRT239" s="26"/>
      <c r="SRU239" s="26"/>
      <c r="SRV239" s="26"/>
      <c r="SRW239" s="26"/>
      <c r="SRX239" s="26"/>
      <c r="SRY239" s="26"/>
      <c r="SRZ239" s="26"/>
      <c r="SSA239" s="26"/>
      <c r="SSB239" s="26"/>
      <c r="SSC239" s="26"/>
      <c r="SSD239" s="26"/>
      <c r="SSE239" s="26"/>
      <c r="SSF239" s="26"/>
      <c r="SSG239" s="26"/>
      <c r="SSH239" s="26"/>
      <c r="SSI239" s="26"/>
      <c r="SSJ239" s="26"/>
      <c r="SSK239" s="26"/>
      <c r="SSL239" s="26"/>
      <c r="SSM239" s="26"/>
      <c r="SSN239" s="26"/>
      <c r="SSO239" s="26"/>
      <c r="SSP239" s="26"/>
      <c r="SSQ239" s="26"/>
      <c r="SSR239" s="26"/>
      <c r="SSS239" s="26"/>
      <c r="SST239" s="26"/>
      <c r="SSU239" s="26"/>
      <c r="SSV239" s="26"/>
      <c r="SSW239" s="26"/>
      <c r="SSX239" s="26"/>
      <c r="SSY239" s="26"/>
      <c r="SSZ239" s="26"/>
      <c r="STA239" s="26"/>
      <c r="STB239" s="26"/>
      <c r="STC239" s="26"/>
      <c r="STD239" s="26"/>
      <c r="STE239" s="26"/>
      <c r="STF239" s="26"/>
      <c r="STG239" s="26"/>
      <c r="STH239" s="26"/>
      <c r="STI239" s="26"/>
      <c r="STJ239" s="26"/>
      <c r="STK239" s="26"/>
      <c r="STL239" s="26"/>
      <c r="STM239" s="26"/>
      <c r="STN239" s="26"/>
      <c r="STO239" s="26"/>
      <c r="STP239" s="26"/>
      <c r="STQ239" s="26"/>
      <c r="STR239" s="26"/>
      <c r="STS239" s="26"/>
      <c r="STT239" s="26"/>
      <c r="STU239" s="26"/>
      <c r="STV239" s="26"/>
      <c r="STW239" s="26"/>
      <c r="STX239" s="26"/>
      <c r="STY239" s="26"/>
      <c r="STZ239" s="26"/>
      <c r="SUA239" s="26"/>
      <c r="SUB239" s="26"/>
      <c r="SUC239" s="26"/>
      <c r="SUD239" s="26"/>
      <c r="SUE239" s="26"/>
      <c r="SUF239" s="26"/>
      <c r="SUG239" s="26"/>
      <c r="SUH239" s="26"/>
      <c r="SUI239" s="26"/>
      <c r="SUJ239" s="26"/>
      <c r="SUK239" s="26"/>
      <c r="SUL239" s="26"/>
      <c r="SUM239" s="26"/>
      <c r="SUN239" s="26"/>
      <c r="SUO239" s="26"/>
      <c r="SUP239" s="26"/>
      <c r="SUQ239" s="26"/>
      <c r="SUR239" s="26"/>
      <c r="SUS239" s="26"/>
      <c r="SUT239" s="26"/>
      <c r="SUU239" s="26"/>
      <c r="SUV239" s="26"/>
      <c r="SUW239" s="26"/>
      <c r="SUX239" s="26"/>
      <c r="SUY239" s="26"/>
      <c r="SUZ239" s="26"/>
      <c r="SVA239" s="26"/>
      <c r="SVB239" s="26"/>
      <c r="SVC239" s="26"/>
      <c r="SVD239" s="26"/>
      <c r="SVE239" s="26"/>
      <c r="SVF239" s="26"/>
      <c r="SVG239" s="26"/>
      <c r="SVH239" s="26"/>
      <c r="SVI239" s="26"/>
      <c r="SVJ239" s="26"/>
      <c r="SVK239" s="26"/>
      <c r="SVL239" s="26"/>
      <c r="SVM239" s="26"/>
      <c r="SVN239" s="26"/>
      <c r="SVO239" s="26"/>
      <c r="SVP239" s="26"/>
      <c r="SVQ239" s="26"/>
      <c r="SVR239" s="26"/>
      <c r="SVS239" s="26"/>
      <c r="SVT239" s="26"/>
      <c r="SVU239" s="26"/>
      <c r="SVV239" s="26"/>
      <c r="SVW239" s="26"/>
      <c r="SVX239" s="26"/>
      <c r="SVY239" s="26"/>
      <c r="SVZ239" s="26"/>
      <c r="SWA239" s="26"/>
      <c r="SWB239" s="26"/>
      <c r="SWC239" s="26"/>
      <c r="SWD239" s="26"/>
      <c r="SWE239" s="26"/>
      <c r="SWF239" s="26"/>
      <c r="SWG239" s="26"/>
      <c r="SWH239" s="26"/>
      <c r="SWI239" s="26"/>
      <c r="SWJ239" s="26"/>
      <c r="SWK239" s="26"/>
      <c r="SWL239" s="26"/>
      <c r="SWM239" s="26"/>
      <c r="SWN239" s="26"/>
      <c r="SWO239" s="26"/>
      <c r="SWP239" s="26"/>
      <c r="SWQ239" s="26"/>
      <c r="SWR239" s="26"/>
      <c r="SWS239" s="26"/>
      <c r="SWT239" s="26"/>
      <c r="SWU239" s="26"/>
      <c r="SWV239" s="26"/>
      <c r="SWW239" s="26"/>
      <c r="SWX239" s="26"/>
      <c r="SWY239" s="26"/>
      <c r="SWZ239" s="26"/>
      <c r="SXA239" s="26"/>
      <c r="SXB239" s="26"/>
      <c r="SXC239" s="26"/>
      <c r="SXD239" s="26"/>
      <c r="SXE239" s="26"/>
      <c r="SXF239" s="26"/>
      <c r="SXG239" s="26"/>
      <c r="SXH239" s="26"/>
      <c r="SXI239" s="26"/>
      <c r="SXJ239" s="26"/>
      <c r="SXK239" s="26"/>
      <c r="SXL239" s="26"/>
      <c r="SXM239" s="26"/>
      <c r="SXN239" s="26"/>
      <c r="SXO239" s="26"/>
      <c r="SXP239" s="26"/>
      <c r="SXQ239" s="26"/>
      <c r="SXR239" s="26"/>
      <c r="SXS239" s="26"/>
      <c r="SXT239" s="26"/>
      <c r="SXU239" s="26"/>
      <c r="SXV239" s="26"/>
      <c r="SXW239" s="26"/>
      <c r="SXX239" s="26"/>
      <c r="SXY239" s="26"/>
      <c r="SXZ239" s="26"/>
      <c r="SYA239" s="26"/>
      <c r="SYB239" s="26"/>
      <c r="SYC239" s="26"/>
      <c r="SYD239" s="26"/>
      <c r="SYE239" s="26"/>
      <c r="SYF239" s="26"/>
      <c r="SYG239" s="26"/>
      <c r="SYH239" s="26"/>
      <c r="SYI239" s="26"/>
      <c r="SYJ239" s="26"/>
      <c r="SYK239" s="26"/>
      <c r="SYL239" s="26"/>
      <c r="SYM239" s="26"/>
      <c r="SYN239" s="26"/>
      <c r="SYO239" s="26"/>
      <c r="SYP239" s="26"/>
      <c r="SYQ239" s="26"/>
      <c r="SYR239" s="26"/>
      <c r="SYS239" s="26"/>
      <c r="SYT239" s="26"/>
      <c r="SYU239" s="26"/>
      <c r="SYV239" s="26"/>
      <c r="SYW239" s="26"/>
      <c r="SYX239" s="26"/>
      <c r="SYY239" s="26"/>
      <c r="SYZ239" s="26"/>
      <c r="SZA239" s="26"/>
      <c r="SZB239" s="26"/>
      <c r="SZC239" s="26"/>
      <c r="SZD239" s="26"/>
      <c r="SZE239" s="26"/>
      <c r="SZF239" s="26"/>
      <c r="SZG239" s="26"/>
      <c r="SZH239" s="26"/>
      <c r="SZI239" s="26"/>
      <c r="SZJ239" s="26"/>
      <c r="SZK239" s="26"/>
      <c r="SZL239" s="26"/>
      <c r="SZM239" s="26"/>
      <c r="SZN239" s="26"/>
      <c r="SZO239" s="26"/>
      <c r="SZP239" s="26"/>
      <c r="SZQ239" s="26"/>
      <c r="SZR239" s="26"/>
      <c r="SZS239" s="26"/>
      <c r="SZT239" s="26"/>
      <c r="SZU239" s="26"/>
      <c r="SZV239" s="26"/>
      <c r="SZW239" s="26"/>
      <c r="SZX239" s="26"/>
      <c r="SZY239" s="26"/>
      <c r="SZZ239" s="26"/>
      <c r="TAA239" s="26"/>
      <c r="TAB239" s="26"/>
      <c r="TAC239" s="26"/>
      <c r="TAD239" s="26"/>
      <c r="TAE239" s="26"/>
      <c r="TAF239" s="26"/>
      <c r="TAG239" s="26"/>
      <c r="TAH239" s="26"/>
      <c r="TAI239" s="26"/>
      <c r="TAJ239" s="26"/>
      <c r="TAK239" s="26"/>
      <c r="TAL239" s="26"/>
      <c r="TAM239" s="26"/>
      <c r="TAN239" s="26"/>
      <c r="TAO239" s="26"/>
      <c r="TAP239" s="26"/>
      <c r="TAQ239" s="26"/>
      <c r="TAR239" s="26"/>
      <c r="TAS239" s="26"/>
      <c r="TAT239" s="26"/>
      <c r="TAU239" s="26"/>
      <c r="TAV239" s="26"/>
      <c r="TAW239" s="26"/>
      <c r="TAX239" s="26"/>
      <c r="TAY239" s="26"/>
      <c r="TAZ239" s="26"/>
      <c r="TBA239" s="26"/>
      <c r="TBB239" s="26"/>
      <c r="TBC239" s="26"/>
      <c r="TBD239" s="26"/>
      <c r="TBE239" s="26"/>
      <c r="TBF239" s="26"/>
      <c r="TBG239" s="26"/>
      <c r="TBH239" s="26"/>
      <c r="TBI239" s="26"/>
      <c r="TBJ239" s="26"/>
      <c r="TBK239" s="26"/>
      <c r="TBL239" s="26"/>
      <c r="TBM239" s="26"/>
      <c r="TBN239" s="26"/>
      <c r="TBO239" s="26"/>
      <c r="TBP239" s="26"/>
      <c r="TBQ239" s="26"/>
      <c r="TBR239" s="26"/>
      <c r="TBS239" s="26"/>
      <c r="TBT239" s="26"/>
      <c r="TBU239" s="26"/>
      <c r="TBV239" s="26"/>
      <c r="TBW239" s="26"/>
      <c r="TBX239" s="26"/>
      <c r="TBY239" s="26"/>
      <c r="TBZ239" s="26"/>
      <c r="TCA239" s="26"/>
      <c r="TCB239" s="26"/>
      <c r="TCC239" s="26"/>
      <c r="TCD239" s="26"/>
      <c r="TCE239" s="26"/>
      <c r="TCF239" s="26"/>
      <c r="TCG239" s="26"/>
      <c r="TCH239" s="26"/>
      <c r="TCI239" s="26"/>
      <c r="TCJ239" s="26"/>
      <c r="TCK239" s="26"/>
      <c r="TCL239" s="26"/>
      <c r="TCM239" s="26"/>
      <c r="TCN239" s="26"/>
      <c r="TCO239" s="26"/>
      <c r="TCP239" s="26"/>
      <c r="TCQ239" s="26"/>
      <c r="TCR239" s="26"/>
      <c r="TCS239" s="26"/>
      <c r="TCT239" s="26"/>
      <c r="TCU239" s="26"/>
      <c r="TCV239" s="26"/>
      <c r="TCW239" s="26"/>
      <c r="TCX239" s="26"/>
      <c r="TCY239" s="26"/>
      <c r="TCZ239" s="26"/>
      <c r="TDA239" s="26"/>
      <c r="TDB239" s="26"/>
      <c r="TDC239" s="26"/>
      <c r="TDD239" s="26"/>
      <c r="TDE239" s="26"/>
      <c r="TDF239" s="26"/>
      <c r="TDG239" s="26"/>
      <c r="TDH239" s="26"/>
      <c r="TDI239" s="26"/>
      <c r="TDJ239" s="26"/>
      <c r="TDK239" s="26"/>
      <c r="TDL239" s="26"/>
      <c r="TDM239" s="26"/>
      <c r="TDN239" s="26"/>
      <c r="TDO239" s="26"/>
      <c r="TDP239" s="26"/>
      <c r="TDQ239" s="26"/>
      <c r="TDR239" s="26"/>
      <c r="TDS239" s="26"/>
      <c r="TDT239" s="26"/>
      <c r="TDU239" s="26"/>
      <c r="TDV239" s="26"/>
      <c r="TDW239" s="26"/>
      <c r="TDX239" s="26"/>
      <c r="TDY239" s="26"/>
      <c r="TDZ239" s="26"/>
      <c r="TEA239" s="26"/>
      <c r="TEB239" s="26"/>
      <c r="TEC239" s="26"/>
      <c r="TED239" s="26"/>
      <c r="TEE239" s="26"/>
      <c r="TEF239" s="26"/>
      <c r="TEG239" s="26"/>
      <c r="TEH239" s="26"/>
      <c r="TEI239" s="26"/>
      <c r="TEJ239" s="26"/>
      <c r="TEK239" s="26"/>
      <c r="TEL239" s="26"/>
      <c r="TEM239" s="26"/>
      <c r="TEN239" s="26"/>
      <c r="TEO239" s="26"/>
      <c r="TEP239" s="26"/>
      <c r="TEQ239" s="26"/>
      <c r="TER239" s="26"/>
      <c r="TES239" s="26"/>
      <c r="TET239" s="26"/>
      <c r="TEU239" s="26"/>
      <c r="TEV239" s="26"/>
      <c r="TEW239" s="26"/>
      <c r="TEX239" s="26"/>
      <c r="TEY239" s="26"/>
      <c r="TEZ239" s="26"/>
      <c r="TFA239" s="26"/>
      <c r="TFB239" s="26"/>
      <c r="TFC239" s="26"/>
      <c r="TFD239" s="26"/>
      <c r="TFE239" s="26"/>
      <c r="TFF239" s="26"/>
      <c r="TFG239" s="26"/>
      <c r="TFH239" s="26"/>
      <c r="TFI239" s="26"/>
      <c r="TFJ239" s="26"/>
      <c r="TFK239" s="26"/>
      <c r="TFL239" s="26"/>
      <c r="TFM239" s="26"/>
      <c r="TFN239" s="26"/>
      <c r="TFO239" s="26"/>
      <c r="TFP239" s="26"/>
      <c r="TFQ239" s="26"/>
      <c r="TFR239" s="26"/>
      <c r="TFS239" s="26"/>
      <c r="TFT239" s="26"/>
      <c r="TFU239" s="26"/>
      <c r="TFV239" s="26"/>
      <c r="TFW239" s="26"/>
      <c r="TFX239" s="26"/>
      <c r="TFY239" s="26"/>
      <c r="TFZ239" s="26"/>
      <c r="TGA239" s="26"/>
      <c r="TGB239" s="26"/>
      <c r="TGC239" s="26"/>
      <c r="TGD239" s="26"/>
      <c r="TGE239" s="26"/>
      <c r="TGF239" s="26"/>
      <c r="TGG239" s="26"/>
      <c r="TGH239" s="26"/>
      <c r="TGI239" s="26"/>
      <c r="TGJ239" s="26"/>
      <c r="TGK239" s="26"/>
      <c r="TGL239" s="26"/>
      <c r="TGM239" s="26"/>
      <c r="TGN239" s="26"/>
      <c r="TGO239" s="26"/>
      <c r="TGP239" s="26"/>
      <c r="TGQ239" s="26"/>
      <c r="TGR239" s="26"/>
      <c r="TGS239" s="26"/>
      <c r="TGT239" s="26"/>
      <c r="TGU239" s="26"/>
      <c r="TGV239" s="26"/>
      <c r="TGW239" s="26"/>
      <c r="TGX239" s="26"/>
      <c r="TGY239" s="26"/>
      <c r="TGZ239" s="26"/>
      <c r="THA239" s="26"/>
      <c r="THB239" s="26"/>
      <c r="THC239" s="26"/>
      <c r="THD239" s="26"/>
      <c r="THE239" s="26"/>
      <c r="THF239" s="26"/>
      <c r="THG239" s="26"/>
      <c r="THH239" s="26"/>
      <c r="THI239" s="26"/>
      <c r="THJ239" s="26"/>
      <c r="THK239" s="26"/>
      <c r="THL239" s="26"/>
      <c r="THM239" s="26"/>
      <c r="THN239" s="26"/>
      <c r="THO239" s="26"/>
      <c r="THP239" s="26"/>
      <c r="THQ239" s="26"/>
      <c r="THR239" s="26"/>
      <c r="THS239" s="26"/>
      <c r="THT239" s="26"/>
      <c r="THU239" s="26"/>
      <c r="THV239" s="26"/>
      <c r="THW239" s="26"/>
      <c r="THX239" s="26"/>
      <c r="THY239" s="26"/>
      <c r="THZ239" s="26"/>
      <c r="TIA239" s="26"/>
      <c r="TIB239" s="26"/>
      <c r="TIC239" s="26"/>
      <c r="TID239" s="26"/>
      <c r="TIE239" s="26"/>
      <c r="TIF239" s="26"/>
      <c r="TIG239" s="26"/>
      <c r="TIH239" s="26"/>
      <c r="TII239" s="26"/>
      <c r="TIJ239" s="26"/>
      <c r="TIK239" s="26"/>
      <c r="TIL239" s="26"/>
      <c r="TIM239" s="26"/>
      <c r="TIN239" s="26"/>
      <c r="TIO239" s="26"/>
      <c r="TIP239" s="26"/>
      <c r="TIQ239" s="26"/>
      <c r="TIR239" s="26"/>
      <c r="TIS239" s="26"/>
      <c r="TIT239" s="26"/>
      <c r="TIU239" s="26"/>
      <c r="TIV239" s="26"/>
      <c r="TIW239" s="26"/>
      <c r="TIX239" s="26"/>
      <c r="TIY239" s="26"/>
      <c r="TIZ239" s="26"/>
      <c r="TJA239" s="26"/>
      <c r="TJB239" s="26"/>
      <c r="TJC239" s="26"/>
      <c r="TJD239" s="26"/>
      <c r="TJE239" s="26"/>
      <c r="TJF239" s="26"/>
      <c r="TJG239" s="26"/>
      <c r="TJH239" s="26"/>
      <c r="TJI239" s="26"/>
      <c r="TJJ239" s="26"/>
      <c r="TJK239" s="26"/>
      <c r="TJL239" s="26"/>
      <c r="TJM239" s="26"/>
      <c r="TJN239" s="26"/>
      <c r="TJO239" s="26"/>
      <c r="TJP239" s="26"/>
      <c r="TJQ239" s="26"/>
      <c r="TJR239" s="26"/>
      <c r="TJS239" s="26"/>
      <c r="TJT239" s="26"/>
      <c r="TJU239" s="26"/>
      <c r="TJV239" s="26"/>
      <c r="TJW239" s="26"/>
      <c r="TJX239" s="26"/>
      <c r="TJY239" s="26"/>
      <c r="TJZ239" s="26"/>
      <c r="TKA239" s="26"/>
      <c r="TKB239" s="26"/>
      <c r="TKC239" s="26"/>
      <c r="TKD239" s="26"/>
      <c r="TKE239" s="26"/>
      <c r="TKF239" s="26"/>
      <c r="TKG239" s="26"/>
      <c r="TKH239" s="26"/>
      <c r="TKI239" s="26"/>
      <c r="TKJ239" s="26"/>
      <c r="TKK239" s="26"/>
      <c r="TKL239" s="26"/>
      <c r="TKM239" s="26"/>
      <c r="TKN239" s="26"/>
      <c r="TKO239" s="26"/>
      <c r="TKP239" s="26"/>
      <c r="TKQ239" s="26"/>
      <c r="TKR239" s="26"/>
      <c r="TKS239" s="26"/>
      <c r="TKT239" s="26"/>
      <c r="TKU239" s="26"/>
      <c r="TKV239" s="26"/>
      <c r="TKW239" s="26"/>
      <c r="TKX239" s="26"/>
      <c r="TKY239" s="26"/>
      <c r="TKZ239" s="26"/>
      <c r="TLA239" s="26"/>
      <c r="TLB239" s="26"/>
      <c r="TLC239" s="26"/>
      <c r="TLD239" s="26"/>
      <c r="TLE239" s="26"/>
      <c r="TLF239" s="26"/>
      <c r="TLG239" s="26"/>
      <c r="TLH239" s="26"/>
      <c r="TLI239" s="26"/>
      <c r="TLJ239" s="26"/>
      <c r="TLK239" s="26"/>
      <c r="TLL239" s="26"/>
      <c r="TLM239" s="26"/>
      <c r="TLN239" s="26"/>
      <c r="TLO239" s="26"/>
      <c r="TLP239" s="26"/>
      <c r="TLQ239" s="26"/>
      <c r="TLR239" s="26"/>
      <c r="TLS239" s="26"/>
      <c r="TLT239" s="26"/>
      <c r="TLU239" s="26"/>
      <c r="TLV239" s="26"/>
      <c r="TLW239" s="26"/>
      <c r="TLX239" s="26"/>
      <c r="TLY239" s="26"/>
      <c r="TLZ239" s="26"/>
      <c r="TMA239" s="26"/>
      <c r="TMB239" s="26"/>
      <c r="TMC239" s="26"/>
      <c r="TMD239" s="26"/>
      <c r="TME239" s="26"/>
      <c r="TMF239" s="26"/>
      <c r="TMG239" s="26"/>
      <c r="TMH239" s="26"/>
      <c r="TMI239" s="26"/>
      <c r="TMJ239" s="26"/>
      <c r="TMK239" s="26"/>
      <c r="TML239" s="26"/>
      <c r="TMM239" s="26"/>
      <c r="TMN239" s="26"/>
      <c r="TMO239" s="26"/>
      <c r="TMP239" s="26"/>
      <c r="TMQ239" s="26"/>
      <c r="TMR239" s="26"/>
      <c r="TMS239" s="26"/>
      <c r="TMT239" s="26"/>
      <c r="TMU239" s="26"/>
      <c r="TMV239" s="26"/>
      <c r="TMW239" s="26"/>
      <c r="TMX239" s="26"/>
      <c r="TMY239" s="26"/>
      <c r="TMZ239" s="26"/>
      <c r="TNA239" s="26"/>
      <c r="TNB239" s="26"/>
      <c r="TNC239" s="26"/>
      <c r="TND239" s="26"/>
      <c r="TNE239" s="26"/>
      <c r="TNF239" s="26"/>
      <c r="TNG239" s="26"/>
      <c r="TNH239" s="26"/>
      <c r="TNI239" s="26"/>
      <c r="TNJ239" s="26"/>
      <c r="TNK239" s="26"/>
      <c r="TNL239" s="26"/>
      <c r="TNM239" s="26"/>
      <c r="TNN239" s="26"/>
      <c r="TNO239" s="26"/>
      <c r="TNP239" s="26"/>
      <c r="TNQ239" s="26"/>
      <c r="TNR239" s="26"/>
      <c r="TNS239" s="26"/>
      <c r="TNT239" s="26"/>
      <c r="TNU239" s="26"/>
      <c r="TNV239" s="26"/>
      <c r="TNW239" s="26"/>
      <c r="TNX239" s="26"/>
      <c r="TNY239" s="26"/>
      <c r="TNZ239" s="26"/>
      <c r="TOA239" s="26"/>
      <c r="TOB239" s="26"/>
      <c r="TOC239" s="26"/>
      <c r="TOD239" s="26"/>
      <c r="TOE239" s="26"/>
      <c r="TOF239" s="26"/>
      <c r="TOG239" s="26"/>
      <c r="TOH239" s="26"/>
      <c r="TOI239" s="26"/>
      <c r="TOJ239" s="26"/>
      <c r="TOK239" s="26"/>
      <c r="TOL239" s="26"/>
      <c r="TOM239" s="26"/>
      <c r="TON239" s="26"/>
      <c r="TOO239" s="26"/>
      <c r="TOP239" s="26"/>
      <c r="TOQ239" s="26"/>
      <c r="TOR239" s="26"/>
      <c r="TOS239" s="26"/>
      <c r="TOT239" s="26"/>
      <c r="TOU239" s="26"/>
      <c r="TOV239" s="26"/>
      <c r="TOW239" s="26"/>
      <c r="TOX239" s="26"/>
      <c r="TOY239" s="26"/>
      <c r="TOZ239" s="26"/>
      <c r="TPA239" s="26"/>
      <c r="TPB239" s="26"/>
      <c r="TPC239" s="26"/>
      <c r="TPD239" s="26"/>
      <c r="TPE239" s="26"/>
      <c r="TPF239" s="26"/>
      <c r="TPG239" s="26"/>
      <c r="TPH239" s="26"/>
      <c r="TPI239" s="26"/>
      <c r="TPJ239" s="26"/>
      <c r="TPK239" s="26"/>
      <c r="TPL239" s="26"/>
      <c r="TPM239" s="26"/>
      <c r="TPN239" s="26"/>
      <c r="TPO239" s="26"/>
      <c r="TPP239" s="26"/>
      <c r="TPQ239" s="26"/>
      <c r="TPR239" s="26"/>
      <c r="TPS239" s="26"/>
      <c r="TPT239" s="26"/>
      <c r="TPU239" s="26"/>
      <c r="TPV239" s="26"/>
      <c r="TPW239" s="26"/>
      <c r="TPX239" s="26"/>
      <c r="TPY239" s="26"/>
      <c r="TPZ239" s="26"/>
      <c r="TQA239" s="26"/>
      <c r="TQB239" s="26"/>
      <c r="TQC239" s="26"/>
      <c r="TQD239" s="26"/>
      <c r="TQE239" s="26"/>
      <c r="TQF239" s="26"/>
      <c r="TQG239" s="26"/>
      <c r="TQH239" s="26"/>
      <c r="TQI239" s="26"/>
      <c r="TQJ239" s="26"/>
      <c r="TQK239" s="26"/>
      <c r="TQL239" s="26"/>
      <c r="TQM239" s="26"/>
      <c r="TQN239" s="26"/>
      <c r="TQO239" s="26"/>
      <c r="TQP239" s="26"/>
      <c r="TQQ239" s="26"/>
      <c r="TQR239" s="26"/>
      <c r="TQS239" s="26"/>
      <c r="TQT239" s="26"/>
      <c r="TQU239" s="26"/>
      <c r="TQV239" s="26"/>
      <c r="TQW239" s="26"/>
      <c r="TQX239" s="26"/>
      <c r="TQY239" s="26"/>
      <c r="TQZ239" s="26"/>
      <c r="TRA239" s="26"/>
      <c r="TRB239" s="26"/>
      <c r="TRC239" s="26"/>
      <c r="TRD239" s="26"/>
      <c r="TRE239" s="26"/>
      <c r="TRF239" s="26"/>
      <c r="TRG239" s="26"/>
      <c r="TRH239" s="26"/>
      <c r="TRI239" s="26"/>
      <c r="TRJ239" s="26"/>
      <c r="TRK239" s="26"/>
      <c r="TRL239" s="26"/>
      <c r="TRM239" s="26"/>
      <c r="TRN239" s="26"/>
      <c r="TRO239" s="26"/>
      <c r="TRP239" s="26"/>
      <c r="TRQ239" s="26"/>
      <c r="TRR239" s="26"/>
      <c r="TRS239" s="26"/>
      <c r="TRT239" s="26"/>
      <c r="TRU239" s="26"/>
      <c r="TRV239" s="26"/>
      <c r="TRW239" s="26"/>
      <c r="TRX239" s="26"/>
      <c r="TRY239" s="26"/>
      <c r="TRZ239" s="26"/>
      <c r="TSA239" s="26"/>
      <c r="TSB239" s="26"/>
      <c r="TSC239" s="26"/>
      <c r="TSD239" s="26"/>
      <c r="TSE239" s="26"/>
      <c r="TSF239" s="26"/>
      <c r="TSG239" s="26"/>
      <c r="TSH239" s="26"/>
      <c r="TSI239" s="26"/>
      <c r="TSJ239" s="26"/>
      <c r="TSK239" s="26"/>
      <c r="TSL239" s="26"/>
      <c r="TSM239" s="26"/>
      <c r="TSN239" s="26"/>
      <c r="TSO239" s="26"/>
      <c r="TSP239" s="26"/>
      <c r="TSQ239" s="26"/>
      <c r="TSR239" s="26"/>
      <c r="TSS239" s="26"/>
      <c r="TST239" s="26"/>
      <c r="TSU239" s="26"/>
      <c r="TSV239" s="26"/>
      <c r="TSW239" s="26"/>
      <c r="TSX239" s="26"/>
      <c r="TSY239" s="26"/>
      <c r="TSZ239" s="26"/>
      <c r="TTA239" s="26"/>
      <c r="TTB239" s="26"/>
      <c r="TTC239" s="26"/>
      <c r="TTD239" s="26"/>
      <c r="TTE239" s="26"/>
      <c r="TTF239" s="26"/>
      <c r="TTG239" s="26"/>
      <c r="TTH239" s="26"/>
      <c r="TTI239" s="26"/>
      <c r="TTJ239" s="26"/>
      <c r="TTK239" s="26"/>
      <c r="TTL239" s="26"/>
      <c r="TTM239" s="26"/>
      <c r="TTN239" s="26"/>
      <c r="TTO239" s="26"/>
      <c r="TTP239" s="26"/>
      <c r="TTQ239" s="26"/>
      <c r="TTR239" s="26"/>
      <c r="TTS239" s="26"/>
      <c r="TTT239" s="26"/>
      <c r="TTU239" s="26"/>
      <c r="TTV239" s="26"/>
      <c r="TTW239" s="26"/>
      <c r="TTX239" s="26"/>
      <c r="TTY239" s="26"/>
      <c r="TTZ239" s="26"/>
      <c r="TUA239" s="26"/>
      <c r="TUB239" s="26"/>
      <c r="TUC239" s="26"/>
      <c r="TUD239" s="26"/>
      <c r="TUE239" s="26"/>
      <c r="TUF239" s="26"/>
      <c r="TUG239" s="26"/>
      <c r="TUH239" s="26"/>
      <c r="TUI239" s="26"/>
      <c r="TUJ239" s="26"/>
      <c r="TUK239" s="26"/>
      <c r="TUL239" s="26"/>
      <c r="TUM239" s="26"/>
      <c r="TUN239" s="26"/>
      <c r="TUO239" s="26"/>
      <c r="TUP239" s="26"/>
      <c r="TUQ239" s="26"/>
      <c r="TUR239" s="26"/>
      <c r="TUS239" s="26"/>
      <c r="TUT239" s="26"/>
      <c r="TUU239" s="26"/>
      <c r="TUV239" s="26"/>
      <c r="TUW239" s="26"/>
      <c r="TUX239" s="26"/>
      <c r="TUY239" s="26"/>
      <c r="TUZ239" s="26"/>
      <c r="TVA239" s="26"/>
      <c r="TVB239" s="26"/>
      <c r="TVC239" s="26"/>
      <c r="TVD239" s="26"/>
      <c r="TVE239" s="26"/>
      <c r="TVF239" s="26"/>
      <c r="TVG239" s="26"/>
      <c r="TVH239" s="26"/>
      <c r="TVI239" s="26"/>
      <c r="TVJ239" s="26"/>
      <c r="TVK239" s="26"/>
      <c r="TVL239" s="26"/>
      <c r="TVM239" s="26"/>
      <c r="TVN239" s="26"/>
      <c r="TVO239" s="26"/>
      <c r="TVP239" s="26"/>
      <c r="TVQ239" s="26"/>
      <c r="TVR239" s="26"/>
      <c r="TVS239" s="26"/>
      <c r="TVT239" s="26"/>
      <c r="TVU239" s="26"/>
      <c r="TVV239" s="26"/>
      <c r="TVW239" s="26"/>
      <c r="TVX239" s="26"/>
      <c r="TVY239" s="26"/>
      <c r="TVZ239" s="26"/>
      <c r="TWA239" s="26"/>
      <c r="TWB239" s="26"/>
      <c r="TWC239" s="26"/>
      <c r="TWD239" s="26"/>
      <c r="TWE239" s="26"/>
      <c r="TWF239" s="26"/>
      <c r="TWG239" s="26"/>
      <c r="TWH239" s="26"/>
      <c r="TWI239" s="26"/>
      <c r="TWJ239" s="26"/>
      <c r="TWK239" s="26"/>
      <c r="TWL239" s="26"/>
      <c r="TWM239" s="26"/>
      <c r="TWN239" s="26"/>
      <c r="TWO239" s="26"/>
      <c r="TWP239" s="26"/>
      <c r="TWQ239" s="26"/>
      <c r="TWR239" s="26"/>
      <c r="TWS239" s="26"/>
      <c r="TWT239" s="26"/>
      <c r="TWU239" s="26"/>
      <c r="TWV239" s="26"/>
      <c r="TWW239" s="26"/>
      <c r="TWX239" s="26"/>
      <c r="TWY239" s="26"/>
      <c r="TWZ239" s="26"/>
      <c r="TXA239" s="26"/>
      <c r="TXB239" s="26"/>
      <c r="TXC239" s="26"/>
      <c r="TXD239" s="26"/>
      <c r="TXE239" s="26"/>
      <c r="TXF239" s="26"/>
      <c r="TXG239" s="26"/>
      <c r="TXH239" s="26"/>
      <c r="TXI239" s="26"/>
      <c r="TXJ239" s="26"/>
      <c r="TXK239" s="26"/>
      <c r="TXL239" s="26"/>
      <c r="TXM239" s="26"/>
      <c r="TXN239" s="26"/>
      <c r="TXO239" s="26"/>
      <c r="TXP239" s="26"/>
      <c r="TXQ239" s="26"/>
      <c r="TXR239" s="26"/>
      <c r="TXS239" s="26"/>
      <c r="TXT239" s="26"/>
      <c r="TXU239" s="26"/>
      <c r="TXV239" s="26"/>
      <c r="TXW239" s="26"/>
      <c r="TXX239" s="26"/>
      <c r="TXY239" s="26"/>
      <c r="TXZ239" s="26"/>
      <c r="TYA239" s="26"/>
      <c r="TYB239" s="26"/>
      <c r="TYC239" s="26"/>
      <c r="TYD239" s="26"/>
      <c r="TYE239" s="26"/>
      <c r="TYF239" s="26"/>
      <c r="TYG239" s="26"/>
      <c r="TYH239" s="26"/>
      <c r="TYI239" s="26"/>
      <c r="TYJ239" s="26"/>
      <c r="TYK239" s="26"/>
      <c r="TYL239" s="26"/>
      <c r="TYM239" s="26"/>
      <c r="TYN239" s="26"/>
      <c r="TYO239" s="26"/>
      <c r="TYP239" s="26"/>
      <c r="TYQ239" s="26"/>
      <c r="TYR239" s="26"/>
      <c r="TYS239" s="26"/>
      <c r="TYT239" s="26"/>
      <c r="TYU239" s="26"/>
      <c r="TYV239" s="26"/>
      <c r="TYW239" s="26"/>
      <c r="TYX239" s="26"/>
      <c r="TYY239" s="26"/>
      <c r="TYZ239" s="26"/>
      <c r="TZA239" s="26"/>
      <c r="TZB239" s="26"/>
      <c r="TZC239" s="26"/>
      <c r="TZD239" s="26"/>
      <c r="TZE239" s="26"/>
      <c r="TZF239" s="26"/>
      <c r="TZG239" s="26"/>
      <c r="TZH239" s="26"/>
      <c r="TZI239" s="26"/>
      <c r="TZJ239" s="26"/>
      <c r="TZK239" s="26"/>
      <c r="TZL239" s="26"/>
      <c r="TZM239" s="26"/>
      <c r="TZN239" s="26"/>
      <c r="TZO239" s="26"/>
      <c r="TZP239" s="26"/>
      <c r="TZQ239" s="26"/>
      <c r="TZR239" s="26"/>
      <c r="TZS239" s="26"/>
      <c r="TZT239" s="26"/>
      <c r="TZU239" s="26"/>
      <c r="TZV239" s="26"/>
      <c r="TZW239" s="26"/>
      <c r="TZX239" s="26"/>
      <c r="TZY239" s="26"/>
      <c r="TZZ239" s="26"/>
      <c r="UAA239" s="26"/>
      <c r="UAB239" s="26"/>
      <c r="UAC239" s="26"/>
      <c r="UAD239" s="26"/>
      <c r="UAE239" s="26"/>
      <c r="UAF239" s="26"/>
      <c r="UAG239" s="26"/>
      <c r="UAH239" s="26"/>
      <c r="UAI239" s="26"/>
      <c r="UAJ239" s="26"/>
      <c r="UAK239" s="26"/>
      <c r="UAL239" s="26"/>
      <c r="UAM239" s="26"/>
      <c r="UAN239" s="26"/>
      <c r="UAO239" s="26"/>
      <c r="UAP239" s="26"/>
      <c r="UAQ239" s="26"/>
      <c r="UAR239" s="26"/>
      <c r="UAS239" s="26"/>
      <c r="UAT239" s="26"/>
      <c r="UAU239" s="26"/>
      <c r="UAV239" s="26"/>
      <c r="UAW239" s="26"/>
      <c r="UAX239" s="26"/>
      <c r="UAY239" s="26"/>
      <c r="UAZ239" s="26"/>
      <c r="UBA239" s="26"/>
      <c r="UBB239" s="26"/>
      <c r="UBC239" s="26"/>
      <c r="UBD239" s="26"/>
      <c r="UBE239" s="26"/>
      <c r="UBF239" s="26"/>
      <c r="UBG239" s="26"/>
      <c r="UBH239" s="26"/>
      <c r="UBI239" s="26"/>
      <c r="UBJ239" s="26"/>
      <c r="UBK239" s="26"/>
      <c r="UBL239" s="26"/>
      <c r="UBM239" s="26"/>
      <c r="UBN239" s="26"/>
      <c r="UBO239" s="26"/>
      <c r="UBP239" s="26"/>
      <c r="UBQ239" s="26"/>
      <c r="UBR239" s="26"/>
      <c r="UBS239" s="26"/>
      <c r="UBT239" s="26"/>
      <c r="UBU239" s="26"/>
      <c r="UBV239" s="26"/>
      <c r="UBW239" s="26"/>
      <c r="UBX239" s="26"/>
      <c r="UBY239" s="26"/>
      <c r="UBZ239" s="26"/>
      <c r="UCA239" s="26"/>
      <c r="UCB239" s="26"/>
      <c r="UCC239" s="26"/>
      <c r="UCD239" s="26"/>
      <c r="UCE239" s="26"/>
      <c r="UCF239" s="26"/>
      <c r="UCG239" s="26"/>
      <c r="UCH239" s="26"/>
      <c r="UCI239" s="26"/>
      <c r="UCJ239" s="26"/>
      <c r="UCK239" s="26"/>
      <c r="UCL239" s="26"/>
      <c r="UCM239" s="26"/>
      <c r="UCN239" s="26"/>
      <c r="UCO239" s="26"/>
      <c r="UCP239" s="26"/>
      <c r="UCQ239" s="26"/>
      <c r="UCR239" s="26"/>
      <c r="UCS239" s="26"/>
      <c r="UCT239" s="26"/>
      <c r="UCU239" s="26"/>
      <c r="UCV239" s="26"/>
      <c r="UCW239" s="26"/>
      <c r="UCX239" s="26"/>
      <c r="UCY239" s="26"/>
      <c r="UCZ239" s="26"/>
      <c r="UDA239" s="26"/>
      <c r="UDB239" s="26"/>
      <c r="UDC239" s="26"/>
      <c r="UDD239" s="26"/>
      <c r="UDE239" s="26"/>
      <c r="UDF239" s="26"/>
      <c r="UDG239" s="26"/>
      <c r="UDH239" s="26"/>
      <c r="UDI239" s="26"/>
      <c r="UDJ239" s="26"/>
      <c r="UDK239" s="26"/>
      <c r="UDL239" s="26"/>
      <c r="UDM239" s="26"/>
      <c r="UDN239" s="26"/>
      <c r="UDO239" s="26"/>
      <c r="UDP239" s="26"/>
      <c r="UDQ239" s="26"/>
      <c r="UDR239" s="26"/>
      <c r="UDS239" s="26"/>
      <c r="UDT239" s="26"/>
      <c r="UDU239" s="26"/>
      <c r="UDV239" s="26"/>
      <c r="UDW239" s="26"/>
      <c r="UDX239" s="26"/>
      <c r="UDY239" s="26"/>
      <c r="UDZ239" s="26"/>
      <c r="UEA239" s="26"/>
      <c r="UEB239" s="26"/>
      <c r="UEC239" s="26"/>
      <c r="UED239" s="26"/>
      <c r="UEE239" s="26"/>
      <c r="UEF239" s="26"/>
      <c r="UEG239" s="26"/>
      <c r="UEH239" s="26"/>
      <c r="UEI239" s="26"/>
      <c r="UEJ239" s="26"/>
      <c r="UEK239" s="26"/>
      <c r="UEL239" s="26"/>
      <c r="UEM239" s="26"/>
      <c r="UEN239" s="26"/>
      <c r="UEO239" s="26"/>
      <c r="UEP239" s="26"/>
      <c r="UEQ239" s="26"/>
      <c r="UER239" s="26"/>
      <c r="UES239" s="26"/>
      <c r="UET239" s="26"/>
      <c r="UEU239" s="26"/>
      <c r="UEV239" s="26"/>
      <c r="UEW239" s="26"/>
      <c r="UEX239" s="26"/>
      <c r="UEY239" s="26"/>
      <c r="UEZ239" s="26"/>
      <c r="UFA239" s="26"/>
      <c r="UFB239" s="26"/>
      <c r="UFC239" s="26"/>
      <c r="UFD239" s="26"/>
      <c r="UFE239" s="26"/>
      <c r="UFF239" s="26"/>
      <c r="UFG239" s="26"/>
      <c r="UFH239" s="26"/>
      <c r="UFI239" s="26"/>
      <c r="UFJ239" s="26"/>
      <c r="UFK239" s="26"/>
      <c r="UFL239" s="26"/>
      <c r="UFM239" s="26"/>
      <c r="UFN239" s="26"/>
      <c r="UFO239" s="26"/>
      <c r="UFP239" s="26"/>
      <c r="UFQ239" s="26"/>
      <c r="UFR239" s="26"/>
      <c r="UFS239" s="26"/>
      <c r="UFT239" s="26"/>
      <c r="UFU239" s="26"/>
      <c r="UFV239" s="26"/>
      <c r="UFW239" s="26"/>
      <c r="UFX239" s="26"/>
      <c r="UFY239" s="26"/>
      <c r="UFZ239" s="26"/>
      <c r="UGA239" s="26"/>
      <c r="UGB239" s="26"/>
      <c r="UGC239" s="26"/>
      <c r="UGD239" s="26"/>
      <c r="UGE239" s="26"/>
      <c r="UGF239" s="26"/>
      <c r="UGG239" s="26"/>
      <c r="UGH239" s="26"/>
      <c r="UGI239" s="26"/>
      <c r="UGJ239" s="26"/>
      <c r="UGK239" s="26"/>
      <c r="UGL239" s="26"/>
      <c r="UGM239" s="26"/>
      <c r="UGN239" s="26"/>
      <c r="UGO239" s="26"/>
      <c r="UGP239" s="26"/>
      <c r="UGQ239" s="26"/>
      <c r="UGR239" s="26"/>
      <c r="UGS239" s="26"/>
      <c r="UGT239" s="26"/>
      <c r="UGU239" s="26"/>
      <c r="UGV239" s="26"/>
      <c r="UGW239" s="26"/>
      <c r="UGX239" s="26"/>
      <c r="UGY239" s="26"/>
      <c r="UGZ239" s="26"/>
      <c r="UHA239" s="26"/>
      <c r="UHB239" s="26"/>
      <c r="UHC239" s="26"/>
      <c r="UHD239" s="26"/>
      <c r="UHE239" s="26"/>
      <c r="UHF239" s="26"/>
      <c r="UHG239" s="26"/>
      <c r="UHH239" s="26"/>
      <c r="UHI239" s="26"/>
      <c r="UHJ239" s="26"/>
      <c r="UHK239" s="26"/>
      <c r="UHL239" s="26"/>
      <c r="UHM239" s="26"/>
      <c r="UHN239" s="26"/>
      <c r="UHO239" s="26"/>
      <c r="UHP239" s="26"/>
      <c r="UHQ239" s="26"/>
      <c r="UHR239" s="26"/>
      <c r="UHS239" s="26"/>
      <c r="UHT239" s="26"/>
      <c r="UHU239" s="26"/>
      <c r="UHV239" s="26"/>
      <c r="UHW239" s="26"/>
      <c r="UHX239" s="26"/>
      <c r="UHY239" s="26"/>
      <c r="UHZ239" s="26"/>
      <c r="UIA239" s="26"/>
      <c r="UIB239" s="26"/>
      <c r="UIC239" s="26"/>
      <c r="UID239" s="26"/>
      <c r="UIE239" s="26"/>
      <c r="UIF239" s="26"/>
      <c r="UIG239" s="26"/>
      <c r="UIH239" s="26"/>
      <c r="UII239" s="26"/>
      <c r="UIJ239" s="26"/>
      <c r="UIK239" s="26"/>
      <c r="UIL239" s="26"/>
      <c r="UIM239" s="26"/>
      <c r="UIN239" s="26"/>
      <c r="UIO239" s="26"/>
      <c r="UIP239" s="26"/>
      <c r="UIQ239" s="26"/>
      <c r="UIR239" s="26"/>
      <c r="UIS239" s="26"/>
      <c r="UIT239" s="26"/>
      <c r="UIU239" s="26"/>
      <c r="UIV239" s="26"/>
      <c r="UIW239" s="26"/>
      <c r="UIX239" s="26"/>
      <c r="UIY239" s="26"/>
      <c r="UIZ239" s="26"/>
      <c r="UJA239" s="26"/>
      <c r="UJB239" s="26"/>
      <c r="UJC239" s="26"/>
      <c r="UJD239" s="26"/>
      <c r="UJE239" s="26"/>
      <c r="UJF239" s="26"/>
      <c r="UJG239" s="26"/>
      <c r="UJH239" s="26"/>
      <c r="UJI239" s="26"/>
      <c r="UJJ239" s="26"/>
      <c r="UJK239" s="26"/>
      <c r="UJL239" s="26"/>
      <c r="UJM239" s="26"/>
      <c r="UJN239" s="26"/>
      <c r="UJO239" s="26"/>
      <c r="UJP239" s="26"/>
      <c r="UJQ239" s="26"/>
      <c r="UJR239" s="26"/>
      <c r="UJS239" s="26"/>
      <c r="UJT239" s="26"/>
      <c r="UJU239" s="26"/>
      <c r="UJV239" s="26"/>
      <c r="UJW239" s="26"/>
      <c r="UJX239" s="26"/>
      <c r="UJY239" s="26"/>
      <c r="UJZ239" s="26"/>
      <c r="UKA239" s="26"/>
      <c r="UKB239" s="26"/>
      <c r="UKC239" s="26"/>
      <c r="UKD239" s="26"/>
      <c r="UKE239" s="26"/>
      <c r="UKF239" s="26"/>
      <c r="UKG239" s="26"/>
      <c r="UKH239" s="26"/>
      <c r="UKI239" s="26"/>
      <c r="UKJ239" s="26"/>
      <c r="UKK239" s="26"/>
      <c r="UKL239" s="26"/>
      <c r="UKM239" s="26"/>
      <c r="UKN239" s="26"/>
      <c r="UKO239" s="26"/>
      <c r="UKP239" s="26"/>
      <c r="UKQ239" s="26"/>
      <c r="UKR239" s="26"/>
      <c r="UKS239" s="26"/>
      <c r="UKT239" s="26"/>
      <c r="UKU239" s="26"/>
      <c r="UKV239" s="26"/>
      <c r="UKW239" s="26"/>
      <c r="UKX239" s="26"/>
      <c r="UKY239" s="26"/>
      <c r="UKZ239" s="26"/>
      <c r="ULA239" s="26"/>
      <c r="ULB239" s="26"/>
      <c r="ULC239" s="26"/>
      <c r="ULD239" s="26"/>
      <c r="ULE239" s="26"/>
      <c r="ULF239" s="26"/>
      <c r="ULG239" s="26"/>
      <c r="ULH239" s="26"/>
      <c r="ULI239" s="26"/>
      <c r="ULJ239" s="26"/>
      <c r="ULK239" s="26"/>
      <c r="ULL239" s="26"/>
      <c r="ULM239" s="26"/>
      <c r="ULN239" s="26"/>
      <c r="ULO239" s="26"/>
      <c r="ULP239" s="26"/>
      <c r="ULQ239" s="26"/>
      <c r="ULR239" s="26"/>
      <c r="ULS239" s="26"/>
      <c r="ULT239" s="26"/>
      <c r="ULU239" s="26"/>
      <c r="ULV239" s="26"/>
      <c r="ULW239" s="26"/>
      <c r="ULX239" s="26"/>
      <c r="ULY239" s="26"/>
      <c r="ULZ239" s="26"/>
      <c r="UMA239" s="26"/>
      <c r="UMB239" s="26"/>
      <c r="UMC239" s="26"/>
      <c r="UMD239" s="26"/>
      <c r="UME239" s="26"/>
      <c r="UMF239" s="26"/>
      <c r="UMG239" s="26"/>
      <c r="UMH239" s="26"/>
      <c r="UMI239" s="26"/>
      <c r="UMJ239" s="26"/>
      <c r="UMK239" s="26"/>
      <c r="UML239" s="26"/>
      <c r="UMM239" s="26"/>
      <c r="UMN239" s="26"/>
      <c r="UMO239" s="26"/>
      <c r="UMP239" s="26"/>
      <c r="UMQ239" s="26"/>
      <c r="UMR239" s="26"/>
      <c r="UMS239" s="26"/>
      <c r="UMT239" s="26"/>
      <c r="UMU239" s="26"/>
      <c r="UMV239" s="26"/>
      <c r="UMW239" s="26"/>
      <c r="UMX239" s="26"/>
      <c r="UMY239" s="26"/>
      <c r="UMZ239" s="26"/>
      <c r="UNA239" s="26"/>
      <c r="UNB239" s="26"/>
      <c r="UNC239" s="26"/>
      <c r="UND239" s="26"/>
      <c r="UNE239" s="26"/>
      <c r="UNF239" s="26"/>
      <c r="UNG239" s="26"/>
      <c r="UNH239" s="26"/>
      <c r="UNI239" s="26"/>
      <c r="UNJ239" s="26"/>
      <c r="UNK239" s="26"/>
      <c r="UNL239" s="26"/>
      <c r="UNM239" s="26"/>
      <c r="UNN239" s="26"/>
      <c r="UNO239" s="26"/>
      <c r="UNP239" s="26"/>
      <c r="UNQ239" s="26"/>
      <c r="UNR239" s="26"/>
      <c r="UNS239" s="26"/>
      <c r="UNT239" s="26"/>
      <c r="UNU239" s="26"/>
      <c r="UNV239" s="26"/>
      <c r="UNW239" s="26"/>
      <c r="UNX239" s="26"/>
      <c r="UNY239" s="26"/>
      <c r="UNZ239" s="26"/>
      <c r="UOA239" s="26"/>
      <c r="UOB239" s="26"/>
      <c r="UOC239" s="26"/>
      <c r="UOD239" s="26"/>
      <c r="UOE239" s="26"/>
      <c r="UOF239" s="26"/>
      <c r="UOG239" s="26"/>
      <c r="UOH239" s="26"/>
      <c r="UOI239" s="26"/>
      <c r="UOJ239" s="26"/>
      <c r="UOK239" s="26"/>
      <c r="UOL239" s="26"/>
      <c r="UOM239" s="26"/>
      <c r="UON239" s="26"/>
      <c r="UOO239" s="26"/>
      <c r="UOP239" s="26"/>
      <c r="UOQ239" s="26"/>
      <c r="UOR239" s="26"/>
      <c r="UOS239" s="26"/>
      <c r="UOT239" s="26"/>
      <c r="UOU239" s="26"/>
      <c r="UOV239" s="26"/>
      <c r="UOW239" s="26"/>
      <c r="UOX239" s="26"/>
      <c r="UOY239" s="26"/>
      <c r="UOZ239" s="26"/>
      <c r="UPA239" s="26"/>
      <c r="UPB239" s="26"/>
      <c r="UPC239" s="26"/>
      <c r="UPD239" s="26"/>
      <c r="UPE239" s="26"/>
      <c r="UPF239" s="26"/>
      <c r="UPG239" s="26"/>
      <c r="UPH239" s="26"/>
      <c r="UPI239" s="26"/>
      <c r="UPJ239" s="26"/>
      <c r="UPK239" s="26"/>
      <c r="UPL239" s="26"/>
      <c r="UPM239" s="26"/>
      <c r="UPN239" s="26"/>
      <c r="UPO239" s="26"/>
      <c r="UPP239" s="26"/>
      <c r="UPQ239" s="26"/>
      <c r="UPR239" s="26"/>
      <c r="UPS239" s="26"/>
      <c r="UPT239" s="26"/>
      <c r="UPU239" s="26"/>
      <c r="UPV239" s="26"/>
      <c r="UPW239" s="26"/>
      <c r="UPX239" s="26"/>
      <c r="UPY239" s="26"/>
      <c r="UPZ239" s="26"/>
      <c r="UQA239" s="26"/>
      <c r="UQB239" s="26"/>
      <c r="UQC239" s="26"/>
      <c r="UQD239" s="26"/>
      <c r="UQE239" s="26"/>
      <c r="UQF239" s="26"/>
      <c r="UQG239" s="26"/>
      <c r="UQH239" s="26"/>
      <c r="UQI239" s="26"/>
      <c r="UQJ239" s="26"/>
      <c r="UQK239" s="26"/>
      <c r="UQL239" s="26"/>
      <c r="UQM239" s="26"/>
      <c r="UQN239" s="26"/>
      <c r="UQO239" s="26"/>
      <c r="UQP239" s="26"/>
      <c r="UQQ239" s="26"/>
      <c r="UQR239" s="26"/>
      <c r="UQS239" s="26"/>
      <c r="UQT239" s="26"/>
      <c r="UQU239" s="26"/>
      <c r="UQV239" s="26"/>
      <c r="UQW239" s="26"/>
      <c r="UQX239" s="26"/>
      <c r="UQY239" s="26"/>
      <c r="UQZ239" s="26"/>
      <c r="URA239" s="26"/>
      <c r="URB239" s="26"/>
      <c r="URC239" s="26"/>
      <c r="URD239" s="26"/>
      <c r="URE239" s="26"/>
      <c r="URF239" s="26"/>
      <c r="URG239" s="26"/>
      <c r="URH239" s="26"/>
      <c r="URI239" s="26"/>
      <c r="URJ239" s="26"/>
      <c r="URK239" s="26"/>
      <c r="URL239" s="26"/>
      <c r="URM239" s="26"/>
      <c r="URN239" s="26"/>
      <c r="URO239" s="26"/>
      <c r="URP239" s="26"/>
      <c r="URQ239" s="26"/>
      <c r="URR239" s="26"/>
      <c r="URS239" s="26"/>
      <c r="URT239" s="26"/>
      <c r="URU239" s="26"/>
      <c r="URV239" s="26"/>
      <c r="URW239" s="26"/>
      <c r="URX239" s="26"/>
      <c r="URY239" s="26"/>
      <c r="URZ239" s="26"/>
      <c r="USA239" s="26"/>
      <c r="USB239" s="26"/>
      <c r="USC239" s="26"/>
      <c r="USD239" s="26"/>
      <c r="USE239" s="26"/>
      <c r="USF239" s="26"/>
      <c r="USG239" s="26"/>
      <c r="USH239" s="26"/>
      <c r="USI239" s="26"/>
      <c r="USJ239" s="26"/>
      <c r="USK239" s="26"/>
      <c r="USL239" s="26"/>
      <c r="USM239" s="26"/>
      <c r="USN239" s="26"/>
      <c r="USO239" s="26"/>
      <c r="USP239" s="26"/>
      <c r="USQ239" s="26"/>
      <c r="USR239" s="26"/>
      <c r="USS239" s="26"/>
      <c r="UST239" s="26"/>
      <c r="USU239" s="26"/>
      <c r="USV239" s="26"/>
      <c r="USW239" s="26"/>
      <c r="USX239" s="26"/>
      <c r="USY239" s="26"/>
      <c r="USZ239" s="26"/>
      <c r="UTA239" s="26"/>
      <c r="UTB239" s="26"/>
      <c r="UTC239" s="26"/>
      <c r="UTD239" s="26"/>
      <c r="UTE239" s="26"/>
      <c r="UTF239" s="26"/>
      <c r="UTG239" s="26"/>
      <c r="UTH239" s="26"/>
      <c r="UTI239" s="26"/>
      <c r="UTJ239" s="26"/>
      <c r="UTK239" s="26"/>
      <c r="UTL239" s="26"/>
      <c r="UTM239" s="26"/>
      <c r="UTN239" s="26"/>
      <c r="UTO239" s="26"/>
      <c r="UTP239" s="26"/>
      <c r="UTQ239" s="26"/>
      <c r="UTR239" s="26"/>
      <c r="UTS239" s="26"/>
      <c r="UTT239" s="26"/>
      <c r="UTU239" s="26"/>
      <c r="UTV239" s="26"/>
      <c r="UTW239" s="26"/>
      <c r="UTX239" s="26"/>
      <c r="UTY239" s="26"/>
      <c r="UTZ239" s="26"/>
      <c r="UUA239" s="26"/>
      <c r="UUB239" s="26"/>
      <c r="UUC239" s="26"/>
      <c r="UUD239" s="26"/>
      <c r="UUE239" s="26"/>
      <c r="UUF239" s="26"/>
      <c r="UUG239" s="26"/>
      <c r="UUH239" s="26"/>
      <c r="UUI239" s="26"/>
      <c r="UUJ239" s="26"/>
      <c r="UUK239" s="26"/>
      <c r="UUL239" s="26"/>
      <c r="UUM239" s="26"/>
      <c r="UUN239" s="26"/>
      <c r="UUO239" s="26"/>
      <c r="UUP239" s="26"/>
      <c r="UUQ239" s="26"/>
      <c r="UUR239" s="26"/>
      <c r="UUS239" s="26"/>
      <c r="UUT239" s="26"/>
      <c r="UUU239" s="26"/>
      <c r="UUV239" s="26"/>
      <c r="UUW239" s="26"/>
      <c r="UUX239" s="26"/>
      <c r="UUY239" s="26"/>
      <c r="UUZ239" s="26"/>
      <c r="UVA239" s="26"/>
      <c r="UVB239" s="26"/>
      <c r="UVC239" s="26"/>
      <c r="UVD239" s="26"/>
      <c r="UVE239" s="26"/>
      <c r="UVF239" s="26"/>
      <c r="UVG239" s="26"/>
      <c r="UVH239" s="26"/>
      <c r="UVI239" s="26"/>
      <c r="UVJ239" s="26"/>
      <c r="UVK239" s="26"/>
      <c r="UVL239" s="26"/>
      <c r="UVM239" s="26"/>
      <c r="UVN239" s="26"/>
      <c r="UVO239" s="26"/>
      <c r="UVP239" s="26"/>
      <c r="UVQ239" s="26"/>
      <c r="UVR239" s="26"/>
      <c r="UVS239" s="26"/>
      <c r="UVT239" s="26"/>
      <c r="UVU239" s="26"/>
      <c r="UVV239" s="26"/>
      <c r="UVW239" s="26"/>
      <c r="UVX239" s="26"/>
      <c r="UVY239" s="26"/>
      <c r="UVZ239" s="26"/>
      <c r="UWA239" s="26"/>
      <c r="UWB239" s="26"/>
      <c r="UWC239" s="26"/>
      <c r="UWD239" s="26"/>
      <c r="UWE239" s="26"/>
      <c r="UWF239" s="26"/>
      <c r="UWG239" s="26"/>
      <c r="UWH239" s="26"/>
      <c r="UWI239" s="26"/>
      <c r="UWJ239" s="26"/>
      <c r="UWK239" s="26"/>
      <c r="UWL239" s="26"/>
      <c r="UWM239" s="26"/>
      <c r="UWN239" s="26"/>
      <c r="UWO239" s="26"/>
      <c r="UWP239" s="26"/>
      <c r="UWQ239" s="26"/>
      <c r="UWR239" s="26"/>
      <c r="UWS239" s="26"/>
      <c r="UWT239" s="26"/>
      <c r="UWU239" s="26"/>
      <c r="UWV239" s="26"/>
      <c r="UWW239" s="26"/>
      <c r="UWX239" s="26"/>
      <c r="UWY239" s="26"/>
      <c r="UWZ239" s="26"/>
      <c r="UXA239" s="26"/>
      <c r="UXB239" s="26"/>
      <c r="UXC239" s="26"/>
      <c r="UXD239" s="26"/>
      <c r="UXE239" s="26"/>
      <c r="UXF239" s="26"/>
      <c r="UXG239" s="26"/>
      <c r="UXH239" s="26"/>
      <c r="UXI239" s="26"/>
      <c r="UXJ239" s="26"/>
      <c r="UXK239" s="26"/>
      <c r="UXL239" s="26"/>
      <c r="UXM239" s="26"/>
      <c r="UXN239" s="26"/>
      <c r="UXO239" s="26"/>
      <c r="UXP239" s="26"/>
      <c r="UXQ239" s="26"/>
      <c r="UXR239" s="26"/>
      <c r="UXS239" s="26"/>
      <c r="UXT239" s="26"/>
      <c r="UXU239" s="26"/>
      <c r="UXV239" s="26"/>
      <c r="UXW239" s="26"/>
      <c r="UXX239" s="26"/>
      <c r="UXY239" s="26"/>
      <c r="UXZ239" s="26"/>
      <c r="UYA239" s="26"/>
      <c r="UYB239" s="26"/>
      <c r="UYC239" s="26"/>
      <c r="UYD239" s="26"/>
      <c r="UYE239" s="26"/>
      <c r="UYF239" s="26"/>
      <c r="UYG239" s="26"/>
      <c r="UYH239" s="26"/>
      <c r="UYI239" s="26"/>
      <c r="UYJ239" s="26"/>
      <c r="UYK239" s="26"/>
      <c r="UYL239" s="26"/>
      <c r="UYM239" s="26"/>
      <c r="UYN239" s="26"/>
      <c r="UYO239" s="26"/>
      <c r="UYP239" s="26"/>
      <c r="UYQ239" s="26"/>
      <c r="UYR239" s="26"/>
      <c r="UYS239" s="26"/>
      <c r="UYT239" s="26"/>
      <c r="UYU239" s="26"/>
      <c r="UYV239" s="26"/>
      <c r="UYW239" s="26"/>
      <c r="UYX239" s="26"/>
      <c r="UYY239" s="26"/>
      <c r="UYZ239" s="26"/>
      <c r="UZA239" s="26"/>
      <c r="UZB239" s="26"/>
      <c r="UZC239" s="26"/>
      <c r="UZD239" s="26"/>
      <c r="UZE239" s="26"/>
      <c r="UZF239" s="26"/>
      <c r="UZG239" s="26"/>
      <c r="UZH239" s="26"/>
      <c r="UZI239" s="26"/>
      <c r="UZJ239" s="26"/>
      <c r="UZK239" s="26"/>
      <c r="UZL239" s="26"/>
      <c r="UZM239" s="26"/>
      <c r="UZN239" s="26"/>
      <c r="UZO239" s="26"/>
      <c r="UZP239" s="26"/>
      <c r="UZQ239" s="26"/>
      <c r="UZR239" s="26"/>
      <c r="UZS239" s="26"/>
      <c r="UZT239" s="26"/>
      <c r="UZU239" s="26"/>
      <c r="UZV239" s="26"/>
      <c r="UZW239" s="26"/>
      <c r="UZX239" s="26"/>
      <c r="UZY239" s="26"/>
      <c r="UZZ239" s="26"/>
      <c r="VAA239" s="26"/>
      <c r="VAB239" s="26"/>
      <c r="VAC239" s="26"/>
      <c r="VAD239" s="26"/>
      <c r="VAE239" s="26"/>
      <c r="VAF239" s="26"/>
      <c r="VAG239" s="26"/>
      <c r="VAH239" s="26"/>
      <c r="VAI239" s="26"/>
      <c r="VAJ239" s="26"/>
      <c r="VAK239" s="26"/>
      <c r="VAL239" s="26"/>
      <c r="VAM239" s="26"/>
      <c r="VAN239" s="26"/>
      <c r="VAO239" s="26"/>
      <c r="VAP239" s="26"/>
      <c r="VAQ239" s="26"/>
      <c r="VAR239" s="26"/>
      <c r="VAS239" s="26"/>
      <c r="VAT239" s="26"/>
      <c r="VAU239" s="26"/>
      <c r="VAV239" s="26"/>
      <c r="VAW239" s="26"/>
      <c r="VAX239" s="26"/>
      <c r="VAY239" s="26"/>
      <c r="VAZ239" s="26"/>
      <c r="VBA239" s="26"/>
      <c r="VBB239" s="26"/>
      <c r="VBC239" s="26"/>
      <c r="VBD239" s="26"/>
      <c r="VBE239" s="26"/>
      <c r="VBF239" s="26"/>
      <c r="VBG239" s="26"/>
      <c r="VBH239" s="26"/>
      <c r="VBI239" s="26"/>
      <c r="VBJ239" s="26"/>
      <c r="VBK239" s="26"/>
      <c r="VBL239" s="26"/>
      <c r="VBM239" s="26"/>
      <c r="VBN239" s="26"/>
      <c r="VBO239" s="26"/>
      <c r="VBP239" s="26"/>
      <c r="VBQ239" s="26"/>
      <c r="VBR239" s="26"/>
      <c r="VBS239" s="26"/>
      <c r="VBT239" s="26"/>
      <c r="VBU239" s="26"/>
      <c r="VBV239" s="26"/>
      <c r="VBW239" s="26"/>
      <c r="VBX239" s="26"/>
      <c r="VBY239" s="26"/>
      <c r="VBZ239" s="26"/>
      <c r="VCA239" s="26"/>
      <c r="VCB239" s="26"/>
      <c r="VCC239" s="26"/>
      <c r="VCD239" s="26"/>
      <c r="VCE239" s="26"/>
      <c r="VCF239" s="26"/>
      <c r="VCG239" s="26"/>
      <c r="VCH239" s="26"/>
      <c r="VCI239" s="26"/>
      <c r="VCJ239" s="26"/>
      <c r="VCK239" s="26"/>
      <c r="VCL239" s="26"/>
      <c r="VCM239" s="26"/>
      <c r="VCN239" s="26"/>
      <c r="VCO239" s="26"/>
      <c r="VCP239" s="26"/>
      <c r="VCQ239" s="26"/>
      <c r="VCR239" s="26"/>
      <c r="VCS239" s="26"/>
      <c r="VCT239" s="26"/>
      <c r="VCU239" s="26"/>
      <c r="VCV239" s="26"/>
      <c r="VCW239" s="26"/>
      <c r="VCX239" s="26"/>
      <c r="VCY239" s="26"/>
      <c r="VCZ239" s="26"/>
      <c r="VDA239" s="26"/>
      <c r="VDB239" s="26"/>
      <c r="VDC239" s="26"/>
      <c r="VDD239" s="26"/>
      <c r="VDE239" s="26"/>
      <c r="VDF239" s="26"/>
      <c r="VDG239" s="26"/>
      <c r="VDH239" s="26"/>
      <c r="VDI239" s="26"/>
      <c r="VDJ239" s="26"/>
      <c r="VDK239" s="26"/>
      <c r="VDL239" s="26"/>
      <c r="VDM239" s="26"/>
      <c r="VDN239" s="26"/>
      <c r="VDO239" s="26"/>
      <c r="VDP239" s="26"/>
      <c r="VDQ239" s="26"/>
      <c r="VDR239" s="26"/>
      <c r="VDS239" s="26"/>
      <c r="VDT239" s="26"/>
      <c r="VDU239" s="26"/>
      <c r="VDV239" s="26"/>
      <c r="VDW239" s="26"/>
      <c r="VDX239" s="26"/>
      <c r="VDY239" s="26"/>
      <c r="VDZ239" s="26"/>
      <c r="VEA239" s="26"/>
      <c r="VEB239" s="26"/>
      <c r="VEC239" s="26"/>
      <c r="VED239" s="26"/>
      <c r="VEE239" s="26"/>
      <c r="VEF239" s="26"/>
      <c r="VEG239" s="26"/>
      <c r="VEH239" s="26"/>
      <c r="VEI239" s="26"/>
      <c r="VEJ239" s="26"/>
      <c r="VEK239" s="26"/>
      <c r="VEL239" s="26"/>
      <c r="VEM239" s="26"/>
      <c r="VEN239" s="26"/>
      <c r="VEO239" s="26"/>
      <c r="VEP239" s="26"/>
      <c r="VEQ239" s="26"/>
      <c r="VER239" s="26"/>
      <c r="VES239" s="26"/>
      <c r="VET239" s="26"/>
      <c r="VEU239" s="26"/>
      <c r="VEV239" s="26"/>
      <c r="VEW239" s="26"/>
      <c r="VEX239" s="26"/>
      <c r="VEY239" s="26"/>
      <c r="VEZ239" s="26"/>
      <c r="VFA239" s="26"/>
      <c r="VFB239" s="26"/>
      <c r="VFC239" s="26"/>
      <c r="VFD239" s="26"/>
      <c r="VFE239" s="26"/>
      <c r="VFF239" s="26"/>
      <c r="VFG239" s="26"/>
      <c r="VFH239" s="26"/>
      <c r="VFI239" s="26"/>
      <c r="VFJ239" s="26"/>
      <c r="VFK239" s="26"/>
      <c r="VFL239" s="26"/>
      <c r="VFM239" s="26"/>
      <c r="VFN239" s="26"/>
      <c r="VFO239" s="26"/>
      <c r="VFP239" s="26"/>
      <c r="VFQ239" s="26"/>
      <c r="VFR239" s="26"/>
      <c r="VFS239" s="26"/>
      <c r="VFT239" s="26"/>
      <c r="VFU239" s="26"/>
      <c r="VFV239" s="26"/>
      <c r="VFW239" s="26"/>
      <c r="VFX239" s="26"/>
      <c r="VFY239" s="26"/>
      <c r="VFZ239" s="26"/>
      <c r="VGA239" s="26"/>
      <c r="VGB239" s="26"/>
      <c r="VGC239" s="26"/>
      <c r="VGD239" s="26"/>
      <c r="VGE239" s="26"/>
      <c r="VGF239" s="26"/>
      <c r="VGG239" s="26"/>
      <c r="VGH239" s="26"/>
      <c r="VGI239" s="26"/>
      <c r="VGJ239" s="26"/>
      <c r="VGK239" s="26"/>
      <c r="VGL239" s="26"/>
      <c r="VGM239" s="26"/>
      <c r="VGN239" s="26"/>
      <c r="VGO239" s="26"/>
      <c r="VGP239" s="26"/>
      <c r="VGQ239" s="26"/>
      <c r="VGR239" s="26"/>
      <c r="VGS239" s="26"/>
      <c r="VGT239" s="26"/>
      <c r="VGU239" s="26"/>
      <c r="VGV239" s="26"/>
      <c r="VGW239" s="26"/>
      <c r="VGX239" s="26"/>
      <c r="VGY239" s="26"/>
      <c r="VGZ239" s="26"/>
      <c r="VHA239" s="26"/>
      <c r="VHB239" s="26"/>
      <c r="VHC239" s="26"/>
      <c r="VHD239" s="26"/>
      <c r="VHE239" s="26"/>
      <c r="VHF239" s="26"/>
      <c r="VHG239" s="26"/>
      <c r="VHH239" s="26"/>
      <c r="VHI239" s="26"/>
      <c r="VHJ239" s="26"/>
      <c r="VHK239" s="26"/>
      <c r="VHL239" s="26"/>
      <c r="VHM239" s="26"/>
      <c r="VHN239" s="26"/>
      <c r="VHO239" s="26"/>
      <c r="VHP239" s="26"/>
      <c r="VHQ239" s="26"/>
      <c r="VHR239" s="26"/>
      <c r="VHS239" s="26"/>
      <c r="VHT239" s="26"/>
      <c r="VHU239" s="26"/>
      <c r="VHV239" s="26"/>
      <c r="VHW239" s="26"/>
      <c r="VHX239" s="26"/>
      <c r="VHY239" s="26"/>
      <c r="VHZ239" s="26"/>
      <c r="VIA239" s="26"/>
      <c r="VIB239" s="26"/>
      <c r="VIC239" s="26"/>
      <c r="VID239" s="26"/>
      <c r="VIE239" s="26"/>
      <c r="VIF239" s="26"/>
      <c r="VIG239" s="26"/>
      <c r="VIH239" s="26"/>
      <c r="VII239" s="26"/>
      <c r="VIJ239" s="26"/>
      <c r="VIK239" s="26"/>
      <c r="VIL239" s="26"/>
      <c r="VIM239" s="26"/>
      <c r="VIN239" s="26"/>
      <c r="VIO239" s="26"/>
      <c r="VIP239" s="26"/>
      <c r="VIQ239" s="26"/>
      <c r="VIR239" s="26"/>
      <c r="VIS239" s="26"/>
      <c r="VIT239" s="26"/>
      <c r="VIU239" s="26"/>
      <c r="VIV239" s="26"/>
      <c r="VIW239" s="26"/>
      <c r="VIX239" s="26"/>
      <c r="VIY239" s="26"/>
      <c r="VIZ239" s="26"/>
      <c r="VJA239" s="26"/>
      <c r="VJB239" s="26"/>
      <c r="VJC239" s="26"/>
      <c r="VJD239" s="26"/>
      <c r="VJE239" s="26"/>
      <c r="VJF239" s="26"/>
      <c r="VJG239" s="26"/>
      <c r="VJH239" s="26"/>
      <c r="VJI239" s="26"/>
      <c r="VJJ239" s="26"/>
      <c r="VJK239" s="26"/>
      <c r="VJL239" s="26"/>
      <c r="VJM239" s="26"/>
      <c r="VJN239" s="26"/>
      <c r="VJO239" s="26"/>
      <c r="VJP239" s="26"/>
      <c r="VJQ239" s="26"/>
      <c r="VJR239" s="26"/>
      <c r="VJS239" s="26"/>
      <c r="VJT239" s="26"/>
      <c r="VJU239" s="26"/>
      <c r="VJV239" s="26"/>
      <c r="VJW239" s="26"/>
      <c r="VJX239" s="26"/>
      <c r="VJY239" s="26"/>
      <c r="VJZ239" s="26"/>
      <c r="VKA239" s="26"/>
      <c r="VKB239" s="26"/>
      <c r="VKC239" s="26"/>
      <c r="VKD239" s="26"/>
      <c r="VKE239" s="26"/>
      <c r="VKF239" s="26"/>
      <c r="VKG239" s="26"/>
      <c r="VKH239" s="26"/>
      <c r="VKI239" s="26"/>
      <c r="VKJ239" s="26"/>
      <c r="VKK239" s="26"/>
      <c r="VKL239" s="26"/>
      <c r="VKM239" s="26"/>
      <c r="VKN239" s="26"/>
      <c r="VKO239" s="26"/>
      <c r="VKP239" s="26"/>
      <c r="VKQ239" s="26"/>
      <c r="VKR239" s="26"/>
      <c r="VKS239" s="26"/>
      <c r="VKT239" s="26"/>
      <c r="VKU239" s="26"/>
      <c r="VKV239" s="26"/>
      <c r="VKW239" s="26"/>
      <c r="VKX239" s="26"/>
      <c r="VKY239" s="26"/>
      <c r="VKZ239" s="26"/>
      <c r="VLA239" s="26"/>
      <c r="VLB239" s="26"/>
      <c r="VLC239" s="26"/>
      <c r="VLD239" s="26"/>
      <c r="VLE239" s="26"/>
      <c r="VLF239" s="26"/>
      <c r="VLG239" s="26"/>
      <c r="VLH239" s="26"/>
      <c r="VLI239" s="26"/>
      <c r="VLJ239" s="26"/>
      <c r="VLK239" s="26"/>
      <c r="VLL239" s="26"/>
      <c r="VLM239" s="26"/>
      <c r="VLN239" s="26"/>
      <c r="VLO239" s="26"/>
      <c r="VLP239" s="26"/>
      <c r="VLQ239" s="26"/>
      <c r="VLR239" s="26"/>
      <c r="VLS239" s="26"/>
      <c r="VLT239" s="26"/>
      <c r="VLU239" s="26"/>
      <c r="VLV239" s="26"/>
      <c r="VLW239" s="26"/>
      <c r="VLX239" s="26"/>
      <c r="VLY239" s="26"/>
      <c r="VLZ239" s="26"/>
      <c r="VMA239" s="26"/>
      <c r="VMB239" s="26"/>
      <c r="VMC239" s="26"/>
      <c r="VMD239" s="26"/>
      <c r="VME239" s="26"/>
      <c r="VMF239" s="26"/>
      <c r="VMG239" s="26"/>
      <c r="VMH239" s="26"/>
      <c r="VMI239" s="26"/>
      <c r="VMJ239" s="26"/>
      <c r="VMK239" s="26"/>
      <c r="VML239" s="26"/>
      <c r="VMM239" s="26"/>
      <c r="VMN239" s="26"/>
      <c r="VMO239" s="26"/>
      <c r="VMP239" s="26"/>
      <c r="VMQ239" s="26"/>
      <c r="VMR239" s="26"/>
      <c r="VMS239" s="26"/>
      <c r="VMT239" s="26"/>
      <c r="VMU239" s="26"/>
      <c r="VMV239" s="26"/>
      <c r="VMW239" s="26"/>
      <c r="VMX239" s="26"/>
      <c r="VMY239" s="26"/>
      <c r="VMZ239" s="26"/>
      <c r="VNA239" s="26"/>
      <c r="VNB239" s="26"/>
      <c r="VNC239" s="26"/>
      <c r="VND239" s="26"/>
      <c r="VNE239" s="26"/>
      <c r="VNF239" s="26"/>
      <c r="VNG239" s="26"/>
      <c r="VNH239" s="26"/>
      <c r="VNI239" s="26"/>
      <c r="VNJ239" s="26"/>
      <c r="VNK239" s="26"/>
      <c r="VNL239" s="26"/>
      <c r="VNM239" s="26"/>
      <c r="VNN239" s="26"/>
      <c r="VNO239" s="26"/>
      <c r="VNP239" s="26"/>
      <c r="VNQ239" s="26"/>
      <c r="VNR239" s="26"/>
      <c r="VNS239" s="26"/>
      <c r="VNT239" s="26"/>
      <c r="VNU239" s="26"/>
      <c r="VNV239" s="26"/>
      <c r="VNW239" s="26"/>
      <c r="VNX239" s="26"/>
      <c r="VNY239" s="26"/>
      <c r="VNZ239" s="26"/>
      <c r="VOA239" s="26"/>
      <c r="VOB239" s="26"/>
      <c r="VOC239" s="26"/>
      <c r="VOD239" s="26"/>
      <c r="VOE239" s="26"/>
      <c r="VOF239" s="26"/>
      <c r="VOG239" s="26"/>
      <c r="VOH239" s="26"/>
      <c r="VOI239" s="26"/>
      <c r="VOJ239" s="26"/>
      <c r="VOK239" s="26"/>
      <c r="VOL239" s="26"/>
      <c r="VOM239" s="26"/>
      <c r="VON239" s="26"/>
      <c r="VOO239" s="26"/>
      <c r="VOP239" s="26"/>
      <c r="VOQ239" s="26"/>
      <c r="VOR239" s="26"/>
      <c r="VOS239" s="26"/>
      <c r="VOT239" s="26"/>
      <c r="VOU239" s="26"/>
      <c r="VOV239" s="26"/>
      <c r="VOW239" s="26"/>
      <c r="VOX239" s="26"/>
      <c r="VOY239" s="26"/>
      <c r="VOZ239" s="26"/>
      <c r="VPA239" s="26"/>
      <c r="VPB239" s="26"/>
      <c r="VPC239" s="26"/>
      <c r="VPD239" s="26"/>
      <c r="VPE239" s="26"/>
      <c r="VPF239" s="26"/>
      <c r="VPG239" s="26"/>
      <c r="VPH239" s="26"/>
      <c r="VPI239" s="26"/>
      <c r="VPJ239" s="26"/>
      <c r="VPK239" s="26"/>
      <c r="VPL239" s="26"/>
      <c r="VPM239" s="26"/>
      <c r="VPN239" s="26"/>
      <c r="VPO239" s="26"/>
      <c r="VPP239" s="26"/>
      <c r="VPQ239" s="26"/>
      <c r="VPR239" s="26"/>
      <c r="VPS239" s="26"/>
      <c r="VPT239" s="26"/>
      <c r="VPU239" s="26"/>
      <c r="VPV239" s="26"/>
      <c r="VPW239" s="26"/>
      <c r="VPX239" s="26"/>
      <c r="VPY239" s="26"/>
      <c r="VPZ239" s="26"/>
      <c r="VQA239" s="26"/>
      <c r="VQB239" s="26"/>
      <c r="VQC239" s="26"/>
      <c r="VQD239" s="26"/>
      <c r="VQE239" s="26"/>
      <c r="VQF239" s="26"/>
      <c r="VQG239" s="26"/>
      <c r="VQH239" s="26"/>
      <c r="VQI239" s="26"/>
      <c r="VQJ239" s="26"/>
      <c r="VQK239" s="26"/>
      <c r="VQL239" s="26"/>
      <c r="VQM239" s="26"/>
      <c r="VQN239" s="26"/>
      <c r="VQO239" s="26"/>
      <c r="VQP239" s="26"/>
      <c r="VQQ239" s="26"/>
      <c r="VQR239" s="26"/>
      <c r="VQS239" s="26"/>
      <c r="VQT239" s="26"/>
      <c r="VQU239" s="26"/>
      <c r="VQV239" s="26"/>
      <c r="VQW239" s="26"/>
      <c r="VQX239" s="26"/>
      <c r="VQY239" s="26"/>
      <c r="VQZ239" s="26"/>
      <c r="VRA239" s="26"/>
      <c r="VRB239" s="26"/>
      <c r="VRC239" s="26"/>
      <c r="VRD239" s="26"/>
      <c r="VRE239" s="26"/>
      <c r="VRF239" s="26"/>
      <c r="VRG239" s="26"/>
      <c r="VRH239" s="26"/>
      <c r="VRI239" s="26"/>
      <c r="VRJ239" s="26"/>
      <c r="VRK239" s="26"/>
      <c r="VRL239" s="26"/>
      <c r="VRM239" s="26"/>
      <c r="VRN239" s="26"/>
      <c r="VRO239" s="26"/>
      <c r="VRP239" s="26"/>
      <c r="VRQ239" s="26"/>
      <c r="VRR239" s="26"/>
      <c r="VRS239" s="26"/>
      <c r="VRT239" s="26"/>
      <c r="VRU239" s="26"/>
      <c r="VRV239" s="26"/>
      <c r="VRW239" s="26"/>
      <c r="VRX239" s="26"/>
      <c r="VRY239" s="26"/>
      <c r="VRZ239" s="26"/>
      <c r="VSA239" s="26"/>
      <c r="VSB239" s="26"/>
      <c r="VSC239" s="26"/>
      <c r="VSD239" s="26"/>
      <c r="VSE239" s="26"/>
      <c r="VSF239" s="26"/>
      <c r="VSG239" s="26"/>
      <c r="VSH239" s="26"/>
      <c r="VSI239" s="26"/>
      <c r="VSJ239" s="26"/>
      <c r="VSK239" s="26"/>
      <c r="VSL239" s="26"/>
      <c r="VSM239" s="26"/>
      <c r="VSN239" s="26"/>
      <c r="VSO239" s="26"/>
      <c r="VSP239" s="26"/>
      <c r="VSQ239" s="26"/>
      <c r="VSR239" s="26"/>
      <c r="VSS239" s="26"/>
      <c r="VST239" s="26"/>
      <c r="VSU239" s="26"/>
      <c r="VSV239" s="26"/>
      <c r="VSW239" s="26"/>
      <c r="VSX239" s="26"/>
      <c r="VSY239" s="26"/>
      <c r="VSZ239" s="26"/>
      <c r="VTA239" s="26"/>
      <c r="VTB239" s="26"/>
      <c r="VTC239" s="26"/>
      <c r="VTD239" s="26"/>
      <c r="VTE239" s="26"/>
      <c r="VTF239" s="26"/>
      <c r="VTG239" s="26"/>
      <c r="VTH239" s="26"/>
      <c r="VTI239" s="26"/>
      <c r="VTJ239" s="26"/>
      <c r="VTK239" s="26"/>
      <c r="VTL239" s="26"/>
      <c r="VTM239" s="26"/>
      <c r="VTN239" s="26"/>
      <c r="VTO239" s="26"/>
      <c r="VTP239" s="26"/>
      <c r="VTQ239" s="26"/>
      <c r="VTR239" s="26"/>
      <c r="VTS239" s="26"/>
      <c r="VTT239" s="26"/>
      <c r="VTU239" s="26"/>
      <c r="VTV239" s="26"/>
      <c r="VTW239" s="26"/>
      <c r="VTX239" s="26"/>
      <c r="VTY239" s="26"/>
      <c r="VTZ239" s="26"/>
      <c r="VUA239" s="26"/>
      <c r="VUB239" s="26"/>
      <c r="VUC239" s="26"/>
      <c r="VUD239" s="26"/>
      <c r="VUE239" s="26"/>
      <c r="VUF239" s="26"/>
      <c r="VUG239" s="26"/>
      <c r="VUH239" s="26"/>
      <c r="VUI239" s="26"/>
      <c r="VUJ239" s="26"/>
      <c r="VUK239" s="26"/>
      <c r="VUL239" s="26"/>
      <c r="VUM239" s="26"/>
      <c r="VUN239" s="26"/>
      <c r="VUO239" s="26"/>
      <c r="VUP239" s="26"/>
      <c r="VUQ239" s="26"/>
      <c r="VUR239" s="26"/>
      <c r="VUS239" s="26"/>
      <c r="VUT239" s="26"/>
      <c r="VUU239" s="26"/>
      <c r="VUV239" s="26"/>
      <c r="VUW239" s="26"/>
      <c r="VUX239" s="26"/>
      <c r="VUY239" s="26"/>
      <c r="VUZ239" s="26"/>
      <c r="VVA239" s="26"/>
      <c r="VVB239" s="26"/>
      <c r="VVC239" s="26"/>
      <c r="VVD239" s="26"/>
      <c r="VVE239" s="26"/>
      <c r="VVF239" s="26"/>
      <c r="VVG239" s="26"/>
      <c r="VVH239" s="26"/>
      <c r="VVI239" s="26"/>
      <c r="VVJ239" s="26"/>
      <c r="VVK239" s="26"/>
      <c r="VVL239" s="26"/>
      <c r="VVM239" s="26"/>
      <c r="VVN239" s="26"/>
      <c r="VVO239" s="26"/>
      <c r="VVP239" s="26"/>
      <c r="VVQ239" s="26"/>
      <c r="VVR239" s="26"/>
      <c r="VVS239" s="26"/>
      <c r="VVT239" s="26"/>
      <c r="VVU239" s="26"/>
      <c r="VVV239" s="26"/>
      <c r="VVW239" s="26"/>
      <c r="VVX239" s="26"/>
      <c r="VVY239" s="26"/>
      <c r="VVZ239" s="26"/>
      <c r="VWA239" s="26"/>
      <c r="VWB239" s="26"/>
      <c r="VWC239" s="26"/>
      <c r="VWD239" s="26"/>
      <c r="VWE239" s="26"/>
      <c r="VWF239" s="26"/>
      <c r="VWG239" s="26"/>
      <c r="VWH239" s="26"/>
      <c r="VWI239" s="26"/>
      <c r="VWJ239" s="26"/>
      <c r="VWK239" s="26"/>
      <c r="VWL239" s="26"/>
      <c r="VWM239" s="26"/>
      <c r="VWN239" s="26"/>
      <c r="VWO239" s="26"/>
      <c r="VWP239" s="26"/>
      <c r="VWQ239" s="26"/>
      <c r="VWR239" s="26"/>
      <c r="VWS239" s="26"/>
      <c r="VWT239" s="26"/>
      <c r="VWU239" s="26"/>
      <c r="VWV239" s="26"/>
      <c r="VWW239" s="26"/>
      <c r="VWX239" s="26"/>
      <c r="VWY239" s="26"/>
      <c r="VWZ239" s="26"/>
      <c r="VXA239" s="26"/>
      <c r="VXB239" s="26"/>
      <c r="VXC239" s="26"/>
      <c r="VXD239" s="26"/>
      <c r="VXE239" s="26"/>
      <c r="VXF239" s="26"/>
      <c r="VXG239" s="26"/>
      <c r="VXH239" s="26"/>
      <c r="VXI239" s="26"/>
      <c r="VXJ239" s="26"/>
      <c r="VXK239" s="26"/>
      <c r="VXL239" s="26"/>
      <c r="VXM239" s="26"/>
      <c r="VXN239" s="26"/>
      <c r="VXO239" s="26"/>
      <c r="VXP239" s="26"/>
      <c r="VXQ239" s="26"/>
      <c r="VXR239" s="26"/>
      <c r="VXS239" s="26"/>
      <c r="VXT239" s="26"/>
      <c r="VXU239" s="26"/>
      <c r="VXV239" s="26"/>
      <c r="VXW239" s="26"/>
      <c r="VXX239" s="26"/>
      <c r="VXY239" s="26"/>
      <c r="VXZ239" s="26"/>
      <c r="VYA239" s="26"/>
      <c r="VYB239" s="26"/>
      <c r="VYC239" s="26"/>
      <c r="VYD239" s="26"/>
      <c r="VYE239" s="26"/>
      <c r="VYF239" s="26"/>
      <c r="VYG239" s="26"/>
      <c r="VYH239" s="26"/>
      <c r="VYI239" s="26"/>
      <c r="VYJ239" s="26"/>
      <c r="VYK239" s="26"/>
      <c r="VYL239" s="26"/>
      <c r="VYM239" s="26"/>
      <c r="VYN239" s="26"/>
      <c r="VYO239" s="26"/>
      <c r="VYP239" s="26"/>
      <c r="VYQ239" s="26"/>
      <c r="VYR239" s="26"/>
      <c r="VYS239" s="26"/>
      <c r="VYT239" s="26"/>
      <c r="VYU239" s="26"/>
      <c r="VYV239" s="26"/>
      <c r="VYW239" s="26"/>
      <c r="VYX239" s="26"/>
      <c r="VYY239" s="26"/>
      <c r="VYZ239" s="26"/>
      <c r="VZA239" s="26"/>
      <c r="VZB239" s="26"/>
      <c r="VZC239" s="26"/>
      <c r="VZD239" s="26"/>
      <c r="VZE239" s="26"/>
      <c r="VZF239" s="26"/>
      <c r="VZG239" s="26"/>
      <c r="VZH239" s="26"/>
      <c r="VZI239" s="26"/>
      <c r="VZJ239" s="26"/>
      <c r="VZK239" s="26"/>
      <c r="VZL239" s="26"/>
      <c r="VZM239" s="26"/>
      <c r="VZN239" s="26"/>
      <c r="VZO239" s="26"/>
      <c r="VZP239" s="26"/>
      <c r="VZQ239" s="26"/>
      <c r="VZR239" s="26"/>
      <c r="VZS239" s="26"/>
      <c r="VZT239" s="26"/>
      <c r="VZU239" s="26"/>
      <c r="VZV239" s="26"/>
      <c r="VZW239" s="26"/>
      <c r="VZX239" s="26"/>
      <c r="VZY239" s="26"/>
      <c r="VZZ239" s="26"/>
      <c r="WAA239" s="26"/>
      <c r="WAB239" s="26"/>
      <c r="WAC239" s="26"/>
      <c r="WAD239" s="26"/>
      <c r="WAE239" s="26"/>
      <c r="WAF239" s="26"/>
      <c r="WAG239" s="26"/>
      <c r="WAH239" s="26"/>
      <c r="WAI239" s="26"/>
      <c r="WAJ239" s="26"/>
      <c r="WAK239" s="26"/>
      <c r="WAL239" s="26"/>
      <c r="WAM239" s="26"/>
      <c r="WAN239" s="26"/>
      <c r="WAO239" s="26"/>
      <c r="WAP239" s="26"/>
      <c r="WAQ239" s="26"/>
      <c r="WAR239" s="26"/>
      <c r="WAS239" s="26"/>
      <c r="WAT239" s="26"/>
      <c r="WAU239" s="26"/>
      <c r="WAV239" s="26"/>
      <c r="WAW239" s="26"/>
      <c r="WAX239" s="26"/>
      <c r="WAY239" s="26"/>
      <c r="WAZ239" s="26"/>
      <c r="WBA239" s="26"/>
      <c r="WBB239" s="26"/>
      <c r="WBC239" s="26"/>
      <c r="WBD239" s="26"/>
      <c r="WBE239" s="26"/>
      <c r="WBF239" s="26"/>
      <c r="WBG239" s="26"/>
      <c r="WBH239" s="26"/>
      <c r="WBI239" s="26"/>
      <c r="WBJ239" s="26"/>
      <c r="WBK239" s="26"/>
      <c r="WBL239" s="26"/>
      <c r="WBM239" s="26"/>
      <c r="WBN239" s="26"/>
      <c r="WBO239" s="26"/>
      <c r="WBP239" s="26"/>
      <c r="WBQ239" s="26"/>
      <c r="WBR239" s="26"/>
      <c r="WBS239" s="26"/>
      <c r="WBT239" s="26"/>
      <c r="WBU239" s="26"/>
      <c r="WBV239" s="26"/>
      <c r="WBW239" s="26"/>
      <c r="WBX239" s="26"/>
      <c r="WBY239" s="26"/>
      <c r="WBZ239" s="26"/>
      <c r="WCA239" s="26"/>
      <c r="WCB239" s="26"/>
      <c r="WCC239" s="26"/>
      <c r="WCD239" s="26"/>
      <c r="WCE239" s="26"/>
      <c r="WCF239" s="26"/>
      <c r="WCG239" s="26"/>
      <c r="WCH239" s="26"/>
      <c r="WCI239" s="26"/>
      <c r="WCJ239" s="26"/>
      <c r="WCK239" s="26"/>
      <c r="WCL239" s="26"/>
      <c r="WCM239" s="26"/>
      <c r="WCN239" s="26"/>
      <c r="WCO239" s="26"/>
      <c r="WCP239" s="26"/>
      <c r="WCQ239" s="26"/>
      <c r="WCR239" s="26"/>
      <c r="WCS239" s="26"/>
      <c r="WCT239" s="26"/>
      <c r="WCU239" s="26"/>
      <c r="WCV239" s="26"/>
      <c r="WCW239" s="26"/>
      <c r="WCX239" s="26"/>
      <c r="WCY239" s="26"/>
      <c r="WCZ239" s="26"/>
      <c r="WDA239" s="26"/>
      <c r="WDB239" s="26"/>
      <c r="WDC239" s="26"/>
      <c r="WDD239" s="26"/>
      <c r="WDE239" s="26"/>
      <c r="WDF239" s="26"/>
      <c r="WDG239" s="26"/>
      <c r="WDH239" s="26"/>
      <c r="WDI239" s="26"/>
      <c r="WDJ239" s="26"/>
      <c r="WDK239" s="26"/>
      <c r="WDL239" s="26"/>
      <c r="WDM239" s="26"/>
      <c r="WDN239" s="26"/>
      <c r="WDO239" s="26"/>
      <c r="WDP239" s="26"/>
      <c r="WDQ239" s="26"/>
      <c r="WDR239" s="26"/>
      <c r="WDS239" s="26"/>
      <c r="WDT239" s="26"/>
      <c r="WDU239" s="26"/>
      <c r="WDV239" s="26"/>
      <c r="WDW239" s="26"/>
      <c r="WDX239" s="26"/>
      <c r="WDY239" s="26"/>
      <c r="WDZ239" s="26"/>
      <c r="WEA239" s="26"/>
      <c r="WEB239" s="26"/>
      <c r="WEC239" s="26"/>
      <c r="WED239" s="26"/>
      <c r="WEE239" s="26"/>
      <c r="WEF239" s="26"/>
      <c r="WEG239" s="26"/>
      <c r="WEH239" s="26"/>
      <c r="WEI239" s="26"/>
      <c r="WEJ239" s="26"/>
      <c r="WEK239" s="26"/>
      <c r="WEL239" s="26"/>
      <c r="WEM239" s="26"/>
      <c r="WEN239" s="26"/>
      <c r="WEO239" s="26"/>
      <c r="WEP239" s="26"/>
      <c r="WEQ239" s="26"/>
      <c r="WER239" s="26"/>
      <c r="WES239" s="26"/>
      <c r="WET239" s="26"/>
      <c r="WEU239" s="26"/>
      <c r="WEV239" s="26"/>
      <c r="WEW239" s="26"/>
      <c r="WEX239" s="26"/>
      <c r="WEY239" s="26"/>
      <c r="WEZ239" s="26"/>
      <c r="WFA239" s="26"/>
      <c r="WFB239" s="26"/>
      <c r="WFC239" s="26"/>
      <c r="WFD239" s="26"/>
      <c r="WFE239" s="26"/>
      <c r="WFF239" s="26"/>
      <c r="WFG239" s="26"/>
      <c r="WFH239" s="26"/>
      <c r="WFI239" s="26"/>
      <c r="WFJ239" s="26"/>
      <c r="WFK239" s="26"/>
      <c r="WFL239" s="26"/>
      <c r="WFM239" s="26"/>
      <c r="WFN239" s="26"/>
      <c r="WFO239" s="26"/>
      <c r="WFP239" s="26"/>
      <c r="WFQ239" s="26"/>
      <c r="WFR239" s="26"/>
      <c r="WFS239" s="26"/>
      <c r="WFT239" s="26"/>
      <c r="WFU239" s="26"/>
      <c r="WFV239" s="26"/>
      <c r="WFW239" s="26"/>
      <c r="WFX239" s="26"/>
      <c r="WFY239" s="26"/>
      <c r="WFZ239" s="26"/>
      <c r="WGA239" s="26"/>
      <c r="WGB239" s="26"/>
      <c r="WGC239" s="26"/>
      <c r="WGD239" s="26"/>
      <c r="WGE239" s="26"/>
      <c r="WGF239" s="26"/>
      <c r="WGG239" s="26"/>
      <c r="WGH239" s="26"/>
      <c r="WGI239" s="26"/>
      <c r="WGJ239" s="26"/>
      <c r="WGK239" s="26"/>
      <c r="WGL239" s="26"/>
      <c r="WGM239" s="26"/>
      <c r="WGN239" s="26"/>
      <c r="WGO239" s="26"/>
      <c r="WGP239" s="26"/>
      <c r="WGQ239" s="26"/>
      <c r="WGR239" s="26"/>
      <c r="WGS239" s="26"/>
      <c r="WGT239" s="26"/>
      <c r="WGU239" s="26"/>
      <c r="WGV239" s="26"/>
      <c r="WGW239" s="26"/>
      <c r="WGX239" s="26"/>
      <c r="WGY239" s="26"/>
      <c r="WGZ239" s="26"/>
      <c r="WHA239" s="26"/>
      <c r="WHB239" s="26"/>
      <c r="WHC239" s="26"/>
      <c r="WHD239" s="26"/>
      <c r="WHE239" s="26"/>
      <c r="WHF239" s="26"/>
      <c r="WHG239" s="26"/>
      <c r="WHH239" s="26"/>
      <c r="WHI239" s="26"/>
      <c r="WHJ239" s="26"/>
      <c r="WHK239" s="26"/>
      <c r="WHL239" s="26"/>
      <c r="WHM239" s="26"/>
      <c r="WHN239" s="26"/>
      <c r="WHO239" s="26"/>
      <c r="WHP239" s="26"/>
      <c r="WHQ239" s="26"/>
      <c r="WHR239" s="26"/>
      <c r="WHS239" s="26"/>
      <c r="WHT239" s="26"/>
      <c r="WHU239" s="26"/>
      <c r="WHV239" s="26"/>
      <c r="WHW239" s="26"/>
      <c r="WHX239" s="26"/>
      <c r="WHY239" s="26"/>
      <c r="WHZ239" s="26"/>
      <c r="WIA239" s="26"/>
      <c r="WIB239" s="26"/>
      <c r="WIC239" s="26"/>
      <c r="WID239" s="26"/>
      <c r="WIE239" s="26"/>
      <c r="WIF239" s="26"/>
      <c r="WIG239" s="26"/>
      <c r="WIH239" s="26"/>
      <c r="WII239" s="26"/>
      <c r="WIJ239" s="26"/>
      <c r="WIK239" s="26"/>
      <c r="WIL239" s="26"/>
      <c r="WIM239" s="26"/>
      <c r="WIN239" s="26"/>
      <c r="WIO239" s="26"/>
      <c r="WIP239" s="26"/>
      <c r="WIQ239" s="26"/>
      <c r="WIR239" s="26"/>
      <c r="WIS239" s="26"/>
      <c r="WIT239" s="26"/>
      <c r="WIU239" s="26"/>
      <c r="WIV239" s="26"/>
      <c r="WIW239" s="26"/>
      <c r="WIX239" s="26"/>
      <c r="WIY239" s="26"/>
      <c r="WIZ239" s="26"/>
      <c r="WJA239" s="26"/>
      <c r="WJB239" s="26"/>
      <c r="WJC239" s="26"/>
      <c r="WJD239" s="26"/>
      <c r="WJE239" s="26"/>
      <c r="WJF239" s="26"/>
      <c r="WJG239" s="26"/>
      <c r="WJH239" s="26"/>
      <c r="WJI239" s="26"/>
      <c r="WJJ239" s="26"/>
      <c r="WJK239" s="26"/>
      <c r="WJL239" s="26"/>
      <c r="WJM239" s="26"/>
      <c r="WJN239" s="26"/>
      <c r="WJO239" s="26"/>
      <c r="WJP239" s="26"/>
      <c r="WJQ239" s="26"/>
      <c r="WJR239" s="26"/>
      <c r="WJS239" s="26"/>
      <c r="WJT239" s="26"/>
      <c r="WJU239" s="26"/>
      <c r="WJV239" s="26"/>
      <c r="WJW239" s="26"/>
      <c r="WJX239" s="26"/>
      <c r="WJY239" s="26"/>
      <c r="WJZ239" s="26"/>
      <c r="WKA239" s="26"/>
      <c r="WKB239" s="26"/>
      <c r="WKC239" s="26"/>
      <c r="WKD239" s="26"/>
      <c r="WKE239" s="26"/>
      <c r="WKF239" s="26"/>
      <c r="WKG239" s="26"/>
      <c r="WKH239" s="26"/>
      <c r="WKI239" s="26"/>
      <c r="WKJ239" s="26"/>
      <c r="WKK239" s="26"/>
      <c r="WKL239" s="26"/>
      <c r="WKM239" s="26"/>
      <c r="WKN239" s="26"/>
      <c r="WKO239" s="26"/>
      <c r="WKP239" s="26"/>
      <c r="WKQ239" s="26"/>
      <c r="WKR239" s="26"/>
      <c r="WKS239" s="26"/>
      <c r="WKT239" s="26"/>
      <c r="WKU239" s="26"/>
      <c r="WKV239" s="26"/>
      <c r="WKW239" s="26"/>
      <c r="WKX239" s="26"/>
      <c r="WKY239" s="26"/>
      <c r="WKZ239" s="26"/>
      <c r="WLA239" s="26"/>
      <c r="WLB239" s="26"/>
      <c r="WLC239" s="26"/>
      <c r="WLD239" s="26"/>
      <c r="WLE239" s="26"/>
      <c r="WLF239" s="26"/>
      <c r="WLG239" s="26"/>
      <c r="WLH239" s="26"/>
      <c r="WLI239" s="26"/>
      <c r="WLJ239" s="26"/>
      <c r="WLK239" s="26"/>
      <c r="WLL239" s="26"/>
      <c r="WLM239" s="26"/>
      <c r="WLN239" s="26"/>
      <c r="WLO239" s="26"/>
      <c r="WLP239" s="26"/>
      <c r="WLQ239" s="26"/>
      <c r="WLR239" s="26"/>
      <c r="WLS239" s="26"/>
      <c r="WLT239" s="26"/>
      <c r="WLU239" s="26"/>
      <c r="WLV239" s="26"/>
      <c r="WLW239" s="26"/>
      <c r="WLX239" s="26"/>
      <c r="WLY239" s="26"/>
      <c r="WLZ239" s="26"/>
      <c r="WMA239" s="26"/>
      <c r="WMB239" s="26"/>
      <c r="WMC239" s="26"/>
      <c r="WMD239" s="26"/>
      <c r="WME239" s="26"/>
      <c r="WMF239" s="26"/>
      <c r="WMG239" s="26"/>
      <c r="WMH239" s="26"/>
      <c r="WMI239" s="26"/>
      <c r="WMJ239" s="26"/>
      <c r="WMK239" s="26"/>
      <c r="WML239" s="26"/>
      <c r="WMM239" s="26"/>
      <c r="WMN239" s="26"/>
      <c r="WMO239" s="26"/>
      <c r="WMP239" s="26"/>
      <c r="WMQ239" s="26"/>
      <c r="WMR239" s="26"/>
      <c r="WMS239" s="26"/>
      <c r="WMT239" s="26"/>
      <c r="WMU239" s="26"/>
      <c r="WMV239" s="26"/>
      <c r="WMW239" s="26"/>
      <c r="WMX239" s="26"/>
      <c r="WMY239" s="26"/>
      <c r="WMZ239" s="26"/>
      <c r="WNA239" s="26"/>
      <c r="WNB239" s="26"/>
      <c r="WNC239" s="26"/>
      <c r="WND239" s="26"/>
      <c r="WNE239" s="26"/>
      <c r="WNF239" s="26"/>
      <c r="WNG239" s="26"/>
      <c r="WNH239" s="26"/>
      <c r="WNI239" s="26"/>
      <c r="WNJ239" s="26"/>
      <c r="WNK239" s="26"/>
      <c r="WNL239" s="26"/>
      <c r="WNM239" s="26"/>
      <c r="WNN239" s="26"/>
      <c r="WNO239" s="26"/>
      <c r="WNP239" s="26"/>
      <c r="WNQ239" s="26"/>
      <c r="WNR239" s="26"/>
      <c r="WNS239" s="26"/>
      <c r="WNT239" s="26"/>
      <c r="WNU239" s="26"/>
      <c r="WNV239" s="26"/>
      <c r="WNW239" s="26"/>
      <c r="WNX239" s="26"/>
      <c r="WNY239" s="26"/>
      <c r="WNZ239" s="26"/>
      <c r="WOA239" s="26"/>
      <c r="WOB239" s="26"/>
      <c r="WOC239" s="26"/>
      <c r="WOD239" s="26"/>
      <c r="WOE239" s="26"/>
      <c r="WOF239" s="26"/>
      <c r="WOG239" s="26"/>
      <c r="WOH239" s="26"/>
      <c r="WOI239" s="26"/>
      <c r="WOJ239" s="26"/>
      <c r="WOK239" s="26"/>
      <c r="WOL239" s="26"/>
      <c r="WOM239" s="26"/>
      <c r="WON239" s="26"/>
      <c r="WOO239" s="26"/>
      <c r="WOP239" s="26"/>
      <c r="WOQ239" s="26"/>
      <c r="WOR239" s="26"/>
      <c r="WOS239" s="26"/>
      <c r="WOT239" s="26"/>
      <c r="WOU239" s="26"/>
      <c r="WOV239" s="26"/>
      <c r="WOW239" s="26"/>
      <c r="WOX239" s="26"/>
      <c r="WOY239" s="26"/>
      <c r="WOZ239" s="26"/>
      <c r="WPA239" s="26"/>
      <c r="WPB239" s="26"/>
      <c r="WPC239" s="26"/>
      <c r="WPD239" s="26"/>
      <c r="WPE239" s="26"/>
      <c r="WPF239" s="26"/>
      <c r="WPG239" s="26"/>
      <c r="WPH239" s="26"/>
      <c r="WPI239" s="26"/>
      <c r="WPJ239" s="26"/>
      <c r="WPK239" s="26"/>
      <c r="WPL239" s="26"/>
      <c r="WPM239" s="26"/>
      <c r="WPN239" s="26"/>
      <c r="WPO239" s="26"/>
      <c r="WPP239" s="26"/>
      <c r="WPQ239" s="26"/>
      <c r="WPR239" s="26"/>
      <c r="WPS239" s="26"/>
      <c r="WPT239" s="26"/>
      <c r="WPU239" s="26"/>
      <c r="WPV239" s="26"/>
      <c r="WPW239" s="26"/>
      <c r="WPX239" s="26"/>
      <c r="WPY239" s="26"/>
      <c r="WPZ239" s="26"/>
      <c r="WQA239" s="26"/>
      <c r="WQB239" s="26"/>
      <c r="WQC239" s="26"/>
      <c r="WQD239" s="26"/>
      <c r="WQE239" s="26"/>
      <c r="WQF239" s="26"/>
      <c r="WQG239" s="26"/>
      <c r="WQH239" s="26"/>
      <c r="WQI239" s="26"/>
      <c r="WQJ239" s="26"/>
      <c r="WQK239" s="26"/>
      <c r="WQL239" s="26"/>
      <c r="WQM239" s="26"/>
      <c r="WQN239" s="26"/>
      <c r="WQO239" s="26"/>
      <c r="WQP239" s="26"/>
      <c r="WQQ239" s="26"/>
      <c r="WQR239" s="26"/>
      <c r="WQS239" s="26"/>
      <c r="WQT239" s="26"/>
      <c r="WQU239" s="26"/>
      <c r="WQV239" s="26"/>
      <c r="WQW239" s="26"/>
      <c r="WQX239" s="26"/>
      <c r="WQY239" s="26"/>
      <c r="WQZ239" s="26"/>
      <c r="WRA239" s="26"/>
      <c r="WRB239" s="26"/>
      <c r="WRC239" s="26"/>
      <c r="WRD239" s="26"/>
      <c r="WRE239" s="26"/>
      <c r="WRF239" s="26"/>
      <c r="WRG239" s="26"/>
      <c r="WRH239" s="26"/>
      <c r="WRI239" s="26"/>
      <c r="WRJ239" s="26"/>
      <c r="WRK239" s="26"/>
      <c r="WRL239" s="26"/>
      <c r="WRM239" s="26"/>
      <c r="WRN239" s="26"/>
      <c r="WRO239" s="26"/>
      <c r="WRP239" s="26"/>
      <c r="WRQ239" s="26"/>
      <c r="WRR239" s="26"/>
      <c r="WRS239" s="26"/>
      <c r="WRT239" s="26"/>
      <c r="WRU239" s="26"/>
      <c r="WRV239" s="26"/>
      <c r="WRW239" s="26"/>
      <c r="WRX239" s="26"/>
      <c r="WRY239" s="26"/>
      <c r="WRZ239" s="26"/>
      <c r="WSA239" s="26"/>
      <c r="WSB239" s="26"/>
      <c r="WSC239" s="26"/>
      <c r="WSD239" s="26"/>
      <c r="WSE239" s="26"/>
      <c r="WSF239" s="26"/>
      <c r="WSG239" s="26"/>
      <c r="WSH239" s="26"/>
      <c r="WSI239" s="26"/>
      <c r="WSJ239" s="26"/>
      <c r="WSK239" s="26"/>
      <c r="WSL239" s="26"/>
      <c r="WSM239" s="26"/>
      <c r="WSN239" s="26"/>
      <c r="WSO239" s="26"/>
      <c r="WSP239" s="26"/>
      <c r="WSQ239" s="26"/>
      <c r="WSR239" s="26"/>
      <c r="WSS239" s="26"/>
      <c r="WST239" s="26"/>
      <c r="WSU239" s="26"/>
      <c r="WSV239" s="26"/>
      <c r="WSW239" s="26"/>
      <c r="WSX239" s="26"/>
      <c r="WSY239" s="26"/>
      <c r="WSZ239" s="26"/>
      <c r="WTA239" s="26"/>
      <c r="WTB239" s="26"/>
      <c r="WTC239" s="26"/>
      <c r="WTD239" s="26"/>
      <c r="WTE239" s="26"/>
      <c r="WTF239" s="26"/>
      <c r="WTG239" s="26"/>
      <c r="WTH239" s="26"/>
      <c r="WTI239" s="26"/>
      <c r="WTJ239" s="26"/>
      <c r="WTK239" s="26"/>
      <c r="WTL239" s="26"/>
      <c r="WTM239" s="26"/>
      <c r="WTN239" s="26"/>
      <c r="WTO239" s="26"/>
      <c r="WTP239" s="26"/>
      <c r="WTQ239" s="26"/>
      <c r="WTR239" s="26"/>
      <c r="WTS239" s="26"/>
      <c r="WTT239" s="26"/>
      <c r="WTU239" s="26"/>
      <c r="WTV239" s="26"/>
      <c r="WTW239" s="26"/>
      <c r="WTX239" s="26"/>
      <c r="WTY239" s="26"/>
      <c r="WTZ239" s="26"/>
      <c r="WUA239" s="26"/>
      <c r="WUB239" s="26"/>
      <c r="WUC239" s="26"/>
      <c r="WUD239" s="26"/>
      <c r="WUE239" s="26"/>
      <c r="WUF239" s="26"/>
      <c r="WUG239" s="26"/>
      <c r="WUH239" s="26"/>
      <c r="WUI239" s="26"/>
      <c r="WUJ239" s="26"/>
      <c r="WUK239" s="26"/>
      <c r="WUL239" s="26"/>
      <c r="WUM239" s="26"/>
      <c r="WUN239" s="26"/>
      <c r="WUO239" s="26"/>
      <c r="WUP239" s="26"/>
      <c r="WUQ239" s="26"/>
      <c r="WUR239" s="26"/>
      <c r="WUS239" s="26"/>
      <c r="WUT239" s="26"/>
      <c r="WUU239" s="26"/>
      <c r="WUV239" s="26"/>
      <c r="WUW239" s="26"/>
      <c r="WUX239" s="26"/>
      <c r="WUY239" s="26"/>
      <c r="WUZ239" s="26"/>
      <c r="WVA239" s="26"/>
      <c r="WVB239" s="26"/>
      <c r="WVC239" s="26"/>
      <c r="WVD239" s="26"/>
      <c r="WVE239" s="26"/>
      <c r="WVF239" s="26"/>
      <c r="WVG239" s="26"/>
      <c r="WVH239" s="26"/>
      <c r="WVI239" s="26"/>
      <c r="WVJ239" s="26"/>
      <c r="WVK239" s="26"/>
      <c r="WVL239" s="26"/>
      <c r="WVM239" s="26"/>
      <c r="WVN239" s="26"/>
      <c r="WVO239" s="26"/>
      <c r="WVP239" s="26"/>
      <c r="WVQ239" s="26"/>
      <c r="WVR239" s="26"/>
      <c r="WVS239" s="26"/>
    </row>
    <row r="240" spans="1:16139" s="29" customFormat="1" ht="53.25" customHeight="1">
      <c r="A240" s="21">
        <v>7729314745</v>
      </c>
      <c r="B240" s="8" t="s">
        <v>278</v>
      </c>
      <c r="C240" s="8" t="s">
        <v>56</v>
      </c>
      <c r="D240" s="8" t="s">
        <v>284</v>
      </c>
      <c r="E240" s="8"/>
      <c r="F240" s="8"/>
      <c r="G240" s="22">
        <f>2507.733-29.032</f>
        <v>2478.701</v>
      </c>
      <c r="H240" s="22">
        <v>1826.6789999999999</v>
      </c>
      <c r="I240" s="22">
        <v>1040.8920000000001</v>
      </c>
      <c r="J240" s="22">
        <v>2255.4229999999998</v>
      </c>
      <c r="K240" s="9">
        <f t="shared" si="48"/>
        <v>7601.6949999999997</v>
      </c>
      <c r="L240" s="23">
        <v>2025.75</v>
      </c>
      <c r="M240" s="10">
        <v>2598.92</v>
      </c>
      <c r="N240" s="23">
        <v>1896</v>
      </c>
      <c r="O240" s="10">
        <f t="shared" si="54"/>
        <v>1971.8400000000001</v>
      </c>
      <c r="P240" s="11">
        <f t="shared" si="49"/>
        <v>321611.45474999998</v>
      </c>
      <c r="Q240" s="11">
        <f t="shared" si="50"/>
        <v>237011.60024999999</v>
      </c>
      <c r="R240" s="11">
        <f t="shared" si="51"/>
        <v>652722.55536</v>
      </c>
      <c r="S240" s="11">
        <f t="shared" si="52"/>
        <v>1414330.6548399997</v>
      </c>
      <c r="T240" s="11">
        <f t="shared" si="53"/>
        <v>2625676.2651999993</v>
      </c>
      <c r="U240" s="27"/>
      <c r="V240" s="25"/>
      <c r="W240" s="25"/>
      <c r="X240" s="13"/>
      <c r="Y240" s="13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  <c r="IW240" s="26"/>
      <c r="IX240" s="26"/>
      <c r="IY240" s="26"/>
      <c r="IZ240" s="26"/>
      <c r="JA240" s="26"/>
      <c r="JB240" s="26"/>
      <c r="JC240" s="26"/>
      <c r="JD240" s="26"/>
      <c r="JE240" s="26"/>
      <c r="JF240" s="26"/>
      <c r="JG240" s="26"/>
      <c r="JH240" s="26"/>
      <c r="JI240" s="26"/>
      <c r="JJ240" s="26"/>
      <c r="JK240" s="26"/>
      <c r="JL240" s="26"/>
      <c r="JM240" s="26"/>
      <c r="JN240" s="26"/>
      <c r="JO240" s="26"/>
      <c r="JP240" s="26"/>
      <c r="JQ240" s="26"/>
      <c r="JR240" s="26"/>
      <c r="JS240" s="26"/>
      <c r="JT240" s="26"/>
      <c r="JU240" s="26"/>
      <c r="JV240" s="26"/>
      <c r="JW240" s="26"/>
      <c r="JX240" s="26"/>
      <c r="JY240" s="26"/>
      <c r="JZ240" s="26"/>
      <c r="KA240" s="26"/>
      <c r="KB240" s="26"/>
      <c r="KC240" s="26"/>
      <c r="KD240" s="26"/>
      <c r="KE240" s="26"/>
      <c r="KF240" s="26"/>
      <c r="KG240" s="26"/>
      <c r="KH240" s="26"/>
      <c r="KI240" s="26"/>
      <c r="KJ240" s="26"/>
      <c r="KK240" s="26"/>
      <c r="KL240" s="26"/>
      <c r="KM240" s="26"/>
      <c r="KN240" s="26"/>
      <c r="KO240" s="26"/>
      <c r="KP240" s="26"/>
      <c r="KQ240" s="26"/>
      <c r="KR240" s="26"/>
      <c r="KS240" s="26"/>
      <c r="KT240" s="26"/>
      <c r="KU240" s="26"/>
      <c r="KV240" s="26"/>
      <c r="KW240" s="26"/>
      <c r="KX240" s="26"/>
      <c r="KY240" s="26"/>
      <c r="KZ240" s="26"/>
      <c r="LA240" s="26"/>
      <c r="LB240" s="26"/>
      <c r="LC240" s="26"/>
      <c r="LD240" s="26"/>
      <c r="LE240" s="26"/>
      <c r="LF240" s="26"/>
      <c r="LG240" s="26"/>
      <c r="LH240" s="26"/>
      <c r="LI240" s="26"/>
      <c r="LJ240" s="26"/>
      <c r="LK240" s="26"/>
      <c r="LL240" s="26"/>
      <c r="LM240" s="26"/>
      <c r="LN240" s="26"/>
      <c r="LO240" s="26"/>
      <c r="LP240" s="26"/>
      <c r="LQ240" s="26"/>
      <c r="LR240" s="26"/>
      <c r="LS240" s="26"/>
      <c r="LT240" s="26"/>
      <c r="LU240" s="26"/>
      <c r="LV240" s="26"/>
      <c r="LW240" s="26"/>
      <c r="LX240" s="26"/>
      <c r="LY240" s="26"/>
      <c r="LZ240" s="26"/>
      <c r="MA240" s="26"/>
      <c r="MB240" s="26"/>
      <c r="MC240" s="26"/>
      <c r="MD240" s="26"/>
      <c r="ME240" s="26"/>
      <c r="MF240" s="26"/>
      <c r="MG240" s="26"/>
      <c r="MH240" s="26"/>
      <c r="MI240" s="26"/>
      <c r="MJ240" s="26"/>
      <c r="MK240" s="26"/>
      <c r="ML240" s="26"/>
      <c r="MM240" s="26"/>
      <c r="MN240" s="26"/>
      <c r="MO240" s="26"/>
      <c r="MP240" s="26"/>
      <c r="MQ240" s="26"/>
      <c r="MR240" s="26"/>
      <c r="MS240" s="26"/>
      <c r="MT240" s="26"/>
      <c r="MU240" s="26"/>
      <c r="MV240" s="26"/>
      <c r="MW240" s="26"/>
      <c r="MX240" s="26"/>
      <c r="MY240" s="26"/>
      <c r="MZ240" s="26"/>
      <c r="NA240" s="26"/>
      <c r="NB240" s="26"/>
      <c r="NC240" s="26"/>
      <c r="ND240" s="26"/>
      <c r="NE240" s="26"/>
      <c r="NF240" s="26"/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SQ240" s="26"/>
      <c r="SR240" s="26"/>
      <c r="SS240" s="26"/>
      <c r="ST240" s="26"/>
      <c r="SU240" s="26"/>
      <c r="SV240" s="26"/>
      <c r="SW240" s="26"/>
      <c r="SX240" s="26"/>
      <c r="SY240" s="26"/>
      <c r="SZ240" s="26"/>
      <c r="TA240" s="26"/>
      <c r="TB240" s="26"/>
      <c r="TC240" s="26"/>
      <c r="TD240" s="26"/>
      <c r="TE240" s="26"/>
      <c r="TF240" s="26"/>
      <c r="TG240" s="26"/>
      <c r="TH240" s="26"/>
      <c r="TI240" s="26"/>
      <c r="TJ240" s="26"/>
      <c r="TK240" s="26"/>
      <c r="TL240" s="26"/>
      <c r="TM240" s="26"/>
      <c r="TN240" s="26"/>
      <c r="TO240" s="26"/>
      <c r="TP240" s="26"/>
      <c r="TQ240" s="26"/>
      <c r="TR240" s="26"/>
      <c r="TS240" s="26"/>
      <c r="TT240" s="26"/>
      <c r="TU240" s="26"/>
      <c r="TV240" s="26"/>
      <c r="TW240" s="26"/>
      <c r="TX240" s="26"/>
      <c r="TY240" s="26"/>
      <c r="TZ240" s="26"/>
      <c r="UA240" s="26"/>
      <c r="UB240" s="26"/>
      <c r="UC240" s="26"/>
      <c r="UD240" s="26"/>
      <c r="UE240" s="26"/>
      <c r="UF240" s="26"/>
      <c r="UG240" s="26"/>
      <c r="UH240" s="26"/>
      <c r="UI240" s="26"/>
      <c r="UJ240" s="26"/>
      <c r="UK240" s="26"/>
      <c r="UL240" s="26"/>
      <c r="UM240" s="26"/>
      <c r="UN240" s="26"/>
      <c r="UO240" s="26"/>
      <c r="UP240" s="26"/>
      <c r="UQ240" s="26"/>
      <c r="UR240" s="26"/>
      <c r="US240" s="26"/>
      <c r="UT240" s="26"/>
      <c r="UU240" s="26"/>
      <c r="UV240" s="26"/>
      <c r="UW240" s="26"/>
      <c r="UX240" s="26"/>
      <c r="UY240" s="26"/>
      <c r="UZ240" s="26"/>
      <c r="VA240" s="26"/>
      <c r="VB240" s="26"/>
      <c r="VC240" s="26"/>
      <c r="VD240" s="26"/>
      <c r="VE240" s="26"/>
      <c r="VF240" s="26"/>
      <c r="VG240" s="26"/>
      <c r="VH240" s="26"/>
      <c r="VI240" s="26"/>
      <c r="VJ240" s="26"/>
      <c r="VK240" s="26"/>
      <c r="VL240" s="26"/>
      <c r="VM240" s="26"/>
      <c r="VN240" s="26"/>
      <c r="VO240" s="26"/>
      <c r="VP240" s="26"/>
      <c r="VQ240" s="26"/>
      <c r="VR240" s="26"/>
      <c r="VS240" s="26"/>
      <c r="VT240" s="26"/>
      <c r="VU240" s="26"/>
      <c r="VV240" s="26"/>
      <c r="VW240" s="26"/>
      <c r="VX240" s="26"/>
      <c r="VY240" s="26"/>
      <c r="VZ240" s="26"/>
      <c r="WA240" s="26"/>
      <c r="WB240" s="26"/>
      <c r="WC240" s="26"/>
      <c r="WD240" s="26"/>
      <c r="WE240" s="26"/>
      <c r="WF240" s="26"/>
      <c r="WG240" s="26"/>
      <c r="WH240" s="26"/>
      <c r="WI240" s="26"/>
      <c r="WJ240" s="26"/>
      <c r="WK240" s="26"/>
      <c r="WL240" s="26"/>
      <c r="WM240" s="26"/>
      <c r="WN240" s="26"/>
      <c r="WO240" s="26"/>
      <c r="WP240" s="26"/>
      <c r="WQ240" s="26"/>
      <c r="WR240" s="26"/>
      <c r="WS240" s="26"/>
      <c r="WT240" s="26"/>
      <c r="WU240" s="26"/>
      <c r="WV240" s="26"/>
      <c r="WW240" s="26"/>
      <c r="WX240" s="26"/>
      <c r="WY240" s="26"/>
      <c r="WZ240" s="26"/>
      <c r="XA240" s="26"/>
      <c r="XB240" s="26"/>
      <c r="XC240" s="26"/>
      <c r="XD240" s="26"/>
      <c r="XE240" s="26"/>
      <c r="XF240" s="26"/>
      <c r="XG240" s="26"/>
      <c r="XH240" s="26"/>
      <c r="XI240" s="26"/>
      <c r="XJ240" s="26"/>
      <c r="XK240" s="26"/>
      <c r="XL240" s="26"/>
      <c r="XM240" s="26"/>
      <c r="XN240" s="26"/>
      <c r="XO240" s="26"/>
      <c r="XP240" s="26"/>
      <c r="XQ240" s="26"/>
      <c r="XR240" s="26"/>
      <c r="XS240" s="26"/>
      <c r="XT240" s="26"/>
      <c r="XU240" s="26"/>
      <c r="XV240" s="26"/>
      <c r="XW240" s="26"/>
      <c r="XX240" s="26"/>
      <c r="XY240" s="26"/>
      <c r="XZ240" s="26"/>
      <c r="YA240" s="26"/>
      <c r="YB240" s="26"/>
      <c r="YC240" s="26"/>
      <c r="YD240" s="26"/>
      <c r="YE240" s="26"/>
      <c r="YF240" s="26"/>
      <c r="YG240" s="26"/>
      <c r="YH240" s="26"/>
      <c r="YI240" s="26"/>
      <c r="YJ240" s="26"/>
      <c r="YK240" s="26"/>
      <c r="YL240" s="26"/>
      <c r="YM240" s="26"/>
      <c r="YN240" s="26"/>
      <c r="YO240" s="26"/>
      <c r="YP240" s="26"/>
      <c r="YQ240" s="26"/>
      <c r="YR240" s="26"/>
      <c r="YS240" s="26"/>
      <c r="YT240" s="26"/>
      <c r="YU240" s="26"/>
      <c r="YV240" s="26"/>
      <c r="YW240" s="26"/>
      <c r="YX240" s="26"/>
      <c r="YY240" s="26"/>
      <c r="YZ240" s="26"/>
      <c r="ZA240" s="26"/>
      <c r="ZB240" s="26"/>
      <c r="ZC240" s="26"/>
      <c r="ZD240" s="26"/>
      <c r="ZE240" s="26"/>
      <c r="ZF240" s="26"/>
      <c r="ZG240" s="26"/>
      <c r="ZH240" s="26"/>
      <c r="ZI240" s="26"/>
      <c r="ZJ240" s="26"/>
      <c r="ZK240" s="26"/>
      <c r="ZL240" s="26"/>
      <c r="ZM240" s="26"/>
      <c r="ZN240" s="26"/>
      <c r="ZO240" s="26"/>
      <c r="ZP240" s="26"/>
      <c r="ZQ240" s="26"/>
      <c r="ZR240" s="26"/>
      <c r="ZS240" s="26"/>
      <c r="ZT240" s="26"/>
      <c r="ZU240" s="26"/>
      <c r="ZV240" s="26"/>
      <c r="ZW240" s="26"/>
      <c r="ZX240" s="26"/>
      <c r="ZY240" s="26"/>
      <c r="ZZ240" s="26"/>
      <c r="AAA240" s="26"/>
      <c r="AAB240" s="26"/>
      <c r="AAC240" s="26"/>
      <c r="AAD240" s="26"/>
      <c r="AAE240" s="26"/>
      <c r="AAF240" s="26"/>
      <c r="AAG240" s="26"/>
      <c r="AAH240" s="26"/>
      <c r="AAI240" s="26"/>
      <c r="AAJ240" s="26"/>
      <c r="AAK240" s="26"/>
      <c r="AAL240" s="26"/>
      <c r="AAM240" s="26"/>
      <c r="AAN240" s="26"/>
      <c r="AAO240" s="26"/>
      <c r="AAP240" s="26"/>
      <c r="AAQ240" s="26"/>
      <c r="AAR240" s="26"/>
      <c r="AAS240" s="26"/>
      <c r="AAT240" s="26"/>
      <c r="AAU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  <c r="AGP240" s="26"/>
      <c r="AGQ240" s="26"/>
      <c r="AGR240" s="26"/>
      <c r="AGS240" s="26"/>
      <c r="AGT240" s="26"/>
      <c r="AGU240" s="26"/>
      <c r="AGV240" s="26"/>
      <c r="AGW240" s="26"/>
      <c r="AGX240" s="26"/>
      <c r="AGY240" s="26"/>
      <c r="AGZ240" s="26"/>
      <c r="AHA240" s="26"/>
      <c r="AHB240" s="26"/>
      <c r="AHC240" s="26"/>
      <c r="AHD240" s="26"/>
      <c r="AHE240" s="26"/>
      <c r="AHF240" s="26"/>
      <c r="AHG240" s="26"/>
      <c r="AHH240" s="26"/>
      <c r="AHI240" s="26"/>
      <c r="AHJ240" s="26"/>
      <c r="AHK240" s="26"/>
      <c r="AHL240" s="26"/>
      <c r="AHM240" s="26"/>
      <c r="AHN240" s="26"/>
      <c r="AHO240" s="26"/>
      <c r="AHP240" s="26"/>
      <c r="AHQ240" s="26"/>
      <c r="AHR240" s="26"/>
      <c r="AHS240" s="26"/>
      <c r="AHT240" s="26"/>
      <c r="AHU240" s="26"/>
      <c r="AHV240" s="26"/>
      <c r="AHW240" s="26"/>
      <c r="AHX240" s="26"/>
      <c r="AHY240" s="26"/>
      <c r="AHZ240" s="26"/>
      <c r="AIA240" s="26"/>
      <c r="AIB240" s="26"/>
      <c r="AIC240" s="26"/>
      <c r="AID240" s="26"/>
      <c r="AIE240" s="26"/>
      <c r="AIF240" s="26"/>
      <c r="AIG240" s="26"/>
      <c r="AIH240" s="26"/>
      <c r="AII240" s="26"/>
      <c r="AIJ240" s="26"/>
      <c r="AIK240" s="26"/>
      <c r="AIL240" s="26"/>
      <c r="AIM240" s="26"/>
      <c r="AIN240" s="26"/>
      <c r="AIO240" s="26"/>
      <c r="AIP240" s="26"/>
      <c r="AIQ240" s="26"/>
      <c r="AIR240" s="26"/>
      <c r="AIS240" s="26"/>
      <c r="AIT240" s="26"/>
      <c r="AIU240" s="26"/>
      <c r="AIV240" s="26"/>
      <c r="AIW240" s="26"/>
      <c r="AIX240" s="26"/>
      <c r="AIY240" s="26"/>
      <c r="AIZ240" s="26"/>
      <c r="AJA240" s="26"/>
      <c r="AJB240" s="26"/>
      <c r="AJC240" s="26"/>
      <c r="AJD240" s="26"/>
      <c r="AJE240" s="26"/>
      <c r="AJF240" s="26"/>
      <c r="AJG240" s="26"/>
      <c r="AJH240" s="26"/>
      <c r="AJI240" s="26"/>
      <c r="AJJ240" s="26"/>
      <c r="AJK240" s="26"/>
      <c r="AJL240" s="26"/>
      <c r="AJM240" s="26"/>
      <c r="AJN240" s="26"/>
      <c r="AJO240" s="26"/>
      <c r="AJP240" s="26"/>
      <c r="AJQ240" s="26"/>
      <c r="AJR240" s="26"/>
      <c r="AJS240" s="26"/>
      <c r="AJT240" s="26"/>
      <c r="AJU240" s="26"/>
      <c r="AJV240" s="26"/>
      <c r="AJW240" s="26"/>
      <c r="AJX240" s="26"/>
      <c r="AJY240" s="26"/>
      <c r="AJZ240" s="26"/>
      <c r="AKA240" s="26"/>
      <c r="AKB240" s="26"/>
      <c r="AKC240" s="26"/>
      <c r="AKD240" s="26"/>
      <c r="AKE240" s="26"/>
      <c r="AKF240" s="26"/>
      <c r="AKG240" s="26"/>
      <c r="AKH240" s="26"/>
      <c r="AKI240" s="26"/>
      <c r="AKJ240" s="26"/>
      <c r="AKK240" s="26"/>
      <c r="AKL240" s="26"/>
      <c r="AKM240" s="26"/>
      <c r="AKN240" s="26"/>
      <c r="AKO240" s="26"/>
      <c r="AKP240" s="26"/>
      <c r="AKQ240" s="26"/>
      <c r="AKR240" s="26"/>
      <c r="AKS240" s="26"/>
      <c r="AKT240" s="26"/>
      <c r="AKU240" s="26"/>
      <c r="AKV240" s="26"/>
      <c r="AKW240" s="26"/>
      <c r="AKX240" s="26"/>
      <c r="AKY240" s="26"/>
      <c r="AKZ240" s="26"/>
      <c r="ALA240" s="26"/>
      <c r="ALB240" s="26"/>
      <c r="ALC240" s="26"/>
      <c r="ALD240" s="26"/>
      <c r="ALE240" s="26"/>
      <c r="ALF240" s="26"/>
      <c r="ALG240" s="26"/>
      <c r="ALH240" s="26"/>
      <c r="ALI240" s="26"/>
      <c r="ALJ240" s="26"/>
      <c r="ALK240" s="26"/>
      <c r="ALL240" s="26"/>
      <c r="ALM240" s="26"/>
      <c r="ALN240" s="26"/>
      <c r="ALO240" s="26"/>
      <c r="ALP240" s="26"/>
      <c r="ALQ240" s="26"/>
      <c r="ALR240" s="26"/>
      <c r="ALS240" s="26"/>
      <c r="ALT240" s="26"/>
      <c r="ALU240" s="26"/>
      <c r="ALV240" s="26"/>
      <c r="ALW240" s="26"/>
      <c r="ALX240" s="26"/>
      <c r="ALY240" s="26"/>
      <c r="ALZ240" s="26"/>
      <c r="AMA240" s="26"/>
      <c r="AMB240" s="26"/>
      <c r="AMC240" s="26"/>
      <c r="AMD240" s="26"/>
      <c r="AME240" s="26"/>
      <c r="AMF240" s="26"/>
      <c r="AMG240" s="26"/>
      <c r="AMH240" s="26"/>
      <c r="AMI240" s="26"/>
      <c r="AMJ240" s="26"/>
      <c r="AMK240" s="26"/>
      <c r="AML240" s="26"/>
      <c r="AMM240" s="26"/>
      <c r="AMN240" s="26"/>
      <c r="AMO240" s="26"/>
      <c r="AMP240" s="26"/>
      <c r="AMQ240" s="26"/>
      <c r="AMR240" s="26"/>
      <c r="AMS240" s="26"/>
      <c r="AMT240" s="26"/>
      <c r="AMU240" s="26"/>
      <c r="AMV240" s="26"/>
      <c r="AMW240" s="26"/>
      <c r="AMX240" s="26"/>
      <c r="AMY240" s="26"/>
      <c r="AMZ240" s="26"/>
      <c r="ANA240" s="26"/>
      <c r="ANB240" s="26"/>
      <c r="ANC240" s="26"/>
      <c r="AND240" s="26"/>
      <c r="ANE240" s="26"/>
      <c r="ANF240" s="26"/>
      <c r="ANG240" s="26"/>
      <c r="ANH240" s="26"/>
      <c r="ANI240" s="26"/>
      <c r="ANJ240" s="26"/>
      <c r="ANK240" s="26"/>
      <c r="ANL240" s="26"/>
      <c r="ANM240" s="26"/>
      <c r="ANN240" s="26"/>
      <c r="ANO240" s="26"/>
      <c r="ANP240" s="26"/>
      <c r="ANQ240" s="26"/>
      <c r="ANR240" s="26"/>
      <c r="ANS240" s="26"/>
      <c r="ANT240" s="26"/>
      <c r="ANU240" s="26"/>
      <c r="ANV240" s="26"/>
      <c r="ANW240" s="26"/>
      <c r="ANX240" s="26"/>
      <c r="ANY240" s="26"/>
      <c r="ANZ240" s="26"/>
      <c r="AOA240" s="26"/>
      <c r="AOB240" s="26"/>
      <c r="AOC240" s="26"/>
      <c r="AOD240" s="26"/>
      <c r="AOE240" s="26"/>
      <c r="AOF240" s="26"/>
      <c r="AOG240" s="26"/>
      <c r="AOH240" s="26"/>
      <c r="AOI240" s="26"/>
      <c r="AOJ240" s="26"/>
      <c r="AOK240" s="26"/>
      <c r="AOL240" s="26"/>
      <c r="AOM240" s="26"/>
      <c r="AON240" s="26"/>
      <c r="AOO240" s="26"/>
      <c r="AOP240" s="26"/>
      <c r="AOQ240" s="26"/>
      <c r="AOR240" s="26"/>
      <c r="AOS240" s="26"/>
      <c r="AOT240" s="26"/>
      <c r="AOU240" s="26"/>
      <c r="AOV240" s="26"/>
      <c r="AOW240" s="26"/>
      <c r="AOX240" s="26"/>
      <c r="AOY240" s="26"/>
      <c r="AOZ240" s="26"/>
      <c r="APA240" s="26"/>
      <c r="APB240" s="26"/>
      <c r="APC240" s="26"/>
      <c r="APD240" s="26"/>
      <c r="APE240" s="26"/>
      <c r="APF240" s="26"/>
      <c r="APG240" s="26"/>
      <c r="APH240" s="26"/>
      <c r="API240" s="26"/>
      <c r="APJ240" s="26"/>
      <c r="APK240" s="26"/>
      <c r="APL240" s="26"/>
      <c r="APM240" s="26"/>
      <c r="APN240" s="26"/>
      <c r="APO240" s="26"/>
      <c r="APP240" s="26"/>
      <c r="APQ240" s="26"/>
      <c r="APR240" s="26"/>
      <c r="APS240" s="26"/>
      <c r="APT240" s="26"/>
      <c r="APU240" s="26"/>
      <c r="APV240" s="26"/>
      <c r="APW240" s="26"/>
      <c r="APX240" s="26"/>
      <c r="APY240" s="26"/>
      <c r="APZ240" s="26"/>
      <c r="AQA240" s="26"/>
      <c r="AQB240" s="26"/>
      <c r="AQC240" s="26"/>
      <c r="AQD240" s="26"/>
      <c r="AQE240" s="26"/>
      <c r="AQF240" s="26"/>
      <c r="AQG240" s="26"/>
      <c r="AQH240" s="26"/>
      <c r="AQI240" s="26"/>
      <c r="AQJ240" s="26"/>
      <c r="AQK240" s="26"/>
      <c r="AQL240" s="26"/>
      <c r="AQM240" s="26"/>
      <c r="AQN240" s="26"/>
      <c r="AQO240" s="26"/>
      <c r="AQP240" s="26"/>
      <c r="AQQ240" s="26"/>
      <c r="AQR240" s="26"/>
      <c r="AQS240" s="26"/>
      <c r="AQT240" s="26"/>
      <c r="AQU240" s="26"/>
      <c r="AQV240" s="26"/>
      <c r="AQW240" s="26"/>
      <c r="AQX240" s="26"/>
      <c r="AQY240" s="26"/>
      <c r="AQZ240" s="26"/>
      <c r="ARA240" s="26"/>
      <c r="ARB240" s="26"/>
      <c r="ARC240" s="26"/>
      <c r="ARD240" s="26"/>
      <c r="ARE240" s="26"/>
      <c r="ARF240" s="26"/>
      <c r="ARG240" s="26"/>
      <c r="ARH240" s="26"/>
      <c r="ARI240" s="26"/>
      <c r="ARJ240" s="26"/>
      <c r="ARK240" s="26"/>
      <c r="ARL240" s="26"/>
      <c r="ARM240" s="26"/>
      <c r="ARN240" s="26"/>
      <c r="ARO240" s="26"/>
      <c r="ARP240" s="26"/>
      <c r="ARQ240" s="26"/>
      <c r="ARR240" s="26"/>
      <c r="ARS240" s="26"/>
      <c r="ART240" s="26"/>
      <c r="ARU240" s="26"/>
      <c r="ARV240" s="26"/>
      <c r="ARW240" s="26"/>
      <c r="ARX240" s="26"/>
      <c r="ARY240" s="26"/>
      <c r="ARZ240" s="26"/>
      <c r="ASA240" s="26"/>
      <c r="ASB240" s="26"/>
      <c r="ASC240" s="26"/>
      <c r="ASD240" s="26"/>
      <c r="ASE240" s="26"/>
      <c r="ASF240" s="26"/>
      <c r="ASG240" s="26"/>
      <c r="ASH240" s="26"/>
      <c r="ASI240" s="26"/>
      <c r="ASJ240" s="26"/>
      <c r="ASK240" s="26"/>
      <c r="ASL240" s="26"/>
      <c r="ASM240" s="26"/>
      <c r="ASN240" s="26"/>
      <c r="ASO240" s="26"/>
      <c r="ASP240" s="26"/>
      <c r="ASQ240" s="26"/>
      <c r="ASR240" s="26"/>
      <c r="ASS240" s="26"/>
      <c r="AST240" s="26"/>
      <c r="ASU240" s="26"/>
      <c r="ASV240" s="26"/>
      <c r="ASW240" s="26"/>
      <c r="ASX240" s="26"/>
      <c r="ASY240" s="26"/>
      <c r="ASZ240" s="26"/>
      <c r="ATA240" s="26"/>
      <c r="ATB240" s="26"/>
      <c r="ATC240" s="26"/>
      <c r="ATD240" s="26"/>
      <c r="ATE240" s="26"/>
      <c r="ATF240" s="26"/>
      <c r="ATG240" s="26"/>
      <c r="ATH240" s="26"/>
      <c r="ATI240" s="26"/>
      <c r="ATJ240" s="26"/>
      <c r="ATK240" s="26"/>
      <c r="ATL240" s="26"/>
      <c r="ATM240" s="26"/>
      <c r="ATN240" s="26"/>
      <c r="ATO240" s="26"/>
      <c r="ATP240" s="26"/>
      <c r="ATQ240" s="26"/>
      <c r="ATR240" s="26"/>
      <c r="ATS240" s="26"/>
      <c r="ATT240" s="26"/>
      <c r="ATU240" s="26"/>
      <c r="ATV240" s="26"/>
      <c r="ATW240" s="26"/>
      <c r="ATX240" s="26"/>
      <c r="ATY240" s="26"/>
      <c r="ATZ240" s="26"/>
      <c r="AUA240" s="26"/>
      <c r="AUB240" s="26"/>
      <c r="AUC240" s="26"/>
      <c r="AUD240" s="26"/>
      <c r="AUE240" s="26"/>
      <c r="AUF240" s="26"/>
      <c r="AUG240" s="26"/>
      <c r="AUH240" s="26"/>
      <c r="AUI240" s="26"/>
      <c r="AUJ240" s="26"/>
      <c r="AUK240" s="26"/>
      <c r="AUL240" s="26"/>
      <c r="AUM240" s="26"/>
      <c r="AUN240" s="26"/>
      <c r="AUO240" s="26"/>
      <c r="AUP240" s="26"/>
      <c r="AUQ240" s="26"/>
      <c r="AUR240" s="26"/>
      <c r="AUS240" s="26"/>
      <c r="AUT240" s="26"/>
      <c r="AUU240" s="26"/>
      <c r="AUV240" s="26"/>
      <c r="AUW240" s="26"/>
      <c r="AUX240" s="26"/>
      <c r="AUY240" s="26"/>
      <c r="AUZ240" s="26"/>
      <c r="AVA240" s="26"/>
      <c r="AVB240" s="26"/>
      <c r="AVC240" s="26"/>
      <c r="AVD240" s="26"/>
      <c r="AVE240" s="26"/>
      <c r="AVF240" s="26"/>
      <c r="AVG240" s="26"/>
      <c r="AVH240" s="26"/>
      <c r="AVI240" s="26"/>
      <c r="AVJ240" s="26"/>
      <c r="AVK240" s="26"/>
      <c r="AVL240" s="26"/>
      <c r="AVM240" s="26"/>
      <c r="AVN240" s="26"/>
      <c r="AVO240" s="26"/>
      <c r="AVP240" s="26"/>
      <c r="AVQ240" s="26"/>
      <c r="AVR240" s="26"/>
      <c r="AVS240" s="26"/>
      <c r="AVT240" s="26"/>
      <c r="AVU240" s="26"/>
      <c r="AVV240" s="26"/>
      <c r="AVW240" s="26"/>
      <c r="AVX240" s="26"/>
      <c r="AVY240" s="26"/>
      <c r="AVZ240" s="26"/>
      <c r="AWA240" s="26"/>
      <c r="AWB240" s="26"/>
      <c r="AWC240" s="26"/>
      <c r="AWD240" s="26"/>
      <c r="AWE240" s="26"/>
      <c r="AWF240" s="26"/>
      <c r="AWG240" s="26"/>
      <c r="AWH240" s="26"/>
      <c r="AWI240" s="26"/>
      <c r="AWJ240" s="26"/>
      <c r="AWK240" s="26"/>
      <c r="AWL240" s="26"/>
      <c r="AWM240" s="26"/>
      <c r="AWN240" s="26"/>
      <c r="AWO240" s="26"/>
      <c r="AWP240" s="26"/>
      <c r="AWQ240" s="26"/>
      <c r="AWR240" s="26"/>
      <c r="AWS240" s="26"/>
      <c r="AWT240" s="26"/>
      <c r="AWU240" s="26"/>
      <c r="AWV240" s="26"/>
      <c r="AWW240" s="26"/>
      <c r="AWX240" s="26"/>
      <c r="AWY240" s="26"/>
      <c r="AWZ240" s="26"/>
      <c r="AXA240" s="26"/>
      <c r="AXB240" s="26"/>
      <c r="AXC240" s="26"/>
      <c r="AXD240" s="26"/>
      <c r="AXE240" s="26"/>
      <c r="AXF240" s="26"/>
      <c r="AXG240" s="26"/>
      <c r="AXH240" s="26"/>
      <c r="AXI240" s="26"/>
      <c r="AXJ240" s="26"/>
      <c r="AXK240" s="26"/>
      <c r="AXL240" s="26"/>
      <c r="AXM240" s="26"/>
      <c r="AXN240" s="26"/>
      <c r="AXO240" s="26"/>
      <c r="AXP240" s="26"/>
      <c r="AXQ240" s="26"/>
      <c r="AXR240" s="26"/>
      <c r="AXS240" s="26"/>
      <c r="AXT240" s="26"/>
      <c r="AXU240" s="26"/>
      <c r="AXV240" s="26"/>
      <c r="AXW240" s="26"/>
      <c r="AXX240" s="26"/>
      <c r="AXY240" s="26"/>
      <c r="AXZ240" s="26"/>
      <c r="AYA240" s="26"/>
      <c r="AYB240" s="26"/>
      <c r="AYC240" s="26"/>
      <c r="AYD240" s="26"/>
      <c r="AYE240" s="26"/>
      <c r="AYF240" s="26"/>
      <c r="AYG240" s="26"/>
      <c r="AYH240" s="26"/>
      <c r="AYI240" s="26"/>
      <c r="AYJ240" s="26"/>
      <c r="AYK240" s="26"/>
      <c r="AYL240" s="26"/>
      <c r="AYM240" s="26"/>
      <c r="AYN240" s="26"/>
      <c r="AYO240" s="26"/>
      <c r="AYP240" s="26"/>
      <c r="AYQ240" s="26"/>
      <c r="AYR240" s="26"/>
      <c r="AYS240" s="26"/>
      <c r="AYT240" s="26"/>
      <c r="AYU240" s="26"/>
      <c r="AYV240" s="26"/>
      <c r="AYW240" s="26"/>
      <c r="AYX240" s="26"/>
      <c r="AYY240" s="26"/>
      <c r="AYZ240" s="26"/>
      <c r="AZA240" s="26"/>
      <c r="AZB240" s="26"/>
      <c r="AZC240" s="26"/>
      <c r="AZD240" s="26"/>
      <c r="AZE240" s="26"/>
      <c r="AZF240" s="26"/>
      <c r="AZG240" s="26"/>
      <c r="AZH240" s="26"/>
      <c r="AZI240" s="26"/>
      <c r="AZJ240" s="26"/>
      <c r="AZK240" s="26"/>
      <c r="AZL240" s="26"/>
      <c r="AZM240" s="26"/>
      <c r="AZN240" s="26"/>
      <c r="AZO240" s="26"/>
      <c r="AZP240" s="26"/>
      <c r="AZQ240" s="26"/>
      <c r="AZR240" s="26"/>
      <c r="AZS240" s="26"/>
      <c r="AZT240" s="26"/>
      <c r="AZU240" s="26"/>
      <c r="AZV240" s="26"/>
      <c r="AZW240" s="26"/>
      <c r="AZX240" s="26"/>
      <c r="AZY240" s="26"/>
      <c r="AZZ240" s="26"/>
      <c r="BAA240" s="26"/>
      <c r="BAB240" s="26"/>
      <c r="BAC240" s="26"/>
      <c r="BAD240" s="26"/>
      <c r="BAE240" s="26"/>
      <c r="BAF240" s="26"/>
      <c r="BAG240" s="26"/>
      <c r="BAH240" s="26"/>
      <c r="BAI240" s="26"/>
      <c r="BAJ240" s="26"/>
      <c r="BAK240" s="26"/>
      <c r="BAL240" s="26"/>
      <c r="BAM240" s="26"/>
      <c r="BAN240" s="26"/>
      <c r="BAO240" s="26"/>
      <c r="BAP240" s="26"/>
      <c r="BAQ240" s="26"/>
      <c r="BAR240" s="26"/>
      <c r="BAS240" s="26"/>
      <c r="BAT240" s="26"/>
      <c r="BAU240" s="26"/>
      <c r="BAV240" s="26"/>
      <c r="BAW240" s="26"/>
      <c r="BAX240" s="26"/>
      <c r="BAY240" s="26"/>
      <c r="BAZ240" s="26"/>
      <c r="BBA240" s="26"/>
      <c r="BBB240" s="26"/>
      <c r="BBC240" s="26"/>
      <c r="BBD240" s="26"/>
      <c r="BBE240" s="26"/>
      <c r="BBF240" s="26"/>
      <c r="BBG240" s="26"/>
      <c r="BBH240" s="26"/>
      <c r="BBI240" s="26"/>
      <c r="BBJ240" s="26"/>
      <c r="BBK240" s="26"/>
      <c r="BBL240" s="26"/>
      <c r="BBM240" s="26"/>
      <c r="BBN240" s="26"/>
      <c r="BBO240" s="26"/>
      <c r="BBP240" s="26"/>
      <c r="BBQ240" s="26"/>
      <c r="BBR240" s="26"/>
      <c r="BBS240" s="26"/>
      <c r="BBT240" s="26"/>
      <c r="BBU240" s="26"/>
      <c r="BBV240" s="26"/>
      <c r="BBW240" s="26"/>
      <c r="BBX240" s="26"/>
      <c r="BBY240" s="26"/>
      <c r="BBZ240" s="26"/>
      <c r="BCA240" s="26"/>
      <c r="BCB240" s="26"/>
      <c r="BCC240" s="26"/>
      <c r="BCD240" s="26"/>
      <c r="BCE240" s="26"/>
      <c r="BCF240" s="26"/>
      <c r="BCG240" s="26"/>
      <c r="BCH240" s="26"/>
      <c r="BCI240" s="26"/>
      <c r="BCJ240" s="26"/>
      <c r="BCK240" s="26"/>
      <c r="BCL240" s="26"/>
      <c r="BCM240" s="26"/>
      <c r="BCN240" s="26"/>
      <c r="BCO240" s="26"/>
      <c r="BCP240" s="26"/>
      <c r="BCQ240" s="26"/>
      <c r="BCR240" s="26"/>
      <c r="BCS240" s="26"/>
      <c r="BCT240" s="26"/>
      <c r="BCU240" s="26"/>
      <c r="BCV240" s="26"/>
      <c r="BCW240" s="26"/>
      <c r="BCX240" s="26"/>
      <c r="BCY240" s="26"/>
      <c r="BCZ240" s="26"/>
      <c r="BDA240" s="26"/>
      <c r="BDB240" s="26"/>
      <c r="BDC240" s="26"/>
      <c r="BDD240" s="26"/>
      <c r="BDE240" s="26"/>
      <c r="BDF240" s="26"/>
      <c r="BDG240" s="26"/>
      <c r="BDH240" s="26"/>
      <c r="BDI240" s="26"/>
      <c r="BDJ240" s="26"/>
      <c r="BDK240" s="26"/>
      <c r="BDL240" s="26"/>
      <c r="BDM240" s="26"/>
      <c r="BDN240" s="26"/>
      <c r="BDO240" s="26"/>
      <c r="BDP240" s="26"/>
      <c r="BDQ240" s="26"/>
      <c r="BDR240" s="26"/>
      <c r="BDS240" s="26"/>
      <c r="BDT240" s="26"/>
      <c r="BDU240" s="26"/>
      <c r="BDV240" s="26"/>
      <c r="BDW240" s="26"/>
      <c r="BDX240" s="26"/>
      <c r="BDY240" s="26"/>
      <c r="BDZ240" s="26"/>
      <c r="BEA240" s="26"/>
      <c r="BEB240" s="26"/>
      <c r="BEC240" s="26"/>
      <c r="BED240" s="26"/>
      <c r="BEE240" s="26"/>
      <c r="BEF240" s="26"/>
      <c r="BEG240" s="26"/>
      <c r="BEH240" s="26"/>
      <c r="BEI240" s="26"/>
      <c r="BEJ240" s="26"/>
      <c r="BEK240" s="26"/>
      <c r="BEL240" s="26"/>
      <c r="BEM240" s="26"/>
      <c r="BEN240" s="26"/>
      <c r="BEO240" s="26"/>
      <c r="BEP240" s="26"/>
      <c r="BEQ240" s="26"/>
      <c r="BER240" s="26"/>
      <c r="BES240" s="26"/>
      <c r="BET240" s="26"/>
      <c r="BEU240" s="26"/>
      <c r="BEV240" s="26"/>
      <c r="BEW240" s="26"/>
      <c r="BEX240" s="26"/>
      <c r="BEY240" s="26"/>
      <c r="BEZ240" s="26"/>
      <c r="BFA240" s="26"/>
      <c r="BFB240" s="26"/>
      <c r="BFC240" s="26"/>
      <c r="BFD240" s="26"/>
      <c r="BFE240" s="26"/>
      <c r="BFF240" s="26"/>
      <c r="BFG240" s="26"/>
      <c r="BFH240" s="26"/>
      <c r="BFI240" s="26"/>
      <c r="BFJ240" s="26"/>
      <c r="BFK240" s="26"/>
      <c r="BFL240" s="26"/>
      <c r="BFM240" s="26"/>
      <c r="BFN240" s="26"/>
      <c r="BFO240" s="26"/>
      <c r="BFP240" s="26"/>
      <c r="BFQ240" s="26"/>
      <c r="BFR240" s="26"/>
      <c r="BFS240" s="26"/>
      <c r="BFT240" s="26"/>
      <c r="BFU240" s="26"/>
      <c r="BFV240" s="26"/>
      <c r="BFW240" s="26"/>
      <c r="BFX240" s="26"/>
      <c r="BFY240" s="26"/>
      <c r="BFZ240" s="26"/>
      <c r="BGA240" s="26"/>
      <c r="BGB240" s="26"/>
      <c r="BGC240" s="26"/>
      <c r="BGD240" s="26"/>
      <c r="BGE240" s="26"/>
      <c r="BGF240" s="26"/>
      <c r="BGG240" s="26"/>
      <c r="BGH240" s="26"/>
      <c r="BGI240" s="26"/>
      <c r="BGJ240" s="26"/>
      <c r="BGK240" s="26"/>
      <c r="BGL240" s="26"/>
      <c r="BGM240" s="26"/>
      <c r="BGN240" s="26"/>
      <c r="BGO240" s="26"/>
      <c r="BGP240" s="26"/>
      <c r="BGQ240" s="26"/>
      <c r="BGR240" s="26"/>
      <c r="BGS240" s="26"/>
      <c r="BGT240" s="26"/>
      <c r="BGU240" s="26"/>
      <c r="BGV240" s="26"/>
      <c r="BGW240" s="26"/>
      <c r="BGX240" s="26"/>
      <c r="BGY240" s="26"/>
      <c r="BGZ240" s="26"/>
      <c r="BHA240" s="26"/>
      <c r="BHB240" s="26"/>
      <c r="BHC240" s="26"/>
      <c r="BHD240" s="26"/>
      <c r="BHE240" s="26"/>
      <c r="BHF240" s="26"/>
      <c r="BHG240" s="26"/>
      <c r="BHH240" s="26"/>
      <c r="BHI240" s="26"/>
      <c r="BHJ240" s="26"/>
      <c r="BHK240" s="26"/>
      <c r="BHL240" s="26"/>
      <c r="BHM240" s="26"/>
      <c r="BHN240" s="26"/>
      <c r="BHO240" s="26"/>
      <c r="BHP240" s="26"/>
      <c r="BHQ240" s="26"/>
      <c r="BHR240" s="26"/>
      <c r="BHS240" s="26"/>
      <c r="BHT240" s="26"/>
      <c r="BHU240" s="26"/>
      <c r="BHV240" s="26"/>
      <c r="BHW240" s="26"/>
      <c r="BHX240" s="26"/>
      <c r="BHY240" s="26"/>
      <c r="BHZ240" s="26"/>
      <c r="BIA240" s="26"/>
      <c r="BIB240" s="26"/>
      <c r="BIC240" s="26"/>
      <c r="BID240" s="26"/>
      <c r="BIE240" s="26"/>
      <c r="BIF240" s="26"/>
      <c r="BIG240" s="26"/>
      <c r="BIH240" s="26"/>
      <c r="BII240" s="26"/>
      <c r="BIJ240" s="26"/>
      <c r="BIK240" s="26"/>
      <c r="BIL240" s="26"/>
      <c r="BIM240" s="26"/>
      <c r="BIN240" s="26"/>
      <c r="BIO240" s="26"/>
      <c r="BIP240" s="26"/>
      <c r="BIQ240" s="26"/>
      <c r="BIR240" s="26"/>
      <c r="BIS240" s="26"/>
      <c r="BIT240" s="26"/>
      <c r="BIU240" s="26"/>
      <c r="BIV240" s="26"/>
      <c r="BIW240" s="26"/>
      <c r="BIX240" s="26"/>
      <c r="BIY240" s="26"/>
      <c r="BIZ240" s="26"/>
      <c r="BJA240" s="26"/>
      <c r="BJB240" s="26"/>
      <c r="BJC240" s="26"/>
      <c r="BJD240" s="26"/>
      <c r="BJE240" s="26"/>
      <c r="BJF240" s="26"/>
      <c r="BJG240" s="26"/>
      <c r="BJH240" s="26"/>
      <c r="BJI240" s="26"/>
      <c r="BJJ240" s="26"/>
      <c r="BJK240" s="26"/>
      <c r="BJL240" s="26"/>
      <c r="BJM240" s="26"/>
      <c r="BJN240" s="26"/>
      <c r="BJO240" s="26"/>
      <c r="BJP240" s="26"/>
      <c r="BJQ240" s="26"/>
      <c r="BJR240" s="26"/>
      <c r="BJS240" s="26"/>
      <c r="BJT240" s="26"/>
      <c r="BJU240" s="26"/>
      <c r="BJV240" s="26"/>
      <c r="BJW240" s="26"/>
      <c r="BJX240" s="26"/>
      <c r="BJY240" s="26"/>
      <c r="BJZ240" s="26"/>
      <c r="BKA240" s="26"/>
      <c r="BKB240" s="26"/>
      <c r="BKC240" s="26"/>
      <c r="BKD240" s="26"/>
      <c r="BKE240" s="26"/>
      <c r="BKF240" s="26"/>
      <c r="BKG240" s="26"/>
      <c r="BKH240" s="26"/>
      <c r="BKI240" s="26"/>
      <c r="BKJ240" s="26"/>
      <c r="BKK240" s="26"/>
      <c r="BKL240" s="26"/>
      <c r="BKM240" s="26"/>
      <c r="BKN240" s="26"/>
      <c r="BKO240" s="26"/>
      <c r="BKP240" s="26"/>
      <c r="BKQ240" s="26"/>
      <c r="BKR240" s="26"/>
      <c r="BKS240" s="26"/>
      <c r="BKT240" s="26"/>
      <c r="BKU240" s="26"/>
      <c r="BKV240" s="26"/>
      <c r="BKW240" s="26"/>
      <c r="BKX240" s="26"/>
      <c r="BKY240" s="26"/>
      <c r="BKZ240" s="26"/>
      <c r="BLA240" s="26"/>
      <c r="BLB240" s="26"/>
      <c r="BLC240" s="26"/>
      <c r="BLD240" s="26"/>
      <c r="BLE240" s="26"/>
      <c r="BLF240" s="26"/>
      <c r="BLG240" s="26"/>
      <c r="BLH240" s="26"/>
      <c r="BLI240" s="26"/>
      <c r="BLJ240" s="26"/>
      <c r="BLK240" s="26"/>
      <c r="BLL240" s="26"/>
      <c r="BLM240" s="26"/>
      <c r="BLN240" s="26"/>
      <c r="BLO240" s="26"/>
      <c r="BLP240" s="26"/>
      <c r="BLQ240" s="26"/>
      <c r="BLR240" s="26"/>
      <c r="BLS240" s="26"/>
      <c r="BLT240" s="26"/>
      <c r="BLU240" s="26"/>
      <c r="BLV240" s="26"/>
      <c r="BLW240" s="26"/>
      <c r="BLX240" s="26"/>
      <c r="BLY240" s="26"/>
      <c r="BLZ240" s="26"/>
      <c r="BMA240" s="26"/>
      <c r="BMB240" s="26"/>
      <c r="BMC240" s="26"/>
      <c r="BMD240" s="26"/>
      <c r="BME240" s="26"/>
      <c r="BMF240" s="26"/>
      <c r="BMG240" s="26"/>
      <c r="BMH240" s="26"/>
      <c r="BMI240" s="26"/>
      <c r="BMJ240" s="26"/>
      <c r="BMK240" s="26"/>
      <c r="BML240" s="26"/>
      <c r="BMM240" s="26"/>
      <c r="BMN240" s="26"/>
      <c r="BMO240" s="26"/>
      <c r="BMP240" s="26"/>
      <c r="BMQ240" s="26"/>
      <c r="BMR240" s="26"/>
      <c r="BMS240" s="26"/>
      <c r="BMT240" s="26"/>
      <c r="BMU240" s="26"/>
      <c r="BMV240" s="26"/>
      <c r="BMW240" s="26"/>
      <c r="BMX240" s="26"/>
      <c r="BMY240" s="26"/>
      <c r="BMZ240" s="26"/>
      <c r="BNA240" s="26"/>
      <c r="BNB240" s="26"/>
      <c r="BNC240" s="26"/>
      <c r="BND240" s="26"/>
      <c r="BNE240" s="26"/>
      <c r="BNF240" s="26"/>
      <c r="BNG240" s="26"/>
      <c r="BNH240" s="26"/>
      <c r="BNI240" s="26"/>
      <c r="BNJ240" s="26"/>
      <c r="BNK240" s="26"/>
      <c r="BNL240" s="26"/>
      <c r="BNM240" s="26"/>
      <c r="BNN240" s="26"/>
      <c r="BNO240" s="26"/>
      <c r="BNP240" s="26"/>
      <c r="BNQ240" s="26"/>
      <c r="BNR240" s="26"/>
      <c r="BNS240" s="26"/>
      <c r="BNT240" s="26"/>
      <c r="BNU240" s="26"/>
      <c r="BNV240" s="26"/>
      <c r="BNW240" s="26"/>
      <c r="BNX240" s="26"/>
      <c r="BNY240" s="26"/>
      <c r="BNZ240" s="26"/>
      <c r="BOA240" s="26"/>
      <c r="BOB240" s="26"/>
      <c r="BOC240" s="26"/>
      <c r="BOD240" s="26"/>
      <c r="BOE240" s="26"/>
      <c r="BOF240" s="26"/>
      <c r="BOG240" s="26"/>
      <c r="BOH240" s="26"/>
      <c r="BOI240" s="26"/>
      <c r="BOJ240" s="26"/>
      <c r="BOK240" s="26"/>
      <c r="BOL240" s="26"/>
      <c r="BOM240" s="26"/>
      <c r="BON240" s="26"/>
      <c r="BOO240" s="26"/>
      <c r="BOP240" s="26"/>
      <c r="BOQ240" s="26"/>
      <c r="BOR240" s="26"/>
      <c r="BOS240" s="26"/>
      <c r="BOT240" s="26"/>
      <c r="BOU240" s="26"/>
      <c r="BOV240" s="26"/>
      <c r="BOW240" s="26"/>
      <c r="BOX240" s="26"/>
      <c r="BOY240" s="26"/>
      <c r="BOZ240" s="26"/>
      <c r="BPA240" s="26"/>
      <c r="BPB240" s="26"/>
      <c r="BPC240" s="26"/>
      <c r="BPD240" s="26"/>
      <c r="BPE240" s="26"/>
      <c r="BPF240" s="26"/>
      <c r="BPG240" s="26"/>
      <c r="BPH240" s="26"/>
      <c r="BPI240" s="26"/>
      <c r="BPJ240" s="26"/>
      <c r="BPK240" s="26"/>
      <c r="BPL240" s="26"/>
      <c r="BPM240" s="26"/>
      <c r="BPN240" s="26"/>
      <c r="BPO240" s="26"/>
      <c r="BPP240" s="26"/>
      <c r="BPQ240" s="26"/>
      <c r="BPR240" s="26"/>
      <c r="BPS240" s="26"/>
      <c r="BPT240" s="26"/>
      <c r="BPU240" s="26"/>
      <c r="BPV240" s="26"/>
      <c r="BPW240" s="26"/>
      <c r="BPX240" s="26"/>
      <c r="BPY240" s="26"/>
      <c r="BPZ240" s="26"/>
      <c r="BQA240" s="26"/>
      <c r="BQB240" s="26"/>
      <c r="BQC240" s="26"/>
      <c r="BQD240" s="26"/>
      <c r="BQE240" s="26"/>
      <c r="BQF240" s="26"/>
      <c r="BQG240" s="26"/>
      <c r="BQH240" s="26"/>
      <c r="BQI240" s="26"/>
      <c r="BQJ240" s="26"/>
      <c r="BQK240" s="26"/>
      <c r="BQL240" s="26"/>
      <c r="BQM240" s="26"/>
      <c r="BQN240" s="26"/>
      <c r="BQO240" s="26"/>
      <c r="BQP240" s="26"/>
      <c r="BQQ240" s="26"/>
      <c r="BQR240" s="26"/>
      <c r="BQS240" s="26"/>
      <c r="BQT240" s="26"/>
      <c r="BQU240" s="26"/>
      <c r="BQV240" s="26"/>
      <c r="BQW240" s="26"/>
      <c r="BQX240" s="26"/>
      <c r="BQY240" s="26"/>
      <c r="BQZ240" s="26"/>
      <c r="BRA240" s="26"/>
      <c r="BRB240" s="26"/>
      <c r="BRC240" s="26"/>
      <c r="BRD240" s="26"/>
      <c r="BRE240" s="26"/>
      <c r="BRF240" s="26"/>
      <c r="BRG240" s="26"/>
      <c r="BRH240" s="26"/>
      <c r="BRI240" s="26"/>
      <c r="BRJ240" s="26"/>
      <c r="BRK240" s="26"/>
      <c r="BRL240" s="26"/>
      <c r="BRM240" s="26"/>
      <c r="BRN240" s="26"/>
      <c r="BRO240" s="26"/>
      <c r="BRP240" s="26"/>
      <c r="BRQ240" s="26"/>
      <c r="BRR240" s="26"/>
      <c r="BRS240" s="26"/>
      <c r="BRT240" s="26"/>
      <c r="BRU240" s="26"/>
      <c r="BRV240" s="26"/>
      <c r="BRW240" s="26"/>
      <c r="BRX240" s="26"/>
      <c r="BRY240" s="26"/>
      <c r="BRZ240" s="26"/>
      <c r="BSA240" s="26"/>
      <c r="BSB240" s="26"/>
      <c r="BSC240" s="26"/>
      <c r="BSD240" s="26"/>
      <c r="BSE240" s="26"/>
      <c r="BSF240" s="26"/>
      <c r="BSG240" s="26"/>
      <c r="BSH240" s="26"/>
      <c r="BSI240" s="26"/>
      <c r="BSJ240" s="26"/>
      <c r="BSK240" s="26"/>
      <c r="BSL240" s="26"/>
      <c r="BSM240" s="26"/>
      <c r="BSN240" s="26"/>
      <c r="BSO240" s="26"/>
      <c r="BSP240" s="26"/>
      <c r="BSQ240" s="26"/>
      <c r="BSR240" s="26"/>
      <c r="BSS240" s="26"/>
      <c r="BST240" s="26"/>
      <c r="BSU240" s="26"/>
      <c r="BSV240" s="26"/>
      <c r="BSW240" s="26"/>
      <c r="BSX240" s="26"/>
      <c r="BSY240" s="26"/>
      <c r="BSZ240" s="26"/>
      <c r="BTA240" s="26"/>
      <c r="BTB240" s="26"/>
      <c r="BTC240" s="26"/>
      <c r="BTD240" s="26"/>
      <c r="BTE240" s="26"/>
      <c r="BTF240" s="26"/>
      <c r="BTG240" s="26"/>
      <c r="BTH240" s="26"/>
      <c r="BTI240" s="26"/>
      <c r="BTJ240" s="26"/>
      <c r="BTK240" s="26"/>
      <c r="BTL240" s="26"/>
      <c r="BTM240" s="26"/>
      <c r="BTN240" s="26"/>
      <c r="BTO240" s="26"/>
      <c r="BTP240" s="26"/>
      <c r="BTQ240" s="26"/>
      <c r="BTR240" s="26"/>
      <c r="BTS240" s="26"/>
      <c r="BTT240" s="26"/>
      <c r="BTU240" s="26"/>
      <c r="BTV240" s="26"/>
      <c r="BTW240" s="26"/>
      <c r="BTX240" s="26"/>
      <c r="BTY240" s="26"/>
      <c r="BTZ240" s="26"/>
      <c r="BUA240" s="26"/>
      <c r="BUB240" s="26"/>
      <c r="BUC240" s="26"/>
      <c r="BUD240" s="26"/>
      <c r="BUE240" s="26"/>
      <c r="BUF240" s="26"/>
      <c r="BUG240" s="26"/>
      <c r="BUH240" s="26"/>
      <c r="BUI240" s="26"/>
      <c r="BUJ240" s="26"/>
      <c r="BUK240" s="26"/>
      <c r="BUL240" s="26"/>
      <c r="BUM240" s="26"/>
      <c r="BUN240" s="26"/>
      <c r="BUO240" s="26"/>
      <c r="BUP240" s="26"/>
      <c r="BUQ240" s="26"/>
      <c r="BUR240" s="26"/>
      <c r="BUS240" s="26"/>
      <c r="BUT240" s="26"/>
      <c r="BUU240" s="26"/>
      <c r="BUV240" s="26"/>
      <c r="BUW240" s="26"/>
      <c r="BUX240" s="26"/>
      <c r="BUY240" s="26"/>
      <c r="BUZ240" s="26"/>
      <c r="BVA240" s="26"/>
      <c r="BVB240" s="26"/>
      <c r="BVC240" s="26"/>
      <c r="BVD240" s="26"/>
      <c r="BVE240" s="26"/>
      <c r="BVF240" s="26"/>
      <c r="BVG240" s="26"/>
      <c r="BVH240" s="26"/>
      <c r="BVI240" s="26"/>
      <c r="BVJ240" s="26"/>
      <c r="BVK240" s="26"/>
      <c r="BVL240" s="26"/>
      <c r="BVM240" s="26"/>
      <c r="BVN240" s="26"/>
      <c r="BVO240" s="26"/>
      <c r="BVP240" s="26"/>
      <c r="BVQ240" s="26"/>
      <c r="BVR240" s="26"/>
      <c r="BVS240" s="26"/>
      <c r="BVT240" s="26"/>
      <c r="BVU240" s="26"/>
      <c r="BVV240" s="26"/>
      <c r="BVW240" s="26"/>
      <c r="BVX240" s="26"/>
      <c r="BVY240" s="26"/>
      <c r="BVZ240" s="26"/>
      <c r="BWA240" s="26"/>
      <c r="BWB240" s="26"/>
      <c r="BWC240" s="26"/>
      <c r="BWD240" s="26"/>
      <c r="BWE240" s="26"/>
      <c r="BWF240" s="26"/>
      <c r="BWG240" s="26"/>
      <c r="BWH240" s="26"/>
      <c r="BWI240" s="26"/>
      <c r="BWJ240" s="26"/>
      <c r="BWK240" s="26"/>
      <c r="BWL240" s="26"/>
      <c r="BWM240" s="26"/>
      <c r="BWN240" s="26"/>
      <c r="BWO240" s="26"/>
      <c r="BWP240" s="26"/>
      <c r="BWQ240" s="26"/>
      <c r="BWR240" s="26"/>
      <c r="BWS240" s="26"/>
      <c r="BWT240" s="26"/>
      <c r="BWU240" s="26"/>
      <c r="BWV240" s="26"/>
      <c r="BWW240" s="26"/>
      <c r="BWX240" s="26"/>
      <c r="BWY240" s="26"/>
      <c r="BWZ240" s="26"/>
      <c r="BXA240" s="26"/>
      <c r="BXB240" s="26"/>
      <c r="BXC240" s="26"/>
      <c r="BXD240" s="26"/>
      <c r="BXE240" s="26"/>
      <c r="BXF240" s="26"/>
      <c r="BXG240" s="26"/>
      <c r="BXH240" s="26"/>
      <c r="BXI240" s="26"/>
      <c r="BXJ240" s="26"/>
      <c r="BXK240" s="26"/>
      <c r="BXL240" s="26"/>
      <c r="BXM240" s="26"/>
      <c r="BXN240" s="26"/>
      <c r="BXO240" s="26"/>
      <c r="BXP240" s="26"/>
      <c r="BXQ240" s="26"/>
      <c r="BXR240" s="26"/>
      <c r="BXS240" s="26"/>
      <c r="BXT240" s="26"/>
      <c r="BXU240" s="26"/>
      <c r="BXV240" s="26"/>
      <c r="BXW240" s="26"/>
      <c r="BXX240" s="26"/>
      <c r="BXY240" s="26"/>
      <c r="BXZ240" s="26"/>
      <c r="BYA240" s="26"/>
      <c r="BYB240" s="26"/>
      <c r="BYC240" s="26"/>
      <c r="BYD240" s="26"/>
      <c r="BYE240" s="26"/>
      <c r="BYF240" s="26"/>
      <c r="BYG240" s="26"/>
      <c r="BYH240" s="26"/>
      <c r="BYI240" s="26"/>
      <c r="BYJ240" s="26"/>
      <c r="BYK240" s="26"/>
      <c r="BYL240" s="26"/>
      <c r="BYM240" s="26"/>
      <c r="BYN240" s="26"/>
      <c r="BYO240" s="26"/>
      <c r="BYP240" s="26"/>
      <c r="BYQ240" s="26"/>
      <c r="BYR240" s="26"/>
      <c r="BYS240" s="26"/>
      <c r="BYT240" s="26"/>
      <c r="BYU240" s="26"/>
      <c r="BYV240" s="26"/>
      <c r="BYW240" s="26"/>
      <c r="BYX240" s="26"/>
      <c r="BYY240" s="26"/>
      <c r="BYZ240" s="26"/>
      <c r="BZA240" s="26"/>
      <c r="BZB240" s="26"/>
      <c r="BZC240" s="26"/>
      <c r="BZD240" s="26"/>
      <c r="BZE240" s="26"/>
      <c r="BZF240" s="26"/>
      <c r="BZG240" s="26"/>
      <c r="BZH240" s="26"/>
      <c r="BZI240" s="26"/>
      <c r="BZJ240" s="26"/>
      <c r="BZK240" s="26"/>
      <c r="BZL240" s="26"/>
      <c r="BZM240" s="26"/>
      <c r="BZN240" s="26"/>
      <c r="BZO240" s="26"/>
      <c r="BZP240" s="26"/>
      <c r="BZQ240" s="26"/>
      <c r="BZR240" s="26"/>
      <c r="BZS240" s="26"/>
      <c r="BZT240" s="26"/>
      <c r="BZU240" s="26"/>
      <c r="BZV240" s="26"/>
      <c r="BZW240" s="26"/>
      <c r="BZX240" s="26"/>
      <c r="BZY240" s="26"/>
      <c r="BZZ240" s="26"/>
      <c r="CAA240" s="26"/>
      <c r="CAB240" s="26"/>
      <c r="CAC240" s="26"/>
      <c r="CAD240" s="26"/>
      <c r="CAE240" s="26"/>
      <c r="CAF240" s="26"/>
      <c r="CAG240" s="26"/>
      <c r="CAH240" s="26"/>
      <c r="CAI240" s="26"/>
      <c r="CAJ240" s="26"/>
      <c r="CAK240" s="26"/>
      <c r="CAL240" s="26"/>
      <c r="CAM240" s="26"/>
      <c r="CAN240" s="26"/>
      <c r="CAO240" s="26"/>
      <c r="CAP240" s="26"/>
      <c r="CAQ240" s="26"/>
      <c r="CAR240" s="26"/>
      <c r="CAS240" s="26"/>
      <c r="CAT240" s="26"/>
      <c r="CAU240" s="26"/>
      <c r="CAV240" s="26"/>
      <c r="CAW240" s="26"/>
      <c r="CAX240" s="26"/>
      <c r="CAY240" s="26"/>
      <c r="CAZ240" s="26"/>
      <c r="CBA240" s="26"/>
      <c r="CBB240" s="26"/>
      <c r="CBC240" s="26"/>
      <c r="CBD240" s="26"/>
      <c r="CBE240" s="26"/>
      <c r="CBF240" s="26"/>
      <c r="CBG240" s="26"/>
      <c r="CBH240" s="26"/>
      <c r="CBI240" s="26"/>
      <c r="CBJ240" s="26"/>
      <c r="CBK240" s="26"/>
      <c r="CBL240" s="26"/>
      <c r="CBM240" s="26"/>
      <c r="CBN240" s="26"/>
      <c r="CBO240" s="26"/>
      <c r="CBP240" s="26"/>
      <c r="CBQ240" s="26"/>
      <c r="CBR240" s="26"/>
      <c r="CBS240" s="26"/>
      <c r="CBT240" s="26"/>
      <c r="CBU240" s="26"/>
      <c r="CBV240" s="26"/>
      <c r="CBW240" s="26"/>
      <c r="CBX240" s="26"/>
      <c r="CBY240" s="26"/>
      <c r="CBZ240" s="26"/>
      <c r="CCA240" s="26"/>
      <c r="CCB240" s="26"/>
      <c r="CCC240" s="26"/>
      <c r="CCD240" s="26"/>
      <c r="CCE240" s="26"/>
      <c r="CCF240" s="26"/>
      <c r="CCG240" s="26"/>
      <c r="CCH240" s="26"/>
      <c r="CCI240" s="26"/>
      <c r="CCJ240" s="26"/>
      <c r="CCK240" s="26"/>
      <c r="CCL240" s="26"/>
      <c r="CCM240" s="26"/>
      <c r="CCN240" s="26"/>
      <c r="CCO240" s="26"/>
      <c r="CCP240" s="26"/>
      <c r="CCQ240" s="26"/>
      <c r="CCR240" s="26"/>
      <c r="CCS240" s="26"/>
      <c r="CCT240" s="26"/>
      <c r="CCU240" s="26"/>
      <c r="CCV240" s="26"/>
      <c r="CCW240" s="26"/>
      <c r="CCX240" s="26"/>
      <c r="CCY240" s="26"/>
      <c r="CCZ240" s="26"/>
      <c r="CDA240" s="26"/>
      <c r="CDB240" s="26"/>
      <c r="CDC240" s="26"/>
      <c r="CDD240" s="26"/>
      <c r="CDE240" s="26"/>
      <c r="CDF240" s="26"/>
      <c r="CDG240" s="26"/>
      <c r="CDH240" s="26"/>
      <c r="CDI240" s="26"/>
      <c r="CDJ240" s="26"/>
      <c r="CDK240" s="26"/>
      <c r="CDL240" s="26"/>
      <c r="CDM240" s="26"/>
      <c r="CDN240" s="26"/>
      <c r="CDO240" s="26"/>
      <c r="CDP240" s="26"/>
      <c r="CDQ240" s="26"/>
      <c r="CDR240" s="26"/>
      <c r="CDS240" s="26"/>
      <c r="CDT240" s="26"/>
      <c r="CDU240" s="26"/>
      <c r="CDV240" s="26"/>
      <c r="CDW240" s="26"/>
      <c r="CDX240" s="26"/>
      <c r="CDY240" s="26"/>
      <c r="CDZ240" s="26"/>
      <c r="CEA240" s="26"/>
      <c r="CEB240" s="26"/>
      <c r="CEC240" s="26"/>
      <c r="CED240" s="26"/>
      <c r="CEE240" s="26"/>
      <c r="CEF240" s="26"/>
      <c r="CEG240" s="26"/>
      <c r="CEH240" s="26"/>
      <c r="CEI240" s="26"/>
      <c r="CEJ240" s="26"/>
      <c r="CEK240" s="26"/>
      <c r="CEL240" s="26"/>
      <c r="CEM240" s="26"/>
      <c r="CEN240" s="26"/>
      <c r="CEO240" s="26"/>
      <c r="CEP240" s="26"/>
      <c r="CEQ240" s="26"/>
      <c r="CER240" s="26"/>
      <c r="CES240" s="26"/>
      <c r="CET240" s="26"/>
      <c r="CEU240" s="26"/>
      <c r="CEV240" s="26"/>
      <c r="CEW240" s="26"/>
      <c r="CEX240" s="26"/>
      <c r="CEY240" s="26"/>
      <c r="CEZ240" s="26"/>
      <c r="CFA240" s="26"/>
      <c r="CFB240" s="26"/>
      <c r="CFC240" s="26"/>
      <c r="CFD240" s="26"/>
      <c r="CFE240" s="26"/>
      <c r="CFF240" s="26"/>
      <c r="CFG240" s="26"/>
      <c r="CFH240" s="26"/>
      <c r="CFI240" s="26"/>
      <c r="CFJ240" s="26"/>
      <c r="CFK240" s="26"/>
      <c r="CFL240" s="26"/>
      <c r="CFM240" s="26"/>
      <c r="CFN240" s="26"/>
      <c r="CFO240" s="26"/>
      <c r="CFP240" s="26"/>
      <c r="CFQ240" s="26"/>
      <c r="CFR240" s="26"/>
      <c r="CFS240" s="26"/>
      <c r="CFT240" s="26"/>
      <c r="CFU240" s="26"/>
      <c r="CFV240" s="26"/>
      <c r="CFW240" s="26"/>
      <c r="CFX240" s="26"/>
      <c r="CFY240" s="26"/>
      <c r="CFZ240" s="26"/>
      <c r="CGA240" s="26"/>
      <c r="CGB240" s="26"/>
      <c r="CGC240" s="26"/>
      <c r="CGD240" s="26"/>
      <c r="CGE240" s="26"/>
      <c r="CGF240" s="26"/>
      <c r="CGG240" s="26"/>
      <c r="CGH240" s="26"/>
      <c r="CGI240" s="26"/>
      <c r="CGJ240" s="26"/>
      <c r="CGK240" s="26"/>
      <c r="CGL240" s="26"/>
      <c r="CGM240" s="26"/>
      <c r="CGN240" s="26"/>
      <c r="CGO240" s="26"/>
      <c r="CGP240" s="26"/>
      <c r="CGQ240" s="26"/>
      <c r="CGR240" s="26"/>
      <c r="CGS240" s="26"/>
      <c r="CGT240" s="26"/>
      <c r="CGU240" s="26"/>
      <c r="CGV240" s="26"/>
      <c r="CGW240" s="26"/>
      <c r="CGX240" s="26"/>
      <c r="CGY240" s="26"/>
      <c r="CGZ240" s="26"/>
      <c r="CHA240" s="26"/>
      <c r="CHB240" s="26"/>
      <c r="CHC240" s="26"/>
      <c r="CHD240" s="26"/>
      <c r="CHE240" s="26"/>
      <c r="CHF240" s="26"/>
      <c r="CHG240" s="26"/>
      <c r="CHH240" s="26"/>
      <c r="CHI240" s="26"/>
      <c r="CHJ240" s="26"/>
      <c r="CHK240" s="26"/>
      <c r="CHL240" s="26"/>
      <c r="CHM240" s="26"/>
      <c r="CHN240" s="26"/>
      <c r="CHO240" s="26"/>
      <c r="CHP240" s="26"/>
      <c r="CHQ240" s="26"/>
      <c r="CHR240" s="26"/>
      <c r="CHS240" s="26"/>
      <c r="CHT240" s="26"/>
      <c r="CHU240" s="26"/>
      <c r="CHV240" s="26"/>
      <c r="CHW240" s="26"/>
      <c r="CHX240" s="26"/>
      <c r="CHY240" s="26"/>
      <c r="CHZ240" s="26"/>
      <c r="CIA240" s="26"/>
      <c r="CIB240" s="26"/>
      <c r="CIC240" s="26"/>
      <c r="CID240" s="26"/>
      <c r="CIE240" s="26"/>
      <c r="CIF240" s="26"/>
      <c r="CIG240" s="26"/>
      <c r="CIH240" s="26"/>
      <c r="CII240" s="26"/>
      <c r="CIJ240" s="26"/>
      <c r="CIK240" s="26"/>
      <c r="CIL240" s="26"/>
      <c r="CIM240" s="26"/>
      <c r="CIN240" s="26"/>
      <c r="CIO240" s="26"/>
      <c r="CIP240" s="26"/>
      <c r="CIQ240" s="26"/>
      <c r="CIR240" s="26"/>
      <c r="CIS240" s="26"/>
      <c r="CIT240" s="26"/>
      <c r="CIU240" s="26"/>
      <c r="CIV240" s="26"/>
      <c r="CIW240" s="26"/>
      <c r="CIX240" s="26"/>
      <c r="CIY240" s="26"/>
      <c r="CIZ240" s="26"/>
      <c r="CJA240" s="26"/>
      <c r="CJB240" s="26"/>
      <c r="CJC240" s="26"/>
      <c r="CJD240" s="26"/>
      <c r="CJE240" s="26"/>
      <c r="CJF240" s="26"/>
      <c r="CJG240" s="26"/>
      <c r="CJH240" s="26"/>
      <c r="CJI240" s="26"/>
      <c r="CJJ240" s="26"/>
      <c r="CJK240" s="26"/>
      <c r="CJL240" s="26"/>
      <c r="CJM240" s="26"/>
      <c r="CJN240" s="26"/>
      <c r="CJO240" s="26"/>
      <c r="CJP240" s="26"/>
      <c r="CJQ240" s="26"/>
      <c r="CJR240" s="26"/>
      <c r="CJS240" s="26"/>
      <c r="CJT240" s="26"/>
      <c r="CJU240" s="26"/>
      <c r="CJV240" s="26"/>
      <c r="CJW240" s="26"/>
      <c r="CJX240" s="26"/>
      <c r="CJY240" s="26"/>
      <c r="CJZ240" s="26"/>
      <c r="CKA240" s="26"/>
      <c r="CKB240" s="26"/>
      <c r="CKC240" s="26"/>
      <c r="CKD240" s="26"/>
      <c r="CKE240" s="26"/>
      <c r="CKF240" s="26"/>
      <c r="CKG240" s="26"/>
      <c r="CKH240" s="26"/>
      <c r="CKI240" s="26"/>
      <c r="CKJ240" s="26"/>
      <c r="CKK240" s="26"/>
      <c r="CKL240" s="26"/>
      <c r="CKM240" s="26"/>
      <c r="CKN240" s="26"/>
      <c r="CKO240" s="26"/>
      <c r="CKP240" s="26"/>
      <c r="CKQ240" s="26"/>
      <c r="CKR240" s="26"/>
      <c r="CKS240" s="26"/>
      <c r="CKT240" s="26"/>
      <c r="CKU240" s="26"/>
      <c r="CKV240" s="26"/>
      <c r="CKW240" s="26"/>
      <c r="CKX240" s="26"/>
      <c r="CKY240" s="26"/>
      <c r="CKZ240" s="26"/>
      <c r="CLA240" s="26"/>
      <c r="CLB240" s="26"/>
      <c r="CLC240" s="26"/>
      <c r="CLD240" s="26"/>
      <c r="CLE240" s="26"/>
      <c r="CLF240" s="26"/>
      <c r="CLG240" s="26"/>
      <c r="CLH240" s="26"/>
      <c r="CLI240" s="26"/>
      <c r="CLJ240" s="26"/>
      <c r="CLK240" s="26"/>
      <c r="CLL240" s="26"/>
      <c r="CLM240" s="26"/>
      <c r="CLN240" s="26"/>
      <c r="CLO240" s="26"/>
      <c r="CLP240" s="26"/>
      <c r="CLQ240" s="26"/>
      <c r="CLR240" s="26"/>
      <c r="CLS240" s="26"/>
      <c r="CLT240" s="26"/>
      <c r="CLU240" s="26"/>
      <c r="CLV240" s="26"/>
      <c r="CLW240" s="26"/>
      <c r="CLX240" s="26"/>
      <c r="CLY240" s="26"/>
      <c r="CLZ240" s="26"/>
      <c r="CMA240" s="26"/>
      <c r="CMB240" s="26"/>
      <c r="CMC240" s="26"/>
      <c r="CMD240" s="26"/>
      <c r="CME240" s="26"/>
      <c r="CMF240" s="26"/>
      <c r="CMG240" s="26"/>
      <c r="CMH240" s="26"/>
      <c r="CMI240" s="26"/>
      <c r="CMJ240" s="26"/>
      <c r="CMK240" s="26"/>
      <c r="CML240" s="26"/>
      <c r="CMM240" s="26"/>
      <c r="CMN240" s="26"/>
      <c r="CMO240" s="26"/>
      <c r="CMP240" s="26"/>
      <c r="CMQ240" s="26"/>
      <c r="CMR240" s="26"/>
      <c r="CMS240" s="26"/>
      <c r="CMT240" s="26"/>
      <c r="CMU240" s="26"/>
      <c r="CMV240" s="26"/>
      <c r="CMW240" s="26"/>
      <c r="CMX240" s="26"/>
      <c r="CMY240" s="26"/>
      <c r="CMZ240" s="26"/>
      <c r="CNA240" s="26"/>
      <c r="CNB240" s="26"/>
      <c r="CNC240" s="26"/>
      <c r="CND240" s="26"/>
      <c r="CNE240" s="26"/>
      <c r="CNF240" s="26"/>
      <c r="CNG240" s="26"/>
      <c r="CNH240" s="26"/>
      <c r="CNI240" s="26"/>
      <c r="CNJ240" s="26"/>
      <c r="CNK240" s="26"/>
      <c r="CNL240" s="26"/>
      <c r="CNM240" s="26"/>
      <c r="CNN240" s="26"/>
      <c r="CNO240" s="26"/>
      <c r="CNP240" s="26"/>
      <c r="CNQ240" s="26"/>
      <c r="CNR240" s="26"/>
      <c r="CNS240" s="26"/>
      <c r="CNT240" s="26"/>
      <c r="CNU240" s="26"/>
      <c r="CNV240" s="26"/>
      <c r="CNW240" s="26"/>
      <c r="CNX240" s="26"/>
      <c r="CNY240" s="26"/>
      <c r="CNZ240" s="26"/>
      <c r="COA240" s="26"/>
      <c r="COB240" s="26"/>
      <c r="COC240" s="26"/>
      <c r="COD240" s="26"/>
      <c r="COE240" s="26"/>
      <c r="COF240" s="26"/>
      <c r="COG240" s="26"/>
      <c r="COH240" s="26"/>
      <c r="COI240" s="26"/>
      <c r="COJ240" s="26"/>
      <c r="COK240" s="26"/>
      <c r="COL240" s="26"/>
      <c r="COM240" s="26"/>
      <c r="CON240" s="26"/>
      <c r="COO240" s="26"/>
      <c r="COP240" s="26"/>
      <c r="COQ240" s="26"/>
      <c r="COR240" s="26"/>
      <c r="COS240" s="26"/>
      <c r="COT240" s="26"/>
      <c r="COU240" s="26"/>
      <c r="COV240" s="26"/>
      <c r="COW240" s="26"/>
      <c r="COX240" s="26"/>
      <c r="COY240" s="26"/>
      <c r="COZ240" s="26"/>
      <c r="CPA240" s="26"/>
      <c r="CPB240" s="26"/>
      <c r="CPC240" s="26"/>
      <c r="CPD240" s="26"/>
      <c r="CPE240" s="26"/>
      <c r="CPF240" s="26"/>
      <c r="CPG240" s="26"/>
      <c r="CPH240" s="26"/>
      <c r="CPI240" s="26"/>
      <c r="CPJ240" s="26"/>
      <c r="CPK240" s="26"/>
      <c r="CPL240" s="26"/>
      <c r="CPM240" s="26"/>
      <c r="CPN240" s="26"/>
      <c r="CPO240" s="26"/>
      <c r="CPP240" s="26"/>
      <c r="CPQ240" s="26"/>
      <c r="CPR240" s="26"/>
      <c r="CPS240" s="26"/>
      <c r="CPT240" s="26"/>
      <c r="CPU240" s="26"/>
      <c r="CPV240" s="26"/>
      <c r="CPW240" s="26"/>
      <c r="CPX240" s="26"/>
      <c r="CPY240" s="26"/>
      <c r="CPZ240" s="26"/>
      <c r="CQA240" s="26"/>
      <c r="CQB240" s="26"/>
      <c r="CQC240" s="26"/>
      <c r="CQD240" s="26"/>
      <c r="CQE240" s="26"/>
      <c r="CQF240" s="26"/>
      <c r="CQG240" s="26"/>
      <c r="CQH240" s="26"/>
      <c r="CQI240" s="26"/>
      <c r="CQJ240" s="26"/>
      <c r="CQK240" s="26"/>
      <c r="CQL240" s="26"/>
      <c r="CQM240" s="26"/>
      <c r="CQN240" s="26"/>
      <c r="CQO240" s="26"/>
      <c r="CQP240" s="26"/>
      <c r="CQQ240" s="26"/>
      <c r="CQR240" s="26"/>
      <c r="CQS240" s="26"/>
      <c r="CQT240" s="26"/>
      <c r="CQU240" s="26"/>
      <c r="CQV240" s="26"/>
      <c r="CQW240" s="26"/>
      <c r="CQX240" s="26"/>
      <c r="CQY240" s="26"/>
      <c r="CQZ240" s="26"/>
      <c r="CRA240" s="26"/>
      <c r="CRB240" s="26"/>
      <c r="CRC240" s="26"/>
      <c r="CRD240" s="26"/>
      <c r="CRE240" s="26"/>
      <c r="CRF240" s="26"/>
      <c r="CRG240" s="26"/>
      <c r="CRH240" s="26"/>
      <c r="CRI240" s="26"/>
      <c r="CRJ240" s="26"/>
      <c r="CRK240" s="26"/>
      <c r="CRL240" s="26"/>
      <c r="CRM240" s="26"/>
      <c r="CRN240" s="26"/>
      <c r="CRO240" s="26"/>
      <c r="CRP240" s="26"/>
      <c r="CRQ240" s="26"/>
      <c r="CRR240" s="26"/>
      <c r="CRS240" s="26"/>
      <c r="CRT240" s="26"/>
      <c r="CRU240" s="26"/>
      <c r="CRV240" s="26"/>
      <c r="CRW240" s="26"/>
      <c r="CRX240" s="26"/>
      <c r="CRY240" s="26"/>
      <c r="CRZ240" s="26"/>
      <c r="CSA240" s="26"/>
      <c r="CSB240" s="26"/>
      <c r="CSC240" s="26"/>
      <c r="CSD240" s="26"/>
      <c r="CSE240" s="26"/>
      <c r="CSF240" s="26"/>
      <c r="CSG240" s="26"/>
      <c r="CSH240" s="26"/>
      <c r="CSI240" s="26"/>
      <c r="CSJ240" s="26"/>
      <c r="CSK240" s="26"/>
      <c r="CSL240" s="26"/>
      <c r="CSM240" s="26"/>
      <c r="CSN240" s="26"/>
      <c r="CSO240" s="26"/>
      <c r="CSP240" s="26"/>
      <c r="CSQ240" s="26"/>
      <c r="CSR240" s="26"/>
      <c r="CSS240" s="26"/>
      <c r="CST240" s="26"/>
      <c r="CSU240" s="26"/>
      <c r="CSV240" s="26"/>
      <c r="CSW240" s="26"/>
      <c r="CSX240" s="26"/>
      <c r="CSY240" s="26"/>
      <c r="CSZ240" s="26"/>
      <c r="CTA240" s="26"/>
      <c r="CTB240" s="26"/>
      <c r="CTC240" s="26"/>
      <c r="CTD240" s="26"/>
      <c r="CTE240" s="26"/>
      <c r="CTF240" s="26"/>
      <c r="CTG240" s="26"/>
      <c r="CTH240" s="26"/>
      <c r="CTI240" s="26"/>
      <c r="CTJ240" s="26"/>
      <c r="CTK240" s="26"/>
      <c r="CTL240" s="26"/>
      <c r="CTM240" s="26"/>
      <c r="CTN240" s="26"/>
      <c r="CTO240" s="26"/>
      <c r="CTP240" s="26"/>
      <c r="CTQ240" s="26"/>
      <c r="CTR240" s="26"/>
      <c r="CTS240" s="26"/>
      <c r="CTT240" s="26"/>
      <c r="CTU240" s="26"/>
      <c r="CTV240" s="26"/>
      <c r="CTW240" s="26"/>
      <c r="CTX240" s="26"/>
      <c r="CTY240" s="26"/>
      <c r="CTZ240" s="26"/>
      <c r="CUA240" s="26"/>
      <c r="CUB240" s="26"/>
      <c r="CUC240" s="26"/>
      <c r="CUD240" s="26"/>
      <c r="CUE240" s="26"/>
      <c r="CUF240" s="26"/>
      <c r="CUG240" s="26"/>
      <c r="CUH240" s="26"/>
      <c r="CUI240" s="26"/>
      <c r="CUJ240" s="26"/>
      <c r="CUK240" s="26"/>
      <c r="CUL240" s="26"/>
      <c r="CUM240" s="26"/>
      <c r="CUN240" s="26"/>
      <c r="CUO240" s="26"/>
      <c r="CUP240" s="26"/>
      <c r="CUQ240" s="26"/>
      <c r="CUR240" s="26"/>
      <c r="CUS240" s="26"/>
      <c r="CUT240" s="26"/>
      <c r="CUU240" s="26"/>
      <c r="CUV240" s="26"/>
      <c r="CUW240" s="26"/>
      <c r="CUX240" s="26"/>
      <c r="CUY240" s="26"/>
      <c r="CUZ240" s="26"/>
      <c r="CVA240" s="26"/>
      <c r="CVB240" s="26"/>
      <c r="CVC240" s="26"/>
      <c r="CVD240" s="26"/>
      <c r="CVE240" s="26"/>
      <c r="CVF240" s="26"/>
      <c r="CVG240" s="26"/>
      <c r="CVH240" s="26"/>
      <c r="CVI240" s="26"/>
      <c r="CVJ240" s="26"/>
      <c r="CVK240" s="26"/>
      <c r="CVL240" s="26"/>
      <c r="CVM240" s="26"/>
      <c r="CVN240" s="26"/>
      <c r="CVO240" s="26"/>
      <c r="CVP240" s="26"/>
      <c r="CVQ240" s="26"/>
      <c r="CVR240" s="26"/>
      <c r="CVS240" s="26"/>
      <c r="CVT240" s="26"/>
      <c r="CVU240" s="26"/>
      <c r="CVV240" s="26"/>
      <c r="CVW240" s="26"/>
      <c r="CVX240" s="26"/>
      <c r="CVY240" s="26"/>
      <c r="CVZ240" s="26"/>
      <c r="CWA240" s="26"/>
      <c r="CWB240" s="26"/>
      <c r="CWC240" s="26"/>
      <c r="CWD240" s="26"/>
      <c r="CWE240" s="26"/>
      <c r="CWF240" s="26"/>
      <c r="CWG240" s="26"/>
      <c r="CWH240" s="26"/>
      <c r="CWI240" s="26"/>
      <c r="CWJ240" s="26"/>
      <c r="CWK240" s="26"/>
      <c r="CWL240" s="26"/>
      <c r="CWM240" s="26"/>
      <c r="CWN240" s="26"/>
      <c r="CWO240" s="26"/>
      <c r="CWP240" s="26"/>
      <c r="CWQ240" s="26"/>
      <c r="CWR240" s="26"/>
      <c r="CWS240" s="26"/>
      <c r="CWT240" s="26"/>
      <c r="CWU240" s="26"/>
      <c r="CWV240" s="26"/>
      <c r="CWW240" s="26"/>
      <c r="CWX240" s="26"/>
      <c r="CWY240" s="26"/>
      <c r="CWZ240" s="26"/>
      <c r="CXA240" s="26"/>
      <c r="CXB240" s="26"/>
      <c r="CXC240" s="26"/>
      <c r="CXD240" s="26"/>
      <c r="CXE240" s="26"/>
      <c r="CXF240" s="26"/>
      <c r="CXG240" s="26"/>
      <c r="CXH240" s="26"/>
      <c r="CXI240" s="26"/>
      <c r="CXJ240" s="26"/>
      <c r="CXK240" s="26"/>
      <c r="CXL240" s="26"/>
      <c r="CXM240" s="26"/>
      <c r="CXN240" s="26"/>
      <c r="CXO240" s="26"/>
      <c r="CXP240" s="26"/>
      <c r="CXQ240" s="26"/>
      <c r="CXR240" s="26"/>
      <c r="CXS240" s="26"/>
      <c r="CXT240" s="26"/>
      <c r="CXU240" s="26"/>
      <c r="CXV240" s="26"/>
      <c r="CXW240" s="26"/>
      <c r="CXX240" s="26"/>
      <c r="CXY240" s="26"/>
      <c r="CXZ240" s="26"/>
      <c r="CYA240" s="26"/>
      <c r="CYB240" s="26"/>
      <c r="CYC240" s="26"/>
      <c r="CYD240" s="26"/>
      <c r="CYE240" s="26"/>
      <c r="CYF240" s="26"/>
      <c r="CYG240" s="26"/>
      <c r="CYH240" s="26"/>
      <c r="CYI240" s="26"/>
      <c r="CYJ240" s="26"/>
      <c r="CYK240" s="26"/>
      <c r="CYL240" s="26"/>
      <c r="CYM240" s="26"/>
      <c r="CYN240" s="26"/>
      <c r="CYO240" s="26"/>
      <c r="CYP240" s="26"/>
      <c r="CYQ240" s="26"/>
      <c r="CYR240" s="26"/>
      <c r="CYS240" s="26"/>
      <c r="CYT240" s="26"/>
      <c r="CYU240" s="26"/>
      <c r="CYV240" s="26"/>
      <c r="CYW240" s="26"/>
      <c r="CYX240" s="26"/>
      <c r="CYY240" s="26"/>
      <c r="CYZ240" s="26"/>
      <c r="CZA240" s="26"/>
      <c r="CZB240" s="26"/>
      <c r="CZC240" s="26"/>
      <c r="CZD240" s="26"/>
      <c r="CZE240" s="26"/>
      <c r="CZF240" s="26"/>
      <c r="CZG240" s="26"/>
      <c r="CZH240" s="26"/>
      <c r="CZI240" s="26"/>
      <c r="CZJ240" s="26"/>
      <c r="CZK240" s="26"/>
      <c r="CZL240" s="26"/>
      <c r="CZM240" s="26"/>
      <c r="CZN240" s="26"/>
      <c r="CZO240" s="26"/>
      <c r="CZP240" s="26"/>
      <c r="CZQ240" s="26"/>
      <c r="CZR240" s="26"/>
      <c r="CZS240" s="26"/>
      <c r="CZT240" s="26"/>
      <c r="CZU240" s="26"/>
      <c r="CZV240" s="26"/>
      <c r="CZW240" s="26"/>
      <c r="CZX240" s="26"/>
      <c r="CZY240" s="26"/>
      <c r="CZZ240" s="26"/>
      <c r="DAA240" s="26"/>
      <c r="DAB240" s="26"/>
      <c r="DAC240" s="26"/>
      <c r="DAD240" s="26"/>
      <c r="DAE240" s="26"/>
      <c r="DAF240" s="26"/>
      <c r="DAG240" s="26"/>
      <c r="DAH240" s="26"/>
      <c r="DAI240" s="26"/>
      <c r="DAJ240" s="26"/>
      <c r="DAK240" s="26"/>
      <c r="DAL240" s="26"/>
      <c r="DAM240" s="26"/>
      <c r="DAN240" s="26"/>
      <c r="DAO240" s="26"/>
      <c r="DAP240" s="26"/>
      <c r="DAQ240" s="26"/>
      <c r="DAR240" s="26"/>
      <c r="DAS240" s="26"/>
      <c r="DAT240" s="26"/>
      <c r="DAU240" s="26"/>
      <c r="DAV240" s="26"/>
      <c r="DAW240" s="26"/>
      <c r="DAX240" s="26"/>
      <c r="DAY240" s="26"/>
      <c r="DAZ240" s="26"/>
      <c r="DBA240" s="26"/>
      <c r="DBB240" s="26"/>
      <c r="DBC240" s="26"/>
      <c r="DBD240" s="26"/>
      <c r="DBE240" s="26"/>
      <c r="DBF240" s="26"/>
      <c r="DBG240" s="26"/>
      <c r="DBH240" s="26"/>
      <c r="DBI240" s="26"/>
      <c r="DBJ240" s="26"/>
      <c r="DBK240" s="26"/>
      <c r="DBL240" s="26"/>
      <c r="DBM240" s="26"/>
      <c r="DBN240" s="26"/>
      <c r="DBO240" s="26"/>
      <c r="DBP240" s="26"/>
      <c r="DBQ240" s="26"/>
      <c r="DBR240" s="26"/>
      <c r="DBS240" s="26"/>
      <c r="DBT240" s="26"/>
      <c r="DBU240" s="26"/>
      <c r="DBV240" s="26"/>
      <c r="DBW240" s="26"/>
      <c r="DBX240" s="26"/>
      <c r="DBY240" s="26"/>
      <c r="DBZ240" s="26"/>
      <c r="DCA240" s="26"/>
      <c r="DCB240" s="26"/>
      <c r="DCC240" s="26"/>
      <c r="DCD240" s="26"/>
      <c r="DCE240" s="26"/>
      <c r="DCF240" s="26"/>
      <c r="DCG240" s="26"/>
      <c r="DCH240" s="26"/>
      <c r="DCI240" s="26"/>
      <c r="DCJ240" s="26"/>
      <c r="DCK240" s="26"/>
      <c r="DCL240" s="26"/>
      <c r="DCM240" s="26"/>
      <c r="DCN240" s="26"/>
      <c r="DCO240" s="26"/>
      <c r="DCP240" s="26"/>
      <c r="DCQ240" s="26"/>
      <c r="DCR240" s="26"/>
      <c r="DCS240" s="26"/>
      <c r="DCT240" s="26"/>
      <c r="DCU240" s="26"/>
      <c r="DCV240" s="26"/>
      <c r="DCW240" s="26"/>
      <c r="DCX240" s="26"/>
      <c r="DCY240" s="26"/>
      <c r="DCZ240" s="26"/>
      <c r="DDA240" s="26"/>
      <c r="DDB240" s="26"/>
      <c r="DDC240" s="26"/>
      <c r="DDD240" s="26"/>
      <c r="DDE240" s="26"/>
      <c r="DDF240" s="26"/>
      <c r="DDG240" s="26"/>
      <c r="DDH240" s="26"/>
      <c r="DDI240" s="26"/>
      <c r="DDJ240" s="26"/>
      <c r="DDK240" s="26"/>
      <c r="DDL240" s="26"/>
      <c r="DDM240" s="26"/>
      <c r="DDN240" s="26"/>
      <c r="DDO240" s="26"/>
      <c r="DDP240" s="26"/>
      <c r="DDQ240" s="26"/>
      <c r="DDR240" s="26"/>
      <c r="DDS240" s="26"/>
      <c r="DDT240" s="26"/>
      <c r="DDU240" s="26"/>
      <c r="DDV240" s="26"/>
      <c r="DDW240" s="26"/>
      <c r="DDX240" s="26"/>
      <c r="DDY240" s="26"/>
      <c r="DDZ240" s="26"/>
      <c r="DEA240" s="26"/>
      <c r="DEB240" s="26"/>
      <c r="DEC240" s="26"/>
      <c r="DED240" s="26"/>
      <c r="DEE240" s="26"/>
      <c r="DEF240" s="26"/>
      <c r="DEG240" s="26"/>
      <c r="DEH240" s="26"/>
      <c r="DEI240" s="26"/>
      <c r="DEJ240" s="26"/>
      <c r="DEK240" s="26"/>
      <c r="DEL240" s="26"/>
      <c r="DEM240" s="26"/>
      <c r="DEN240" s="26"/>
      <c r="DEO240" s="26"/>
      <c r="DEP240" s="26"/>
      <c r="DEQ240" s="26"/>
      <c r="DER240" s="26"/>
      <c r="DES240" s="26"/>
      <c r="DET240" s="26"/>
      <c r="DEU240" s="26"/>
      <c r="DEV240" s="26"/>
      <c r="DEW240" s="26"/>
      <c r="DEX240" s="26"/>
      <c r="DEY240" s="26"/>
      <c r="DEZ240" s="26"/>
      <c r="DFA240" s="26"/>
      <c r="DFB240" s="26"/>
      <c r="DFC240" s="26"/>
      <c r="DFD240" s="26"/>
      <c r="DFE240" s="26"/>
      <c r="DFF240" s="26"/>
      <c r="DFG240" s="26"/>
      <c r="DFH240" s="26"/>
      <c r="DFI240" s="26"/>
      <c r="DFJ240" s="26"/>
      <c r="DFK240" s="26"/>
      <c r="DFL240" s="26"/>
      <c r="DFM240" s="26"/>
      <c r="DFN240" s="26"/>
      <c r="DFO240" s="26"/>
      <c r="DFP240" s="26"/>
      <c r="DFQ240" s="26"/>
      <c r="DFR240" s="26"/>
      <c r="DFS240" s="26"/>
      <c r="DFT240" s="26"/>
      <c r="DFU240" s="26"/>
      <c r="DFV240" s="26"/>
      <c r="DFW240" s="26"/>
      <c r="DFX240" s="26"/>
      <c r="DFY240" s="26"/>
      <c r="DFZ240" s="26"/>
      <c r="DGA240" s="26"/>
      <c r="DGB240" s="26"/>
      <c r="DGC240" s="26"/>
      <c r="DGD240" s="26"/>
      <c r="DGE240" s="26"/>
      <c r="DGF240" s="26"/>
      <c r="DGG240" s="26"/>
      <c r="DGH240" s="26"/>
      <c r="DGI240" s="26"/>
      <c r="DGJ240" s="26"/>
      <c r="DGK240" s="26"/>
      <c r="DGL240" s="26"/>
      <c r="DGM240" s="26"/>
      <c r="DGN240" s="26"/>
      <c r="DGO240" s="26"/>
      <c r="DGP240" s="26"/>
      <c r="DGQ240" s="26"/>
      <c r="DGR240" s="26"/>
      <c r="DGS240" s="26"/>
      <c r="DGT240" s="26"/>
      <c r="DGU240" s="26"/>
      <c r="DGV240" s="26"/>
      <c r="DGW240" s="26"/>
      <c r="DGX240" s="26"/>
      <c r="DGY240" s="26"/>
      <c r="DGZ240" s="26"/>
      <c r="DHA240" s="26"/>
      <c r="DHB240" s="26"/>
      <c r="DHC240" s="26"/>
      <c r="DHD240" s="26"/>
      <c r="DHE240" s="26"/>
      <c r="DHF240" s="26"/>
      <c r="DHG240" s="26"/>
      <c r="DHH240" s="26"/>
      <c r="DHI240" s="26"/>
      <c r="DHJ240" s="26"/>
      <c r="DHK240" s="26"/>
      <c r="DHL240" s="26"/>
      <c r="DHM240" s="26"/>
      <c r="DHN240" s="26"/>
      <c r="DHO240" s="26"/>
      <c r="DHP240" s="26"/>
      <c r="DHQ240" s="26"/>
      <c r="DHR240" s="26"/>
      <c r="DHS240" s="26"/>
      <c r="DHT240" s="26"/>
      <c r="DHU240" s="26"/>
      <c r="DHV240" s="26"/>
      <c r="DHW240" s="26"/>
      <c r="DHX240" s="26"/>
      <c r="DHY240" s="26"/>
      <c r="DHZ240" s="26"/>
      <c r="DIA240" s="26"/>
      <c r="DIB240" s="26"/>
      <c r="DIC240" s="26"/>
      <c r="DID240" s="26"/>
      <c r="DIE240" s="26"/>
      <c r="DIF240" s="26"/>
      <c r="DIG240" s="26"/>
      <c r="DIH240" s="26"/>
      <c r="DII240" s="26"/>
      <c r="DIJ240" s="26"/>
      <c r="DIK240" s="26"/>
      <c r="DIL240" s="26"/>
      <c r="DIM240" s="26"/>
      <c r="DIN240" s="26"/>
      <c r="DIO240" s="26"/>
      <c r="DIP240" s="26"/>
      <c r="DIQ240" s="26"/>
      <c r="DIR240" s="26"/>
      <c r="DIS240" s="26"/>
      <c r="DIT240" s="26"/>
      <c r="DIU240" s="26"/>
      <c r="DIV240" s="26"/>
      <c r="DIW240" s="26"/>
      <c r="DIX240" s="26"/>
      <c r="DIY240" s="26"/>
      <c r="DIZ240" s="26"/>
      <c r="DJA240" s="26"/>
      <c r="DJB240" s="26"/>
      <c r="DJC240" s="26"/>
      <c r="DJD240" s="26"/>
      <c r="DJE240" s="26"/>
      <c r="DJF240" s="26"/>
      <c r="DJG240" s="26"/>
      <c r="DJH240" s="26"/>
      <c r="DJI240" s="26"/>
      <c r="DJJ240" s="26"/>
      <c r="DJK240" s="26"/>
      <c r="DJL240" s="26"/>
      <c r="DJM240" s="26"/>
      <c r="DJN240" s="26"/>
      <c r="DJO240" s="26"/>
      <c r="DJP240" s="26"/>
      <c r="DJQ240" s="26"/>
      <c r="DJR240" s="26"/>
      <c r="DJS240" s="26"/>
      <c r="DJT240" s="26"/>
      <c r="DJU240" s="26"/>
      <c r="DJV240" s="26"/>
      <c r="DJW240" s="26"/>
      <c r="DJX240" s="26"/>
      <c r="DJY240" s="26"/>
      <c r="DJZ240" s="26"/>
      <c r="DKA240" s="26"/>
      <c r="DKB240" s="26"/>
      <c r="DKC240" s="26"/>
      <c r="DKD240" s="26"/>
      <c r="DKE240" s="26"/>
      <c r="DKF240" s="26"/>
      <c r="DKG240" s="26"/>
      <c r="DKH240" s="26"/>
      <c r="DKI240" s="26"/>
      <c r="DKJ240" s="26"/>
      <c r="DKK240" s="26"/>
      <c r="DKL240" s="26"/>
      <c r="DKM240" s="26"/>
      <c r="DKN240" s="26"/>
      <c r="DKO240" s="26"/>
      <c r="DKP240" s="26"/>
      <c r="DKQ240" s="26"/>
      <c r="DKR240" s="26"/>
      <c r="DKS240" s="26"/>
      <c r="DKT240" s="26"/>
      <c r="DKU240" s="26"/>
      <c r="DKV240" s="26"/>
      <c r="DKW240" s="26"/>
      <c r="DKX240" s="26"/>
      <c r="DKY240" s="26"/>
      <c r="DKZ240" s="26"/>
      <c r="DLA240" s="26"/>
      <c r="DLB240" s="26"/>
      <c r="DLC240" s="26"/>
      <c r="DLD240" s="26"/>
      <c r="DLE240" s="26"/>
      <c r="DLF240" s="26"/>
      <c r="DLG240" s="26"/>
      <c r="DLH240" s="26"/>
      <c r="DLI240" s="26"/>
      <c r="DLJ240" s="26"/>
      <c r="DLK240" s="26"/>
      <c r="DLL240" s="26"/>
      <c r="DLM240" s="26"/>
      <c r="DLN240" s="26"/>
      <c r="DLO240" s="26"/>
      <c r="DLP240" s="26"/>
      <c r="DLQ240" s="26"/>
      <c r="DLR240" s="26"/>
      <c r="DLS240" s="26"/>
      <c r="DLT240" s="26"/>
      <c r="DLU240" s="26"/>
      <c r="DLV240" s="26"/>
      <c r="DLW240" s="26"/>
      <c r="DLX240" s="26"/>
      <c r="DLY240" s="26"/>
      <c r="DLZ240" s="26"/>
      <c r="DMA240" s="26"/>
      <c r="DMB240" s="26"/>
      <c r="DMC240" s="26"/>
      <c r="DMD240" s="26"/>
      <c r="DME240" s="26"/>
      <c r="DMF240" s="26"/>
      <c r="DMG240" s="26"/>
      <c r="DMH240" s="26"/>
      <c r="DMI240" s="26"/>
      <c r="DMJ240" s="26"/>
      <c r="DMK240" s="26"/>
      <c r="DML240" s="26"/>
      <c r="DMM240" s="26"/>
      <c r="DMN240" s="26"/>
      <c r="DMO240" s="26"/>
      <c r="DMP240" s="26"/>
      <c r="DMQ240" s="26"/>
      <c r="DMR240" s="26"/>
      <c r="DMS240" s="26"/>
      <c r="DMT240" s="26"/>
      <c r="DMU240" s="26"/>
      <c r="DMV240" s="26"/>
      <c r="DMW240" s="26"/>
      <c r="DMX240" s="26"/>
      <c r="DMY240" s="26"/>
      <c r="DMZ240" s="26"/>
      <c r="DNA240" s="26"/>
      <c r="DNB240" s="26"/>
      <c r="DNC240" s="26"/>
      <c r="DND240" s="26"/>
      <c r="DNE240" s="26"/>
      <c r="DNF240" s="26"/>
      <c r="DNG240" s="26"/>
      <c r="DNH240" s="26"/>
      <c r="DNI240" s="26"/>
      <c r="DNJ240" s="26"/>
      <c r="DNK240" s="26"/>
      <c r="DNL240" s="26"/>
      <c r="DNM240" s="26"/>
      <c r="DNN240" s="26"/>
      <c r="DNO240" s="26"/>
      <c r="DNP240" s="26"/>
      <c r="DNQ240" s="26"/>
      <c r="DNR240" s="26"/>
      <c r="DNS240" s="26"/>
      <c r="DNT240" s="26"/>
      <c r="DNU240" s="26"/>
      <c r="DNV240" s="26"/>
      <c r="DNW240" s="26"/>
      <c r="DNX240" s="26"/>
      <c r="DNY240" s="26"/>
      <c r="DNZ240" s="26"/>
      <c r="DOA240" s="26"/>
      <c r="DOB240" s="26"/>
      <c r="DOC240" s="26"/>
      <c r="DOD240" s="26"/>
      <c r="DOE240" s="26"/>
      <c r="DOF240" s="26"/>
      <c r="DOG240" s="26"/>
      <c r="DOH240" s="26"/>
      <c r="DOI240" s="26"/>
      <c r="DOJ240" s="26"/>
      <c r="DOK240" s="26"/>
      <c r="DOL240" s="26"/>
      <c r="DOM240" s="26"/>
      <c r="DON240" s="26"/>
      <c r="DOO240" s="26"/>
      <c r="DOP240" s="26"/>
      <c r="DOQ240" s="26"/>
      <c r="DOR240" s="26"/>
      <c r="DOS240" s="26"/>
      <c r="DOT240" s="26"/>
      <c r="DOU240" s="26"/>
      <c r="DOV240" s="26"/>
      <c r="DOW240" s="26"/>
      <c r="DOX240" s="26"/>
      <c r="DOY240" s="26"/>
      <c r="DOZ240" s="26"/>
      <c r="DPA240" s="26"/>
      <c r="DPB240" s="26"/>
      <c r="DPC240" s="26"/>
      <c r="DPD240" s="26"/>
      <c r="DPE240" s="26"/>
      <c r="DPF240" s="26"/>
      <c r="DPG240" s="26"/>
      <c r="DPH240" s="26"/>
      <c r="DPI240" s="26"/>
      <c r="DPJ240" s="26"/>
      <c r="DPK240" s="26"/>
      <c r="DPL240" s="26"/>
      <c r="DPM240" s="26"/>
      <c r="DPN240" s="26"/>
      <c r="DPO240" s="26"/>
      <c r="DPP240" s="26"/>
      <c r="DPQ240" s="26"/>
      <c r="DPR240" s="26"/>
      <c r="DPS240" s="26"/>
      <c r="DPT240" s="26"/>
      <c r="DPU240" s="26"/>
      <c r="DPV240" s="26"/>
      <c r="DPW240" s="26"/>
      <c r="DPX240" s="26"/>
      <c r="DPY240" s="26"/>
      <c r="DPZ240" s="26"/>
      <c r="DQA240" s="26"/>
      <c r="DQB240" s="26"/>
      <c r="DQC240" s="26"/>
      <c r="DQD240" s="26"/>
      <c r="DQE240" s="26"/>
      <c r="DQF240" s="26"/>
      <c r="DQG240" s="26"/>
      <c r="DQH240" s="26"/>
      <c r="DQI240" s="26"/>
      <c r="DQJ240" s="26"/>
      <c r="DQK240" s="26"/>
      <c r="DQL240" s="26"/>
      <c r="DQM240" s="26"/>
      <c r="DQN240" s="26"/>
      <c r="DQO240" s="26"/>
      <c r="DQP240" s="26"/>
      <c r="DQQ240" s="26"/>
      <c r="DQR240" s="26"/>
      <c r="DQS240" s="26"/>
      <c r="DQT240" s="26"/>
      <c r="DQU240" s="26"/>
      <c r="DQV240" s="26"/>
      <c r="DQW240" s="26"/>
      <c r="DQX240" s="26"/>
      <c r="DQY240" s="26"/>
      <c r="DQZ240" s="26"/>
      <c r="DRA240" s="26"/>
      <c r="DRB240" s="26"/>
      <c r="DRC240" s="26"/>
      <c r="DRD240" s="26"/>
      <c r="DRE240" s="26"/>
      <c r="DRF240" s="26"/>
      <c r="DRG240" s="26"/>
      <c r="DRH240" s="26"/>
      <c r="DRI240" s="26"/>
      <c r="DRJ240" s="26"/>
      <c r="DRK240" s="26"/>
      <c r="DRL240" s="26"/>
      <c r="DRM240" s="26"/>
      <c r="DRN240" s="26"/>
      <c r="DRO240" s="26"/>
      <c r="DRP240" s="26"/>
      <c r="DRQ240" s="26"/>
      <c r="DRR240" s="26"/>
      <c r="DRS240" s="26"/>
      <c r="DRT240" s="26"/>
      <c r="DRU240" s="26"/>
      <c r="DRV240" s="26"/>
      <c r="DRW240" s="26"/>
      <c r="DRX240" s="26"/>
      <c r="DRY240" s="26"/>
      <c r="DRZ240" s="26"/>
      <c r="DSA240" s="26"/>
      <c r="DSB240" s="26"/>
      <c r="DSC240" s="26"/>
      <c r="DSD240" s="26"/>
      <c r="DSE240" s="26"/>
      <c r="DSF240" s="26"/>
      <c r="DSG240" s="26"/>
      <c r="DSH240" s="26"/>
      <c r="DSI240" s="26"/>
      <c r="DSJ240" s="26"/>
      <c r="DSK240" s="26"/>
      <c r="DSL240" s="26"/>
      <c r="DSM240" s="26"/>
      <c r="DSN240" s="26"/>
      <c r="DSO240" s="26"/>
      <c r="DSP240" s="26"/>
      <c r="DSQ240" s="26"/>
      <c r="DSR240" s="26"/>
      <c r="DSS240" s="26"/>
      <c r="DST240" s="26"/>
      <c r="DSU240" s="26"/>
      <c r="DSV240" s="26"/>
      <c r="DSW240" s="26"/>
      <c r="DSX240" s="26"/>
      <c r="DSY240" s="26"/>
      <c r="DSZ240" s="26"/>
      <c r="DTA240" s="26"/>
      <c r="DTB240" s="26"/>
      <c r="DTC240" s="26"/>
      <c r="DTD240" s="26"/>
      <c r="DTE240" s="26"/>
      <c r="DTF240" s="26"/>
      <c r="DTG240" s="26"/>
      <c r="DTH240" s="26"/>
      <c r="DTI240" s="26"/>
      <c r="DTJ240" s="26"/>
      <c r="DTK240" s="26"/>
      <c r="DTL240" s="26"/>
      <c r="DTM240" s="26"/>
      <c r="DTN240" s="26"/>
      <c r="DTO240" s="26"/>
      <c r="DTP240" s="26"/>
      <c r="DTQ240" s="26"/>
      <c r="DTR240" s="26"/>
      <c r="DTS240" s="26"/>
      <c r="DTT240" s="26"/>
      <c r="DTU240" s="26"/>
      <c r="DTV240" s="26"/>
      <c r="DTW240" s="26"/>
      <c r="DTX240" s="26"/>
      <c r="DTY240" s="26"/>
      <c r="DTZ240" s="26"/>
      <c r="DUA240" s="26"/>
      <c r="DUB240" s="26"/>
      <c r="DUC240" s="26"/>
      <c r="DUD240" s="26"/>
      <c r="DUE240" s="26"/>
      <c r="DUF240" s="26"/>
      <c r="DUG240" s="26"/>
      <c r="DUH240" s="26"/>
      <c r="DUI240" s="26"/>
      <c r="DUJ240" s="26"/>
      <c r="DUK240" s="26"/>
      <c r="DUL240" s="26"/>
      <c r="DUM240" s="26"/>
      <c r="DUN240" s="26"/>
      <c r="DUO240" s="26"/>
      <c r="DUP240" s="26"/>
      <c r="DUQ240" s="26"/>
      <c r="DUR240" s="26"/>
      <c r="DUS240" s="26"/>
      <c r="DUT240" s="26"/>
      <c r="DUU240" s="26"/>
      <c r="DUV240" s="26"/>
      <c r="DUW240" s="26"/>
      <c r="DUX240" s="26"/>
      <c r="DUY240" s="26"/>
      <c r="DUZ240" s="26"/>
      <c r="DVA240" s="26"/>
      <c r="DVB240" s="26"/>
      <c r="DVC240" s="26"/>
      <c r="DVD240" s="26"/>
      <c r="DVE240" s="26"/>
      <c r="DVF240" s="26"/>
      <c r="DVG240" s="26"/>
      <c r="DVH240" s="26"/>
      <c r="DVI240" s="26"/>
      <c r="DVJ240" s="26"/>
      <c r="DVK240" s="26"/>
      <c r="DVL240" s="26"/>
      <c r="DVM240" s="26"/>
      <c r="DVN240" s="26"/>
      <c r="DVO240" s="26"/>
      <c r="DVP240" s="26"/>
      <c r="DVQ240" s="26"/>
      <c r="DVR240" s="26"/>
      <c r="DVS240" s="26"/>
      <c r="DVT240" s="26"/>
      <c r="DVU240" s="26"/>
      <c r="DVV240" s="26"/>
      <c r="DVW240" s="26"/>
      <c r="DVX240" s="26"/>
      <c r="DVY240" s="26"/>
      <c r="DVZ240" s="26"/>
      <c r="DWA240" s="26"/>
      <c r="DWB240" s="26"/>
      <c r="DWC240" s="26"/>
      <c r="DWD240" s="26"/>
      <c r="DWE240" s="26"/>
      <c r="DWF240" s="26"/>
      <c r="DWG240" s="26"/>
      <c r="DWH240" s="26"/>
      <c r="DWI240" s="26"/>
      <c r="DWJ240" s="26"/>
      <c r="DWK240" s="26"/>
      <c r="DWL240" s="26"/>
      <c r="DWM240" s="26"/>
      <c r="DWN240" s="26"/>
      <c r="DWO240" s="26"/>
      <c r="DWP240" s="26"/>
      <c r="DWQ240" s="26"/>
      <c r="DWR240" s="26"/>
      <c r="DWS240" s="26"/>
      <c r="DWT240" s="26"/>
      <c r="DWU240" s="26"/>
      <c r="DWV240" s="26"/>
      <c r="DWW240" s="26"/>
      <c r="DWX240" s="26"/>
      <c r="DWY240" s="26"/>
      <c r="DWZ240" s="26"/>
      <c r="DXA240" s="26"/>
      <c r="DXB240" s="26"/>
      <c r="DXC240" s="26"/>
      <c r="DXD240" s="26"/>
      <c r="DXE240" s="26"/>
      <c r="DXF240" s="26"/>
      <c r="DXG240" s="26"/>
      <c r="DXH240" s="26"/>
      <c r="DXI240" s="26"/>
      <c r="DXJ240" s="26"/>
      <c r="DXK240" s="26"/>
      <c r="DXL240" s="26"/>
      <c r="DXM240" s="26"/>
      <c r="DXN240" s="26"/>
      <c r="DXO240" s="26"/>
      <c r="DXP240" s="26"/>
      <c r="DXQ240" s="26"/>
      <c r="DXR240" s="26"/>
      <c r="DXS240" s="26"/>
      <c r="DXT240" s="26"/>
      <c r="DXU240" s="26"/>
      <c r="DXV240" s="26"/>
      <c r="DXW240" s="26"/>
      <c r="DXX240" s="26"/>
      <c r="DXY240" s="26"/>
      <c r="DXZ240" s="26"/>
      <c r="DYA240" s="26"/>
      <c r="DYB240" s="26"/>
      <c r="DYC240" s="26"/>
      <c r="DYD240" s="26"/>
      <c r="DYE240" s="26"/>
      <c r="DYF240" s="26"/>
      <c r="DYG240" s="26"/>
      <c r="DYH240" s="26"/>
      <c r="DYI240" s="26"/>
      <c r="DYJ240" s="26"/>
      <c r="DYK240" s="26"/>
      <c r="DYL240" s="26"/>
      <c r="DYM240" s="26"/>
      <c r="DYN240" s="26"/>
      <c r="DYO240" s="26"/>
      <c r="DYP240" s="26"/>
      <c r="DYQ240" s="26"/>
      <c r="DYR240" s="26"/>
      <c r="DYS240" s="26"/>
      <c r="DYT240" s="26"/>
      <c r="DYU240" s="26"/>
      <c r="DYV240" s="26"/>
      <c r="DYW240" s="26"/>
      <c r="DYX240" s="26"/>
      <c r="DYY240" s="26"/>
      <c r="DYZ240" s="26"/>
      <c r="DZA240" s="26"/>
      <c r="DZB240" s="26"/>
      <c r="DZC240" s="26"/>
      <c r="DZD240" s="26"/>
      <c r="DZE240" s="26"/>
      <c r="DZF240" s="26"/>
      <c r="DZG240" s="26"/>
      <c r="DZH240" s="26"/>
      <c r="DZI240" s="26"/>
      <c r="DZJ240" s="26"/>
      <c r="DZK240" s="26"/>
      <c r="DZL240" s="26"/>
      <c r="DZM240" s="26"/>
      <c r="DZN240" s="26"/>
      <c r="DZO240" s="26"/>
      <c r="DZP240" s="26"/>
      <c r="DZQ240" s="26"/>
      <c r="DZR240" s="26"/>
      <c r="DZS240" s="26"/>
      <c r="DZT240" s="26"/>
      <c r="DZU240" s="26"/>
      <c r="DZV240" s="26"/>
      <c r="DZW240" s="26"/>
      <c r="DZX240" s="26"/>
      <c r="DZY240" s="26"/>
      <c r="DZZ240" s="26"/>
      <c r="EAA240" s="26"/>
      <c r="EAB240" s="26"/>
      <c r="EAC240" s="26"/>
      <c r="EAD240" s="26"/>
      <c r="EAE240" s="26"/>
      <c r="EAF240" s="26"/>
      <c r="EAG240" s="26"/>
      <c r="EAH240" s="26"/>
      <c r="EAI240" s="26"/>
      <c r="EAJ240" s="26"/>
      <c r="EAK240" s="26"/>
      <c r="EAL240" s="26"/>
      <c r="EAM240" s="26"/>
      <c r="EAN240" s="26"/>
      <c r="EAO240" s="26"/>
      <c r="EAP240" s="26"/>
      <c r="EAQ240" s="26"/>
      <c r="EAR240" s="26"/>
      <c r="EAS240" s="26"/>
      <c r="EAT240" s="26"/>
      <c r="EAU240" s="26"/>
      <c r="EAV240" s="26"/>
      <c r="EAW240" s="26"/>
      <c r="EAX240" s="26"/>
      <c r="EAY240" s="26"/>
      <c r="EAZ240" s="26"/>
      <c r="EBA240" s="26"/>
      <c r="EBB240" s="26"/>
      <c r="EBC240" s="26"/>
      <c r="EBD240" s="26"/>
      <c r="EBE240" s="26"/>
      <c r="EBF240" s="26"/>
      <c r="EBG240" s="26"/>
      <c r="EBH240" s="26"/>
      <c r="EBI240" s="26"/>
      <c r="EBJ240" s="26"/>
      <c r="EBK240" s="26"/>
      <c r="EBL240" s="26"/>
      <c r="EBM240" s="26"/>
      <c r="EBN240" s="26"/>
      <c r="EBO240" s="26"/>
      <c r="EBP240" s="26"/>
      <c r="EBQ240" s="26"/>
      <c r="EBR240" s="26"/>
      <c r="EBS240" s="26"/>
      <c r="EBT240" s="26"/>
      <c r="EBU240" s="26"/>
      <c r="EBV240" s="26"/>
      <c r="EBW240" s="26"/>
      <c r="EBX240" s="26"/>
      <c r="EBY240" s="26"/>
      <c r="EBZ240" s="26"/>
      <c r="ECA240" s="26"/>
      <c r="ECB240" s="26"/>
      <c r="ECC240" s="26"/>
      <c r="ECD240" s="26"/>
      <c r="ECE240" s="26"/>
      <c r="ECF240" s="26"/>
      <c r="ECG240" s="26"/>
      <c r="ECH240" s="26"/>
      <c r="ECI240" s="26"/>
      <c r="ECJ240" s="26"/>
      <c r="ECK240" s="26"/>
      <c r="ECL240" s="26"/>
      <c r="ECM240" s="26"/>
      <c r="ECN240" s="26"/>
      <c r="ECO240" s="26"/>
      <c r="ECP240" s="26"/>
      <c r="ECQ240" s="26"/>
      <c r="ECR240" s="26"/>
      <c r="ECS240" s="26"/>
      <c r="ECT240" s="26"/>
      <c r="ECU240" s="26"/>
      <c r="ECV240" s="26"/>
      <c r="ECW240" s="26"/>
      <c r="ECX240" s="26"/>
      <c r="ECY240" s="26"/>
      <c r="ECZ240" s="26"/>
      <c r="EDA240" s="26"/>
      <c r="EDB240" s="26"/>
      <c r="EDC240" s="26"/>
      <c r="EDD240" s="26"/>
      <c r="EDE240" s="26"/>
      <c r="EDF240" s="26"/>
      <c r="EDG240" s="26"/>
      <c r="EDH240" s="26"/>
      <c r="EDI240" s="26"/>
      <c r="EDJ240" s="26"/>
      <c r="EDK240" s="26"/>
      <c r="EDL240" s="26"/>
      <c r="EDM240" s="26"/>
      <c r="EDN240" s="26"/>
      <c r="EDO240" s="26"/>
      <c r="EDP240" s="26"/>
      <c r="EDQ240" s="26"/>
      <c r="EDR240" s="26"/>
      <c r="EDS240" s="26"/>
      <c r="EDT240" s="26"/>
      <c r="EDU240" s="26"/>
      <c r="EDV240" s="26"/>
      <c r="EDW240" s="26"/>
      <c r="EDX240" s="26"/>
      <c r="EDY240" s="26"/>
      <c r="EDZ240" s="26"/>
      <c r="EEA240" s="26"/>
      <c r="EEB240" s="26"/>
      <c r="EEC240" s="26"/>
      <c r="EED240" s="26"/>
      <c r="EEE240" s="26"/>
      <c r="EEF240" s="26"/>
      <c r="EEG240" s="26"/>
      <c r="EEH240" s="26"/>
      <c r="EEI240" s="26"/>
      <c r="EEJ240" s="26"/>
      <c r="EEK240" s="26"/>
      <c r="EEL240" s="26"/>
      <c r="EEM240" s="26"/>
      <c r="EEN240" s="26"/>
      <c r="EEO240" s="26"/>
      <c r="EEP240" s="26"/>
      <c r="EEQ240" s="26"/>
      <c r="EER240" s="26"/>
      <c r="EES240" s="26"/>
      <c r="EET240" s="26"/>
      <c r="EEU240" s="26"/>
      <c r="EEV240" s="26"/>
      <c r="EEW240" s="26"/>
      <c r="EEX240" s="26"/>
      <c r="EEY240" s="26"/>
      <c r="EEZ240" s="26"/>
      <c r="EFA240" s="26"/>
      <c r="EFB240" s="26"/>
      <c r="EFC240" s="26"/>
      <c r="EFD240" s="26"/>
      <c r="EFE240" s="26"/>
      <c r="EFF240" s="26"/>
      <c r="EFG240" s="26"/>
      <c r="EFH240" s="26"/>
      <c r="EFI240" s="26"/>
      <c r="EFJ240" s="26"/>
      <c r="EFK240" s="26"/>
      <c r="EFL240" s="26"/>
      <c r="EFM240" s="26"/>
      <c r="EFN240" s="26"/>
      <c r="EFO240" s="26"/>
      <c r="EFP240" s="26"/>
      <c r="EFQ240" s="26"/>
      <c r="EFR240" s="26"/>
      <c r="EFS240" s="26"/>
      <c r="EFT240" s="26"/>
      <c r="EFU240" s="26"/>
      <c r="EFV240" s="26"/>
      <c r="EFW240" s="26"/>
      <c r="EFX240" s="26"/>
      <c r="EFY240" s="26"/>
      <c r="EFZ240" s="26"/>
      <c r="EGA240" s="26"/>
      <c r="EGB240" s="26"/>
      <c r="EGC240" s="26"/>
      <c r="EGD240" s="26"/>
      <c r="EGE240" s="26"/>
      <c r="EGF240" s="26"/>
      <c r="EGG240" s="26"/>
      <c r="EGH240" s="26"/>
      <c r="EGI240" s="26"/>
      <c r="EGJ240" s="26"/>
      <c r="EGK240" s="26"/>
      <c r="EGL240" s="26"/>
      <c r="EGM240" s="26"/>
      <c r="EGN240" s="26"/>
      <c r="EGO240" s="26"/>
      <c r="EGP240" s="26"/>
      <c r="EGQ240" s="26"/>
      <c r="EGR240" s="26"/>
      <c r="EGS240" s="26"/>
      <c r="EGT240" s="26"/>
      <c r="EGU240" s="26"/>
      <c r="EGV240" s="26"/>
      <c r="EGW240" s="26"/>
      <c r="EGX240" s="26"/>
      <c r="EGY240" s="26"/>
      <c r="EGZ240" s="26"/>
      <c r="EHA240" s="26"/>
      <c r="EHB240" s="26"/>
      <c r="EHC240" s="26"/>
      <c r="EHD240" s="26"/>
      <c r="EHE240" s="26"/>
      <c r="EHF240" s="26"/>
      <c r="EHG240" s="26"/>
      <c r="EHH240" s="26"/>
      <c r="EHI240" s="26"/>
      <c r="EHJ240" s="26"/>
      <c r="EHK240" s="26"/>
      <c r="EHL240" s="26"/>
      <c r="EHM240" s="26"/>
      <c r="EHN240" s="26"/>
      <c r="EHO240" s="26"/>
      <c r="EHP240" s="26"/>
      <c r="EHQ240" s="26"/>
      <c r="EHR240" s="26"/>
      <c r="EHS240" s="26"/>
      <c r="EHT240" s="26"/>
      <c r="EHU240" s="26"/>
      <c r="EHV240" s="26"/>
      <c r="EHW240" s="26"/>
      <c r="EHX240" s="26"/>
      <c r="EHY240" s="26"/>
      <c r="EHZ240" s="26"/>
      <c r="EIA240" s="26"/>
      <c r="EIB240" s="26"/>
      <c r="EIC240" s="26"/>
      <c r="EID240" s="26"/>
      <c r="EIE240" s="26"/>
      <c r="EIF240" s="26"/>
      <c r="EIG240" s="26"/>
      <c r="EIH240" s="26"/>
      <c r="EII240" s="26"/>
      <c r="EIJ240" s="26"/>
      <c r="EIK240" s="26"/>
      <c r="EIL240" s="26"/>
      <c r="EIM240" s="26"/>
      <c r="EIN240" s="26"/>
      <c r="EIO240" s="26"/>
      <c r="EIP240" s="26"/>
      <c r="EIQ240" s="26"/>
      <c r="EIR240" s="26"/>
      <c r="EIS240" s="26"/>
      <c r="EIT240" s="26"/>
      <c r="EIU240" s="26"/>
      <c r="EIV240" s="26"/>
      <c r="EIW240" s="26"/>
      <c r="EIX240" s="26"/>
      <c r="EIY240" s="26"/>
      <c r="EIZ240" s="26"/>
      <c r="EJA240" s="26"/>
      <c r="EJB240" s="26"/>
      <c r="EJC240" s="26"/>
      <c r="EJD240" s="26"/>
      <c r="EJE240" s="26"/>
      <c r="EJF240" s="26"/>
      <c r="EJG240" s="26"/>
      <c r="EJH240" s="26"/>
      <c r="EJI240" s="26"/>
      <c r="EJJ240" s="26"/>
      <c r="EJK240" s="26"/>
      <c r="EJL240" s="26"/>
      <c r="EJM240" s="26"/>
      <c r="EJN240" s="26"/>
      <c r="EJO240" s="26"/>
      <c r="EJP240" s="26"/>
      <c r="EJQ240" s="26"/>
      <c r="EJR240" s="26"/>
      <c r="EJS240" s="26"/>
      <c r="EJT240" s="26"/>
      <c r="EJU240" s="26"/>
      <c r="EJV240" s="26"/>
      <c r="EJW240" s="26"/>
      <c r="EJX240" s="26"/>
      <c r="EJY240" s="26"/>
      <c r="EJZ240" s="26"/>
      <c r="EKA240" s="26"/>
      <c r="EKB240" s="26"/>
      <c r="EKC240" s="26"/>
      <c r="EKD240" s="26"/>
      <c r="EKE240" s="26"/>
      <c r="EKF240" s="26"/>
      <c r="EKG240" s="26"/>
      <c r="EKH240" s="26"/>
      <c r="EKI240" s="26"/>
      <c r="EKJ240" s="26"/>
      <c r="EKK240" s="26"/>
      <c r="EKL240" s="26"/>
      <c r="EKM240" s="26"/>
      <c r="EKN240" s="26"/>
      <c r="EKO240" s="26"/>
      <c r="EKP240" s="26"/>
      <c r="EKQ240" s="26"/>
      <c r="EKR240" s="26"/>
      <c r="EKS240" s="26"/>
      <c r="EKT240" s="26"/>
      <c r="EKU240" s="26"/>
      <c r="EKV240" s="26"/>
      <c r="EKW240" s="26"/>
      <c r="EKX240" s="26"/>
      <c r="EKY240" s="26"/>
      <c r="EKZ240" s="26"/>
      <c r="ELA240" s="26"/>
      <c r="ELB240" s="26"/>
      <c r="ELC240" s="26"/>
      <c r="ELD240" s="26"/>
      <c r="ELE240" s="26"/>
      <c r="ELF240" s="26"/>
      <c r="ELG240" s="26"/>
      <c r="ELH240" s="26"/>
      <c r="ELI240" s="26"/>
      <c r="ELJ240" s="26"/>
      <c r="ELK240" s="26"/>
      <c r="ELL240" s="26"/>
      <c r="ELM240" s="26"/>
      <c r="ELN240" s="26"/>
      <c r="ELO240" s="26"/>
      <c r="ELP240" s="26"/>
      <c r="ELQ240" s="26"/>
      <c r="ELR240" s="26"/>
      <c r="ELS240" s="26"/>
      <c r="ELT240" s="26"/>
      <c r="ELU240" s="26"/>
      <c r="ELV240" s="26"/>
      <c r="ELW240" s="26"/>
      <c r="ELX240" s="26"/>
      <c r="ELY240" s="26"/>
      <c r="ELZ240" s="26"/>
      <c r="EMA240" s="26"/>
      <c r="EMB240" s="26"/>
      <c r="EMC240" s="26"/>
      <c r="EMD240" s="26"/>
      <c r="EME240" s="26"/>
      <c r="EMF240" s="26"/>
      <c r="EMG240" s="26"/>
      <c r="EMH240" s="26"/>
      <c r="EMI240" s="26"/>
      <c r="EMJ240" s="26"/>
      <c r="EMK240" s="26"/>
      <c r="EML240" s="26"/>
      <c r="EMM240" s="26"/>
      <c r="EMN240" s="26"/>
      <c r="EMO240" s="26"/>
      <c r="EMP240" s="26"/>
      <c r="EMQ240" s="26"/>
      <c r="EMR240" s="26"/>
      <c r="EMS240" s="26"/>
      <c r="EMT240" s="26"/>
      <c r="EMU240" s="26"/>
      <c r="EMV240" s="26"/>
      <c r="EMW240" s="26"/>
      <c r="EMX240" s="26"/>
      <c r="EMY240" s="26"/>
      <c r="EMZ240" s="26"/>
      <c r="ENA240" s="26"/>
      <c r="ENB240" s="26"/>
      <c r="ENC240" s="26"/>
      <c r="END240" s="26"/>
      <c r="ENE240" s="26"/>
      <c r="ENF240" s="26"/>
      <c r="ENG240" s="26"/>
      <c r="ENH240" s="26"/>
      <c r="ENI240" s="26"/>
      <c r="ENJ240" s="26"/>
      <c r="ENK240" s="26"/>
      <c r="ENL240" s="26"/>
      <c r="ENM240" s="26"/>
      <c r="ENN240" s="26"/>
      <c r="ENO240" s="26"/>
      <c r="ENP240" s="26"/>
      <c r="ENQ240" s="26"/>
      <c r="ENR240" s="26"/>
      <c r="ENS240" s="26"/>
      <c r="ENT240" s="26"/>
      <c r="ENU240" s="26"/>
      <c r="ENV240" s="26"/>
      <c r="ENW240" s="26"/>
      <c r="ENX240" s="26"/>
      <c r="ENY240" s="26"/>
      <c r="ENZ240" s="26"/>
      <c r="EOA240" s="26"/>
      <c r="EOB240" s="26"/>
      <c r="EOC240" s="26"/>
      <c r="EOD240" s="26"/>
      <c r="EOE240" s="26"/>
      <c r="EOF240" s="26"/>
      <c r="EOG240" s="26"/>
      <c r="EOH240" s="26"/>
      <c r="EOI240" s="26"/>
      <c r="EOJ240" s="26"/>
      <c r="EOK240" s="26"/>
      <c r="EOL240" s="26"/>
      <c r="EOM240" s="26"/>
      <c r="EON240" s="26"/>
      <c r="EOO240" s="26"/>
      <c r="EOP240" s="26"/>
      <c r="EOQ240" s="26"/>
      <c r="EOR240" s="26"/>
      <c r="EOS240" s="26"/>
      <c r="EOT240" s="26"/>
      <c r="EOU240" s="26"/>
      <c r="EOV240" s="26"/>
      <c r="EOW240" s="26"/>
      <c r="EOX240" s="26"/>
      <c r="EOY240" s="26"/>
      <c r="EOZ240" s="26"/>
      <c r="EPA240" s="26"/>
      <c r="EPB240" s="26"/>
      <c r="EPC240" s="26"/>
      <c r="EPD240" s="26"/>
      <c r="EPE240" s="26"/>
      <c r="EPF240" s="26"/>
      <c r="EPG240" s="26"/>
      <c r="EPH240" s="26"/>
      <c r="EPI240" s="26"/>
      <c r="EPJ240" s="26"/>
      <c r="EPK240" s="26"/>
      <c r="EPL240" s="26"/>
      <c r="EPM240" s="26"/>
      <c r="EPN240" s="26"/>
      <c r="EPO240" s="26"/>
      <c r="EPP240" s="26"/>
      <c r="EPQ240" s="26"/>
      <c r="EPR240" s="26"/>
      <c r="EPS240" s="26"/>
      <c r="EPT240" s="26"/>
      <c r="EPU240" s="26"/>
      <c r="EPV240" s="26"/>
      <c r="EPW240" s="26"/>
      <c r="EPX240" s="26"/>
      <c r="EPY240" s="26"/>
      <c r="EPZ240" s="26"/>
      <c r="EQA240" s="26"/>
      <c r="EQB240" s="26"/>
      <c r="EQC240" s="26"/>
      <c r="EQD240" s="26"/>
      <c r="EQE240" s="26"/>
      <c r="EQF240" s="26"/>
      <c r="EQG240" s="26"/>
      <c r="EQH240" s="26"/>
      <c r="EQI240" s="26"/>
      <c r="EQJ240" s="26"/>
      <c r="EQK240" s="26"/>
      <c r="EQL240" s="26"/>
      <c r="EQM240" s="26"/>
      <c r="EQN240" s="26"/>
      <c r="EQO240" s="26"/>
      <c r="EQP240" s="26"/>
      <c r="EQQ240" s="26"/>
      <c r="EQR240" s="26"/>
      <c r="EQS240" s="26"/>
      <c r="EQT240" s="26"/>
      <c r="EQU240" s="26"/>
      <c r="EQV240" s="26"/>
      <c r="EQW240" s="26"/>
      <c r="EQX240" s="26"/>
      <c r="EQY240" s="26"/>
      <c r="EQZ240" s="26"/>
      <c r="ERA240" s="26"/>
      <c r="ERB240" s="26"/>
      <c r="ERC240" s="26"/>
      <c r="ERD240" s="26"/>
      <c r="ERE240" s="26"/>
      <c r="ERF240" s="26"/>
      <c r="ERG240" s="26"/>
      <c r="ERH240" s="26"/>
      <c r="ERI240" s="26"/>
      <c r="ERJ240" s="26"/>
      <c r="ERK240" s="26"/>
      <c r="ERL240" s="26"/>
      <c r="ERM240" s="26"/>
      <c r="ERN240" s="26"/>
      <c r="ERO240" s="26"/>
      <c r="ERP240" s="26"/>
      <c r="ERQ240" s="26"/>
      <c r="ERR240" s="26"/>
      <c r="ERS240" s="26"/>
      <c r="ERT240" s="26"/>
      <c r="ERU240" s="26"/>
      <c r="ERV240" s="26"/>
      <c r="ERW240" s="26"/>
      <c r="ERX240" s="26"/>
      <c r="ERY240" s="26"/>
      <c r="ERZ240" s="26"/>
      <c r="ESA240" s="26"/>
      <c r="ESB240" s="26"/>
      <c r="ESC240" s="26"/>
      <c r="ESD240" s="26"/>
      <c r="ESE240" s="26"/>
      <c r="ESF240" s="26"/>
      <c r="ESG240" s="26"/>
      <c r="ESH240" s="26"/>
      <c r="ESI240" s="26"/>
      <c r="ESJ240" s="26"/>
      <c r="ESK240" s="26"/>
      <c r="ESL240" s="26"/>
      <c r="ESM240" s="26"/>
      <c r="ESN240" s="26"/>
      <c r="ESO240" s="26"/>
      <c r="ESP240" s="26"/>
      <c r="ESQ240" s="26"/>
      <c r="ESR240" s="26"/>
      <c r="ESS240" s="26"/>
      <c r="EST240" s="26"/>
      <c r="ESU240" s="26"/>
      <c r="ESV240" s="26"/>
      <c r="ESW240" s="26"/>
      <c r="ESX240" s="26"/>
      <c r="ESY240" s="26"/>
      <c r="ESZ240" s="26"/>
      <c r="ETA240" s="26"/>
      <c r="ETB240" s="26"/>
      <c r="ETC240" s="26"/>
      <c r="ETD240" s="26"/>
      <c r="ETE240" s="26"/>
      <c r="ETF240" s="26"/>
      <c r="ETG240" s="26"/>
      <c r="ETH240" s="26"/>
      <c r="ETI240" s="26"/>
      <c r="ETJ240" s="26"/>
      <c r="ETK240" s="26"/>
      <c r="ETL240" s="26"/>
      <c r="ETM240" s="26"/>
      <c r="ETN240" s="26"/>
      <c r="ETO240" s="26"/>
      <c r="ETP240" s="26"/>
      <c r="ETQ240" s="26"/>
      <c r="ETR240" s="26"/>
      <c r="ETS240" s="26"/>
      <c r="ETT240" s="26"/>
      <c r="ETU240" s="26"/>
      <c r="ETV240" s="26"/>
      <c r="ETW240" s="26"/>
      <c r="ETX240" s="26"/>
      <c r="ETY240" s="26"/>
      <c r="ETZ240" s="26"/>
      <c r="EUA240" s="26"/>
      <c r="EUB240" s="26"/>
      <c r="EUC240" s="26"/>
      <c r="EUD240" s="26"/>
      <c r="EUE240" s="26"/>
      <c r="EUF240" s="26"/>
      <c r="EUG240" s="26"/>
      <c r="EUH240" s="26"/>
      <c r="EUI240" s="26"/>
      <c r="EUJ240" s="26"/>
      <c r="EUK240" s="26"/>
      <c r="EUL240" s="26"/>
      <c r="EUM240" s="26"/>
      <c r="EUN240" s="26"/>
      <c r="EUO240" s="26"/>
      <c r="EUP240" s="26"/>
      <c r="EUQ240" s="26"/>
      <c r="EUR240" s="26"/>
      <c r="EUS240" s="26"/>
      <c r="EUT240" s="26"/>
      <c r="EUU240" s="26"/>
      <c r="EUV240" s="26"/>
      <c r="EUW240" s="26"/>
      <c r="EUX240" s="26"/>
      <c r="EUY240" s="26"/>
      <c r="EUZ240" s="26"/>
      <c r="EVA240" s="26"/>
      <c r="EVB240" s="26"/>
      <c r="EVC240" s="26"/>
      <c r="EVD240" s="26"/>
      <c r="EVE240" s="26"/>
      <c r="EVF240" s="26"/>
      <c r="EVG240" s="26"/>
      <c r="EVH240" s="26"/>
      <c r="EVI240" s="26"/>
      <c r="EVJ240" s="26"/>
      <c r="EVK240" s="26"/>
      <c r="EVL240" s="26"/>
      <c r="EVM240" s="26"/>
      <c r="EVN240" s="26"/>
      <c r="EVO240" s="26"/>
      <c r="EVP240" s="26"/>
      <c r="EVQ240" s="26"/>
      <c r="EVR240" s="26"/>
      <c r="EVS240" s="26"/>
      <c r="EVT240" s="26"/>
      <c r="EVU240" s="26"/>
      <c r="EVV240" s="26"/>
      <c r="EVW240" s="26"/>
      <c r="EVX240" s="26"/>
      <c r="EVY240" s="26"/>
      <c r="EVZ240" s="26"/>
      <c r="EWA240" s="26"/>
      <c r="EWB240" s="26"/>
      <c r="EWC240" s="26"/>
      <c r="EWD240" s="26"/>
      <c r="EWE240" s="26"/>
      <c r="EWF240" s="26"/>
      <c r="EWG240" s="26"/>
      <c r="EWH240" s="26"/>
      <c r="EWI240" s="26"/>
      <c r="EWJ240" s="26"/>
      <c r="EWK240" s="26"/>
      <c r="EWL240" s="26"/>
      <c r="EWM240" s="26"/>
      <c r="EWN240" s="26"/>
      <c r="EWO240" s="26"/>
      <c r="EWP240" s="26"/>
      <c r="EWQ240" s="26"/>
      <c r="EWR240" s="26"/>
      <c r="EWS240" s="26"/>
      <c r="EWT240" s="26"/>
      <c r="EWU240" s="26"/>
      <c r="EWV240" s="26"/>
      <c r="EWW240" s="26"/>
      <c r="EWX240" s="26"/>
      <c r="EWY240" s="26"/>
      <c r="EWZ240" s="26"/>
      <c r="EXA240" s="26"/>
      <c r="EXB240" s="26"/>
      <c r="EXC240" s="26"/>
      <c r="EXD240" s="26"/>
      <c r="EXE240" s="26"/>
      <c r="EXF240" s="26"/>
      <c r="EXG240" s="26"/>
      <c r="EXH240" s="26"/>
      <c r="EXI240" s="26"/>
      <c r="EXJ240" s="26"/>
      <c r="EXK240" s="26"/>
      <c r="EXL240" s="26"/>
      <c r="EXM240" s="26"/>
      <c r="EXN240" s="26"/>
      <c r="EXO240" s="26"/>
      <c r="EXP240" s="26"/>
      <c r="EXQ240" s="26"/>
      <c r="EXR240" s="26"/>
      <c r="EXS240" s="26"/>
      <c r="EXT240" s="26"/>
      <c r="EXU240" s="26"/>
      <c r="EXV240" s="26"/>
      <c r="EXW240" s="26"/>
      <c r="EXX240" s="26"/>
      <c r="EXY240" s="26"/>
      <c r="EXZ240" s="26"/>
      <c r="EYA240" s="26"/>
      <c r="EYB240" s="26"/>
      <c r="EYC240" s="26"/>
      <c r="EYD240" s="26"/>
      <c r="EYE240" s="26"/>
      <c r="EYF240" s="26"/>
      <c r="EYG240" s="26"/>
      <c r="EYH240" s="26"/>
      <c r="EYI240" s="26"/>
      <c r="EYJ240" s="26"/>
      <c r="EYK240" s="26"/>
      <c r="EYL240" s="26"/>
      <c r="EYM240" s="26"/>
      <c r="EYN240" s="26"/>
      <c r="EYO240" s="26"/>
      <c r="EYP240" s="26"/>
      <c r="EYQ240" s="26"/>
      <c r="EYR240" s="26"/>
      <c r="EYS240" s="26"/>
      <c r="EYT240" s="26"/>
      <c r="EYU240" s="26"/>
      <c r="EYV240" s="26"/>
      <c r="EYW240" s="26"/>
      <c r="EYX240" s="26"/>
      <c r="EYY240" s="26"/>
      <c r="EYZ240" s="26"/>
      <c r="EZA240" s="26"/>
      <c r="EZB240" s="26"/>
      <c r="EZC240" s="26"/>
      <c r="EZD240" s="26"/>
      <c r="EZE240" s="26"/>
      <c r="EZF240" s="26"/>
      <c r="EZG240" s="26"/>
      <c r="EZH240" s="26"/>
      <c r="EZI240" s="26"/>
      <c r="EZJ240" s="26"/>
      <c r="EZK240" s="26"/>
      <c r="EZL240" s="26"/>
      <c r="EZM240" s="26"/>
      <c r="EZN240" s="26"/>
      <c r="EZO240" s="26"/>
      <c r="EZP240" s="26"/>
      <c r="EZQ240" s="26"/>
      <c r="EZR240" s="26"/>
      <c r="EZS240" s="26"/>
      <c r="EZT240" s="26"/>
      <c r="EZU240" s="26"/>
      <c r="EZV240" s="26"/>
      <c r="EZW240" s="26"/>
      <c r="EZX240" s="26"/>
      <c r="EZY240" s="26"/>
      <c r="EZZ240" s="26"/>
      <c r="FAA240" s="26"/>
      <c r="FAB240" s="26"/>
      <c r="FAC240" s="26"/>
      <c r="FAD240" s="26"/>
      <c r="FAE240" s="26"/>
      <c r="FAF240" s="26"/>
      <c r="FAG240" s="26"/>
      <c r="FAH240" s="26"/>
      <c r="FAI240" s="26"/>
      <c r="FAJ240" s="26"/>
      <c r="FAK240" s="26"/>
      <c r="FAL240" s="26"/>
      <c r="FAM240" s="26"/>
      <c r="FAN240" s="26"/>
      <c r="FAO240" s="26"/>
      <c r="FAP240" s="26"/>
      <c r="FAQ240" s="26"/>
      <c r="FAR240" s="26"/>
      <c r="FAS240" s="26"/>
      <c r="FAT240" s="26"/>
      <c r="FAU240" s="26"/>
      <c r="FAV240" s="26"/>
      <c r="FAW240" s="26"/>
      <c r="FAX240" s="26"/>
      <c r="FAY240" s="26"/>
      <c r="FAZ240" s="26"/>
      <c r="FBA240" s="26"/>
      <c r="FBB240" s="26"/>
      <c r="FBC240" s="26"/>
      <c r="FBD240" s="26"/>
      <c r="FBE240" s="26"/>
      <c r="FBF240" s="26"/>
      <c r="FBG240" s="26"/>
      <c r="FBH240" s="26"/>
      <c r="FBI240" s="26"/>
      <c r="FBJ240" s="26"/>
      <c r="FBK240" s="26"/>
      <c r="FBL240" s="26"/>
      <c r="FBM240" s="26"/>
      <c r="FBN240" s="26"/>
      <c r="FBO240" s="26"/>
      <c r="FBP240" s="26"/>
      <c r="FBQ240" s="26"/>
      <c r="FBR240" s="26"/>
      <c r="FBS240" s="26"/>
      <c r="FBT240" s="26"/>
      <c r="FBU240" s="26"/>
      <c r="FBV240" s="26"/>
      <c r="FBW240" s="26"/>
      <c r="FBX240" s="26"/>
      <c r="FBY240" s="26"/>
      <c r="FBZ240" s="26"/>
      <c r="FCA240" s="26"/>
      <c r="FCB240" s="26"/>
      <c r="FCC240" s="26"/>
      <c r="FCD240" s="26"/>
      <c r="FCE240" s="26"/>
      <c r="FCF240" s="26"/>
      <c r="FCG240" s="26"/>
      <c r="FCH240" s="26"/>
      <c r="FCI240" s="26"/>
      <c r="FCJ240" s="26"/>
      <c r="FCK240" s="26"/>
      <c r="FCL240" s="26"/>
      <c r="FCM240" s="26"/>
      <c r="FCN240" s="26"/>
      <c r="FCO240" s="26"/>
      <c r="FCP240" s="26"/>
      <c r="FCQ240" s="26"/>
      <c r="FCR240" s="26"/>
      <c r="FCS240" s="26"/>
      <c r="FCT240" s="26"/>
      <c r="FCU240" s="26"/>
      <c r="FCV240" s="26"/>
      <c r="FCW240" s="26"/>
      <c r="FCX240" s="26"/>
      <c r="FCY240" s="26"/>
      <c r="FCZ240" s="26"/>
      <c r="FDA240" s="26"/>
      <c r="FDB240" s="26"/>
      <c r="FDC240" s="26"/>
      <c r="FDD240" s="26"/>
      <c r="FDE240" s="26"/>
      <c r="FDF240" s="26"/>
      <c r="FDG240" s="26"/>
      <c r="FDH240" s="26"/>
      <c r="FDI240" s="26"/>
      <c r="FDJ240" s="26"/>
      <c r="FDK240" s="26"/>
      <c r="FDL240" s="26"/>
      <c r="FDM240" s="26"/>
      <c r="FDN240" s="26"/>
      <c r="FDO240" s="26"/>
      <c r="FDP240" s="26"/>
      <c r="FDQ240" s="26"/>
      <c r="FDR240" s="26"/>
      <c r="FDS240" s="26"/>
      <c r="FDT240" s="26"/>
      <c r="FDU240" s="26"/>
      <c r="FDV240" s="26"/>
      <c r="FDW240" s="26"/>
      <c r="FDX240" s="26"/>
      <c r="FDY240" s="26"/>
      <c r="FDZ240" s="26"/>
      <c r="FEA240" s="26"/>
      <c r="FEB240" s="26"/>
      <c r="FEC240" s="26"/>
      <c r="FED240" s="26"/>
      <c r="FEE240" s="26"/>
      <c r="FEF240" s="26"/>
      <c r="FEG240" s="26"/>
      <c r="FEH240" s="26"/>
      <c r="FEI240" s="26"/>
      <c r="FEJ240" s="26"/>
      <c r="FEK240" s="26"/>
      <c r="FEL240" s="26"/>
      <c r="FEM240" s="26"/>
      <c r="FEN240" s="26"/>
      <c r="FEO240" s="26"/>
      <c r="FEP240" s="26"/>
      <c r="FEQ240" s="26"/>
      <c r="FER240" s="26"/>
      <c r="FES240" s="26"/>
      <c r="FET240" s="26"/>
      <c r="FEU240" s="26"/>
      <c r="FEV240" s="26"/>
      <c r="FEW240" s="26"/>
      <c r="FEX240" s="26"/>
      <c r="FEY240" s="26"/>
      <c r="FEZ240" s="26"/>
      <c r="FFA240" s="26"/>
      <c r="FFB240" s="26"/>
      <c r="FFC240" s="26"/>
      <c r="FFD240" s="26"/>
      <c r="FFE240" s="26"/>
      <c r="FFF240" s="26"/>
      <c r="FFG240" s="26"/>
      <c r="FFH240" s="26"/>
      <c r="FFI240" s="26"/>
      <c r="FFJ240" s="26"/>
      <c r="FFK240" s="26"/>
      <c r="FFL240" s="26"/>
      <c r="FFM240" s="26"/>
      <c r="FFN240" s="26"/>
      <c r="FFO240" s="26"/>
      <c r="FFP240" s="26"/>
      <c r="FFQ240" s="26"/>
      <c r="FFR240" s="26"/>
      <c r="FFS240" s="26"/>
      <c r="FFT240" s="26"/>
      <c r="FFU240" s="26"/>
      <c r="FFV240" s="26"/>
      <c r="FFW240" s="26"/>
      <c r="FFX240" s="26"/>
      <c r="FFY240" s="26"/>
      <c r="FFZ240" s="26"/>
      <c r="FGA240" s="26"/>
      <c r="FGB240" s="26"/>
      <c r="FGC240" s="26"/>
      <c r="FGD240" s="26"/>
      <c r="FGE240" s="26"/>
      <c r="FGF240" s="26"/>
      <c r="FGG240" s="26"/>
      <c r="FGH240" s="26"/>
      <c r="FGI240" s="26"/>
      <c r="FGJ240" s="26"/>
      <c r="FGK240" s="26"/>
      <c r="FGL240" s="26"/>
      <c r="FGM240" s="26"/>
      <c r="FGN240" s="26"/>
      <c r="FGO240" s="26"/>
      <c r="FGP240" s="26"/>
      <c r="FGQ240" s="26"/>
      <c r="FGR240" s="26"/>
      <c r="FGS240" s="26"/>
      <c r="FGT240" s="26"/>
      <c r="FGU240" s="26"/>
      <c r="FGV240" s="26"/>
      <c r="FGW240" s="26"/>
      <c r="FGX240" s="26"/>
      <c r="FGY240" s="26"/>
      <c r="FGZ240" s="26"/>
      <c r="FHA240" s="26"/>
      <c r="FHB240" s="26"/>
      <c r="FHC240" s="26"/>
      <c r="FHD240" s="26"/>
      <c r="FHE240" s="26"/>
      <c r="FHF240" s="26"/>
      <c r="FHG240" s="26"/>
      <c r="FHH240" s="26"/>
      <c r="FHI240" s="26"/>
      <c r="FHJ240" s="26"/>
      <c r="FHK240" s="26"/>
      <c r="FHL240" s="26"/>
      <c r="FHM240" s="26"/>
      <c r="FHN240" s="26"/>
      <c r="FHO240" s="26"/>
      <c r="FHP240" s="26"/>
      <c r="FHQ240" s="26"/>
      <c r="FHR240" s="26"/>
      <c r="FHS240" s="26"/>
      <c r="FHT240" s="26"/>
      <c r="FHU240" s="26"/>
      <c r="FHV240" s="26"/>
      <c r="FHW240" s="26"/>
      <c r="FHX240" s="26"/>
      <c r="FHY240" s="26"/>
      <c r="FHZ240" s="26"/>
      <c r="FIA240" s="26"/>
      <c r="FIB240" s="26"/>
      <c r="FIC240" s="26"/>
      <c r="FID240" s="26"/>
      <c r="FIE240" s="26"/>
      <c r="FIF240" s="26"/>
      <c r="FIG240" s="26"/>
      <c r="FIH240" s="26"/>
      <c r="FII240" s="26"/>
      <c r="FIJ240" s="26"/>
      <c r="FIK240" s="26"/>
      <c r="FIL240" s="26"/>
      <c r="FIM240" s="26"/>
      <c r="FIN240" s="26"/>
      <c r="FIO240" s="26"/>
      <c r="FIP240" s="26"/>
      <c r="FIQ240" s="26"/>
      <c r="FIR240" s="26"/>
      <c r="FIS240" s="26"/>
      <c r="FIT240" s="26"/>
      <c r="FIU240" s="26"/>
      <c r="FIV240" s="26"/>
      <c r="FIW240" s="26"/>
      <c r="FIX240" s="26"/>
      <c r="FIY240" s="26"/>
      <c r="FIZ240" s="26"/>
      <c r="FJA240" s="26"/>
      <c r="FJB240" s="26"/>
      <c r="FJC240" s="26"/>
      <c r="FJD240" s="26"/>
      <c r="FJE240" s="26"/>
      <c r="FJF240" s="26"/>
      <c r="FJG240" s="26"/>
      <c r="FJH240" s="26"/>
      <c r="FJI240" s="26"/>
      <c r="FJJ240" s="26"/>
      <c r="FJK240" s="26"/>
      <c r="FJL240" s="26"/>
      <c r="FJM240" s="26"/>
      <c r="FJN240" s="26"/>
      <c r="FJO240" s="26"/>
      <c r="FJP240" s="26"/>
      <c r="FJQ240" s="26"/>
      <c r="FJR240" s="26"/>
      <c r="FJS240" s="26"/>
      <c r="FJT240" s="26"/>
      <c r="FJU240" s="26"/>
      <c r="FJV240" s="26"/>
      <c r="FJW240" s="26"/>
      <c r="FJX240" s="26"/>
      <c r="FJY240" s="26"/>
      <c r="FJZ240" s="26"/>
      <c r="FKA240" s="26"/>
      <c r="FKB240" s="26"/>
      <c r="FKC240" s="26"/>
      <c r="FKD240" s="26"/>
      <c r="FKE240" s="26"/>
      <c r="FKF240" s="26"/>
      <c r="FKG240" s="26"/>
      <c r="FKH240" s="26"/>
      <c r="FKI240" s="26"/>
      <c r="FKJ240" s="26"/>
      <c r="FKK240" s="26"/>
      <c r="FKL240" s="26"/>
      <c r="FKM240" s="26"/>
      <c r="FKN240" s="26"/>
      <c r="FKO240" s="26"/>
      <c r="FKP240" s="26"/>
      <c r="FKQ240" s="26"/>
      <c r="FKR240" s="26"/>
      <c r="FKS240" s="26"/>
      <c r="FKT240" s="26"/>
      <c r="FKU240" s="26"/>
      <c r="FKV240" s="26"/>
      <c r="FKW240" s="26"/>
      <c r="FKX240" s="26"/>
      <c r="FKY240" s="26"/>
      <c r="FKZ240" s="26"/>
      <c r="FLA240" s="26"/>
      <c r="FLB240" s="26"/>
      <c r="FLC240" s="26"/>
      <c r="FLD240" s="26"/>
      <c r="FLE240" s="26"/>
      <c r="FLF240" s="26"/>
      <c r="FLG240" s="26"/>
      <c r="FLH240" s="26"/>
      <c r="FLI240" s="26"/>
      <c r="FLJ240" s="26"/>
      <c r="FLK240" s="26"/>
      <c r="FLL240" s="26"/>
      <c r="FLM240" s="26"/>
      <c r="FLN240" s="26"/>
      <c r="FLO240" s="26"/>
      <c r="FLP240" s="26"/>
      <c r="FLQ240" s="26"/>
      <c r="FLR240" s="26"/>
      <c r="FLS240" s="26"/>
      <c r="FLT240" s="26"/>
      <c r="FLU240" s="26"/>
      <c r="FLV240" s="26"/>
      <c r="FLW240" s="26"/>
      <c r="FLX240" s="26"/>
      <c r="FLY240" s="26"/>
      <c r="FLZ240" s="26"/>
      <c r="FMA240" s="26"/>
      <c r="FMB240" s="26"/>
      <c r="FMC240" s="26"/>
      <c r="FMD240" s="26"/>
      <c r="FME240" s="26"/>
      <c r="FMF240" s="26"/>
      <c r="FMG240" s="26"/>
      <c r="FMH240" s="26"/>
      <c r="FMI240" s="26"/>
      <c r="FMJ240" s="26"/>
      <c r="FMK240" s="26"/>
      <c r="FML240" s="26"/>
      <c r="FMM240" s="26"/>
      <c r="FMN240" s="26"/>
      <c r="FMO240" s="26"/>
      <c r="FMP240" s="26"/>
      <c r="FMQ240" s="26"/>
      <c r="FMR240" s="26"/>
      <c r="FMS240" s="26"/>
      <c r="FMT240" s="26"/>
      <c r="FMU240" s="26"/>
      <c r="FMV240" s="26"/>
      <c r="FMW240" s="26"/>
      <c r="FMX240" s="26"/>
      <c r="FMY240" s="26"/>
      <c r="FMZ240" s="26"/>
      <c r="FNA240" s="26"/>
      <c r="FNB240" s="26"/>
      <c r="FNC240" s="26"/>
      <c r="FND240" s="26"/>
      <c r="FNE240" s="26"/>
      <c r="FNF240" s="26"/>
      <c r="FNG240" s="26"/>
      <c r="FNH240" s="26"/>
      <c r="FNI240" s="26"/>
      <c r="FNJ240" s="26"/>
      <c r="FNK240" s="26"/>
      <c r="FNL240" s="26"/>
      <c r="FNM240" s="26"/>
      <c r="FNN240" s="26"/>
      <c r="FNO240" s="26"/>
      <c r="FNP240" s="26"/>
      <c r="FNQ240" s="26"/>
      <c r="FNR240" s="26"/>
      <c r="FNS240" s="26"/>
      <c r="FNT240" s="26"/>
      <c r="FNU240" s="26"/>
      <c r="FNV240" s="26"/>
      <c r="FNW240" s="26"/>
      <c r="FNX240" s="26"/>
      <c r="FNY240" s="26"/>
      <c r="FNZ240" s="26"/>
      <c r="FOA240" s="26"/>
      <c r="FOB240" s="26"/>
      <c r="FOC240" s="26"/>
      <c r="FOD240" s="26"/>
      <c r="FOE240" s="26"/>
      <c r="FOF240" s="26"/>
      <c r="FOG240" s="26"/>
      <c r="FOH240" s="26"/>
      <c r="FOI240" s="26"/>
      <c r="FOJ240" s="26"/>
      <c r="FOK240" s="26"/>
      <c r="FOL240" s="26"/>
      <c r="FOM240" s="26"/>
      <c r="FON240" s="26"/>
      <c r="FOO240" s="26"/>
      <c r="FOP240" s="26"/>
      <c r="FOQ240" s="26"/>
      <c r="FOR240" s="26"/>
      <c r="FOS240" s="26"/>
      <c r="FOT240" s="26"/>
      <c r="FOU240" s="26"/>
      <c r="FOV240" s="26"/>
      <c r="FOW240" s="26"/>
      <c r="FOX240" s="26"/>
      <c r="FOY240" s="26"/>
      <c r="FOZ240" s="26"/>
      <c r="FPA240" s="26"/>
      <c r="FPB240" s="26"/>
      <c r="FPC240" s="26"/>
      <c r="FPD240" s="26"/>
      <c r="FPE240" s="26"/>
      <c r="FPF240" s="26"/>
      <c r="FPG240" s="26"/>
      <c r="FPH240" s="26"/>
      <c r="FPI240" s="26"/>
      <c r="FPJ240" s="26"/>
      <c r="FPK240" s="26"/>
      <c r="FPL240" s="26"/>
      <c r="FPM240" s="26"/>
      <c r="FPN240" s="26"/>
      <c r="FPO240" s="26"/>
      <c r="FPP240" s="26"/>
      <c r="FPQ240" s="26"/>
      <c r="FPR240" s="26"/>
      <c r="FPS240" s="26"/>
      <c r="FPT240" s="26"/>
      <c r="FPU240" s="26"/>
      <c r="FPV240" s="26"/>
      <c r="FPW240" s="26"/>
      <c r="FPX240" s="26"/>
      <c r="FPY240" s="26"/>
      <c r="FPZ240" s="26"/>
      <c r="FQA240" s="26"/>
      <c r="FQB240" s="26"/>
      <c r="FQC240" s="26"/>
      <c r="FQD240" s="26"/>
      <c r="FQE240" s="26"/>
      <c r="FQF240" s="26"/>
      <c r="FQG240" s="26"/>
      <c r="FQH240" s="26"/>
      <c r="FQI240" s="26"/>
      <c r="FQJ240" s="26"/>
      <c r="FQK240" s="26"/>
      <c r="FQL240" s="26"/>
      <c r="FQM240" s="26"/>
      <c r="FQN240" s="26"/>
      <c r="FQO240" s="26"/>
      <c r="FQP240" s="26"/>
      <c r="FQQ240" s="26"/>
      <c r="FQR240" s="26"/>
      <c r="FQS240" s="26"/>
      <c r="FQT240" s="26"/>
      <c r="FQU240" s="26"/>
      <c r="FQV240" s="26"/>
      <c r="FQW240" s="26"/>
      <c r="FQX240" s="26"/>
      <c r="FQY240" s="26"/>
      <c r="FQZ240" s="26"/>
      <c r="FRA240" s="26"/>
      <c r="FRB240" s="26"/>
      <c r="FRC240" s="26"/>
      <c r="FRD240" s="26"/>
      <c r="FRE240" s="26"/>
      <c r="FRF240" s="26"/>
      <c r="FRG240" s="26"/>
      <c r="FRH240" s="26"/>
      <c r="FRI240" s="26"/>
      <c r="FRJ240" s="26"/>
      <c r="FRK240" s="26"/>
      <c r="FRL240" s="26"/>
      <c r="FRM240" s="26"/>
      <c r="FRN240" s="26"/>
      <c r="FRO240" s="26"/>
      <c r="FRP240" s="26"/>
      <c r="FRQ240" s="26"/>
      <c r="FRR240" s="26"/>
      <c r="FRS240" s="26"/>
      <c r="FRT240" s="26"/>
      <c r="FRU240" s="26"/>
      <c r="FRV240" s="26"/>
      <c r="FRW240" s="26"/>
      <c r="FRX240" s="26"/>
      <c r="FRY240" s="26"/>
      <c r="FRZ240" s="26"/>
      <c r="FSA240" s="26"/>
      <c r="FSB240" s="26"/>
      <c r="FSC240" s="26"/>
      <c r="FSD240" s="26"/>
      <c r="FSE240" s="26"/>
      <c r="FSF240" s="26"/>
      <c r="FSG240" s="26"/>
      <c r="FSH240" s="26"/>
      <c r="FSI240" s="26"/>
      <c r="FSJ240" s="26"/>
      <c r="FSK240" s="26"/>
      <c r="FSL240" s="26"/>
      <c r="FSM240" s="26"/>
      <c r="FSN240" s="26"/>
      <c r="FSO240" s="26"/>
      <c r="FSP240" s="26"/>
      <c r="FSQ240" s="26"/>
      <c r="FSR240" s="26"/>
      <c r="FSS240" s="26"/>
      <c r="FST240" s="26"/>
      <c r="FSU240" s="26"/>
      <c r="FSV240" s="26"/>
      <c r="FSW240" s="26"/>
      <c r="FSX240" s="26"/>
      <c r="FSY240" s="26"/>
      <c r="FSZ240" s="26"/>
      <c r="FTA240" s="26"/>
      <c r="FTB240" s="26"/>
      <c r="FTC240" s="26"/>
      <c r="FTD240" s="26"/>
      <c r="FTE240" s="26"/>
      <c r="FTF240" s="26"/>
      <c r="FTG240" s="26"/>
      <c r="FTH240" s="26"/>
      <c r="FTI240" s="26"/>
      <c r="FTJ240" s="26"/>
      <c r="FTK240" s="26"/>
      <c r="FTL240" s="26"/>
      <c r="FTM240" s="26"/>
      <c r="FTN240" s="26"/>
      <c r="FTO240" s="26"/>
      <c r="FTP240" s="26"/>
      <c r="FTQ240" s="26"/>
      <c r="FTR240" s="26"/>
      <c r="FTS240" s="26"/>
      <c r="FTT240" s="26"/>
      <c r="FTU240" s="26"/>
      <c r="FTV240" s="26"/>
      <c r="FTW240" s="26"/>
      <c r="FTX240" s="26"/>
      <c r="FTY240" s="26"/>
      <c r="FTZ240" s="26"/>
      <c r="FUA240" s="26"/>
      <c r="FUB240" s="26"/>
      <c r="FUC240" s="26"/>
      <c r="FUD240" s="26"/>
      <c r="FUE240" s="26"/>
      <c r="FUF240" s="26"/>
      <c r="FUG240" s="26"/>
      <c r="FUH240" s="26"/>
      <c r="FUI240" s="26"/>
      <c r="FUJ240" s="26"/>
      <c r="FUK240" s="26"/>
      <c r="FUL240" s="26"/>
      <c r="FUM240" s="26"/>
      <c r="FUN240" s="26"/>
      <c r="FUO240" s="26"/>
      <c r="FUP240" s="26"/>
      <c r="FUQ240" s="26"/>
      <c r="FUR240" s="26"/>
      <c r="FUS240" s="26"/>
      <c r="FUT240" s="26"/>
      <c r="FUU240" s="26"/>
      <c r="FUV240" s="26"/>
      <c r="FUW240" s="26"/>
      <c r="FUX240" s="26"/>
      <c r="FUY240" s="26"/>
      <c r="FUZ240" s="26"/>
      <c r="FVA240" s="26"/>
      <c r="FVB240" s="26"/>
      <c r="FVC240" s="26"/>
      <c r="FVD240" s="26"/>
      <c r="FVE240" s="26"/>
      <c r="FVF240" s="26"/>
      <c r="FVG240" s="26"/>
      <c r="FVH240" s="26"/>
      <c r="FVI240" s="26"/>
      <c r="FVJ240" s="26"/>
      <c r="FVK240" s="26"/>
      <c r="FVL240" s="26"/>
      <c r="FVM240" s="26"/>
      <c r="FVN240" s="26"/>
      <c r="FVO240" s="26"/>
      <c r="FVP240" s="26"/>
      <c r="FVQ240" s="26"/>
      <c r="FVR240" s="26"/>
      <c r="FVS240" s="26"/>
      <c r="FVT240" s="26"/>
      <c r="FVU240" s="26"/>
      <c r="FVV240" s="26"/>
      <c r="FVW240" s="26"/>
      <c r="FVX240" s="26"/>
      <c r="FVY240" s="26"/>
      <c r="FVZ240" s="26"/>
      <c r="FWA240" s="26"/>
      <c r="FWB240" s="26"/>
      <c r="FWC240" s="26"/>
      <c r="FWD240" s="26"/>
      <c r="FWE240" s="26"/>
      <c r="FWF240" s="26"/>
      <c r="FWG240" s="26"/>
      <c r="FWH240" s="26"/>
      <c r="FWI240" s="26"/>
      <c r="FWJ240" s="26"/>
      <c r="FWK240" s="26"/>
      <c r="FWL240" s="26"/>
      <c r="FWM240" s="26"/>
      <c r="FWN240" s="26"/>
      <c r="FWO240" s="26"/>
      <c r="FWP240" s="26"/>
      <c r="FWQ240" s="26"/>
      <c r="FWR240" s="26"/>
      <c r="FWS240" s="26"/>
      <c r="FWT240" s="26"/>
      <c r="FWU240" s="26"/>
      <c r="FWV240" s="26"/>
      <c r="FWW240" s="26"/>
      <c r="FWX240" s="26"/>
      <c r="FWY240" s="26"/>
      <c r="FWZ240" s="26"/>
      <c r="FXA240" s="26"/>
      <c r="FXB240" s="26"/>
      <c r="FXC240" s="26"/>
      <c r="FXD240" s="26"/>
      <c r="FXE240" s="26"/>
      <c r="FXF240" s="26"/>
      <c r="FXG240" s="26"/>
      <c r="FXH240" s="26"/>
      <c r="FXI240" s="26"/>
      <c r="FXJ240" s="26"/>
      <c r="FXK240" s="26"/>
      <c r="FXL240" s="26"/>
      <c r="FXM240" s="26"/>
      <c r="FXN240" s="26"/>
      <c r="FXO240" s="26"/>
      <c r="FXP240" s="26"/>
      <c r="FXQ240" s="26"/>
      <c r="FXR240" s="26"/>
      <c r="FXS240" s="26"/>
      <c r="FXT240" s="26"/>
      <c r="FXU240" s="26"/>
      <c r="FXV240" s="26"/>
      <c r="FXW240" s="26"/>
      <c r="FXX240" s="26"/>
      <c r="FXY240" s="26"/>
      <c r="FXZ240" s="26"/>
      <c r="FYA240" s="26"/>
      <c r="FYB240" s="26"/>
      <c r="FYC240" s="26"/>
      <c r="FYD240" s="26"/>
      <c r="FYE240" s="26"/>
      <c r="FYF240" s="26"/>
      <c r="FYG240" s="26"/>
      <c r="FYH240" s="26"/>
      <c r="FYI240" s="26"/>
      <c r="FYJ240" s="26"/>
      <c r="FYK240" s="26"/>
      <c r="FYL240" s="26"/>
      <c r="FYM240" s="26"/>
      <c r="FYN240" s="26"/>
      <c r="FYO240" s="26"/>
      <c r="FYP240" s="26"/>
      <c r="FYQ240" s="26"/>
      <c r="FYR240" s="26"/>
      <c r="FYS240" s="26"/>
      <c r="FYT240" s="26"/>
      <c r="FYU240" s="26"/>
      <c r="FYV240" s="26"/>
      <c r="FYW240" s="26"/>
      <c r="FYX240" s="26"/>
      <c r="FYY240" s="26"/>
      <c r="FYZ240" s="26"/>
      <c r="FZA240" s="26"/>
      <c r="FZB240" s="26"/>
      <c r="FZC240" s="26"/>
      <c r="FZD240" s="26"/>
      <c r="FZE240" s="26"/>
      <c r="FZF240" s="26"/>
      <c r="FZG240" s="26"/>
      <c r="FZH240" s="26"/>
      <c r="FZI240" s="26"/>
      <c r="FZJ240" s="26"/>
      <c r="FZK240" s="26"/>
      <c r="FZL240" s="26"/>
      <c r="FZM240" s="26"/>
      <c r="FZN240" s="26"/>
      <c r="FZO240" s="26"/>
      <c r="FZP240" s="26"/>
      <c r="FZQ240" s="26"/>
      <c r="FZR240" s="26"/>
      <c r="FZS240" s="26"/>
      <c r="FZT240" s="26"/>
      <c r="FZU240" s="26"/>
      <c r="FZV240" s="26"/>
      <c r="FZW240" s="26"/>
      <c r="FZX240" s="26"/>
      <c r="FZY240" s="26"/>
      <c r="FZZ240" s="26"/>
      <c r="GAA240" s="26"/>
      <c r="GAB240" s="26"/>
      <c r="GAC240" s="26"/>
      <c r="GAD240" s="26"/>
      <c r="GAE240" s="26"/>
      <c r="GAF240" s="26"/>
      <c r="GAG240" s="26"/>
      <c r="GAH240" s="26"/>
      <c r="GAI240" s="26"/>
      <c r="GAJ240" s="26"/>
      <c r="GAK240" s="26"/>
      <c r="GAL240" s="26"/>
      <c r="GAM240" s="26"/>
      <c r="GAN240" s="26"/>
      <c r="GAO240" s="26"/>
      <c r="GAP240" s="26"/>
      <c r="GAQ240" s="26"/>
      <c r="GAR240" s="26"/>
      <c r="GAS240" s="26"/>
      <c r="GAT240" s="26"/>
      <c r="GAU240" s="26"/>
      <c r="GAV240" s="26"/>
      <c r="GAW240" s="26"/>
      <c r="GAX240" s="26"/>
      <c r="GAY240" s="26"/>
      <c r="GAZ240" s="26"/>
      <c r="GBA240" s="26"/>
      <c r="GBB240" s="26"/>
      <c r="GBC240" s="26"/>
      <c r="GBD240" s="26"/>
      <c r="GBE240" s="26"/>
      <c r="GBF240" s="26"/>
      <c r="GBG240" s="26"/>
      <c r="GBH240" s="26"/>
      <c r="GBI240" s="26"/>
      <c r="GBJ240" s="26"/>
      <c r="GBK240" s="26"/>
      <c r="GBL240" s="26"/>
      <c r="GBM240" s="26"/>
      <c r="GBN240" s="26"/>
      <c r="GBO240" s="26"/>
      <c r="GBP240" s="26"/>
      <c r="GBQ240" s="26"/>
      <c r="GBR240" s="26"/>
      <c r="GBS240" s="26"/>
      <c r="GBT240" s="26"/>
      <c r="GBU240" s="26"/>
      <c r="GBV240" s="26"/>
      <c r="GBW240" s="26"/>
      <c r="GBX240" s="26"/>
      <c r="GBY240" s="26"/>
      <c r="GBZ240" s="26"/>
      <c r="GCA240" s="26"/>
      <c r="GCB240" s="26"/>
      <c r="GCC240" s="26"/>
      <c r="GCD240" s="26"/>
      <c r="GCE240" s="26"/>
      <c r="GCF240" s="26"/>
      <c r="GCG240" s="26"/>
      <c r="GCH240" s="26"/>
      <c r="GCI240" s="26"/>
      <c r="GCJ240" s="26"/>
      <c r="GCK240" s="26"/>
      <c r="GCL240" s="26"/>
      <c r="GCM240" s="26"/>
      <c r="GCN240" s="26"/>
      <c r="GCO240" s="26"/>
      <c r="GCP240" s="26"/>
      <c r="GCQ240" s="26"/>
      <c r="GCR240" s="26"/>
      <c r="GCS240" s="26"/>
      <c r="GCT240" s="26"/>
      <c r="GCU240" s="26"/>
      <c r="GCV240" s="26"/>
      <c r="GCW240" s="26"/>
      <c r="GCX240" s="26"/>
      <c r="GCY240" s="26"/>
      <c r="GCZ240" s="26"/>
      <c r="GDA240" s="26"/>
      <c r="GDB240" s="26"/>
      <c r="GDC240" s="26"/>
      <c r="GDD240" s="26"/>
      <c r="GDE240" s="26"/>
      <c r="GDF240" s="26"/>
      <c r="GDG240" s="26"/>
      <c r="GDH240" s="26"/>
      <c r="GDI240" s="26"/>
      <c r="GDJ240" s="26"/>
      <c r="GDK240" s="26"/>
      <c r="GDL240" s="26"/>
      <c r="GDM240" s="26"/>
      <c r="GDN240" s="26"/>
      <c r="GDO240" s="26"/>
      <c r="GDP240" s="26"/>
      <c r="GDQ240" s="26"/>
      <c r="GDR240" s="26"/>
      <c r="GDS240" s="26"/>
      <c r="GDT240" s="26"/>
      <c r="GDU240" s="26"/>
      <c r="GDV240" s="26"/>
      <c r="GDW240" s="26"/>
      <c r="GDX240" s="26"/>
      <c r="GDY240" s="26"/>
      <c r="GDZ240" s="26"/>
      <c r="GEA240" s="26"/>
      <c r="GEB240" s="26"/>
      <c r="GEC240" s="26"/>
      <c r="GED240" s="26"/>
      <c r="GEE240" s="26"/>
      <c r="GEF240" s="26"/>
      <c r="GEG240" s="26"/>
      <c r="GEH240" s="26"/>
      <c r="GEI240" s="26"/>
      <c r="GEJ240" s="26"/>
      <c r="GEK240" s="26"/>
      <c r="GEL240" s="26"/>
      <c r="GEM240" s="26"/>
      <c r="GEN240" s="26"/>
      <c r="GEO240" s="26"/>
      <c r="GEP240" s="26"/>
      <c r="GEQ240" s="26"/>
      <c r="GER240" s="26"/>
      <c r="GES240" s="26"/>
      <c r="GET240" s="26"/>
      <c r="GEU240" s="26"/>
      <c r="GEV240" s="26"/>
      <c r="GEW240" s="26"/>
      <c r="GEX240" s="26"/>
      <c r="GEY240" s="26"/>
      <c r="GEZ240" s="26"/>
      <c r="GFA240" s="26"/>
      <c r="GFB240" s="26"/>
      <c r="GFC240" s="26"/>
      <c r="GFD240" s="26"/>
      <c r="GFE240" s="26"/>
      <c r="GFF240" s="26"/>
      <c r="GFG240" s="26"/>
      <c r="GFH240" s="26"/>
      <c r="GFI240" s="26"/>
      <c r="GFJ240" s="26"/>
      <c r="GFK240" s="26"/>
      <c r="GFL240" s="26"/>
      <c r="GFM240" s="26"/>
      <c r="GFN240" s="26"/>
      <c r="GFO240" s="26"/>
      <c r="GFP240" s="26"/>
      <c r="GFQ240" s="26"/>
      <c r="GFR240" s="26"/>
      <c r="GFS240" s="26"/>
      <c r="GFT240" s="26"/>
      <c r="GFU240" s="26"/>
      <c r="GFV240" s="26"/>
      <c r="GFW240" s="26"/>
      <c r="GFX240" s="26"/>
      <c r="GFY240" s="26"/>
      <c r="GFZ240" s="26"/>
      <c r="GGA240" s="26"/>
      <c r="GGB240" s="26"/>
      <c r="GGC240" s="26"/>
      <c r="GGD240" s="26"/>
      <c r="GGE240" s="26"/>
      <c r="GGF240" s="26"/>
      <c r="GGG240" s="26"/>
      <c r="GGH240" s="26"/>
      <c r="GGI240" s="26"/>
      <c r="GGJ240" s="26"/>
      <c r="GGK240" s="26"/>
      <c r="GGL240" s="26"/>
      <c r="GGM240" s="26"/>
      <c r="GGN240" s="26"/>
      <c r="GGO240" s="26"/>
      <c r="GGP240" s="26"/>
      <c r="GGQ240" s="26"/>
      <c r="GGR240" s="26"/>
      <c r="GGS240" s="26"/>
      <c r="GGT240" s="26"/>
      <c r="GGU240" s="26"/>
      <c r="GGV240" s="26"/>
      <c r="GGW240" s="26"/>
      <c r="GGX240" s="26"/>
      <c r="GGY240" s="26"/>
      <c r="GGZ240" s="26"/>
      <c r="GHA240" s="26"/>
      <c r="GHB240" s="26"/>
      <c r="GHC240" s="26"/>
      <c r="GHD240" s="26"/>
      <c r="GHE240" s="26"/>
      <c r="GHF240" s="26"/>
      <c r="GHG240" s="26"/>
      <c r="GHH240" s="26"/>
      <c r="GHI240" s="26"/>
      <c r="GHJ240" s="26"/>
      <c r="GHK240" s="26"/>
      <c r="GHL240" s="26"/>
      <c r="GHM240" s="26"/>
      <c r="GHN240" s="26"/>
      <c r="GHO240" s="26"/>
      <c r="GHP240" s="26"/>
      <c r="GHQ240" s="26"/>
      <c r="GHR240" s="26"/>
      <c r="GHS240" s="26"/>
      <c r="GHT240" s="26"/>
      <c r="GHU240" s="26"/>
      <c r="GHV240" s="26"/>
      <c r="GHW240" s="26"/>
      <c r="GHX240" s="26"/>
      <c r="GHY240" s="26"/>
      <c r="GHZ240" s="26"/>
      <c r="GIA240" s="26"/>
      <c r="GIB240" s="26"/>
      <c r="GIC240" s="26"/>
      <c r="GID240" s="26"/>
      <c r="GIE240" s="26"/>
      <c r="GIF240" s="26"/>
      <c r="GIG240" s="26"/>
      <c r="GIH240" s="26"/>
      <c r="GII240" s="26"/>
      <c r="GIJ240" s="26"/>
      <c r="GIK240" s="26"/>
      <c r="GIL240" s="26"/>
      <c r="GIM240" s="26"/>
      <c r="GIN240" s="26"/>
      <c r="GIO240" s="26"/>
      <c r="GIP240" s="26"/>
      <c r="GIQ240" s="26"/>
      <c r="GIR240" s="26"/>
      <c r="GIS240" s="26"/>
      <c r="GIT240" s="26"/>
      <c r="GIU240" s="26"/>
      <c r="GIV240" s="26"/>
      <c r="GIW240" s="26"/>
      <c r="GIX240" s="26"/>
      <c r="GIY240" s="26"/>
      <c r="GIZ240" s="26"/>
      <c r="GJA240" s="26"/>
      <c r="GJB240" s="26"/>
      <c r="GJC240" s="26"/>
      <c r="GJD240" s="26"/>
      <c r="GJE240" s="26"/>
      <c r="GJF240" s="26"/>
      <c r="GJG240" s="26"/>
      <c r="GJH240" s="26"/>
      <c r="GJI240" s="26"/>
      <c r="GJJ240" s="26"/>
      <c r="GJK240" s="26"/>
      <c r="GJL240" s="26"/>
      <c r="GJM240" s="26"/>
      <c r="GJN240" s="26"/>
      <c r="GJO240" s="26"/>
      <c r="GJP240" s="26"/>
      <c r="GJQ240" s="26"/>
      <c r="GJR240" s="26"/>
      <c r="GJS240" s="26"/>
      <c r="GJT240" s="26"/>
      <c r="GJU240" s="26"/>
      <c r="GJV240" s="26"/>
      <c r="GJW240" s="26"/>
      <c r="GJX240" s="26"/>
      <c r="GJY240" s="26"/>
      <c r="GJZ240" s="26"/>
      <c r="GKA240" s="26"/>
      <c r="GKB240" s="26"/>
      <c r="GKC240" s="26"/>
      <c r="GKD240" s="26"/>
      <c r="GKE240" s="26"/>
      <c r="GKF240" s="26"/>
      <c r="GKG240" s="26"/>
      <c r="GKH240" s="26"/>
      <c r="GKI240" s="26"/>
      <c r="GKJ240" s="26"/>
      <c r="GKK240" s="26"/>
      <c r="GKL240" s="26"/>
      <c r="GKM240" s="26"/>
      <c r="GKN240" s="26"/>
      <c r="GKO240" s="26"/>
      <c r="GKP240" s="26"/>
      <c r="GKQ240" s="26"/>
      <c r="GKR240" s="26"/>
      <c r="GKS240" s="26"/>
      <c r="GKT240" s="26"/>
      <c r="GKU240" s="26"/>
      <c r="GKV240" s="26"/>
      <c r="GKW240" s="26"/>
      <c r="GKX240" s="26"/>
      <c r="GKY240" s="26"/>
      <c r="GKZ240" s="26"/>
      <c r="GLA240" s="26"/>
      <c r="GLB240" s="26"/>
      <c r="GLC240" s="26"/>
      <c r="GLD240" s="26"/>
      <c r="GLE240" s="26"/>
      <c r="GLF240" s="26"/>
      <c r="GLG240" s="26"/>
      <c r="GLH240" s="26"/>
      <c r="GLI240" s="26"/>
      <c r="GLJ240" s="26"/>
      <c r="GLK240" s="26"/>
      <c r="GLL240" s="26"/>
      <c r="GLM240" s="26"/>
      <c r="GLN240" s="26"/>
      <c r="GLO240" s="26"/>
      <c r="GLP240" s="26"/>
      <c r="GLQ240" s="26"/>
      <c r="GLR240" s="26"/>
      <c r="GLS240" s="26"/>
      <c r="GLT240" s="26"/>
      <c r="GLU240" s="26"/>
      <c r="GLV240" s="26"/>
      <c r="GLW240" s="26"/>
      <c r="GLX240" s="26"/>
      <c r="GLY240" s="26"/>
      <c r="GLZ240" s="26"/>
      <c r="GMA240" s="26"/>
      <c r="GMB240" s="26"/>
      <c r="GMC240" s="26"/>
      <c r="GMD240" s="26"/>
      <c r="GME240" s="26"/>
      <c r="GMF240" s="26"/>
      <c r="GMG240" s="26"/>
      <c r="GMH240" s="26"/>
      <c r="GMI240" s="26"/>
      <c r="GMJ240" s="26"/>
      <c r="GMK240" s="26"/>
      <c r="GML240" s="26"/>
      <c r="GMM240" s="26"/>
      <c r="GMN240" s="26"/>
      <c r="GMO240" s="26"/>
      <c r="GMP240" s="26"/>
      <c r="GMQ240" s="26"/>
      <c r="GMR240" s="26"/>
      <c r="GMS240" s="26"/>
      <c r="GMT240" s="26"/>
      <c r="GMU240" s="26"/>
      <c r="GMV240" s="26"/>
      <c r="GMW240" s="26"/>
      <c r="GMX240" s="26"/>
      <c r="GMY240" s="26"/>
      <c r="GMZ240" s="26"/>
      <c r="GNA240" s="26"/>
      <c r="GNB240" s="26"/>
      <c r="GNC240" s="26"/>
      <c r="GND240" s="26"/>
      <c r="GNE240" s="26"/>
      <c r="GNF240" s="26"/>
      <c r="GNG240" s="26"/>
      <c r="GNH240" s="26"/>
      <c r="GNI240" s="26"/>
      <c r="GNJ240" s="26"/>
      <c r="GNK240" s="26"/>
      <c r="GNL240" s="26"/>
      <c r="GNM240" s="26"/>
      <c r="GNN240" s="26"/>
      <c r="GNO240" s="26"/>
      <c r="GNP240" s="26"/>
      <c r="GNQ240" s="26"/>
      <c r="GNR240" s="26"/>
      <c r="GNS240" s="26"/>
      <c r="GNT240" s="26"/>
      <c r="GNU240" s="26"/>
      <c r="GNV240" s="26"/>
      <c r="GNW240" s="26"/>
      <c r="GNX240" s="26"/>
      <c r="GNY240" s="26"/>
      <c r="GNZ240" s="26"/>
      <c r="GOA240" s="26"/>
      <c r="GOB240" s="26"/>
      <c r="GOC240" s="26"/>
      <c r="GOD240" s="26"/>
      <c r="GOE240" s="26"/>
      <c r="GOF240" s="26"/>
      <c r="GOG240" s="26"/>
      <c r="GOH240" s="26"/>
      <c r="GOI240" s="26"/>
      <c r="GOJ240" s="26"/>
      <c r="GOK240" s="26"/>
      <c r="GOL240" s="26"/>
      <c r="GOM240" s="26"/>
      <c r="GON240" s="26"/>
      <c r="GOO240" s="26"/>
      <c r="GOP240" s="26"/>
      <c r="GOQ240" s="26"/>
      <c r="GOR240" s="26"/>
      <c r="GOS240" s="26"/>
      <c r="GOT240" s="26"/>
      <c r="GOU240" s="26"/>
      <c r="GOV240" s="26"/>
      <c r="GOW240" s="26"/>
      <c r="GOX240" s="26"/>
      <c r="GOY240" s="26"/>
      <c r="GOZ240" s="26"/>
      <c r="GPA240" s="26"/>
      <c r="GPB240" s="26"/>
      <c r="GPC240" s="26"/>
      <c r="GPD240" s="26"/>
      <c r="GPE240" s="26"/>
      <c r="GPF240" s="26"/>
      <c r="GPG240" s="26"/>
      <c r="GPH240" s="26"/>
      <c r="GPI240" s="26"/>
      <c r="GPJ240" s="26"/>
      <c r="GPK240" s="26"/>
      <c r="GPL240" s="26"/>
      <c r="GPM240" s="26"/>
      <c r="GPN240" s="26"/>
      <c r="GPO240" s="26"/>
      <c r="GPP240" s="26"/>
      <c r="GPQ240" s="26"/>
      <c r="GPR240" s="26"/>
      <c r="GPS240" s="26"/>
      <c r="GPT240" s="26"/>
      <c r="GPU240" s="26"/>
      <c r="GPV240" s="26"/>
      <c r="GPW240" s="26"/>
      <c r="GPX240" s="26"/>
      <c r="GPY240" s="26"/>
      <c r="GPZ240" s="26"/>
      <c r="GQA240" s="26"/>
      <c r="GQB240" s="26"/>
      <c r="GQC240" s="26"/>
      <c r="GQD240" s="26"/>
      <c r="GQE240" s="26"/>
      <c r="GQF240" s="26"/>
      <c r="GQG240" s="26"/>
      <c r="GQH240" s="26"/>
      <c r="GQI240" s="26"/>
      <c r="GQJ240" s="26"/>
      <c r="GQK240" s="26"/>
      <c r="GQL240" s="26"/>
      <c r="GQM240" s="26"/>
      <c r="GQN240" s="26"/>
      <c r="GQO240" s="26"/>
      <c r="GQP240" s="26"/>
      <c r="GQQ240" s="26"/>
      <c r="GQR240" s="26"/>
      <c r="GQS240" s="26"/>
      <c r="GQT240" s="26"/>
      <c r="GQU240" s="26"/>
      <c r="GQV240" s="26"/>
      <c r="GQW240" s="26"/>
      <c r="GQX240" s="26"/>
      <c r="GQY240" s="26"/>
      <c r="GQZ240" s="26"/>
      <c r="GRA240" s="26"/>
      <c r="GRB240" s="26"/>
      <c r="GRC240" s="26"/>
      <c r="GRD240" s="26"/>
      <c r="GRE240" s="26"/>
      <c r="GRF240" s="26"/>
      <c r="GRG240" s="26"/>
      <c r="GRH240" s="26"/>
      <c r="GRI240" s="26"/>
      <c r="GRJ240" s="26"/>
      <c r="GRK240" s="26"/>
      <c r="GRL240" s="26"/>
      <c r="GRM240" s="26"/>
      <c r="GRN240" s="26"/>
      <c r="GRO240" s="26"/>
      <c r="GRP240" s="26"/>
      <c r="GRQ240" s="26"/>
      <c r="GRR240" s="26"/>
      <c r="GRS240" s="26"/>
      <c r="GRT240" s="26"/>
      <c r="GRU240" s="26"/>
      <c r="GRV240" s="26"/>
      <c r="GRW240" s="26"/>
      <c r="GRX240" s="26"/>
      <c r="GRY240" s="26"/>
      <c r="GRZ240" s="26"/>
      <c r="GSA240" s="26"/>
      <c r="GSB240" s="26"/>
      <c r="GSC240" s="26"/>
      <c r="GSD240" s="26"/>
      <c r="GSE240" s="26"/>
      <c r="GSF240" s="26"/>
      <c r="GSG240" s="26"/>
      <c r="GSH240" s="26"/>
      <c r="GSI240" s="26"/>
      <c r="GSJ240" s="26"/>
      <c r="GSK240" s="26"/>
      <c r="GSL240" s="26"/>
      <c r="GSM240" s="26"/>
      <c r="GSN240" s="26"/>
      <c r="GSO240" s="26"/>
      <c r="GSP240" s="26"/>
      <c r="GSQ240" s="26"/>
      <c r="GSR240" s="26"/>
      <c r="GSS240" s="26"/>
      <c r="GST240" s="26"/>
      <c r="GSU240" s="26"/>
      <c r="GSV240" s="26"/>
      <c r="GSW240" s="26"/>
      <c r="GSX240" s="26"/>
      <c r="GSY240" s="26"/>
      <c r="GSZ240" s="26"/>
      <c r="GTA240" s="26"/>
      <c r="GTB240" s="26"/>
      <c r="GTC240" s="26"/>
      <c r="GTD240" s="26"/>
      <c r="GTE240" s="26"/>
      <c r="GTF240" s="26"/>
      <c r="GTG240" s="26"/>
      <c r="GTH240" s="26"/>
      <c r="GTI240" s="26"/>
      <c r="GTJ240" s="26"/>
      <c r="GTK240" s="26"/>
      <c r="GTL240" s="26"/>
      <c r="GTM240" s="26"/>
      <c r="GTN240" s="26"/>
      <c r="GTO240" s="26"/>
      <c r="GTP240" s="26"/>
      <c r="GTQ240" s="26"/>
      <c r="GTR240" s="26"/>
      <c r="GTS240" s="26"/>
      <c r="GTT240" s="26"/>
      <c r="GTU240" s="26"/>
      <c r="GTV240" s="26"/>
      <c r="GTW240" s="26"/>
      <c r="GTX240" s="26"/>
      <c r="GTY240" s="26"/>
      <c r="GTZ240" s="26"/>
      <c r="GUA240" s="26"/>
      <c r="GUB240" s="26"/>
      <c r="GUC240" s="26"/>
      <c r="GUD240" s="26"/>
      <c r="GUE240" s="26"/>
      <c r="GUF240" s="26"/>
      <c r="GUG240" s="26"/>
      <c r="GUH240" s="26"/>
      <c r="GUI240" s="26"/>
      <c r="GUJ240" s="26"/>
      <c r="GUK240" s="26"/>
      <c r="GUL240" s="26"/>
      <c r="GUM240" s="26"/>
      <c r="GUN240" s="26"/>
      <c r="GUO240" s="26"/>
      <c r="GUP240" s="26"/>
      <c r="GUQ240" s="26"/>
      <c r="GUR240" s="26"/>
      <c r="GUS240" s="26"/>
      <c r="GUT240" s="26"/>
      <c r="GUU240" s="26"/>
      <c r="GUV240" s="26"/>
      <c r="GUW240" s="26"/>
      <c r="GUX240" s="26"/>
      <c r="GUY240" s="26"/>
      <c r="GUZ240" s="26"/>
      <c r="GVA240" s="26"/>
      <c r="GVB240" s="26"/>
      <c r="GVC240" s="26"/>
      <c r="GVD240" s="26"/>
      <c r="GVE240" s="26"/>
      <c r="GVF240" s="26"/>
      <c r="GVG240" s="26"/>
      <c r="GVH240" s="26"/>
      <c r="GVI240" s="26"/>
      <c r="GVJ240" s="26"/>
      <c r="GVK240" s="26"/>
      <c r="GVL240" s="26"/>
      <c r="GVM240" s="26"/>
      <c r="GVN240" s="26"/>
      <c r="GVO240" s="26"/>
      <c r="GVP240" s="26"/>
      <c r="GVQ240" s="26"/>
      <c r="GVR240" s="26"/>
      <c r="GVS240" s="26"/>
      <c r="GVT240" s="26"/>
      <c r="GVU240" s="26"/>
      <c r="GVV240" s="26"/>
      <c r="GVW240" s="26"/>
      <c r="GVX240" s="26"/>
      <c r="GVY240" s="26"/>
      <c r="GVZ240" s="26"/>
      <c r="GWA240" s="26"/>
      <c r="GWB240" s="26"/>
      <c r="GWC240" s="26"/>
      <c r="GWD240" s="26"/>
      <c r="GWE240" s="26"/>
      <c r="GWF240" s="26"/>
      <c r="GWG240" s="26"/>
      <c r="GWH240" s="26"/>
      <c r="GWI240" s="26"/>
      <c r="GWJ240" s="26"/>
      <c r="GWK240" s="26"/>
      <c r="GWL240" s="26"/>
      <c r="GWM240" s="26"/>
      <c r="GWN240" s="26"/>
      <c r="GWO240" s="26"/>
      <c r="GWP240" s="26"/>
      <c r="GWQ240" s="26"/>
      <c r="GWR240" s="26"/>
      <c r="GWS240" s="26"/>
      <c r="GWT240" s="26"/>
      <c r="GWU240" s="26"/>
      <c r="GWV240" s="26"/>
      <c r="GWW240" s="26"/>
      <c r="GWX240" s="26"/>
      <c r="GWY240" s="26"/>
      <c r="GWZ240" s="26"/>
      <c r="GXA240" s="26"/>
      <c r="GXB240" s="26"/>
      <c r="GXC240" s="26"/>
      <c r="GXD240" s="26"/>
      <c r="GXE240" s="26"/>
      <c r="GXF240" s="26"/>
      <c r="GXG240" s="26"/>
      <c r="GXH240" s="26"/>
      <c r="GXI240" s="26"/>
      <c r="GXJ240" s="26"/>
      <c r="GXK240" s="26"/>
      <c r="GXL240" s="26"/>
      <c r="GXM240" s="26"/>
      <c r="GXN240" s="26"/>
      <c r="GXO240" s="26"/>
      <c r="GXP240" s="26"/>
      <c r="GXQ240" s="26"/>
      <c r="GXR240" s="26"/>
      <c r="GXS240" s="26"/>
      <c r="GXT240" s="26"/>
      <c r="GXU240" s="26"/>
      <c r="GXV240" s="26"/>
      <c r="GXW240" s="26"/>
      <c r="GXX240" s="26"/>
      <c r="GXY240" s="26"/>
      <c r="GXZ240" s="26"/>
      <c r="GYA240" s="26"/>
      <c r="GYB240" s="26"/>
      <c r="GYC240" s="26"/>
      <c r="GYD240" s="26"/>
      <c r="GYE240" s="26"/>
      <c r="GYF240" s="26"/>
      <c r="GYG240" s="26"/>
      <c r="GYH240" s="26"/>
      <c r="GYI240" s="26"/>
      <c r="GYJ240" s="26"/>
      <c r="GYK240" s="26"/>
      <c r="GYL240" s="26"/>
      <c r="GYM240" s="26"/>
      <c r="GYN240" s="26"/>
      <c r="GYO240" s="26"/>
      <c r="GYP240" s="26"/>
      <c r="GYQ240" s="26"/>
      <c r="GYR240" s="26"/>
      <c r="GYS240" s="26"/>
      <c r="GYT240" s="26"/>
      <c r="GYU240" s="26"/>
      <c r="GYV240" s="26"/>
      <c r="GYW240" s="26"/>
      <c r="GYX240" s="26"/>
      <c r="GYY240" s="26"/>
      <c r="GYZ240" s="26"/>
      <c r="GZA240" s="26"/>
      <c r="GZB240" s="26"/>
      <c r="GZC240" s="26"/>
      <c r="GZD240" s="26"/>
      <c r="GZE240" s="26"/>
      <c r="GZF240" s="26"/>
      <c r="GZG240" s="26"/>
      <c r="GZH240" s="26"/>
      <c r="GZI240" s="26"/>
      <c r="GZJ240" s="26"/>
      <c r="GZK240" s="26"/>
      <c r="GZL240" s="26"/>
      <c r="GZM240" s="26"/>
      <c r="GZN240" s="26"/>
      <c r="GZO240" s="26"/>
      <c r="GZP240" s="26"/>
      <c r="GZQ240" s="26"/>
      <c r="GZR240" s="26"/>
      <c r="GZS240" s="26"/>
      <c r="GZT240" s="26"/>
      <c r="GZU240" s="26"/>
      <c r="GZV240" s="26"/>
      <c r="GZW240" s="26"/>
      <c r="GZX240" s="26"/>
      <c r="GZY240" s="26"/>
      <c r="GZZ240" s="26"/>
      <c r="HAA240" s="26"/>
      <c r="HAB240" s="26"/>
      <c r="HAC240" s="26"/>
      <c r="HAD240" s="26"/>
      <c r="HAE240" s="26"/>
      <c r="HAF240" s="26"/>
      <c r="HAG240" s="26"/>
      <c r="HAH240" s="26"/>
      <c r="HAI240" s="26"/>
      <c r="HAJ240" s="26"/>
      <c r="HAK240" s="26"/>
      <c r="HAL240" s="26"/>
      <c r="HAM240" s="26"/>
      <c r="HAN240" s="26"/>
      <c r="HAO240" s="26"/>
      <c r="HAP240" s="26"/>
      <c r="HAQ240" s="26"/>
      <c r="HAR240" s="26"/>
      <c r="HAS240" s="26"/>
      <c r="HAT240" s="26"/>
      <c r="HAU240" s="26"/>
      <c r="HAV240" s="26"/>
      <c r="HAW240" s="26"/>
      <c r="HAX240" s="26"/>
      <c r="HAY240" s="26"/>
      <c r="HAZ240" s="26"/>
      <c r="HBA240" s="26"/>
      <c r="HBB240" s="26"/>
      <c r="HBC240" s="26"/>
      <c r="HBD240" s="26"/>
      <c r="HBE240" s="26"/>
      <c r="HBF240" s="26"/>
      <c r="HBG240" s="26"/>
      <c r="HBH240" s="26"/>
      <c r="HBI240" s="26"/>
      <c r="HBJ240" s="26"/>
      <c r="HBK240" s="26"/>
      <c r="HBL240" s="26"/>
      <c r="HBM240" s="26"/>
      <c r="HBN240" s="26"/>
      <c r="HBO240" s="26"/>
      <c r="HBP240" s="26"/>
      <c r="HBQ240" s="26"/>
      <c r="HBR240" s="26"/>
      <c r="HBS240" s="26"/>
      <c r="HBT240" s="26"/>
      <c r="HBU240" s="26"/>
      <c r="HBV240" s="26"/>
      <c r="HBW240" s="26"/>
      <c r="HBX240" s="26"/>
      <c r="HBY240" s="26"/>
      <c r="HBZ240" s="26"/>
      <c r="HCA240" s="26"/>
      <c r="HCB240" s="26"/>
      <c r="HCC240" s="26"/>
      <c r="HCD240" s="26"/>
      <c r="HCE240" s="26"/>
      <c r="HCF240" s="26"/>
      <c r="HCG240" s="26"/>
      <c r="HCH240" s="26"/>
      <c r="HCI240" s="26"/>
      <c r="HCJ240" s="26"/>
      <c r="HCK240" s="26"/>
      <c r="HCL240" s="26"/>
      <c r="HCM240" s="26"/>
      <c r="HCN240" s="26"/>
      <c r="HCO240" s="26"/>
      <c r="HCP240" s="26"/>
      <c r="HCQ240" s="26"/>
      <c r="HCR240" s="26"/>
      <c r="HCS240" s="26"/>
      <c r="HCT240" s="26"/>
      <c r="HCU240" s="26"/>
      <c r="HCV240" s="26"/>
      <c r="HCW240" s="26"/>
      <c r="HCX240" s="26"/>
      <c r="HCY240" s="26"/>
      <c r="HCZ240" s="26"/>
      <c r="HDA240" s="26"/>
      <c r="HDB240" s="26"/>
      <c r="HDC240" s="26"/>
      <c r="HDD240" s="26"/>
      <c r="HDE240" s="26"/>
      <c r="HDF240" s="26"/>
      <c r="HDG240" s="26"/>
      <c r="HDH240" s="26"/>
      <c r="HDI240" s="26"/>
      <c r="HDJ240" s="26"/>
      <c r="HDK240" s="26"/>
      <c r="HDL240" s="26"/>
      <c r="HDM240" s="26"/>
      <c r="HDN240" s="26"/>
      <c r="HDO240" s="26"/>
      <c r="HDP240" s="26"/>
      <c r="HDQ240" s="26"/>
      <c r="HDR240" s="26"/>
      <c r="HDS240" s="26"/>
      <c r="HDT240" s="26"/>
      <c r="HDU240" s="26"/>
      <c r="HDV240" s="26"/>
      <c r="HDW240" s="26"/>
      <c r="HDX240" s="26"/>
      <c r="HDY240" s="26"/>
      <c r="HDZ240" s="26"/>
      <c r="HEA240" s="26"/>
      <c r="HEB240" s="26"/>
      <c r="HEC240" s="26"/>
      <c r="HED240" s="26"/>
      <c r="HEE240" s="26"/>
      <c r="HEF240" s="26"/>
      <c r="HEG240" s="26"/>
      <c r="HEH240" s="26"/>
      <c r="HEI240" s="26"/>
      <c r="HEJ240" s="26"/>
      <c r="HEK240" s="26"/>
      <c r="HEL240" s="26"/>
      <c r="HEM240" s="26"/>
      <c r="HEN240" s="26"/>
      <c r="HEO240" s="26"/>
      <c r="HEP240" s="26"/>
      <c r="HEQ240" s="26"/>
      <c r="HER240" s="26"/>
      <c r="HES240" s="26"/>
      <c r="HET240" s="26"/>
      <c r="HEU240" s="26"/>
      <c r="HEV240" s="26"/>
      <c r="HEW240" s="26"/>
      <c r="HEX240" s="26"/>
      <c r="HEY240" s="26"/>
      <c r="HEZ240" s="26"/>
      <c r="HFA240" s="26"/>
      <c r="HFB240" s="26"/>
      <c r="HFC240" s="26"/>
      <c r="HFD240" s="26"/>
      <c r="HFE240" s="26"/>
      <c r="HFF240" s="26"/>
      <c r="HFG240" s="26"/>
      <c r="HFH240" s="26"/>
      <c r="HFI240" s="26"/>
      <c r="HFJ240" s="26"/>
      <c r="HFK240" s="26"/>
      <c r="HFL240" s="26"/>
      <c r="HFM240" s="26"/>
      <c r="HFN240" s="26"/>
      <c r="HFO240" s="26"/>
      <c r="HFP240" s="26"/>
      <c r="HFQ240" s="26"/>
      <c r="HFR240" s="26"/>
      <c r="HFS240" s="26"/>
      <c r="HFT240" s="26"/>
      <c r="HFU240" s="26"/>
      <c r="HFV240" s="26"/>
      <c r="HFW240" s="26"/>
      <c r="HFX240" s="26"/>
      <c r="HFY240" s="26"/>
      <c r="HFZ240" s="26"/>
      <c r="HGA240" s="26"/>
      <c r="HGB240" s="26"/>
      <c r="HGC240" s="26"/>
      <c r="HGD240" s="26"/>
      <c r="HGE240" s="26"/>
      <c r="HGF240" s="26"/>
      <c r="HGG240" s="26"/>
      <c r="HGH240" s="26"/>
      <c r="HGI240" s="26"/>
      <c r="HGJ240" s="26"/>
      <c r="HGK240" s="26"/>
      <c r="HGL240" s="26"/>
      <c r="HGM240" s="26"/>
      <c r="HGN240" s="26"/>
      <c r="HGO240" s="26"/>
      <c r="HGP240" s="26"/>
      <c r="HGQ240" s="26"/>
      <c r="HGR240" s="26"/>
      <c r="HGS240" s="26"/>
      <c r="HGT240" s="26"/>
      <c r="HGU240" s="26"/>
      <c r="HGV240" s="26"/>
      <c r="HGW240" s="26"/>
      <c r="HGX240" s="26"/>
      <c r="HGY240" s="26"/>
      <c r="HGZ240" s="26"/>
      <c r="HHA240" s="26"/>
      <c r="HHB240" s="26"/>
      <c r="HHC240" s="26"/>
      <c r="HHD240" s="26"/>
      <c r="HHE240" s="26"/>
      <c r="HHF240" s="26"/>
      <c r="HHG240" s="26"/>
      <c r="HHH240" s="26"/>
      <c r="HHI240" s="26"/>
      <c r="HHJ240" s="26"/>
      <c r="HHK240" s="26"/>
      <c r="HHL240" s="26"/>
      <c r="HHM240" s="26"/>
      <c r="HHN240" s="26"/>
      <c r="HHO240" s="26"/>
      <c r="HHP240" s="26"/>
      <c r="HHQ240" s="26"/>
      <c r="HHR240" s="26"/>
      <c r="HHS240" s="26"/>
      <c r="HHT240" s="26"/>
      <c r="HHU240" s="26"/>
      <c r="HHV240" s="26"/>
      <c r="HHW240" s="26"/>
      <c r="HHX240" s="26"/>
      <c r="HHY240" s="26"/>
      <c r="HHZ240" s="26"/>
      <c r="HIA240" s="26"/>
      <c r="HIB240" s="26"/>
      <c r="HIC240" s="26"/>
      <c r="HID240" s="26"/>
      <c r="HIE240" s="26"/>
      <c r="HIF240" s="26"/>
      <c r="HIG240" s="26"/>
      <c r="HIH240" s="26"/>
      <c r="HII240" s="26"/>
      <c r="HIJ240" s="26"/>
      <c r="HIK240" s="26"/>
      <c r="HIL240" s="26"/>
      <c r="HIM240" s="26"/>
      <c r="HIN240" s="26"/>
      <c r="HIO240" s="26"/>
      <c r="HIP240" s="26"/>
      <c r="HIQ240" s="26"/>
      <c r="HIR240" s="26"/>
      <c r="HIS240" s="26"/>
      <c r="HIT240" s="26"/>
      <c r="HIU240" s="26"/>
      <c r="HIV240" s="26"/>
      <c r="HIW240" s="26"/>
      <c r="HIX240" s="26"/>
      <c r="HIY240" s="26"/>
      <c r="HIZ240" s="26"/>
      <c r="HJA240" s="26"/>
      <c r="HJB240" s="26"/>
      <c r="HJC240" s="26"/>
      <c r="HJD240" s="26"/>
      <c r="HJE240" s="26"/>
      <c r="HJF240" s="26"/>
      <c r="HJG240" s="26"/>
      <c r="HJH240" s="26"/>
      <c r="HJI240" s="26"/>
      <c r="HJJ240" s="26"/>
      <c r="HJK240" s="26"/>
      <c r="HJL240" s="26"/>
      <c r="HJM240" s="26"/>
      <c r="HJN240" s="26"/>
      <c r="HJO240" s="26"/>
      <c r="HJP240" s="26"/>
      <c r="HJQ240" s="26"/>
      <c r="HJR240" s="26"/>
      <c r="HJS240" s="26"/>
      <c r="HJT240" s="26"/>
      <c r="HJU240" s="26"/>
      <c r="HJV240" s="26"/>
      <c r="HJW240" s="26"/>
      <c r="HJX240" s="26"/>
      <c r="HJY240" s="26"/>
      <c r="HJZ240" s="26"/>
      <c r="HKA240" s="26"/>
      <c r="HKB240" s="26"/>
      <c r="HKC240" s="26"/>
      <c r="HKD240" s="26"/>
      <c r="HKE240" s="26"/>
      <c r="HKF240" s="26"/>
      <c r="HKG240" s="26"/>
      <c r="HKH240" s="26"/>
      <c r="HKI240" s="26"/>
      <c r="HKJ240" s="26"/>
      <c r="HKK240" s="26"/>
      <c r="HKL240" s="26"/>
      <c r="HKM240" s="26"/>
      <c r="HKN240" s="26"/>
      <c r="HKO240" s="26"/>
      <c r="HKP240" s="26"/>
      <c r="HKQ240" s="26"/>
      <c r="HKR240" s="26"/>
      <c r="HKS240" s="26"/>
      <c r="HKT240" s="26"/>
      <c r="HKU240" s="26"/>
      <c r="HKV240" s="26"/>
      <c r="HKW240" s="26"/>
      <c r="HKX240" s="26"/>
      <c r="HKY240" s="26"/>
      <c r="HKZ240" s="26"/>
      <c r="HLA240" s="26"/>
      <c r="HLB240" s="26"/>
      <c r="HLC240" s="26"/>
      <c r="HLD240" s="26"/>
      <c r="HLE240" s="26"/>
      <c r="HLF240" s="26"/>
      <c r="HLG240" s="26"/>
      <c r="HLH240" s="26"/>
      <c r="HLI240" s="26"/>
      <c r="HLJ240" s="26"/>
      <c r="HLK240" s="26"/>
      <c r="HLL240" s="26"/>
      <c r="HLM240" s="26"/>
      <c r="HLN240" s="26"/>
      <c r="HLO240" s="26"/>
      <c r="HLP240" s="26"/>
      <c r="HLQ240" s="26"/>
      <c r="HLR240" s="26"/>
      <c r="HLS240" s="26"/>
      <c r="HLT240" s="26"/>
      <c r="HLU240" s="26"/>
      <c r="HLV240" s="26"/>
      <c r="HLW240" s="26"/>
      <c r="HLX240" s="26"/>
      <c r="HLY240" s="26"/>
      <c r="HLZ240" s="26"/>
      <c r="HMA240" s="26"/>
      <c r="HMB240" s="26"/>
      <c r="HMC240" s="26"/>
      <c r="HMD240" s="26"/>
      <c r="HME240" s="26"/>
      <c r="HMF240" s="26"/>
      <c r="HMG240" s="26"/>
      <c r="HMH240" s="26"/>
      <c r="HMI240" s="26"/>
      <c r="HMJ240" s="26"/>
      <c r="HMK240" s="26"/>
      <c r="HML240" s="26"/>
      <c r="HMM240" s="26"/>
      <c r="HMN240" s="26"/>
      <c r="HMO240" s="26"/>
      <c r="HMP240" s="26"/>
      <c r="HMQ240" s="26"/>
      <c r="HMR240" s="26"/>
      <c r="HMS240" s="26"/>
      <c r="HMT240" s="26"/>
      <c r="HMU240" s="26"/>
      <c r="HMV240" s="26"/>
      <c r="HMW240" s="26"/>
      <c r="HMX240" s="26"/>
      <c r="HMY240" s="26"/>
      <c r="HMZ240" s="26"/>
      <c r="HNA240" s="26"/>
      <c r="HNB240" s="26"/>
      <c r="HNC240" s="26"/>
      <c r="HND240" s="26"/>
      <c r="HNE240" s="26"/>
      <c r="HNF240" s="26"/>
      <c r="HNG240" s="26"/>
      <c r="HNH240" s="26"/>
      <c r="HNI240" s="26"/>
      <c r="HNJ240" s="26"/>
      <c r="HNK240" s="26"/>
      <c r="HNL240" s="26"/>
      <c r="HNM240" s="26"/>
      <c r="HNN240" s="26"/>
      <c r="HNO240" s="26"/>
      <c r="HNP240" s="26"/>
      <c r="HNQ240" s="26"/>
      <c r="HNR240" s="26"/>
      <c r="HNS240" s="26"/>
      <c r="HNT240" s="26"/>
      <c r="HNU240" s="26"/>
      <c r="HNV240" s="26"/>
      <c r="HNW240" s="26"/>
      <c r="HNX240" s="26"/>
      <c r="HNY240" s="26"/>
      <c r="HNZ240" s="26"/>
      <c r="HOA240" s="26"/>
      <c r="HOB240" s="26"/>
      <c r="HOC240" s="26"/>
      <c r="HOD240" s="26"/>
      <c r="HOE240" s="26"/>
      <c r="HOF240" s="26"/>
      <c r="HOG240" s="26"/>
      <c r="HOH240" s="26"/>
      <c r="HOI240" s="26"/>
      <c r="HOJ240" s="26"/>
      <c r="HOK240" s="26"/>
      <c r="HOL240" s="26"/>
      <c r="HOM240" s="26"/>
      <c r="HON240" s="26"/>
      <c r="HOO240" s="26"/>
      <c r="HOP240" s="26"/>
      <c r="HOQ240" s="26"/>
      <c r="HOR240" s="26"/>
      <c r="HOS240" s="26"/>
      <c r="HOT240" s="26"/>
      <c r="HOU240" s="26"/>
      <c r="HOV240" s="26"/>
      <c r="HOW240" s="26"/>
      <c r="HOX240" s="26"/>
      <c r="HOY240" s="26"/>
      <c r="HOZ240" s="26"/>
      <c r="HPA240" s="26"/>
      <c r="HPB240" s="26"/>
      <c r="HPC240" s="26"/>
      <c r="HPD240" s="26"/>
      <c r="HPE240" s="26"/>
      <c r="HPF240" s="26"/>
      <c r="HPG240" s="26"/>
      <c r="HPH240" s="26"/>
      <c r="HPI240" s="26"/>
      <c r="HPJ240" s="26"/>
      <c r="HPK240" s="26"/>
      <c r="HPL240" s="26"/>
      <c r="HPM240" s="26"/>
      <c r="HPN240" s="26"/>
      <c r="HPO240" s="26"/>
      <c r="HPP240" s="26"/>
      <c r="HPQ240" s="26"/>
      <c r="HPR240" s="26"/>
      <c r="HPS240" s="26"/>
      <c r="HPT240" s="26"/>
      <c r="HPU240" s="26"/>
      <c r="HPV240" s="26"/>
      <c r="HPW240" s="26"/>
      <c r="HPX240" s="26"/>
      <c r="HPY240" s="26"/>
      <c r="HPZ240" s="26"/>
      <c r="HQA240" s="26"/>
      <c r="HQB240" s="26"/>
      <c r="HQC240" s="26"/>
      <c r="HQD240" s="26"/>
      <c r="HQE240" s="26"/>
      <c r="HQF240" s="26"/>
      <c r="HQG240" s="26"/>
      <c r="HQH240" s="26"/>
      <c r="HQI240" s="26"/>
      <c r="HQJ240" s="26"/>
      <c r="HQK240" s="26"/>
      <c r="HQL240" s="26"/>
      <c r="HQM240" s="26"/>
      <c r="HQN240" s="26"/>
      <c r="HQO240" s="26"/>
      <c r="HQP240" s="26"/>
      <c r="HQQ240" s="26"/>
      <c r="HQR240" s="26"/>
      <c r="HQS240" s="26"/>
      <c r="HQT240" s="26"/>
      <c r="HQU240" s="26"/>
      <c r="HQV240" s="26"/>
      <c r="HQW240" s="26"/>
      <c r="HQX240" s="26"/>
      <c r="HQY240" s="26"/>
      <c r="HQZ240" s="26"/>
      <c r="HRA240" s="26"/>
      <c r="HRB240" s="26"/>
      <c r="HRC240" s="26"/>
      <c r="HRD240" s="26"/>
      <c r="HRE240" s="26"/>
      <c r="HRF240" s="26"/>
      <c r="HRG240" s="26"/>
      <c r="HRH240" s="26"/>
      <c r="HRI240" s="26"/>
      <c r="HRJ240" s="26"/>
      <c r="HRK240" s="26"/>
      <c r="HRL240" s="26"/>
      <c r="HRM240" s="26"/>
      <c r="HRN240" s="26"/>
      <c r="HRO240" s="26"/>
      <c r="HRP240" s="26"/>
      <c r="HRQ240" s="26"/>
      <c r="HRR240" s="26"/>
      <c r="HRS240" s="26"/>
      <c r="HRT240" s="26"/>
      <c r="HRU240" s="26"/>
      <c r="HRV240" s="26"/>
      <c r="HRW240" s="26"/>
      <c r="HRX240" s="26"/>
      <c r="HRY240" s="26"/>
      <c r="HRZ240" s="26"/>
      <c r="HSA240" s="26"/>
      <c r="HSB240" s="26"/>
      <c r="HSC240" s="26"/>
      <c r="HSD240" s="26"/>
      <c r="HSE240" s="26"/>
      <c r="HSF240" s="26"/>
      <c r="HSG240" s="26"/>
      <c r="HSH240" s="26"/>
      <c r="HSI240" s="26"/>
      <c r="HSJ240" s="26"/>
      <c r="HSK240" s="26"/>
      <c r="HSL240" s="26"/>
      <c r="HSM240" s="26"/>
      <c r="HSN240" s="26"/>
      <c r="HSO240" s="26"/>
      <c r="HSP240" s="26"/>
      <c r="HSQ240" s="26"/>
      <c r="HSR240" s="26"/>
      <c r="HSS240" s="26"/>
      <c r="HST240" s="26"/>
      <c r="HSU240" s="26"/>
      <c r="HSV240" s="26"/>
      <c r="HSW240" s="26"/>
      <c r="HSX240" s="26"/>
      <c r="HSY240" s="26"/>
      <c r="HSZ240" s="26"/>
      <c r="HTA240" s="26"/>
      <c r="HTB240" s="26"/>
      <c r="HTC240" s="26"/>
      <c r="HTD240" s="26"/>
      <c r="HTE240" s="26"/>
      <c r="HTF240" s="26"/>
      <c r="HTG240" s="26"/>
      <c r="HTH240" s="26"/>
      <c r="HTI240" s="26"/>
      <c r="HTJ240" s="26"/>
      <c r="HTK240" s="26"/>
      <c r="HTL240" s="26"/>
      <c r="HTM240" s="26"/>
      <c r="HTN240" s="26"/>
      <c r="HTO240" s="26"/>
      <c r="HTP240" s="26"/>
      <c r="HTQ240" s="26"/>
      <c r="HTR240" s="26"/>
      <c r="HTS240" s="26"/>
      <c r="HTT240" s="26"/>
      <c r="HTU240" s="26"/>
      <c r="HTV240" s="26"/>
      <c r="HTW240" s="26"/>
      <c r="HTX240" s="26"/>
      <c r="HTY240" s="26"/>
      <c r="HTZ240" s="26"/>
      <c r="HUA240" s="26"/>
      <c r="HUB240" s="26"/>
      <c r="HUC240" s="26"/>
      <c r="HUD240" s="26"/>
      <c r="HUE240" s="26"/>
      <c r="HUF240" s="26"/>
      <c r="HUG240" s="26"/>
      <c r="HUH240" s="26"/>
      <c r="HUI240" s="26"/>
      <c r="HUJ240" s="26"/>
      <c r="HUK240" s="26"/>
      <c r="HUL240" s="26"/>
      <c r="HUM240" s="26"/>
      <c r="HUN240" s="26"/>
      <c r="HUO240" s="26"/>
      <c r="HUP240" s="26"/>
      <c r="HUQ240" s="26"/>
      <c r="HUR240" s="26"/>
      <c r="HUS240" s="26"/>
      <c r="HUT240" s="26"/>
      <c r="HUU240" s="26"/>
      <c r="HUV240" s="26"/>
      <c r="HUW240" s="26"/>
      <c r="HUX240" s="26"/>
      <c r="HUY240" s="26"/>
      <c r="HUZ240" s="26"/>
      <c r="HVA240" s="26"/>
      <c r="HVB240" s="26"/>
      <c r="HVC240" s="26"/>
      <c r="HVD240" s="26"/>
      <c r="HVE240" s="26"/>
      <c r="HVF240" s="26"/>
      <c r="HVG240" s="26"/>
      <c r="HVH240" s="26"/>
      <c r="HVI240" s="26"/>
      <c r="HVJ240" s="26"/>
      <c r="HVK240" s="26"/>
      <c r="HVL240" s="26"/>
      <c r="HVM240" s="26"/>
      <c r="HVN240" s="26"/>
      <c r="HVO240" s="26"/>
      <c r="HVP240" s="26"/>
      <c r="HVQ240" s="26"/>
      <c r="HVR240" s="26"/>
      <c r="HVS240" s="26"/>
      <c r="HVT240" s="26"/>
      <c r="HVU240" s="26"/>
      <c r="HVV240" s="26"/>
      <c r="HVW240" s="26"/>
      <c r="HVX240" s="26"/>
      <c r="HVY240" s="26"/>
      <c r="HVZ240" s="26"/>
      <c r="HWA240" s="26"/>
      <c r="HWB240" s="26"/>
      <c r="HWC240" s="26"/>
      <c r="HWD240" s="26"/>
      <c r="HWE240" s="26"/>
      <c r="HWF240" s="26"/>
      <c r="HWG240" s="26"/>
      <c r="HWH240" s="26"/>
      <c r="HWI240" s="26"/>
      <c r="HWJ240" s="26"/>
      <c r="HWK240" s="26"/>
      <c r="HWL240" s="26"/>
      <c r="HWM240" s="26"/>
      <c r="HWN240" s="26"/>
      <c r="HWO240" s="26"/>
      <c r="HWP240" s="26"/>
      <c r="HWQ240" s="26"/>
      <c r="HWR240" s="26"/>
      <c r="HWS240" s="26"/>
      <c r="HWT240" s="26"/>
      <c r="HWU240" s="26"/>
      <c r="HWV240" s="26"/>
      <c r="HWW240" s="26"/>
      <c r="HWX240" s="26"/>
      <c r="HWY240" s="26"/>
      <c r="HWZ240" s="26"/>
      <c r="HXA240" s="26"/>
      <c r="HXB240" s="26"/>
      <c r="HXC240" s="26"/>
      <c r="HXD240" s="26"/>
      <c r="HXE240" s="26"/>
      <c r="HXF240" s="26"/>
      <c r="HXG240" s="26"/>
      <c r="HXH240" s="26"/>
      <c r="HXI240" s="26"/>
      <c r="HXJ240" s="26"/>
      <c r="HXK240" s="26"/>
      <c r="HXL240" s="26"/>
      <c r="HXM240" s="26"/>
      <c r="HXN240" s="26"/>
      <c r="HXO240" s="26"/>
      <c r="HXP240" s="26"/>
      <c r="HXQ240" s="26"/>
      <c r="HXR240" s="26"/>
      <c r="HXS240" s="26"/>
      <c r="HXT240" s="26"/>
      <c r="HXU240" s="26"/>
      <c r="HXV240" s="26"/>
      <c r="HXW240" s="26"/>
      <c r="HXX240" s="26"/>
      <c r="HXY240" s="26"/>
      <c r="HXZ240" s="26"/>
      <c r="HYA240" s="26"/>
      <c r="HYB240" s="26"/>
      <c r="HYC240" s="26"/>
      <c r="HYD240" s="26"/>
      <c r="HYE240" s="26"/>
      <c r="HYF240" s="26"/>
      <c r="HYG240" s="26"/>
      <c r="HYH240" s="26"/>
      <c r="HYI240" s="26"/>
      <c r="HYJ240" s="26"/>
      <c r="HYK240" s="26"/>
      <c r="HYL240" s="26"/>
      <c r="HYM240" s="26"/>
      <c r="HYN240" s="26"/>
      <c r="HYO240" s="26"/>
      <c r="HYP240" s="26"/>
      <c r="HYQ240" s="26"/>
      <c r="HYR240" s="26"/>
      <c r="HYS240" s="26"/>
      <c r="HYT240" s="26"/>
      <c r="HYU240" s="26"/>
      <c r="HYV240" s="26"/>
      <c r="HYW240" s="26"/>
      <c r="HYX240" s="26"/>
      <c r="HYY240" s="26"/>
      <c r="HYZ240" s="26"/>
      <c r="HZA240" s="26"/>
      <c r="HZB240" s="26"/>
      <c r="HZC240" s="26"/>
      <c r="HZD240" s="26"/>
      <c r="HZE240" s="26"/>
      <c r="HZF240" s="26"/>
      <c r="HZG240" s="26"/>
      <c r="HZH240" s="26"/>
      <c r="HZI240" s="26"/>
      <c r="HZJ240" s="26"/>
      <c r="HZK240" s="26"/>
      <c r="HZL240" s="26"/>
      <c r="HZM240" s="26"/>
      <c r="HZN240" s="26"/>
      <c r="HZO240" s="26"/>
      <c r="HZP240" s="26"/>
      <c r="HZQ240" s="26"/>
      <c r="HZR240" s="26"/>
      <c r="HZS240" s="26"/>
      <c r="HZT240" s="26"/>
      <c r="HZU240" s="26"/>
      <c r="HZV240" s="26"/>
      <c r="HZW240" s="26"/>
      <c r="HZX240" s="26"/>
      <c r="HZY240" s="26"/>
      <c r="HZZ240" s="26"/>
      <c r="IAA240" s="26"/>
      <c r="IAB240" s="26"/>
      <c r="IAC240" s="26"/>
      <c r="IAD240" s="26"/>
      <c r="IAE240" s="26"/>
      <c r="IAF240" s="26"/>
      <c r="IAG240" s="26"/>
      <c r="IAH240" s="26"/>
      <c r="IAI240" s="26"/>
      <c r="IAJ240" s="26"/>
      <c r="IAK240" s="26"/>
      <c r="IAL240" s="26"/>
      <c r="IAM240" s="26"/>
      <c r="IAN240" s="26"/>
      <c r="IAO240" s="26"/>
      <c r="IAP240" s="26"/>
      <c r="IAQ240" s="26"/>
      <c r="IAR240" s="26"/>
      <c r="IAS240" s="26"/>
      <c r="IAT240" s="26"/>
      <c r="IAU240" s="26"/>
      <c r="IAV240" s="26"/>
      <c r="IAW240" s="26"/>
      <c r="IAX240" s="26"/>
      <c r="IAY240" s="26"/>
      <c r="IAZ240" s="26"/>
      <c r="IBA240" s="26"/>
      <c r="IBB240" s="26"/>
      <c r="IBC240" s="26"/>
      <c r="IBD240" s="26"/>
      <c r="IBE240" s="26"/>
      <c r="IBF240" s="26"/>
      <c r="IBG240" s="26"/>
      <c r="IBH240" s="26"/>
      <c r="IBI240" s="26"/>
      <c r="IBJ240" s="26"/>
      <c r="IBK240" s="26"/>
      <c r="IBL240" s="26"/>
      <c r="IBM240" s="26"/>
      <c r="IBN240" s="26"/>
      <c r="IBO240" s="26"/>
      <c r="IBP240" s="26"/>
      <c r="IBQ240" s="26"/>
      <c r="IBR240" s="26"/>
      <c r="IBS240" s="26"/>
      <c r="IBT240" s="26"/>
      <c r="IBU240" s="26"/>
      <c r="IBV240" s="26"/>
      <c r="IBW240" s="26"/>
      <c r="IBX240" s="26"/>
      <c r="IBY240" s="26"/>
      <c r="IBZ240" s="26"/>
      <c r="ICA240" s="26"/>
      <c r="ICB240" s="26"/>
      <c r="ICC240" s="26"/>
      <c r="ICD240" s="26"/>
      <c r="ICE240" s="26"/>
      <c r="ICF240" s="26"/>
      <c r="ICG240" s="26"/>
      <c r="ICH240" s="26"/>
      <c r="ICI240" s="26"/>
      <c r="ICJ240" s="26"/>
      <c r="ICK240" s="26"/>
      <c r="ICL240" s="26"/>
      <c r="ICM240" s="26"/>
      <c r="ICN240" s="26"/>
      <c r="ICO240" s="26"/>
      <c r="ICP240" s="26"/>
      <c r="ICQ240" s="26"/>
      <c r="ICR240" s="26"/>
      <c r="ICS240" s="26"/>
      <c r="ICT240" s="26"/>
      <c r="ICU240" s="26"/>
      <c r="ICV240" s="26"/>
      <c r="ICW240" s="26"/>
      <c r="ICX240" s="26"/>
      <c r="ICY240" s="26"/>
      <c r="ICZ240" s="26"/>
      <c r="IDA240" s="26"/>
      <c r="IDB240" s="26"/>
      <c r="IDC240" s="26"/>
      <c r="IDD240" s="26"/>
      <c r="IDE240" s="26"/>
      <c r="IDF240" s="26"/>
      <c r="IDG240" s="26"/>
      <c r="IDH240" s="26"/>
      <c r="IDI240" s="26"/>
      <c r="IDJ240" s="26"/>
      <c r="IDK240" s="26"/>
      <c r="IDL240" s="26"/>
      <c r="IDM240" s="26"/>
      <c r="IDN240" s="26"/>
      <c r="IDO240" s="26"/>
      <c r="IDP240" s="26"/>
      <c r="IDQ240" s="26"/>
      <c r="IDR240" s="26"/>
      <c r="IDS240" s="26"/>
      <c r="IDT240" s="26"/>
      <c r="IDU240" s="26"/>
      <c r="IDV240" s="26"/>
      <c r="IDW240" s="26"/>
      <c r="IDX240" s="26"/>
      <c r="IDY240" s="26"/>
      <c r="IDZ240" s="26"/>
      <c r="IEA240" s="26"/>
      <c r="IEB240" s="26"/>
      <c r="IEC240" s="26"/>
      <c r="IED240" s="26"/>
      <c r="IEE240" s="26"/>
      <c r="IEF240" s="26"/>
      <c r="IEG240" s="26"/>
      <c r="IEH240" s="26"/>
      <c r="IEI240" s="26"/>
      <c r="IEJ240" s="26"/>
      <c r="IEK240" s="26"/>
      <c r="IEL240" s="26"/>
      <c r="IEM240" s="26"/>
      <c r="IEN240" s="26"/>
      <c r="IEO240" s="26"/>
      <c r="IEP240" s="26"/>
      <c r="IEQ240" s="26"/>
      <c r="IER240" s="26"/>
      <c r="IES240" s="26"/>
      <c r="IET240" s="26"/>
      <c r="IEU240" s="26"/>
      <c r="IEV240" s="26"/>
      <c r="IEW240" s="26"/>
      <c r="IEX240" s="26"/>
      <c r="IEY240" s="26"/>
      <c r="IEZ240" s="26"/>
      <c r="IFA240" s="26"/>
      <c r="IFB240" s="26"/>
      <c r="IFC240" s="26"/>
      <c r="IFD240" s="26"/>
      <c r="IFE240" s="26"/>
      <c r="IFF240" s="26"/>
      <c r="IFG240" s="26"/>
      <c r="IFH240" s="26"/>
      <c r="IFI240" s="26"/>
      <c r="IFJ240" s="26"/>
      <c r="IFK240" s="26"/>
      <c r="IFL240" s="26"/>
      <c r="IFM240" s="26"/>
      <c r="IFN240" s="26"/>
      <c r="IFO240" s="26"/>
      <c r="IFP240" s="26"/>
      <c r="IFQ240" s="26"/>
      <c r="IFR240" s="26"/>
      <c r="IFS240" s="26"/>
      <c r="IFT240" s="26"/>
      <c r="IFU240" s="26"/>
      <c r="IFV240" s="26"/>
      <c r="IFW240" s="26"/>
      <c r="IFX240" s="26"/>
      <c r="IFY240" s="26"/>
      <c r="IFZ240" s="26"/>
      <c r="IGA240" s="26"/>
      <c r="IGB240" s="26"/>
      <c r="IGC240" s="26"/>
      <c r="IGD240" s="26"/>
      <c r="IGE240" s="26"/>
      <c r="IGF240" s="26"/>
      <c r="IGG240" s="26"/>
      <c r="IGH240" s="26"/>
      <c r="IGI240" s="26"/>
      <c r="IGJ240" s="26"/>
      <c r="IGK240" s="26"/>
      <c r="IGL240" s="26"/>
      <c r="IGM240" s="26"/>
      <c r="IGN240" s="26"/>
      <c r="IGO240" s="26"/>
      <c r="IGP240" s="26"/>
      <c r="IGQ240" s="26"/>
      <c r="IGR240" s="26"/>
      <c r="IGS240" s="26"/>
      <c r="IGT240" s="26"/>
      <c r="IGU240" s="26"/>
      <c r="IGV240" s="26"/>
      <c r="IGW240" s="26"/>
      <c r="IGX240" s="26"/>
      <c r="IGY240" s="26"/>
      <c r="IGZ240" s="26"/>
      <c r="IHA240" s="26"/>
      <c r="IHB240" s="26"/>
      <c r="IHC240" s="26"/>
      <c r="IHD240" s="26"/>
      <c r="IHE240" s="26"/>
      <c r="IHF240" s="26"/>
      <c r="IHG240" s="26"/>
      <c r="IHH240" s="26"/>
      <c r="IHI240" s="26"/>
      <c r="IHJ240" s="26"/>
      <c r="IHK240" s="26"/>
      <c r="IHL240" s="26"/>
      <c r="IHM240" s="26"/>
      <c r="IHN240" s="26"/>
      <c r="IHO240" s="26"/>
      <c r="IHP240" s="26"/>
      <c r="IHQ240" s="26"/>
      <c r="IHR240" s="26"/>
      <c r="IHS240" s="26"/>
      <c r="IHT240" s="26"/>
      <c r="IHU240" s="26"/>
      <c r="IHV240" s="26"/>
      <c r="IHW240" s="26"/>
      <c r="IHX240" s="26"/>
      <c r="IHY240" s="26"/>
      <c r="IHZ240" s="26"/>
      <c r="IIA240" s="26"/>
      <c r="IIB240" s="26"/>
      <c r="IIC240" s="26"/>
      <c r="IID240" s="26"/>
      <c r="IIE240" s="26"/>
      <c r="IIF240" s="26"/>
      <c r="IIG240" s="26"/>
      <c r="IIH240" s="26"/>
      <c r="III240" s="26"/>
      <c r="IIJ240" s="26"/>
      <c r="IIK240" s="26"/>
      <c r="IIL240" s="26"/>
      <c r="IIM240" s="26"/>
      <c r="IIN240" s="26"/>
      <c r="IIO240" s="26"/>
      <c r="IIP240" s="26"/>
      <c r="IIQ240" s="26"/>
      <c r="IIR240" s="26"/>
      <c r="IIS240" s="26"/>
      <c r="IIT240" s="26"/>
      <c r="IIU240" s="26"/>
      <c r="IIV240" s="26"/>
      <c r="IIW240" s="26"/>
      <c r="IIX240" s="26"/>
      <c r="IIY240" s="26"/>
      <c r="IIZ240" s="26"/>
      <c r="IJA240" s="26"/>
      <c r="IJB240" s="26"/>
      <c r="IJC240" s="26"/>
      <c r="IJD240" s="26"/>
      <c r="IJE240" s="26"/>
      <c r="IJF240" s="26"/>
      <c r="IJG240" s="26"/>
      <c r="IJH240" s="26"/>
      <c r="IJI240" s="26"/>
      <c r="IJJ240" s="26"/>
      <c r="IJK240" s="26"/>
      <c r="IJL240" s="26"/>
      <c r="IJM240" s="26"/>
      <c r="IJN240" s="26"/>
      <c r="IJO240" s="26"/>
      <c r="IJP240" s="26"/>
      <c r="IJQ240" s="26"/>
      <c r="IJR240" s="26"/>
      <c r="IJS240" s="26"/>
      <c r="IJT240" s="26"/>
      <c r="IJU240" s="26"/>
      <c r="IJV240" s="26"/>
      <c r="IJW240" s="26"/>
      <c r="IJX240" s="26"/>
      <c r="IJY240" s="26"/>
      <c r="IJZ240" s="26"/>
      <c r="IKA240" s="26"/>
      <c r="IKB240" s="26"/>
      <c r="IKC240" s="26"/>
      <c r="IKD240" s="26"/>
      <c r="IKE240" s="26"/>
      <c r="IKF240" s="26"/>
      <c r="IKG240" s="26"/>
      <c r="IKH240" s="26"/>
      <c r="IKI240" s="26"/>
      <c r="IKJ240" s="26"/>
      <c r="IKK240" s="26"/>
      <c r="IKL240" s="26"/>
      <c r="IKM240" s="26"/>
      <c r="IKN240" s="26"/>
      <c r="IKO240" s="26"/>
      <c r="IKP240" s="26"/>
      <c r="IKQ240" s="26"/>
      <c r="IKR240" s="26"/>
      <c r="IKS240" s="26"/>
      <c r="IKT240" s="26"/>
      <c r="IKU240" s="26"/>
      <c r="IKV240" s="26"/>
      <c r="IKW240" s="26"/>
      <c r="IKX240" s="26"/>
      <c r="IKY240" s="26"/>
      <c r="IKZ240" s="26"/>
      <c r="ILA240" s="26"/>
      <c r="ILB240" s="26"/>
      <c r="ILC240" s="26"/>
      <c r="ILD240" s="26"/>
      <c r="ILE240" s="26"/>
      <c r="ILF240" s="26"/>
      <c r="ILG240" s="26"/>
      <c r="ILH240" s="26"/>
      <c r="ILI240" s="26"/>
      <c r="ILJ240" s="26"/>
      <c r="ILK240" s="26"/>
      <c r="ILL240" s="26"/>
      <c r="ILM240" s="26"/>
      <c r="ILN240" s="26"/>
      <c r="ILO240" s="26"/>
      <c r="ILP240" s="26"/>
      <c r="ILQ240" s="26"/>
      <c r="ILR240" s="26"/>
      <c r="ILS240" s="26"/>
      <c r="ILT240" s="26"/>
      <c r="ILU240" s="26"/>
      <c r="ILV240" s="26"/>
      <c r="ILW240" s="26"/>
      <c r="ILX240" s="26"/>
      <c r="ILY240" s="26"/>
      <c r="ILZ240" s="26"/>
      <c r="IMA240" s="26"/>
      <c r="IMB240" s="26"/>
      <c r="IMC240" s="26"/>
      <c r="IMD240" s="26"/>
      <c r="IME240" s="26"/>
      <c r="IMF240" s="26"/>
      <c r="IMG240" s="26"/>
      <c r="IMH240" s="26"/>
      <c r="IMI240" s="26"/>
      <c r="IMJ240" s="26"/>
      <c r="IMK240" s="26"/>
      <c r="IML240" s="26"/>
      <c r="IMM240" s="26"/>
      <c r="IMN240" s="26"/>
      <c r="IMO240" s="26"/>
      <c r="IMP240" s="26"/>
      <c r="IMQ240" s="26"/>
      <c r="IMR240" s="26"/>
      <c r="IMS240" s="26"/>
      <c r="IMT240" s="26"/>
      <c r="IMU240" s="26"/>
      <c r="IMV240" s="26"/>
      <c r="IMW240" s="26"/>
      <c r="IMX240" s="26"/>
      <c r="IMY240" s="26"/>
      <c r="IMZ240" s="26"/>
      <c r="INA240" s="26"/>
      <c r="INB240" s="26"/>
      <c r="INC240" s="26"/>
      <c r="IND240" s="26"/>
      <c r="INE240" s="26"/>
      <c r="INF240" s="26"/>
      <c r="ING240" s="26"/>
      <c r="INH240" s="26"/>
      <c r="INI240" s="26"/>
      <c r="INJ240" s="26"/>
      <c r="INK240" s="26"/>
      <c r="INL240" s="26"/>
      <c r="INM240" s="26"/>
      <c r="INN240" s="26"/>
      <c r="INO240" s="26"/>
      <c r="INP240" s="26"/>
      <c r="INQ240" s="26"/>
      <c r="INR240" s="26"/>
      <c r="INS240" s="26"/>
      <c r="INT240" s="26"/>
      <c r="INU240" s="26"/>
      <c r="INV240" s="26"/>
      <c r="INW240" s="26"/>
      <c r="INX240" s="26"/>
      <c r="INY240" s="26"/>
      <c r="INZ240" s="26"/>
      <c r="IOA240" s="26"/>
      <c r="IOB240" s="26"/>
      <c r="IOC240" s="26"/>
      <c r="IOD240" s="26"/>
      <c r="IOE240" s="26"/>
      <c r="IOF240" s="26"/>
      <c r="IOG240" s="26"/>
      <c r="IOH240" s="26"/>
      <c r="IOI240" s="26"/>
      <c r="IOJ240" s="26"/>
      <c r="IOK240" s="26"/>
      <c r="IOL240" s="26"/>
      <c r="IOM240" s="26"/>
      <c r="ION240" s="26"/>
      <c r="IOO240" s="26"/>
      <c r="IOP240" s="26"/>
      <c r="IOQ240" s="26"/>
      <c r="IOR240" s="26"/>
      <c r="IOS240" s="26"/>
      <c r="IOT240" s="26"/>
      <c r="IOU240" s="26"/>
      <c r="IOV240" s="26"/>
      <c r="IOW240" s="26"/>
      <c r="IOX240" s="26"/>
      <c r="IOY240" s="26"/>
      <c r="IOZ240" s="26"/>
      <c r="IPA240" s="26"/>
      <c r="IPB240" s="26"/>
      <c r="IPC240" s="26"/>
      <c r="IPD240" s="26"/>
      <c r="IPE240" s="26"/>
      <c r="IPF240" s="26"/>
      <c r="IPG240" s="26"/>
      <c r="IPH240" s="26"/>
      <c r="IPI240" s="26"/>
      <c r="IPJ240" s="26"/>
      <c r="IPK240" s="26"/>
      <c r="IPL240" s="26"/>
      <c r="IPM240" s="26"/>
      <c r="IPN240" s="26"/>
      <c r="IPO240" s="26"/>
      <c r="IPP240" s="26"/>
      <c r="IPQ240" s="26"/>
      <c r="IPR240" s="26"/>
      <c r="IPS240" s="26"/>
      <c r="IPT240" s="26"/>
      <c r="IPU240" s="26"/>
      <c r="IPV240" s="26"/>
      <c r="IPW240" s="26"/>
      <c r="IPX240" s="26"/>
      <c r="IPY240" s="26"/>
      <c r="IPZ240" s="26"/>
      <c r="IQA240" s="26"/>
      <c r="IQB240" s="26"/>
      <c r="IQC240" s="26"/>
      <c r="IQD240" s="26"/>
      <c r="IQE240" s="26"/>
      <c r="IQF240" s="26"/>
      <c r="IQG240" s="26"/>
      <c r="IQH240" s="26"/>
      <c r="IQI240" s="26"/>
      <c r="IQJ240" s="26"/>
      <c r="IQK240" s="26"/>
      <c r="IQL240" s="26"/>
      <c r="IQM240" s="26"/>
      <c r="IQN240" s="26"/>
      <c r="IQO240" s="26"/>
      <c r="IQP240" s="26"/>
      <c r="IQQ240" s="26"/>
      <c r="IQR240" s="26"/>
      <c r="IQS240" s="26"/>
      <c r="IQT240" s="26"/>
      <c r="IQU240" s="26"/>
      <c r="IQV240" s="26"/>
      <c r="IQW240" s="26"/>
      <c r="IQX240" s="26"/>
      <c r="IQY240" s="26"/>
      <c r="IQZ240" s="26"/>
      <c r="IRA240" s="26"/>
      <c r="IRB240" s="26"/>
      <c r="IRC240" s="26"/>
      <c r="IRD240" s="26"/>
      <c r="IRE240" s="26"/>
      <c r="IRF240" s="26"/>
      <c r="IRG240" s="26"/>
      <c r="IRH240" s="26"/>
      <c r="IRI240" s="26"/>
      <c r="IRJ240" s="26"/>
      <c r="IRK240" s="26"/>
      <c r="IRL240" s="26"/>
      <c r="IRM240" s="26"/>
      <c r="IRN240" s="26"/>
      <c r="IRO240" s="26"/>
      <c r="IRP240" s="26"/>
      <c r="IRQ240" s="26"/>
      <c r="IRR240" s="26"/>
      <c r="IRS240" s="26"/>
      <c r="IRT240" s="26"/>
      <c r="IRU240" s="26"/>
      <c r="IRV240" s="26"/>
      <c r="IRW240" s="26"/>
      <c r="IRX240" s="26"/>
      <c r="IRY240" s="26"/>
      <c r="IRZ240" s="26"/>
      <c r="ISA240" s="26"/>
      <c r="ISB240" s="26"/>
      <c r="ISC240" s="26"/>
      <c r="ISD240" s="26"/>
      <c r="ISE240" s="26"/>
      <c r="ISF240" s="26"/>
      <c r="ISG240" s="26"/>
      <c r="ISH240" s="26"/>
      <c r="ISI240" s="26"/>
      <c r="ISJ240" s="26"/>
      <c r="ISK240" s="26"/>
      <c r="ISL240" s="26"/>
      <c r="ISM240" s="26"/>
      <c r="ISN240" s="26"/>
      <c r="ISO240" s="26"/>
      <c r="ISP240" s="26"/>
      <c r="ISQ240" s="26"/>
      <c r="ISR240" s="26"/>
      <c r="ISS240" s="26"/>
      <c r="IST240" s="26"/>
      <c r="ISU240" s="26"/>
      <c r="ISV240" s="26"/>
      <c r="ISW240" s="26"/>
      <c r="ISX240" s="26"/>
      <c r="ISY240" s="26"/>
      <c r="ISZ240" s="26"/>
      <c r="ITA240" s="26"/>
      <c r="ITB240" s="26"/>
      <c r="ITC240" s="26"/>
      <c r="ITD240" s="26"/>
      <c r="ITE240" s="26"/>
      <c r="ITF240" s="26"/>
      <c r="ITG240" s="26"/>
      <c r="ITH240" s="26"/>
      <c r="ITI240" s="26"/>
      <c r="ITJ240" s="26"/>
      <c r="ITK240" s="26"/>
      <c r="ITL240" s="26"/>
      <c r="ITM240" s="26"/>
      <c r="ITN240" s="26"/>
      <c r="ITO240" s="26"/>
      <c r="ITP240" s="26"/>
      <c r="ITQ240" s="26"/>
      <c r="ITR240" s="26"/>
      <c r="ITS240" s="26"/>
      <c r="ITT240" s="26"/>
      <c r="ITU240" s="26"/>
      <c r="ITV240" s="26"/>
      <c r="ITW240" s="26"/>
      <c r="ITX240" s="26"/>
      <c r="ITY240" s="26"/>
      <c r="ITZ240" s="26"/>
      <c r="IUA240" s="26"/>
      <c r="IUB240" s="26"/>
      <c r="IUC240" s="26"/>
      <c r="IUD240" s="26"/>
      <c r="IUE240" s="26"/>
      <c r="IUF240" s="26"/>
      <c r="IUG240" s="26"/>
      <c r="IUH240" s="26"/>
      <c r="IUI240" s="26"/>
      <c r="IUJ240" s="26"/>
      <c r="IUK240" s="26"/>
      <c r="IUL240" s="26"/>
      <c r="IUM240" s="26"/>
      <c r="IUN240" s="26"/>
      <c r="IUO240" s="26"/>
      <c r="IUP240" s="26"/>
      <c r="IUQ240" s="26"/>
      <c r="IUR240" s="26"/>
      <c r="IUS240" s="26"/>
      <c r="IUT240" s="26"/>
      <c r="IUU240" s="26"/>
      <c r="IUV240" s="26"/>
      <c r="IUW240" s="26"/>
      <c r="IUX240" s="26"/>
      <c r="IUY240" s="26"/>
      <c r="IUZ240" s="26"/>
      <c r="IVA240" s="26"/>
      <c r="IVB240" s="26"/>
      <c r="IVC240" s="26"/>
      <c r="IVD240" s="26"/>
      <c r="IVE240" s="26"/>
      <c r="IVF240" s="26"/>
      <c r="IVG240" s="26"/>
      <c r="IVH240" s="26"/>
      <c r="IVI240" s="26"/>
      <c r="IVJ240" s="26"/>
      <c r="IVK240" s="26"/>
      <c r="IVL240" s="26"/>
      <c r="IVM240" s="26"/>
      <c r="IVN240" s="26"/>
      <c r="IVO240" s="26"/>
      <c r="IVP240" s="26"/>
      <c r="IVQ240" s="26"/>
      <c r="IVR240" s="26"/>
      <c r="IVS240" s="26"/>
      <c r="IVT240" s="26"/>
      <c r="IVU240" s="26"/>
      <c r="IVV240" s="26"/>
      <c r="IVW240" s="26"/>
      <c r="IVX240" s="26"/>
      <c r="IVY240" s="26"/>
      <c r="IVZ240" s="26"/>
      <c r="IWA240" s="26"/>
      <c r="IWB240" s="26"/>
      <c r="IWC240" s="26"/>
      <c r="IWD240" s="26"/>
      <c r="IWE240" s="26"/>
      <c r="IWF240" s="26"/>
      <c r="IWG240" s="26"/>
      <c r="IWH240" s="26"/>
      <c r="IWI240" s="26"/>
      <c r="IWJ240" s="26"/>
      <c r="IWK240" s="26"/>
      <c r="IWL240" s="26"/>
      <c r="IWM240" s="26"/>
      <c r="IWN240" s="26"/>
      <c r="IWO240" s="26"/>
      <c r="IWP240" s="26"/>
      <c r="IWQ240" s="26"/>
      <c r="IWR240" s="26"/>
      <c r="IWS240" s="26"/>
      <c r="IWT240" s="26"/>
      <c r="IWU240" s="26"/>
      <c r="IWV240" s="26"/>
      <c r="IWW240" s="26"/>
      <c r="IWX240" s="26"/>
      <c r="IWY240" s="26"/>
      <c r="IWZ240" s="26"/>
      <c r="IXA240" s="26"/>
      <c r="IXB240" s="26"/>
      <c r="IXC240" s="26"/>
      <c r="IXD240" s="26"/>
      <c r="IXE240" s="26"/>
      <c r="IXF240" s="26"/>
      <c r="IXG240" s="26"/>
      <c r="IXH240" s="26"/>
      <c r="IXI240" s="26"/>
      <c r="IXJ240" s="26"/>
      <c r="IXK240" s="26"/>
      <c r="IXL240" s="26"/>
      <c r="IXM240" s="26"/>
      <c r="IXN240" s="26"/>
      <c r="IXO240" s="26"/>
      <c r="IXP240" s="26"/>
      <c r="IXQ240" s="26"/>
      <c r="IXR240" s="26"/>
      <c r="IXS240" s="26"/>
      <c r="IXT240" s="26"/>
      <c r="IXU240" s="26"/>
      <c r="IXV240" s="26"/>
      <c r="IXW240" s="26"/>
      <c r="IXX240" s="26"/>
      <c r="IXY240" s="26"/>
      <c r="IXZ240" s="26"/>
      <c r="IYA240" s="26"/>
      <c r="IYB240" s="26"/>
      <c r="IYC240" s="26"/>
      <c r="IYD240" s="26"/>
      <c r="IYE240" s="26"/>
      <c r="IYF240" s="26"/>
      <c r="IYG240" s="26"/>
      <c r="IYH240" s="26"/>
      <c r="IYI240" s="26"/>
      <c r="IYJ240" s="26"/>
      <c r="IYK240" s="26"/>
      <c r="IYL240" s="26"/>
      <c r="IYM240" s="26"/>
      <c r="IYN240" s="26"/>
      <c r="IYO240" s="26"/>
      <c r="IYP240" s="26"/>
      <c r="IYQ240" s="26"/>
      <c r="IYR240" s="26"/>
      <c r="IYS240" s="26"/>
      <c r="IYT240" s="26"/>
      <c r="IYU240" s="26"/>
      <c r="IYV240" s="26"/>
      <c r="IYW240" s="26"/>
      <c r="IYX240" s="26"/>
      <c r="IYY240" s="26"/>
      <c r="IYZ240" s="26"/>
      <c r="IZA240" s="26"/>
      <c r="IZB240" s="26"/>
      <c r="IZC240" s="26"/>
      <c r="IZD240" s="26"/>
      <c r="IZE240" s="26"/>
      <c r="IZF240" s="26"/>
      <c r="IZG240" s="26"/>
      <c r="IZH240" s="26"/>
      <c r="IZI240" s="26"/>
      <c r="IZJ240" s="26"/>
      <c r="IZK240" s="26"/>
      <c r="IZL240" s="26"/>
      <c r="IZM240" s="26"/>
      <c r="IZN240" s="26"/>
      <c r="IZO240" s="26"/>
      <c r="IZP240" s="26"/>
      <c r="IZQ240" s="26"/>
      <c r="IZR240" s="26"/>
      <c r="IZS240" s="26"/>
      <c r="IZT240" s="26"/>
      <c r="IZU240" s="26"/>
      <c r="IZV240" s="26"/>
      <c r="IZW240" s="26"/>
      <c r="IZX240" s="26"/>
      <c r="IZY240" s="26"/>
      <c r="IZZ240" s="26"/>
      <c r="JAA240" s="26"/>
      <c r="JAB240" s="26"/>
      <c r="JAC240" s="26"/>
      <c r="JAD240" s="26"/>
      <c r="JAE240" s="26"/>
      <c r="JAF240" s="26"/>
      <c r="JAG240" s="26"/>
      <c r="JAH240" s="26"/>
      <c r="JAI240" s="26"/>
      <c r="JAJ240" s="26"/>
      <c r="JAK240" s="26"/>
      <c r="JAL240" s="26"/>
      <c r="JAM240" s="26"/>
      <c r="JAN240" s="26"/>
      <c r="JAO240" s="26"/>
      <c r="JAP240" s="26"/>
      <c r="JAQ240" s="26"/>
      <c r="JAR240" s="26"/>
      <c r="JAS240" s="26"/>
      <c r="JAT240" s="26"/>
      <c r="JAU240" s="26"/>
      <c r="JAV240" s="26"/>
      <c r="JAW240" s="26"/>
      <c r="JAX240" s="26"/>
      <c r="JAY240" s="26"/>
      <c r="JAZ240" s="26"/>
      <c r="JBA240" s="26"/>
      <c r="JBB240" s="26"/>
      <c r="JBC240" s="26"/>
      <c r="JBD240" s="26"/>
      <c r="JBE240" s="26"/>
      <c r="JBF240" s="26"/>
      <c r="JBG240" s="26"/>
      <c r="JBH240" s="26"/>
      <c r="JBI240" s="26"/>
      <c r="JBJ240" s="26"/>
      <c r="JBK240" s="26"/>
      <c r="JBL240" s="26"/>
      <c r="JBM240" s="26"/>
      <c r="JBN240" s="26"/>
      <c r="JBO240" s="26"/>
      <c r="JBP240" s="26"/>
      <c r="JBQ240" s="26"/>
      <c r="JBR240" s="26"/>
      <c r="JBS240" s="26"/>
      <c r="JBT240" s="26"/>
      <c r="JBU240" s="26"/>
      <c r="JBV240" s="26"/>
      <c r="JBW240" s="26"/>
      <c r="JBX240" s="26"/>
      <c r="JBY240" s="26"/>
      <c r="JBZ240" s="26"/>
      <c r="JCA240" s="26"/>
      <c r="JCB240" s="26"/>
      <c r="JCC240" s="26"/>
      <c r="JCD240" s="26"/>
      <c r="JCE240" s="26"/>
      <c r="JCF240" s="26"/>
      <c r="JCG240" s="26"/>
      <c r="JCH240" s="26"/>
      <c r="JCI240" s="26"/>
      <c r="JCJ240" s="26"/>
      <c r="JCK240" s="26"/>
      <c r="JCL240" s="26"/>
      <c r="JCM240" s="26"/>
      <c r="JCN240" s="26"/>
      <c r="JCO240" s="26"/>
      <c r="JCP240" s="26"/>
      <c r="JCQ240" s="26"/>
      <c r="JCR240" s="26"/>
      <c r="JCS240" s="26"/>
      <c r="JCT240" s="26"/>
      <c r="JCU240" s="26"/>
      <c r="JCV240" s="26"/>
      <c r="JCW240" s="26"/>
      <c r="JCX240" s="26"/>
      <c r="JCY240" s="26"/>
      <c r="JCZ240" s="26"/>
      <c r="JDA240" s="26"/>
      <c r="JDB240" s="26"/>
      <c r="JDC240" s="26"/>
      <c r="JDD240" s="26"/>
      <c r="JDE240" s="26"/>
      <c r="JDF240" s="26"/>
      <c r="JDG240" s="26"/>
      <c r="JDH240" s="26"/>
      <c r="JDI240" s="26"/>
      <c r="JDJ240" s="26"/>
      <c r="JDK240" s="26"/>
      <c r="JDL240" s="26"/>
      <c r="JDM240" s="26"/>
      <c r="JDN240" s="26"/>
      <c r="JDO240" s="26"/>
      <c r="JDP240" s="26"/>
      <c r="JDQ240" s="26"/>
      <c r="JDR240" s="26"/>
      <c r="JDS240" s="26"/>
      <c r="JDT240" s="26"/>
      <c r="JDU240" s="26"/>
      <c r="JDV240" s="26"/>
      <c r="JDW240" s="26"/>
      <c r="JDX240" s="26"/>
      <c r="JDY240" s="26"/>
      <c r="JDZ240" s="26"/>
      <c r="JEA240" s="26"/>
      <c r="JEB240" s="26"/>
      <c r="JEC240" s="26"/>
      <c r="JED240" s="26"/>
      <c r="JEE240" s="26"/>
      <c r="JEF240" s="26"/>
      <c r="JEG240" s="26"/>
      <c r="JEH240" s="26"/>
      <c r="JEI240" s="26"/>
      <c r="JEJ240" s="26"/>
      <c r="JEK240" s="26"/>
      <c r="JEL240" s="26"/>
      <c r="JEM240" s="26"/>
      <c r="JEN240" s="26"/>
      <c r="JEO240" s="26"/>
      <c r="JEP240" s="26"/>
      <c r="JEQ240" s="26"/>
      <c r="JER240" s="26"/>
      <c r="JES240" s="26"/>
      <c r="JET240" s="26"/>
      <c r="JEU240" s="26"/>
      <c r="JEV240" s="26"/>
      <c r="JEW240" s="26"/>
      <c r="JEX240" s="26"/>
      <c r="JEY240" s="26"/>
      <c r="JEZ240" s="26"/>
      <c r="JFA240" s="26"/>
      <c r="JFB240" s="26"/>
      <c r="JFC240" s="26"/>
      <c r="JFD240" s="26"/>
      <c r="JFE240" s="26"/>
      <c r="JFF240" s="26"/>
      <c r="JFG240" s="26"/>
      <c r="JFH240" s="26"/>
      <c r="JFI240" s="26"/>
      <c r="JFJ240" s="26"/>
      <c r="JFK240" s="26"/>
      <c r="JFL240" s="26"/>
      <c r="JFM240" s="26"/>
      <c r="JFN240" s="26"/>
      <c r="JFO240" s="26"/>
      <c r="JFP240" s="26"/>
      <c r="JFQ240" s="26"/>
      <c r="JFR240" s="26"/>
      <c r="JFS240" s="26"/>
      <c r="JFT240" s="26"/>
      <c r="JFU240" s="26"/>
      <c r="JFV240" s="26"/>
      <c r="JFW240" s="26"/>
      <c r="JFX240" s="26"/>
      <c r="JFY240" s="26"/>
      <c r="JFZ240" s="26"/>
      <c r="JGA240" s="26"/>
      <c r="JGB240" s="26"/>
      <c r="JGC240" s="26"/>
      <c r="JGD240" s="26"/>
      <c r="JGE240" s="26"/>
      <c r="JGF240" s="26"/>
      <c r="JGG240" s="26"/>
      <c r="JGH240" s="26"/>
      <c r="JGI240" s="26"/>
      <c r="JGJ240" s="26"/>
      <c r="JGK240" s="26"/>
      <c r="JGL240" s="26"/>
      <c r="JGM240" s="26"/>
      <c r="JGN240" s="26"/>
      <c r="JGO240" s="26"/>
      <c r="JGP240" s="26"/>
      <c r="JGQ240" s="26"/>
      <c r="JGR240" s="26"/>
      <c r="JGS240" s="26"/>
      <c r="JGT240" s="26"/>
      <c r="JGU240" s="26"/>
      <c r="JGV240" s="26"/>
      <c r="JGW240" s="26"/>
      <c r="JGX240" s="26"/>
      <c r="JGY240" s="26"/>
      <c r="JGZ240" s="26"/>
      <c r="JHA240" s="26"/>
      <c r="JHB240" s="26"/>
      <c r="JHC240" s="26"/>
      <c r="JHD240" s="26"/>
      <c r="JHE240" s="26"/>
      <c r="JHF240" s="26"/>
      <c r="JHG240" s="26"/>
      <c r="JHH240" s="26"/>
      <c r="JHI240" s="26"/>
      <c r="JHJ240" s="26"/>
      <c r="JHK240" s="26"/>
      <c r="JHL240" s="26"/>
      <c r="JHM240" s="26"/>
      <c r="JHN240" s="26"/>
      <c r="JHO240" s="26"/>
      <c r="JHP240" s="26"/>
      <c r="JHQ240" s="26"/>
      <c r="JHR240" s="26"/>
      <c r="JHS240" s="26"/>
      <c r="JHT240" s="26"/>
      <c r="JHU240" s="26"/>
      <c r="JHV240" s="26"/>
      <c r="JHW240" s="26"/>
      <c r="JHX240" s="26"/>
      <c r="JHY240" s="26"/>
      <c r="JHZ240" s="26"/>
      <c r="JIA240" s="26"/>
      <c r="JIB240" s="26"/>
      <c r="JIC240" s="26"/>
      <c r="JID240" s="26"/>
      <c r="JIE240" s="26"/>
      <c r="JIF240" s="26"/>
      <c r="JIG240" s="26"/>
      <c r="JIH240" s="26"/>
      <c r="JII240" s="26"/>
      <c r="JIJ240" s="26"/>
      <c r="JIK240" s="26"/>
      <c r="JIL240" s="26"/>
      <c r="JIM240" s="26"/>
      <c r="JIN240" s="26"/>
      <c r="JIO240" s="26"/>
      <c r="JIP240" s="26"/>
      <c r="JIQ240" s="26"/>
      <c r="JIR240" s="26"/>
      <c r="JIS240" s="26"/>
      <c r="JIT240" s="26"/>
      <c r="JIU240" s="26"/>
      <c r="JIV240" s="26"/>
      <c r="JIW240" s="26"/>
      <c r="JIX240" s="26"/>
      <c r="JIY240" s="26"/>
      <c r="JIZ240" s="26"/>
      <c r="JJA240" s="26"/>
      <c r="JJB240" s="26"/>
      <c r="JJC240" s="26"/>
      <c r="JJD240" s="26"/>
      <c r="JJE240" s="26"/>
      <c r="JJF240" s="26"/>
      <c r="JJG240" s="26"/>
      <c r="JJH240" s="26"/>
      <c r="JJI240" s="26"/>
      <c r="JJJ240" s="26"/>
      <c r="JJK240" s="26"/>
      <c r="JJL240" s="26"/>
      <c r="JJM240" s="26"/>
      <c r="JJN240" s="26"/>
      <c r="JJO240" s="26"/>
      <c r="JJP240" s="26"/>
      <c r="JJQ240" s="26"/>
      <c r="JJR240" s="26"/>
      <c r="JJS240" s="26"/>
      <c r="JJT240" s="26"/>
      <c r="JJU240" s="26"/>
      <c r="JJV240" s="26"/>
      <c r="JJW240" s="26"/>
      <c r="JJX240" s="26"/>
      <c r="JJY240" s="26"/>
      <c r="JJZ240" s="26"/>
      <c r="JKA240" s="26"/>
      <c r="JKB240" s="26"/>
      <c r="JKC240" s="26"/>
      <c r="JKD240" s="26"/>
      <c r="JKE240" s="26"/>
      <c r="JKF240" s="26"/>
      <c r="JKG240" s="26"/>
      <c r="JKH240" s="26"/>
      <c r="JKI240" s="26"/>
      <c r="JKJ240" s="26"/>
      <c r="JKK240" s="26"/>
      <c r="JKL240" s="26"/>
      <c r="JKM240" s="26"/>
      <c r="JKN240" s="26"/>
      <c r="JKO240" s="26"/>
      <c r="JKP240" s="26"/>
      <c r="JKQ240" s="26"/>
      <c r="JKR240" s="26"/>
      <c r="JKS240" s="26"/>
      <c r="JKT240" s="26"/>
      <c r="JKU240" s="26"/>
      <c r="JKV240" s="26"/>
      <c r="JKW240" s="26"/>
      <c r="JKX240" s="26"/>
      <c r="JKY240" s="26"/>
      <c r="JKZ240" s="26"/>
      <c r="JLA240" s="26"/>
      <c r="JLB240" s="26"/>
      <c r="JLC240" s="26"/>
      <c r="JLD240" s="26"/>
      <c r="JLE240" s="26"/>
      <c r="JLF240" s="26"/>
      <c r="JLG240" s="26"/>
      <c r="JLH240" s="26"/>
      <c r="JLI240" s="26"/>
      <c r="JLJ240" s="26"/>
      <c r="JLK240" s="26"/>
      <c r="JLL240" s="26"/>
      <c r="JLM240" s="26"/>
      <c r="JLN240" s="26"/>
      <c r="JLO240" s="26"/>
      <c r="JLP240" s="26"/>
      <c r="JLQ240" s="26"/>
      <c r="JLR240" s="26"/>
      <c r="JLS240" s="26"/>
      <c r="JLT240" s="26"/>
      <c r="JLU240" s="26"/>
      <c r="JLV240" s="26"/>
      <c r="JLW240" s="26"/>
      <c r="JLX240" s="26"/>
      <c r="JLY240" s="26"/>
      <c r="JLZ240" s="26"/>
      <c r="JMA240" s="26"/>
      <c r="JMB240" s="26"/>
      <c r="JMC240" s="26"/>
      <c r="JMD240" s="26"/>
      <c r="JME240" s="26"/>
      <c r="JMF240" s="26"/>
      <c r="JMG240" s="26"/>
      <c r="JMH240" s="26"/>
      <c r="JMI240" s="26"/>
      <c r="JMJ240" s="26"/>
      <c r="JMK240" s="26"/>
      <c r="JML240" s="26"/>
      <c r="JMM240" s="26"/>
      <c r="JMN240" s="26"/>
      <c r="JMO240" s="26"/>
      <c r="JMP240" s="26"/>
      <c r="JMQ240" s="26"/>
      <c r="JMR240" s="26"/>
      <c r="JMS240" s="26"/>
      <c r="JMT240" s="26"/>
      <c r="JMU240" s="26"/>
      <c r="JMV240" s="26"/>
      <c r="JMW240" s="26"/>
      <c r="JMX240" s="26"/>
      <c r="JMY240" s="26"/>
      <c r="JMZ240" s="26"/>
      <c r="JNA240" s="26"/>
      <c r="JNB240" s="26"/>
      <c r="JNC240" s="26"/>
      <c r="JND240" s="26"/>
      <c r="JNE240" s="26"/>
      <c r="JNF240" s="26"/>
      <c r="JNG240" s="26"/>
      <c r="JNH240" s="26"/>
      <c r="JNI240" s="26"/>
      <c r="JNJ240" s="26"/>
      <c r="JNK240" s="26"/>
      <c r="JNL240" s="26"/>
      <c r="JNM240" s="26"/>
      <c r="JNN240" s="26"/>
      <c r="JNO240" s="26"/>
      <c r="JNP240" s="26"/>
      <c r="JNQ240" s="26"/>
      <c r="JNR240" s="26"/>
      <c r="JNS240" s="26"/>
      <c r="JNT240" s="26"/>
      <c r="JNU240" s="26"/>
      <c r="JNV240" s="26"/>
      <c r="JNW240" s="26"/>
      <c r="JNX240" s="26"/>
      <c r="JNY240" s="26"/>
      <c r="JNZ240" s="26"/>
      <c r="JOA240" s="26"/>
      <c r="JOB240" s="26"/>
      <c r="JOC240" s="26"/>
      <c r="JOD240" s="26"/>
      <c r="JOE240" s="26"/>
      <c r="JOF240" s="26"/>
      <c r="JOG240" s="26"/>
      <c r="JOH240" s="26"/>
      <c r="JOI240" s="26"/>
      <c r="JOJ240" s="26"/>
      <c r="JOK240" s="26"/>
      <c r="JOL240" s="26"/>
      <c r="JOM240" s="26"/>
      <c r="JON240" s="26"/>
      <c r="JOO240" s="26"/>
      <c r="JOP240" s="26"/>
      <c r="JOQ240" s="26"/>
      <c r="JOR240" s="26"/>
      <c r="JOS240" s="26"/>
      <c r="JOT240" s="26"/>
      <c r="JOU240" s="26"/>
      <c r="JOV240" s="26"/>
      <c r="JOW240" s="26"/>
      <c r="JOX240" s="26"/>
      <c r="JOY240" s="26"/>
      <c r="JOZ240" s="26"/>
      <c r="JPA240" s="26"/>
      <c r="JPB240" s="26"/>
      <c r="JPC240" s="26"/>
      <c r="JPD240" s="26"/>
      <c r="JPE240" s="26"/>
      <c r="JPF240" s="26"/>
      <c r="JPG240" s="26"/>
      <c r="JPH240" s="26"/>
      <c r="JPI240" s="26"/>
      <c r="JPJ240" s="26"/>
      <c r="JPK240" s="26"/>
      <c r="JPL240" s="26"/>
      <c r="JPM240" s="26"/>
      <c r="JPN240" s="26"/>
      <c r="JPO240" s="26"/>
      <c r="JPP240" s="26"/>
      <c r="JPQ240" s="26"/>
      <c r="JPR240" s="26"/>
      <c r="JPS240" s="26"/>
      <c r="JPT240" s="26"/>
      <c r="JPU240" s="26"/>
      <c r="JPV240" s="26"/>
      <c r="JPW240" s="26"/>
      <c r="JPX240" s="26"/>
      <c r="JPY240" s="26"/>
      <c r="JPZ240" s="26"/>
      <c r="JQA240" s="26"/>
      <c r="JQB240" s="26"/>
      <c r="JQC240" s="26"/>
      <c r="JQD240" s="26"/>
      <c r="JQE240" s="26"/>
      <c r="JQF240" s="26"/>
      <c r="JQG240" s="26"/>
      <c r="JQH240" s="26"/>
      <c r="JQI240" s="26"/>
      <c r="JQJ240" s="26"/>
      <c r="JQK240" s="26"/>
      <c r="JQL240" s="26"/>
      <c r="JQM240" s="26"/>
      <c r="JQN240" s="26"/>
      <c r="JQO240" s="26"/>
      <c r="JQP240" s="26"/>
      <c r="JQQ240" s="26"/>
      <c r="JQR240" s="26"/>
      <c r="JQS240" s="26"/>
      <c r="JQT240" s="26"/>
      <c r="JQU240" s="26"/>
      <c r="JQV240" s="26"/>
      <c r="JQW240" s="26"/>
      <c r="JQX240" s="26"/>
      <c r="JQY240" s="26"/>
      <c r="JQZ240" s="26"/>
      <c r="JRA240" s="26"/>
      <c r="JRB240" s="26"/>
      <c r="JRC240" s="26"/>
      <c r="JRD240" s="26"/>
      <c r="JRE240" s="26"/>
      <c r="JRF240" s="26"/>
      <c r="JRG240" s="26"/>
      <c r="JRH240" s="26"/>
      <c r="JRI240" s="26"/>
      <c r="JRJ240" s="26"/>
      <c r="JRK240" s="26"/>
      <c r="JRL240" s="26"/>
      <c r="JRM240" s="26"/>
      <c r="JRN240" s="26"/>
      <c r="JRO240" s="26"/>
      <c r="JRP240" s="26"/>
      <c r="JRQ240" s="26"/>
      <c r="JRR240" s="26"/>
      <c r="JRS240" s="26"/>
      <c r="JRT240" s="26"/>
      <c r="JRU240" s="26"/>
      <c r="JRV240" s="26"/>
      <c r="JRW240" s="26"/>
      <c r="JRX240" s="26"/>
      <c r="JRY240" s="26"/>
      <c r="JRZ240" s="26"/>
      <c r="JSA240" s="26"/>
      <c r="JSB240" s="26"/>
      <c r="JSC240" s="26"/>
      <c r="JSD240" s="26"/>
      <c r="JSE240" s="26"/>
      <c r="JSF240" s="26"/>
      <c r="JSG240" s="26"/>
      <c r="JSH240" s="26"/>
      <c r="JSI240" s="26"/>
      <c r="JSJ240" s="26"/>
      <c r="JSK240" s="26"/>
      <c r="JSL240" s="26"/>
      <c r="JSM240" s="26"/>
      <c r="JSN240" s="26"/>
      <c r="JSO240" s="26"/>
      <c r="JSP240" s="26"/>
      <c r="JSQ240" s="26"/>
      <c r="JSR240" s="26"/>
      <c r="JSS240" s="26"/>
      <c r="JST240" s="26"/>
      <c r="JSU240" s="26"/>
      <c r="JSV240" s="26"/>
      <c r="JSW240" s="26"/>
      <c r="JSX240" s="26"/>
      <c r="JSY240" s="26"/>
      <c r="JSZ240" s="26"/>
      <c r="JTA240" s="26"/>
      <c r="JTB240" s="26"/>
      <c r="JTC240" s="26"/>
      <c r="JTD240" s="26"/>
      <c r="JTE240" s="26"/>
      <c r="JTF240" s="26"/>
      <c r="JTG240" s="26"/>
      <c r="JTH240" s="26"/>
      <c r="JTI240" s="26"/>
      <c r="JTJ240" s="26"/>
      <c r="JTK240" s="26"/>
      <c r="JTL240" s="26"/>
      <c r="JTM240" s="26"/>
      <c r="JTN240" s="26"/>
      <c r="JTO240" s="26"/>
      <c r="JTP240" s="26"/>
      <c r="JTQ240" s="26"/>
      <c r="JTR240" s="26"/>
      <c r="JTS240" s="26"/>
      <c r="JTT240" s="26"/>
      <c r="JTU240" s="26"/>
      <c r="JTV240" s="26"/>
      <c r="JTW240" s="26"/>
      <c r="JTX240" s="26"/>
      <c r="JTY240" s="26"/>
      <c r="JTZ240" s="26"/>
      <c r="JUA240" s="26"/>
      <c r="JUB240" s="26"/>
      <c r="JUC240" s="26"/>
      <c r="JUD240" s="26"/>
      <c r="JUE240" s="26"/>
      <c r="JUF240" s="26"/>
      <c r="JUG240" s="26"/>
      <c r="JUH240" s="26"/>
      <c r="JUI240" s="26"/>
      <c r="JUJ240" s="26"/>
      <c r="JUK240" s="26"/>
      <c r="JUL240" s="26"/>
      <c r="JUM240" s="26"/>
      <c r="JUN240" s="26"/>
      <c r="JUO240" s="26"/>
      <c r="JUP240" s="26"/>
      <c r="JUQ240" s="26"/>
      <c r="JUR240" s="26"/>
      <c r="JUS240" s="26"/>
      <c r="JUT240" s="26"/>
      <c r="JUU240" s="26"/>
      <c r="JUV240" s="26"/>
      <c r="JUW240" s="26"/>
      <c r="JUX240" s="26"/>
      <c r="JUY240" s="26"/>
      <c r="JUZ240" s="26"/>
      <c r="JVA240" s="26"/>
      <c r="JVB240" s="26"/>
      <c r="JVC240" s="26"/>
      <c r="JVD240" s="26"/>
      <c r="JVE240" s="26"/>
      <c r="JVF240" s="26"/>
      <c r="JVG240" s="26"/>
      <c r="JVH240" s="26"/>
      <c r="JVI240" s="26"/>
      <c r="JVJ240" s="26"/>
      <c r="JVK240" s="26"/>
      <c r="JVL240" s="26"/>
      <c r="JVM240" s="26"/>
      <c r="JVN240" s="26"/>
      <c r="JVO240" s="26"/>
      <c r="JVP240" s="26"/>
      <c r="JVQ240" s="26"/>
      <c r="JVR240" s="26"/>
      <c r="JVS240" s="26"/>
      <c r="JVT240" s="26"/>
      <c r="JVU240" s="26"/>
      <c r="JVV240" s="26"/>
      <c r="JVW240" s="26"/>
      <c r="JVX240" s="26"/>
      <c r="JVY240" s="26"/>
      <c r="JVZ240" s="26"/>
      <c r="JWA240" s="26"/>
      <c r="JWB240" s="26"/>
      <c r="JWC240" s="26"/>
      <c r="JWD240" s="26"/>
      <c r="JWE240" s="26"/>
      <c r="JWF240" s="26"/>
      <c r="JWG240" s="26"/>
      <c r="JWH240" s="26"/>
      <c r="JWI240" s="26"/>
      <c r="JWJ240" s="26"/>
      <c r="JWK240" s="26"/>
      <c r="JWL240" s="26"/>
      <c r="JWM240" s="26"/>
      <c r="JWN240" s="26"/>
      <c r="JWO240" s="26"/>
      <c r="JWP240" s="26"/>
      <c r="JWQ240" s="26"/>
      <c r="JWR240" s="26"/>
      <c r="JWS240" s="26"/>
      <c r="JWT240" s="26"/>
      <c r="JWU240" s="26"/>
      <c r="JWV240" s="26"/>
      <c r="JWW240" s="26"/>
      <c r="JWX240" s="26"/>
      <c r="JWY240" s="26"/>
      <c r="JWZ240" s="26"/>
      <c r="JXA240" s="26"/>
      <c r="JXB240" s="26"/>
      <c r="JXC240" s="26"/>
      <c r="JXD240" s="26"/>
      <c r="JXE240" s="26"/>
      <c r="JXF240" s="26"/>
      <c r="JXG240" s="26"/>
      <c r="JXH240" s="26"/>
      <c r="JXI240" s="26"/>
      <c r="JXJ240" s="26"/>
      <c r="JXK240" s="26"/>
      <c r="JXL240" s="26"/>
      <c r="JXM240" s="26"/>
      <c r="JXN240" s="26"/>
      <c r="JXO240" s="26"/>
      <c r="JXP240" s="26"/>
      <c r="JXQ240" s="26"/>
      <c r="JXR240" s="26"/>
      <c r="JXS240" s="26"/>
      <c r="JXT240" s="26"/>
      <c r="JXU240" s="26"/>
      <c r="JXV240" s="26"/>
      <c r="JXW240" s="26"/>
      <c r="JXX240" s="26"/>
      <c r="JXY240" s="26"/>
      <c r="JXZ240" s="26"/>
      <c r="JYA240" s="26"/>
      <c r="JYB240" s="26"/>
      <c r="JYC240" s="26"/>
      <c r="JYD240" s="26"/>
      <c r="JYE240" s="26"/>
      <c r="JYF240" s="26"/>
      <c r="JYG240" s="26"/>
      <c r="JYH240" s="26"/>
      <c r="JYI240" s="26"/>
      <c r="JYJ240" s="26"/>
      <c r="JYK240" s="26"/>
      <c r="JYL240" s="26"/>
      <c r="JYM240" s="26"/>
      <c r="JYN240" s="26"/>
      <c r="JYO240" s="26"/>
      <c r="JYP240" s="26"/>
      <c r="JYQ240" s="26"/>
      <c r="JYR240" s="26"/>
      <c r="JYS240" s="26"/>
      <c r="JYT240" s="26"/>
      <c r="JYU240" s="26"/>
      <c r="JYV240" s="26"/>
      <c r="JYW240" s="26"/>
      <c r="JYX240" s="26"/>
      <c r="JYY240" s="26"/>
      <c r="JYZ240" s="26"/>
      <c r="JZA240" s="26"/>
      <c r="JZB240" s="26"/>
      <c r="JZC240" s="26"/>
      <c r="JZD240" s="26"/>
      <c r="JZE240" s="26"/>
      <c r="JZF240" s="26"/>
      <c r="JZG240" s="26"/>
      <c r="JZH240" s="26"/>
      <c r="JZI240" s="26"/>
      <c r="JZJ240" s="26"/>
      <c r="JZK240" s="26"/>
      <c r="JZL240" s="26"/>
      <c r="JZM240" s="26"/>
      <c r="JZN240" s="26"/>
      <c r="JZO240" s="26"/>
      <c r="JZP240" s="26"/>
      <c r="JZQ240" s="26"/>
      <c r="JZR240" s="26"/>
      <c r="JZS240" s="26"/>
      <c r="JZT240" s="26"/>
      <c r="JZU240" s="26"/>
      <c r="JZV240" s="26"/>
      <c r="JZW240" s="26"/>
      <c r="JZX240" s="26"/>
      <c r="JZY240" s="26"/>
      <c r="JZZ240" s="26"/>
      <c r="KAA240" s="26"/>
      <c r="KAB240" s="26"/>
      <c r="KAC240" s="26"/>
      <c r="KAD240" s="26"/>
      <c r="KAE240" s="26"/>
      <c r="KAF240" s="26"/>
      <c r="KAG240" s="26"/>
      <c r="KAH240" s="26"/>
      <c r="KAI240" s="26"/>
      <c r="KAJ240" s="26"/>
      <c r="KAK240" s="26"/>
      <c r="KAL240" s="26"/>
      <c r="KAM240" s="26"/>
      <c r="KAN240" s="26"/>
      <c r="KAO240" s="26"/>
      <c r="KAP240" s="26"/>
      <c r="KAQ240" s="26"/>
      <c r="KAR240" s="26"/>
      <c r="KAS240" s="26"/>
      <c r="KAT240" s="26"/>
      <c r="KAU240" s="26"/>
      <c r="KAV240" s="26"/>
      <c r="KAW240" s="26"/>
      <c r="KAX240" s="26"/>
      <c r="KAY240" s="26"/>
      <c r="KAZ240" s="26"/>
      <c r="KBA240" s="26"/>
      <c r="KBB240" s="26"/>
      <c r="KBC240" s="26"/>
      <c r="KBD240" s="26"/>
      <c r="KBE240" s="26"/>
      <c r="KBF240" s="26"/>
      <c r="KBG240" s="26"/>
      <c r="KBH240" s="26"/>
      <c r="KBI240" s="26"/>
      <c r="KBJ240" s="26"/>
      <c r="KBK240" s="26"/>
      <c r="KBL240" s="26"/>
      <c r="KBM240" s="26"/>
      <c r="KBN240" s="26"/>
      <c r="KBO240" s="26"/>
      <c r="KBP240" s="26"/>
      <c r="KBQ240" s="26"/>
      <c r="KBR240" s="26"/>
      <c r="KBS240" s="26"/>
      <c r="KBT240" s="26"/>
      <c r="KBU240" s="26"/>
      <c r="KBV240" s="26"/>
      <c r="KBW240" s="26"/>
      <c r="KBX240" s="26"/>
      <c r="KBY240" s="26"/>
      <c r="KBZ240" s="26"/>
      <c r="KCA240" s="26"/>
      <c r="KCB240" s="26"/>
      <c r="KCC240" s="26"/>
      <c r="KCD240" s="26"/>
      <c r="KCE240" s="26"/>
      <c r="KCF240" s="26"/>
      <c r="KCG240" s="26"/>
      <c r="KCH240" s="26"/>
      <c r="KCI240" s="26"/>
      <c r="KCJ240" s="26"/>
      <c r="KCK240" s="26"/>
      <c r="KCL240" s="26"/>
      <c r="KCM240" s="26"/>
      <c r="KCN240" s="26"/>
      <c r="KCO240" s="26"/>
      <c r="KCP240" s="26"/>
      <c r="KCQ240" s="26"/>
      <c r="KCR240" s="26"/>
      <c r="KCS240" s="26"/>
      <c r="KCT240" s="26"/>
      <c r="KCU240" s="26"/>
      <c r="KCV240" s="26"/>
      <c r="KCW240" s="26"/>
      <c r="KCX240" s="26"/>
      <c r="KCY240" s="26"/>
      <c r="KCZ240" s="26"/>
      <c r="KDA240" s="26"/>
      <c r="KDB240" s="26"/>
      <c r="KDC240" s="26"/>
      <c r="KDD240" s="26"/>
      <c r="KDE240" s="26"/>
      <c r="KDF240" s="26"/>
      <c r="KDG240" s="26"/>
      <c r="KDH240" s="26"/>
      <c r="KDI240" s="26"/>
      <c r="KDJ240" s="26"/>
      <c r="KDK240" s="26"/>
      <c r="KDL240" s="26"/>
      <c r="KDM240" s="26"/>
      <c r="KDN240" s="26"/>
      <c r="KDO240" s="26"/>
      <c r="KDP240" s="26"/>
      <c r="KDQ240" s="26"/>
      <c r="KDR240" s="26"/>
      <c r="KDS240" s="26"/>
      <c r="KDT240" s="26"/>
      <c r="KDU240" s="26"/>
      <c r="KDV240" s="26"/>
      <c r="KDW240" s="26"/>
      <c r="KDX240" s="26"/>
      <c r="KDY240" s="26"/>
      <c r="KDZ240" s="26"/>
      <c r="KEA240" s="26"/>
      <c r="KEB240" s="26"/>
      <c r="KEC240" s="26"/>
      <c r="KED240" s="26"/>
      <c r="KEE240" s="26"/>
      <c r="KEF240" s="26"/>
      <c r="KEG240" s="26"/>
      <c r="KEH240" s="26"/>
      <c r="KEI240" s="26"/>
      <c r="KEJ240" s="26"/>
      <c r="KEK240" s="26"/>
      <c r="KEL240" s="26"/>
      <c r="KEM240" s="26"/>
      <c r="KEN240" s="26"/>
      <c r="KEO240" s="26"/>
      <c r="KEP240" s="26"/>
      <c r="KEQ240" s="26"/>
      <c r="KER240" s="26"/>
      <c r="KES240" s="26"/>
      <c r="KET240" s="26"/>
      <c r="KEU240" s="26"/>
      <c r="KEV240" s="26"/>
      <c r="KEW240" s="26"/>
      <c r="KEX240" s="26"/>
      <c r="KEY240" s="26"/>
      <c r="KEZ240" s="26"/>
      <c r="KFA240" s="26"/>
      <c r="KFB240" s="26"/>
      <c r="KFC240" s="26"/>
      <c r="KFD240" s="26"/>
      <c r="KFE240" s="26"/>
      <c r="KFF240" s="26"/>
      <c r="KFG240" s="26"/>
      <c r="KFH240" s="26"/>
      <c r="KFI240" s="26"/>
      <c r="KFJ240" s="26"/>
      <c r="KFK240" s="26"/>
      <c r="KFL240" s="26"/>
      <c r="KFM240" s="26"/>
      <c r="KFN240" s="26"/>
      <c r="KFO240" s="26"/>
      <c r="KFP240" s="26"/>
      <c r="KFQ240" s="26"/>
      <c r="KFR240" s="26"/>
      <c r="KFS240" s="26"/>
      <c r="KFT240" s="26"/>
      <c r="KFU240" s="26"/>
      <c r="KFV240" s="26"/>
      <c r="KFW240" s="26"/>
      <c r="KFX240" s="26"/>
      <c r="KFY240" s="26"/>
      <c r="KFZ240" s="26"/>
      <c r="KGA240" s="26"/>
      <c r="KGB240" s="26"/>
      <c r="KGC240" s="26"/>
      <c r="KGD240" s="26"/>
      <c r="KGE240" s="26"/>
      <c r="KGF240" s="26"/>
      <c r="KGG240" s="26"/>
      <c r="KGH240" s="26"/>
      <c r="KGI240" s="26"/>
      <c r="KGJ240" s="26"/>
      <c r="KGK240" s="26"/>
      <c r="KGL240" s="26"/>
      <c r="KGM240" s="26"/>
      <c r="KGN240" s="26"/>
      <c r="KGO240" s="26"/>
      <c r="KGP240" s="26"/>
      <c r="KGQ240" s="26"/>
      <c r="KGR240" s="26"/>
      <c r="KGS240" s="26"/>
      <c r="KGT240" s="26"/>
      <c r="KGU240" s="26"/>
      <c r="KGV240" s="26"/>
      <c r="KGW240" s="26"/>
      <c r="KGX240" s="26"/>
      <c r="KGY240" s="26"/>
      <c r="KGZ240" s="26"/>
      <c r="KHA240" s="26"/>
      <c r="KHB240" s="26"/>
      <c r="KHC240" s="26"/>
      <c r="KHD240" s="26"/>
      <c r="KHE240" s="26"/>
      <c r="KHF240" s="26"/>
      <c r="KHG240" s="26"/>
      <c r="KHH240" s="26"/>
      <c r="KHI240" s="26"/>
      <c r="KHJ240" s="26"/>
      <c r="KHK240" s="26"/>
      <c r="KHL240" s="26"/>
      <c r="KHM240" s="26"/>
      <c r="KHN240" s="26"/>
      <c r="KHO240" s="26"/>
      <c r="KHP240" s="26"/>
      <c r="KHQ240" s="26"/>
      <c r="KHR240" s="26"/>
      <c r="KHS240" s="26"/>
      <c r="KHT240" s="26"/>
      <c r="KHU240" s="26"/>
      <c r="KHV240" s="26"/>
      <c r="KHW240" s="26"/>
      <c r="KHX240" s="26"/>
      <c r="KHY240" s="26"/>
      <c r="KHZ240" s="26"/>
      <c r="KIA240" s="26"/>
      <c r="KIB240" s="26"/>
      <c r="KIC240" s="26"/>
      <c r="KID240" s="26"/>
      <c r="KIE240" s="26"/>
      <c r="KIF240" s="26"/>
      <c r="KIG240" s="26"/>
      <c r="KIH240" s="26"/>
      <c r="KII240" s="26"/>
      <c r="KIJ240" s="26"/>
      <c r="KIK240" s="26"/>
      <c r="KIL240" s="26"/>
      <c r="KIM240" s="26"/>
      <c r="KIN240" s="26"/>
      <c r="KIO240" s="26"/>
      <c r="KIP240" s="26"/>
      <c r="KIQ240" s="26"/>
      <c r="KIR240" s="26"/>
      <c r="KIS240" s="26"/>
      <c r="KIT240" s="26"/>
      <c r="KIU240" s="26"/>
      <c r="KIV240" s="26"/>
      <c r="KIW240" s="26"/>
      <c r="KIX240" s="26"/>
      <c r="KIY240" s="26"/>
      <c r="KIZ240" s="26"/>
      <c r="KJA240" s="26"/>
      <c r="KJB240" s="26"/>
      <c r="KJC240" s="26"/>
      <c r="KJD240" s="26"/>
      <c r="KJE240" s="26"/>
      <c r="KJF240" s="26"/>
      <c r="KJG240" s="26"/>
      <c r="KJH240" s="26"/>
      <c r="KJI240" s="26"/>
      <c r="KJJ240" s="26"/>
      <c r="KJK240" s="26"/>
      <c r="KJL240" s="26"/>
      <c r="KJM240" s="26"/>
      <c r="KJN240" s="26"/>
      <c r="KJO240" s="26"/>
      <c r="KJP240" s="26"/>
      <c r="KJQ240" s="26"/>
      <c r="KJR240" s="26"/>
      <c r="KJS240" s="26"/>
      <c r="KJT240" s="26"/>
      <c r="KJU240" s="26"/>
      <c r="KJV240" s="26"/>
      <c r="KJW240" s="26"/>
      <c r="KJX240" s="26"/>
      <c r="KJY240" s="26"/>
      <c r="KJZ240" s="26"/>
      <c r="KKA240" s="26"/>
      <c r="KKB240" s="26"/>
      <c r="KKC240" s="26"/>
      <c r="KKD240" s="26"/>
      <c r="KKE240" s="26"/>
      <c r="KKF240" s="26"/>
      <c r="KKG240" s="26"/>
      <c r="KKH240" s="26"/>
      <c r="KKI240" s="26"/>
      <c r="KKJ240" s="26"/>
      <c r="KKK240" s="26"/>
      <c r="KKL240" s="26"/>
      <c r="KKM240" s="26"/>
      <c r="KKN240" s="26"/>
      <c r="KKO240" s="26"/>
      <c r="KKP240" s="26"/>
      <c r="KKQ240" s="26"/>
      <c r="KKR240" s="26"/>
      <c r="KKS240" s="26"/>
      <c r="KKT240" s="26"/>
      <c r="KKU240" s="26"/>
      <c r="KKV240" s="26"/>
      <c r="KKW240" s="26"/>
      <c r="KKX240" s="26"/>
      <c r="KKY240" s="26"/>
      <c r="KKZ240" s="26"/>
      <c r="KLA240" s="26"/>
      <c r="KLB240" s="26"/>
      <c r="KLC240" s="26"/>
      <c r="KLD240" s="26"/>
      <c r="KLE240" s="26"/>
      <c r="KLF240" s="26"/>
      <c r="KLG240" s="26"/>
      <c r="KLH240" s="26"/>
      <c r="KLI240" s="26"/>
      <c r="KLJ240" s="26"/>
      <c r="KLK240" s="26"/>
      <c r="KLL240" s="26"/>
      <c r="KLM240" s="26"/>
      <c r="KLN240" s="26"/>
      <c r="KLO240" s="26"/>
      <c r="KLP240" s="26"/>
      <c r="KLQ240" s="26"/>
      <c r="KLR240" s="26"/>
      <c r="KLS240" s="26"/>
      <c r="KLT240" s="26"/>
      <c r="KLU240" s="26"/>
      <c r="KLV240" s="26"/>
      <c r="KLW240" s="26"/>
      <c r="KLX240" s="26"/>
      <c r="KLY240" s="26"/>
      <c r="KLZ240" s="26"/>
      <c r="KMA240" s="26"/>
      <c r="KMB240" s="26"/>
      <c r="KMC240" s="26"/>
      <c r="KMD240" s="26"/>
      <c r="KME240" s="26"/>
      <c r="KMF240" s="26"/>
      <c r="KMG240" s="26"/>
      <c r="KMH240" s="26"/>
      <c r="KMI240" s="26"/>
      <c r="KMJ240" s="26"/>
      <c r="KMK240" s="26"/>
      <c r="KML240" s="26"/>
      <c r="KMM240" s="26"/>
      <c r="KMN240" s="26"/>
      <c r="KMO240" s="26"/>
      <c r="KMP240" s="26"/>
      <c r="KMQ240" s="26"/>
      <c r="KMR240" s="26"/>
      <c r="KMS240" s="26"/>
      <c r="KMT240" s="26"/>
      <c r="KMU240" s="26"/>
      <c r="KMV240" s="26"/>
      <c r="KMW240" s="26"/>
      <c r="KMX240" s="26"/>
      <c r="KMY240" s="26"/>
      <c r="KMZ240" s="26"/>
      <c r="KNA240" s="26"/>
      <c r="KNB240" s="26"/>
      <c r="KNC240" s="26"/>
      <c r="KND240" s="26"/>
      <c r="KNE240" s="26"/>
      <c r="KNF240" s="26"/>
      <c r="KNG240" s="26"/>
      <c r="KNH240" s="26"/>
      <c r="KNI240" s="26"/>
      <c r="KNJ240" s="26"/>
      <c r="KNK240" s="26"/>
      <c r="KNL240" s="26"/>
      <c r="KNM240" s="26"/>
      <c r="KNN240" s="26"/>
      <c r="KNO240" s="26"/>
      <c r="KNP240" s="26"/>
      <c r="KNQ240" s="26"/>
      <c r="KNR240" s="26"/>
      <c r="KNS240" s="26"/>
      <c r="KNT240" s="26"/>
      <c r="KNU240" s="26"/>
      <c r="KNV240" s="26"/>
      <c r="KNW240" s="26"/>
      <c r="KNX240" s="26"/>
      <c r="KNY240" s="26"/>
      <c r="KNZ240" s="26"/>
      <c r="KOA240" s="26"/>
      <c r="KOB240" s="26"/>
      <c r="KOC240" s="26"/>
      <c r="KOD240" s="26"/>
      <c r="KOE240" s="26"/>
      <c r="KOF240" s="26"/>
      <c r="KOG240" s="26"/>
      <c r="KOH240" s="26"/>
      <c r="KOI240" s="26"/>
      <c r="KOJ240" s="26"/>
      <c r="KOK240" s="26"/>
      <c r="KOL240" s="26"/>
      <c r="KOM240" s="26"/>
      <c r="KON240" s="26"/>
      <c r="KOO240" s="26"/>
      <c r="KOP240" s="26"/>
      <c r="KOQ240" s="26"/>
      <c r="KOR240" s="26"/>
      <c r="KOS240" s="26"/>
      <c r="KOT240" s="26"/>
      <c r="KOU240" s="26"/>
      <c r="KOV240" s="26"/>
      <c r="KOW240" s="26"/>
      <c r="KOX240" s="26"/>
      <c r="KOY240" s="26"/>
      <c r="KOZ240" s="26"/>
      <c r="KPA240" s="26"/>
      <c r="KPB240" s="26"/>
      <c r="KPC240" s="26"/>
      <c r="KPD240" s="26"/>
      <c r="KPE240" s="26"/>
      <c r="KPF240" s="26"/>
      <c r="KPG240" s="26"/>
      <c r="KPH240" s="26"/>
      <c r="KPI240" s="26"/>
      <c r="KPJ240" s="26"/>
      <c r="KPK240" s="26"/>
      <c r="KPL240" s="26"/>
      <c r="KPM240" s="26"/>
      <c r="KPN240" s="26"/>
      <c r="KPO240" s="26"/>
      <c r="KPP240" s="26"/>
      <c r="KPQ240" s="26"/>
      <c r="KPR240" s="26"/>
      <c r="KPS240" s="26"/>
      <c r="KPT240" s="26"/>
      <c r="KPU240" s="26"/>
      <c r="KPV240" s="26"/>
      <c r="KPW240" s="26"/>
      <c r="KPX240" s="26"/>
      <c r="KPY240" s="26"/>
      <c r="KPZ240" s="26"/>
      <c r="KQA240" s="26"/>
      <c r="KQB240" s="26"/>
      <c r="KQC240" s="26"/>
      <c r="KQD240" s="26"/>
      <c r="KQE240" s="26"/>
      <c r="KQF240" s="26"/>
      <c r="KQG240" s="26"/>
      <c r="KQH240" s="26"/>
      <c r="KQI240" s="26"/>
      <c r="KQJ240" s="26"/>
      <c r="KQK240" s="26"/>
      <c r="KQL240" s="26"/>
      <c r="KQM240" s="26"/>
      <c r="KQN240" s="26"/>
      <c r="KQO240" s="26"/>
      <c r="KQP240" s="26"/>
      <c r="KQQ240" s="26"/>
      <c r="KQR240" s="26"/>
      <c r="KQS240" s="26"/>
      <c r="KQT240" s="26"/>
      <c r="KQU240" s="26"/>
      <c r="KQV240" s="26"/>
      <c r="KQW240" s="26"/>
      <c r="KQX240" s="26"/>
      <c r="KQY240" s="26"/>
      <c r="KQZ240" s="26"/>
      <c r="KRA240" s="26"/>
      <c r="KRB240" s="26"/>
      <c r="KRC240" s="26"/>
      <c r="KRD240" s="26"/>
      <c r="KRE240" s="26"/>
      <c r="KRF240" s="26"/>
      <c r="KRG240" s="26"/>
      <c r="KRH240" s="26"/>
      <c r="KRI240" s="26"/>
      <c r="KRJ240" s="26"/>
      <c r="KRK240" s="26"/>
      <c r="KRL240" s="26"/>
      <c r="KRM240" s="26"/>
      <c r="KRN240" s="26"/>
      <c r="KRO240" s="26"/>
      <c r="KRP240" s="26"/>
      <c r="KRQ240" s="26"/>
      <c r="KRR240" s="26"/>
      <c r="KRS240" s="26"/>
      <c r="KRT240" s="26"/>
      <c r="KRU240" s="26"/>
      <c r="KRV240" s="26"/>
      <c r="KRW240" s="26"/>
      <c r="KRX240" s="26"/>
      <c r="KRY240" s="26"/>
      <c r="KRZ240" s="26"/>
      <c r="KSA240" s="26"/>
      <c r="KSB240" s="26"/>
      <c r="KSC240" s="26"/>
      <c r="KSD240" s="26"/>
      <c r="KSE240" s="26"/>
      <c r="KSF240" s="26"/>
      <c r="KSG240" s="26"/>
      <c r="KSH240" s="26"/>
      <c r="KSI240" s="26"/>
      <c r="KSJ240" s="26"/>
      <c r="KSK240" s="26"/>
      <c r="KSL240" s="26"/>
      <c r="KSM240" s="26"/>
      <c r="KSN240" s="26"/>
      <c r="KSO240" s="26"/>
      <c r="KSP240" s="26"/>
      <c r="KSQ240" s="26"/>
      <c r="KSR240" s="26"/>
      <c r="KSS240" s="26"/>
      <c r="KST240" s="26"/>
      <c r="KSU240" s="26"/>
      <c r="KSV240" s="26"/>
      <c r="KSW240" s="26"/>
      <c r="KSX240" s="26"/>
      <c r="KSY240" s="26"/>
      <c r="KSZ240" s="26"/>
      <c r="KTA240" s="26"/>
      <c r="KTB240" s="26"/>
      <c r="KTC240" s="26"/>
      <c r="KTD240" s="26"/>
      <c r="KTE240" s="26"/>
      <c r="KTF240" s="26"/>
      <c r="KTG240" s="26"/>
      <c r="KTH240" s="26"/>
      <c r="KTI240" s="26"/>
      <c r="KTJ240" s="26"/>
      <c r="KTK240" s="26"/>
      <c r="KTL240" s="26"/>
      <c r="KTM240" s="26"/>
      <c r="KTN240" s="26"/>
      <c r="KTO240" s="26"/>
      <c r="KTP240" s="26"/>
      <c r="KTQ240" s="26"/>
      <c r="KTR240" s="26"/>
      <c r="KTS240" s="26"/>
      <c r="KTT240" s="26"/>
      <c r="KTU240" s="26"/>
      <c r="KTV240" s="26"/>
      <c r="KTW240" s="26"/>
      <c r="KTX240" s="26"/>
      <c r="KTY240" s="26"/>
      <c r="KTZ240" s="26"/>
      <c r="KUA240" s="26"/>
      <c r="KUB240" s="26"/>
      <c r="KUC240" s="26"/>
      <c r="KUD240" s="26"/>
      <c r="KUE240" s="26"/>
      <c r="KUF240" s="26"/>
      <c r="KUG240" s="26"/>
      <c r="KUH240" s="26"/>
      <c r="KUI240" s="26"/>
      <c r="KUJ240" s="26"/>
      <c r="KUK240" s="26"/>
      <c r="KUL240" s="26"/>
      <c r="KUM240" s="26"/>
      <c r="KUN240" s="26"/>
      <c r="KUO240" s="26"/>
      <c r="KUP240" s="26"/>
      <c r="KUQ240" s="26"/>
      <c r="KUR240" s="26"/>
      <c r="KUS240" s="26"/>
      <c r="KUT240" s="26"/>
      <c r="KUU240" s="26"/>
      <c r="KUV240" s="26"/>
      <c r="KUW240" s="26"/>
      <c r="KUX240" s="26"/>
      <c r="KUY240" s="26"/>
      <c r="KUZ240" s="26"/>
      <c r="KVA240" s="26"/>
      <c r="KVB240" s="26"/>
      <c r="KVC240" s="26"/>
      <c r="KVD240" s="26"/>
      <c r="KVE240" s="26"/>
      <c r="KVF240" s="26"/>
      <c r="KVG240" s="26"/>
      <c r="KVH240" s="26"/>
      <c r="KVI240" s="26"/>
      <c r="KVJ240" s="26"/>
      <c r="KVK240" s="26"/>
      <c r="KVL240" s="26"/>
      <c r="KVM240" s="26"/>
      <c r="KVN240" s="26"/>
      <c r="KVO240" s="26"/>
      <c r="KVP240" s="26"/>
      <c r="KVQ240" s="26"/>
      <c r="KVR240" s="26"/>
      <c r="KVS240" s="26"/>
      <c r="KVT240" s="26"/>
      <c r="KVU240" s="26"/>
      <c r="KVV240" s="26"/>
      <c r="KVW240" s="26"/>
      <c r="KVX240" s="26"/>
      <c r="KVY240" s="26"/>
      <c r="KVZ240" s="26"/>
      <c r="KWA240" s="26"/>
      <c r="KWB240" s="26"/>
      <c r="KWC240" s="26"/>
      <c r="KWD240" s="26"/>
      <c r="KWE240" s="26"/>
      <c r="KWF240" s="26"/>
      <c r="KWG240" s="26"/>
      <c r="KWH240" s="26"/>
      <c r="KWI240" s="26"/>
      <c r="KWJ240" s="26"/>
      <c r="KWK240" s="26"/>
      <c r="KWL240" s="26"/>
      <c r="KWM240" s="26"/>
      <c r="KWN240" s="26"/>
      <c r="KWO240" s="26"/>
      <c r="KWP240" s="26"/>
      <c r="KWQ240" s="26"/>
      <c r="KWR240" s="26"/>
      <c r="KWS240" s="26"/>
      <c r="KWT240" s="26"/>
      <c r="KWU240" s="26"/>
      <c r="KWV240" s="26"/>
      <c r="KWW240" s="26"/>
      <c r="KWX240" s="26"/>
      <c r="KWY240" s="26"/>
      <c r="KWZ240" s="26"/>
      <c r="KXA240" s="26"/>
      <c r="KXB240" s="26"/>
      <c r="KXC240" s="26"/>
      <c r="KXD240" s="26"/>
      <c r="KXE240" s="26"/>
      <c r="KXF240" s="26"/>
      <c r="KXG240" s="26"/>
      <c r="KXH240" s="26"/>
      <c r="KXI240" s="26"/>
      <c r="KXJ240" s="26"/>
      <c r="KXK240" s="26"/>
      <c r="KXL240" s="26"/>
      <c r="KXM240" s="26"/>
      <c r="KXN240" s="26"/>
      <c r="KXO240" s="26"/>
      <c r="KXP240" s="26"/>
      <c r="KXQ240" s="26"/>
      <c r="KXR240" s="26"/>
      <c r="KXS240" s="26"/>
      <c r="KXT240" s="26"/>
      <c r="KXU240" s="26"/>
      <c r="KXV240" s="26"/>
      <c r="KXW240" s="26"/>
      <c r="KXX240" s="26"/>
      <c r="KXY240" s="26"/>
      <c r="KXZ240" s="26"/>
      <c r="KYA240" s="26"/>
      <c r="KYB240" s="26"/>
      <c r="KYC240" s="26"/>
      <c r="KYD240" s="26"/>
      <c r="KYE240" s="26"/>
      <c r="KYF240" s="26"/>
      <c r="KYG240" s="26"/>
      <c r="KYH240" s="26"/>
      <c r="KYI240" s="26"/>
      <c r="KYJ240" s="26"/>
      <c r="KYK240" s="26"/>
      <c r="KYL240" s="26"/>
      <c r="KYM240" s="26"/>
      <c r="KYN240" s="26"/>
      <c r="KYO240" s="26"/>
      <c r="KYP240" s="26"/>
      <c r="KYQ240" s="26"/>
      <c r="KYR240" s="26"/>
      <c r="KYS240" s="26"/>
      <c r="KYT240" s="26"/>
      <c r="KYU240" s="26"/>
      <c r="KYV240" s="26"/>
      <c r="KYW240" s="26"/>
      <c r="KYX240" s="26"/>
      <c r="KYY240" s="26"/>
      <c r="KYZ240" s="26"/>
      <c r="KZA240" s="26"/>
      <c r="KZB240" s="26"/>
      <c r="KZC240" s="26"/>
      <c r="KZD240" s="26"/>
      <c r="KZE240" s="26"/>
      <c r="KZF240" s="26"/>
      <c r="KZG240" s="26"/>
      <c r="KZH240" s="26"/>
      <c r="KZI240" s="26"/>
      <c r="KZJ240" s="26"/>
      <c r="KZK240" s="26"/>
      <c r="KZL240" s="26"/>
      <c r="KZM240" s="26"/>
      <c r="KZN240" s="26"/>
      <c r="KZO240" s="26"/>
      <c r="KZP240" s="26"/>
      <c r="KZQ240" s="26"/>
      <c r="KZR240" s="26"/>
      <c r="KZS240" s="26"/>
      <c r="KZT240" s="26"/>
      <c r="KZU240" s="26"/>
      <c r="KZV240" s="26"/>
      <c r="KZW240" s="26"/>
      <c r="KZX240" s="26"/>
      <c r="KZY240" s="26"/>
      <c r="KZZ240" s="26"/>
      <c r="LAA240" s="26"/>
      <c r="LAB240" s="26"/>
      <c r="LAC240" s="26"/>
      <c r="LAD240" s="26"/>
      <c r="LAE240" s="26"/>
      <c r="LAF240" s="26"/>
      <c r="LAG240" s="26"/>
      <c r="LAH240" s="26"/>
      <c r="LAI240" s="26"/>
      <c r="LAJ240" s="26"/>
      <c r="LAK240" s="26"/>
      <c r="LAL240" s="26"/>
      <c r="LAM240" s="26"/>
      <c r="LAN240" s="26"/>
      <c r="LAO240" s="26"/>
      <c r="LAP240" s="26"/>
      <c r="LAQ240" s="26"/>
      <c r="LAR240" s="26"/>
      <c r="LAS240" s="26"/>
      <c r="LAT240" s="26"/>
      <c r="LAU240" s="26"/>
      <c r="LAV240" s="26"/>
      <c r="LAW240" s="26"/>
      <c r="LAX240" s="26"/>
      <c r="LAY240" s="26"/>
      <c r="LAZ240" s="26"/>
      <c r="LBA240" s="26"/>
      <c r="LBB240" s="26"/>
      <c r="LBC240" s="26"/>
      <c r="LBD240" s="26"/>
      <c r="LBE240" s="26"/>
      <c r="LBF240" s="26"/>
      <c r="LBG240" s="26"/>
      <c r="LBH240" s="26"/>
      <c r="LBI240" s="26"/>
      <c r="LBJ240" s="26"/>
      <c r="LBK240" s="26"/>
      <c r="LBL240" s="26"/>
      <c r="LBM240" s="26"/>
      <c r="LBN240" s="26"/>
      <c r="LBO240" s="26"/>
      <c r="LBP240" s="26"/>
      <c r="LBQ240" s="26"/>
      <c r="LBR240" s="26"/>
      <c r="LBS240" s="26"/>
      <c r="LBT240" s="26"/>
      <c r="LBU240" s="26"/>
      <c r="LBV240" s="26"/>
      <c r="LBW240" s="26"/>
      <c r="LBX240" s="26"/>
      <c r="LBY240" s="26"/>
      <c r="LBZ240" s="26"/>
      <c r="LCA240" s="26"/>
      <c r="LCB240" s="26"/>
      <c r="LCC240" s="26"/>
      <c r="LCD240" s="26"/>
      <c r="LCE240" s="26"/>
      <c r="LCF240" s="26"/>
      <c r="LCG240" s="26"/>
      <c r="LCH240" s="26"/>
      <c r="LCI240" s="26"/>
      <c r="LCJ240" s="26"/>
      <c r="LCK240" s="26"/>
      <c r="LCL240" s="26"/>
      <c r="LCM240" s="26"/>
      <c r="LCN240" s="26"/>
      <c r="LCO240" s="26"/>
      <c r="LCP240" s="26"/>
      <c r="LCQ240" s="26"/>
      <c r="LCR240" s="26"/>
      <c r="LCS240" s="26"/>
      <c r="LCT240" s="26"/>
      <c r="LCU240" s="26"/>
      <c r="LCV240" s="26"/>
      <c r="LCW240" s="26"/>
      <c r="LCX240" s="26"/>
      <c r="LCY240" s="26"/>
      <c r="LCZ240" s="26"/>
      <c r="LDA240" s="26"/>
      <c r="LDB240" s="26"/>
      <c r="LDC240" s="26"/>
      <c r="LDD240" s="26"/>
      <c r="LDE240" s="26"/>
      <c r="LDF240" s="26"/>
      <c r="LDG240" s="26"/>
      <c r="LDH240" s="26"/>
      <c r="LDI240" s="26"/>
      <c r="LDJ240" s="26"/>
      <c r="LDK240" s="26"/>
      <c r="LDL240" s="26"/>
      <c r="LDM240" s="26"/>
      <c r="LDN240" s="26"/>
      <c r="LDO240" s="26"/>
      <c r="LDP240" s="26"/>
      <c r="LDQ240" s="26"/>
      <c r="LDR240" s="26"/>
      <c r="LDS240" s="26"/>
      <c r="LDT240" s="26"/>
      <c r="LDU240" s="26"/>
      <c r="LDV240" s="26"/>
      <c r="LDW240" s="26"/>
      <c r="LDX240" s="26"/>
      <c r="LDY240" s="26"/>
      <c r="LDZ240" s="26"/>
      <c r="LEA240" s="26"/>
      <c r="LEB240" s="26"/>
      <c r="LEC240" s="26"/>
      <c r="LED240" s="26"/>
      <c r="LEE240" s="26"/>
      <c r="LEF240" s="26"/>
      <c r="LEG240" s="26"/>
      <c r="LEH240" s="26"/>
      <c r="LEI240" s="26"/>
      <c r="LEJ240" s="26"/>
      <c r="LEK240" s="26"/>
      <c r="LEL240" s="26"/>
      <c r="LEM240" s="26"/>
      <c r="LEN240" s="26"/>
      <c r="LEO240" s="26"/>
      <c r="LEP240" s="26"/>
      <c r="LEQ240" s="26"/>
      <c r="LER240" s="26"/>
      <c r="LES240" s="26"/>
      <c r="LET240" s="26"/>
      <c r="LEU240" s="26"/>
      <c r="LEV240" s="26"/>
      <c r="LEW240" s="26"/>
      <c r="LEX240" s="26"/>
      <c r="LEY240" s="26"/>
      <c r="LEZ240" s="26"/>
      <c r="LFA240" s="26"/>
      <c r="LFB240" s="26"/>
      <c r="LFC240" s="26"/>
      <c r="LFD240" s="26"/>
      <c r="LFE240" s="26"/>
      <c r="LFF240" s="26"/>
      <c r="LFG240" s="26"/>
      <c r="LFH240" s="26"/>
      <c r="LFI240" s="26"/>
      <c r="LFJ240" s="26"/>
      <c r="LFK240" s="26"/>
      <c r="LFL240" s="26"/>
      <c r="LFM240" s="26"/>
      <c r="LFN240" s="26"/>
      <c r="LFO240" s="26"/>
      <c r="LFP240" s="26"/>
      <c r="LFQ240" s="26"/>
      <c r="LFR240" s="26"/>
      <c r="LFS240" s="26"/>
      <c r="LFT240" s="26"/>
      <c r="LFU240" s="26"/>
      <c r="LFV240" s="26"/>
      <c r="LFW240" s="26"/>
      <c r="LFX240" s="26"/>
      <c r="LFY240" s="26"/>
      <c r="LFZ240" s="26"/>
      <c r="LGA240" s="26"/>
      <c r="LGB240" s="26"/>
      <c r="LGC240" s="26"/>
      <c r="LGD240" s="26"/>
      <c r="LGE240" s="26"/>
      <c r="LGF240" s="26"/>
      <c r="LGG240" s="26"/>
      <c r="LGH240" s="26"/>
      <c r="LGI240" s="26"/>
      <c r="LGJ240" s="26"/>
      <c r="LGK240" s="26"/>
      <c r="LGL240" s="26"/>
      <c r="LGM240" s="26"/>
      <c r="LGN240" s="26"/>
      <c r="LGO240" s="26"/>
      <c r="LGP240" s="26"/>
      <c r="LGQ240" s="26"/>
      <c r="LGR240" s="26"/>
      <c r="LGS240" s="26"/>
      <c r="LGT240" s="26"/>
      <c r="LGU240" s="26"/>
      <c r="LGV240" s="26"/>
      <c r="LGW240" s="26"/>
      <c r="LGX240" s="26"/>
      <c r="LGY240" s="26"/>
      <c r="LGZ240" s="26"/>
      <c r="LHA240" s="26"/>
      <c r="LHB240" s="26"/>
      <c r="LHC240" s="26"/>
      <c r="LHD240" s="26"/>
      <c r="LHE240" s="26"/>
      <c r="LHF240" s="26"/>
      <c r="LHG240" s="26"/>
      <c r="LHH240" s="26"/>
      <c r="LHI240" s="26"/>
      <c r="LHJ240" s="26"/>
      <c r="LHK240" s="26"/>
      <c r="LHL240" s="26"/>
      <c r="LHM240" s="26"/>
      <c r="LHN240" s="26"/>
      <c r="LHO240" s="26"/>
      <c r="LHP240" s="26"/>
      <c r="LHQ240" s="26"/>
      <c r="LHR240" s="26"/>
      <c r="LHS240" s="26"/>
      <c r="LHT240" s="26"/>
      <c r="LHU240" s="26"/>
      <c r="LHV240" s="26"/>
      <c r="LHW240" s="26"/>
      <c r="LHX240" s="26"/>
      <c r="LHY240" s="26"/>
      <c r="LHZ240" s="26"/>
      <c r="LIA240" s="26"/>
      <c r="LIB240" s="26"/>
      <c r="LIC240" s="26"/>
      <c r="LID240" s="26"/>
      <c r="LIE240" s="26"/>
      <c r="LIF240" s="26"/>
      <c r="LIG240" s="26"/>
      <c r="LIH240" s="26"/>
      <c r="LII240" s="26"/>
      <c r="LIJ240" s="26"/>
      <c r="LIK240" s="26"/>
      <c r="LIL240" s="26"/>
      <c r="LIM240" s="26"/>
      <c r="LIN240" s="26"/>
      <c r="LIO240" s="26"/>
      <c r="LIP240" s="26"/>
      <c r="LIQ240" s="26"/>
      <c r="LIR240" s="26"/>
      <c r="LIS240" s="26"/>
      <c r="LIT240" s="26"/>
      <c r="LIU240" s="26"/>
      <c r="LIV240" s="26"/>
      <c r="LIW240" s="26"/>
      <c r="LIX240" s="26"/>
      <c r="LIY240" s="26"/>
      <c r="LIZ240" s="26"/>
      <c r="LJA240" s="26"/>
      <c r="LJB240" s="26"/>
      <c r="LJC240" s="26"/>
      <c r="LJD240" s="26"/>
      <c r="LJE240" s="26"/>
      <c r="LJF240" s="26"/>
      <c r="LJG240" s="26"/>
      <c r="LJH240" s="26"/>
      <c r="LJI240" s="26"/>
      <c r="LJJ240" s="26"/>
      <c r="LJK240" s="26"/>
      <c r="LJL240" s="26"/>
      <c r="LJM240" s="26"/>
      <c r="LJN240" s="26"/>
      <c r="LJO240" s="26"/>
      <c r="LJP240" s="26"/>
      <c r="LJQ240" s="26"/>
      <c r="LJR240" s="26"/>
      <c r="LJS240" s="26"/>
      <c r="LJT240" s="26"/>
      <c r="LJU240" s="26"/>
      <c r="LJV240" s="26"/>
      <c r="LJW240" s="26"/>
      <c r="LJX240" s="26"/>
      <c r="LJY240" s="26"/>
      <c r="LJZ240" s="26"/>
      <c r="LKA240" s="26"/>
      <c r="LKB240" s="26"/>
      <c r="LKC240" s="26"/>
      <c r="LKD240" s="26"/>
      <c r="LKE240" s="26"/>
      <c r="LKF240" s="26"/>
      <c r="LKG240" s="26"/>
      <c r="LKH240" s="26"/>
      <c r="LKI240" s="26"/>
      <c r="LKJ240" s="26"/>
      <c r="LKK240" s="26"/>
      <c r="LKL240" s="26"/>
      <c r="LKM240" s="26"/>
      <c r="LKN240" s="26"/>
      <c r="LKO240" s="26"/>
      <c r="LKP240" s="26"/>
      <c r="LKQ240" s="26"/>
      <c r="LKR240" s="26"/>
      <c r="LKS240" s="26"/>
      <c r="LKT240" s="26"/>
      <c r="LKU240" s="26"/>
      <c r="LKV240" s="26"/>
      <c r="LKW240" s="26"/>
      <c r="LKX240" s="26"/>
      <c r="LKY240" s="26"/>
      <c r="LKZ240" s="26"/>
      <c r="LLA240" s="26"/>
      <c r="LLB240" s="26"/>
      <c r="LLC240" s="26"/>
      <c r="LLD240" s="26"/>
      <c r="LLE240" s="26"/>
      <c r="LLF240" s="26"/>
      <c r="LLG240" s="26"/>
      <c r="LLH240" s="26"/>
      <c r="LLI240" s="26"/>
      <c r="LLJ240" s="26"/>
      <c r="LLK240" s="26"/>
      <c r="LLL240" s="26"/>
      <c r="LLM240" s="26"/>
      <c r="LLN240" s="26"/>
      <c r="LLO240" s="26"/>
      <c r="LLP240" s="26"/>
      <c r="LLQ240" s="26"/>
      <c r="LLR240" s="26"/>
      <c r="LLS240" s="26"/>
      <c r="LLT240" s="26"/>
      <c r="LLU240" s="26"/>
      <c r="LLV240" s="26"/>
      <c r="LLW240" s="26"/>
      <c r="LLX240" s="26"/>
      <c r="LLY240" s="26"/>
      <c r="LLZ240" s="26"/>
      <c r="LMA240" s="26"/>
      <c r="LMB240" s="26"/>
      <c r="LMC240" s="26"/>
      <c r="LMD240" s="26"/>
      <c r="LME240" s="26"/>
      <c r="LMF240" s="26"/>
      <c r="LMG240" s="26"/>
      <c r="LMH240" s="26"/>
      <c r="LMI240" s="26"/>
      <c r="LMJ240" s="26"/>
      <c r="LMK240" s="26"/>
      <c r="LML240" s="26"/>
      <c r="LMM240" s="26"/>
      <c r="LMN240" s="26"/>
      <c r="LMO240" s="26"/>
      <c r="LMP240" s="26"/>
      <c r="LMQ240" s="26"/>
      <c r="LMR240" s="26"/>
      <c r="LMS240" s="26"/>
      <c r="LMT240" s="26"/>
      <c r="LMU240" s="26"/>
      <c r="LMV240" s="26"/>
      <c r="LMW240" s="26"/>
      <c r="LMX240" s="26"/>
      <c r="LMY240" s="26"/>
      <c r="LMZ240" s="26"/>
      <c r="LNA240" s="26"/>
      <c r="LNB240" s="26"/>
      <c r="LNC240" s="26"/>
      <c r="LND240" s="26"/>
      <c r="LNE240" s="26"/>
      <c r="LNF240" s="26"/>
      <c r="LNG240" s="26"/>
      <c r="LNH240" s="26"/>
      <c r="LNI240" s="26"/>
      <c r="LNJ240" s="26"/>
      <c r="LNK240" s="26"/>
      <c r="LNL240" s="26"/>
      <c r="LNM240" s="26"/>
      <c r="LNN240" s="26"/>
      <c r="LNO240" s="26"/>
      <c r="LNP240" s="26"/>
      <c r="LNQ240" s="26"/>
      <c r="LNR240" s="26"/>
      <c r="LNS240" s="26"/>
      <c r="LNT240" s="26"/>
      <c r="LNU240" s="26"/>
      <c r="LNV240" s="26"/>
      <c r="LNW240" s="26"/>
      <c r="LNX240" s="26"/>
      <c r="LNY240" s="26"/>
      <c r="LNZ240" s="26"/>
      <c r="LOA240" s="26"/>
      <c r="LOB240" s="26"/>
      <c r="LOC240" s="26"/>
      <c r="LOD240" s="26"/>
      <c r="LOE240" s="26"/>
      <c r="LOF240" s="26"/>
      <c r="LOG240" s="26"/>
      <c r="LOH240" s="26"/>
      <c r="LOI240" s="26"/>
      <c r="LOJ240" s="26"/>
      <c r="LOK240" s="26"/>
      <c r="LOL240" s="26"/>
      <c r="LOM240" s="26"/>
      <c r="LON240" s="26"/>
      <c r="LOO240" s="26"/>
      <c r="LOP240" s="26"/>
      <c r="LOQ240" s="26"/>
      <c r="LOR240" s="26"/>
      <c r="LOS240" s="26"/>
      <c r="LOT240" s="26"/>
      <c r="LOU240" s="26"/>
      <c r="LOV240" s="26"/>
      <c r="LOW240" s="26"/>
      <c r="LOX240" s="26"/>
      <c r="LOY240" s="26"/>
      <c r="LOZ240" s="26"/>
      <c r="LPA240" s="26"/>
      <c r="LPB240" s="26"/>
      <c r="LPC240" s="26"/>
      <c r="LPD240" s="26"/>
      <c r="LPE240" s="26"/>
      <c r="LPF240" s="26"/>
      <c r="LPG240" s="26"/>
      <c r="LPH240" s="26"/>
      <c r="LPI240" s="26"/>
      <c r="LPJ240" s="26"/>
      <c r="LPK240" s="26"/>
      <c r="LPL240" s="26"/>
      <c r="LPM240" s="26"/>
      <c r="LPN240" s="26"/>
      <c r="LPO240" s="26"/>
      <c r="LPP240" s="26"/>
      <c r="LPQ240" s="26"/>
      <c r="LPR240" s="26"/>
      <c r="LPS240" s="26"/>
      <c r="LPT240" s="26"/>
      <c r="LPU240" s="26"/>
      <c r="LPV240" s="26"/>
      <c r="LPW240" s="26"/>
      <c r="LPX240" s="26"/>
      <c r="LPY240" s="26"/>
      <c r="LPZ240" s="26"/>
      <c r="LQA240" s="26"/>
      <c r="LQB240" s="26"/>
      <c r="LQC240" s="26"/>
      <c r="LQD240" s="26"/>
      <c r="LQE240" s="26"/>
      <c r="LQF240" s="26"/>
      <c r="LQG240" s="26"/>
      <c r="LQH240" s="26"/>
      <c r="LQI240" s="26"/>
      <c r="LQJ240" s="26"/>
      <c r="LQK240" s="26"/>
      <c r="LQL240" s="26"/>
      <c r="LQM240" s="26"/>
      <c r="LQN240" s="26"/>
      <c r="LQO240" s="26"/>
      <c r="LQP240" s="26"/>
      <c r="LQQ240" s="26"/>
      <c r="LQR240" s="26"/>
      <c r="LQS240" s="26"/>
      <c r="LQT240" s="26"/>
      <c r="LQU240" s="26"/>
      <c r="LQV240" s="26"/>
      <c r="LQW240" s="26"/>
      <c r="LQX240" s="26"/>
      <c r="LQY240" s="26"/>
      <c r="LQZ240" s="26"/>
      <c r="LRA240" s="26"/>
      <c r="LRB240" s="26"/>
      <c r="LRC240" s="26"/>
      <c r="LRD240" s="26"/>
      <c r="LRE240" s="26"/>
      <c r="LRF240" s="26"/>
      <c r="LRG240" s="26"/>
      <c r="LRH240" s="26"/>
      <c r="LRI240" s="26"/>
      <c r="LRJ240" s="26"/>
      <c r="LRK240" s="26"/>
      <c r="LRL240" s="26"/>
      <c r="LRM240" s="26"/>
      <c r="LRN240" s="26"/>
      <c r="LRO240" s="26"/>
      <c r="LRP240" s="26"/>
      <c r="LRQ240" s="26"/>
      <c r="LRR240" s="26"/>
      <c r="LRS240" s="26"/>
      <c r="LRT240" s="26"/>
      <c r="LRU240" s="26"/>
      <c r="LRV240" s="26"/>
      <c r="LRW240" s="26"/>
      <c r="LRX240" s="26"/>
      <c r="LRY240" s="26"/>
      <c r="LRZ240" s="26"/>
      <c r="LSA240" s="26"/>
      <c r="LSB240" s="26"/>
      <c r="LSC240" s="26"/>
      <c r="LSD240" s="26"/>
      <c r="LSE240" s="26"/>
      <c r="LSF240" s="26"/>
      <c r="LSG240" s="26"/>
      <c r="LSH240" s="26"/>
      <c r="LSI240" s="26"/>
      <c r="LSJ240" s="26"/>
      <c r="LSK240" s="26"/>
      <c r="LSL240" s="26"/>
      <c r="LSM240" s="26"/>
      <c r="LSN240" s="26"/>
      <c r="LSO240" s="26"/>
      <c r="LSP240" s="26"/>
      <c r="LSQ240" s="26"/>
      <c r="LSR240" s="26"/>
      <c r="LSS240" s="26"/>
      <c r="LST240" s="26"/>
      <c r="LSU240" s="26"/>
      <c r="LSV240" s="26"/>
      <c r="LSW240" s="26"/>
      <c r="LSX240" s="26"/>
      <c r="LSY240" s="26"/>
      <c r="LSZ240" s="26"/>
      <c r="LTA240" s="26"/>
      <c r="LTB240" s="26"/>
      <c r="LTC240" s="26"/>
      <c r="LTD240" s="26"/>
      <c r="LTE240" s="26"/>
      <c r="LTF240" s="26"/>
      <c r="LTG240" s="26"/>
      <c r="LTH240" s="26"/>
      <c r="LTI240" s="26"/>
      <c r="LTJ240" s="26"/>
      <c r="LTK240" s="26"/>
      <c r="LTL240" s="26"/>
      <c r="LTM240" s="26"/>
      <c r="LTN240" s="26"/>
      <c r="LTO240" s="26"/>
      <c r="LTP240" s="26"/>
      <c r="LTQ240" s="26"/>
      <c r="LTR240" s="26"/>
      <c r="LTS240" s="26"/>
      <c r="LTT240" s="26"/>
      <c r="LTU240" s="26"/>
      <c r="LTV240" s="26"/>
      <c r="LTW240" s="26"/>
      <c r="LTX240" s="26"/>
      <c r="LTY240" s="26"/>
      <c r="LTZ240" s="26"/>
      <c r="LUA240" s="26"/>
      <c r="LUB240" s="26"/>
      <c r="LUC240" s="26"/>
      <c r="LUD240" s="26"/>
      <c r="LUE240" s="26"/>
      <c r="LUF240" s="26"/>
      <c r="LUG240" s="26"/>
      <c r="LUH240" s="26"/>
      <c r="LUI240" s="26"/>
      <c r="LUJ240" s="26"/>
      <c r="LUK240" s="26"/>
      <c r="LUL240" s="26"/>
      <c r="LUM240" s="26"/>
      <c r="LUN240" s="26"/>
      <c r="LUO240" s="26"/>
      <c r="LUP240" s="26"/>
      <c r="LUQ240" s="26"/>
      <c r="LUR240" s="26"/>
      <c r="LUS240" s="26"/>
      <c r="LUT240" s="26"/>
      <c r="LUU240" s="26"/>
      <c r="LUV240" s="26"/>
      <c r="LUW240" s="26"/>
      <c r="LUX240" s="26"/>
      <c r="LUY240" s="26"/>
      <c r="LUZ240" s="26"/>
      <c r="LVA240" s="26"/>
      <c r="LVB240" s="26"/>
      <c r="LVC240" s="26"/>
      <c r="LVD240" s="26"/>
      <c r="LVE240" s="26"/>
      <c r="LVF240" s="26"/>
      <c r="LVG240" s="26"/>
      <c r="LVH240" s="26"/>
      <c r="LVI240" s="26"/>
      <c r="LVJ240" s="26"/>
      <c r="LVK240" s="26"/>
      <c r="LVL240" s="26"/>
      <c r="LVM240" s="26"/>
      <c r="LVN240" s="26"/>
      <c r="LVO240" s="26"/>
      <c r="LVP240" s="26"/>
      <c r="LVQ240" s="26"/>
      <c r="LVR240" s="26"/>
      <c r="LVS240" s="26"/>
      <c r="LVT240" s="26"/>
      <c r="LVU240" s="26"/>
      <c r="LVV240" s="26"/>
      <c r="LVW240" s="26"/>
      <c r="LVX240" s="26"/>
      <c r="LVY240" s="26"/>
      <c r="LVZ240" s="26"/>
      <c r="LWA240" s="26"/>
      <c r="LWB240" s="26"/>
      <c r="LWC240" s="26"/>
      <c r="LWD240" s="26"/>
      <c r="LWE240" s="26"/>
      <c r="LWF240" s="26"/>
      <c r="LWG240" s="26"/>
      <c r="LWH240" s="26"/>
      <c r="LWI240" s="26"/>
      <c r="LWJ240" s="26"/>
      <c r="LWK240" s="26"/>
      <c r="LWL240" s="26"/>
      <c r="LWM240" s="26"/>
      <c r="LWN240" s="26"/>
      <c r="LWO240" s="26"/>
      <c r="LWP240" s="26"/>
      <c r="LWQ240" s="26"/>
      <c r="LWR240" s="26"/>
      <c r="LWS240" s="26"/>
      <c r="LWT240" s="26"/>
      <c r="LWU240" s="26"/>
      <c r="LWV240" s="26"/>
      <c r="LWW240" s="26"/>
      <c r="LWX240" s="26"/>
      <c r="LWY240" s="26"/>
      <c r="LWZ240" s="26"/>
      <c r="LXA240" s="26"/>
      <c r="LXB240" s="26"/>
      <c r="LXC240" s="26"/>
      <c r="LXD240" s="26"/>
      <c r="LXE240" s="26"/>
      <c r="LXF240" s="26"/>
      <c r="LXG240" s="26"/>
      <c r="LXH240" s="26"/>
      <c r="LXI240" s="26"/>
      <c r="LXJ240" s="26"/>
      <c r="LXK240" s="26"/>
      <c r="LXL240" s="26"/>
      <c r="LXM240" s="26"/>
      <c r="LXN240" s="26"/>
      <c r="LXO240" s="26"/>
      <c r="LXP240" s="26"/>
      <c r="LXQ240" s="26"/>
      <c r="LXR240" s="26"/>
      <c r="LXS240" s="26"/>
      <c r="LXT240" s="26"/>
      <c r="LXU240" s="26"/>
      <c r="LXV240" s="26"/>
      <c r="LXW240" s="26"/>
      <c r="LXX240" s="26"/>
      <c r="LXY240" s="26"/>
      <c r="LXZ240" s="26"/>
      <c r="LYA240" s="26"/>
      <c r="LYB240" s="26"/>
      <c r="LYC240" s="26"/>
      <c r="LYD240" s="26"/>
      <c r="LYE240" s="26"/>
      <c r="LYF240" s="26"/>
      <c r="LYG240" s="26"/>
      <c r="LYH240" s="26"/>
      <c r="LYI240" s="26"/>
      <c r="LYJ240" s="26"/>
      <c r="LYK240" s="26"/>
      <c r="LYL240" s="26"/>
      <c r="LYM240" s="26"/>
      <c r="LYN240" s="26"/>
      <c r="LYO240" s="26"/>
      <c r="LYP240" s="26"/>
      <c r="LYQ240" s="26"/>
      <c r="LYR240" s="26"/>
      <c r="LYS240" s="26"/>
      <c r="LYT240" s="26"/>
      <c r="LYU240" s="26"/>
      <c r="LYV240" s="26"/>
      <c r="LYW240" s="26"/>
      <c r="LYX240" s="26"/>
      <c r="LYY240" s="26"/>
      <c r="LYZ240" s="26"/>
      <c r="LZA240" s="26"/>
      <c r="LZB240" s="26"/>
      <c r="LZC240" s="26"/>
      <c r="LZD240" s="26"/>
      <c r="LZE240" s="26"/>
      <c r="LZF240" s="26"/>
      <c r="LZG240" s="26"/>
      <c r="LZH240" s="26"/>
      <c r="LZI240" s="26"/>
      <c r="LZJ240" s="26"/>
      <c r="LZK240" s="26"/>
      <c r="LZL240" s="26"/>
      <c r="LZM240" s="26"/>
      <c r="LZN240" s="26"/>
      <c r="LZO240" s="26"/>
      <c r="LZP240" s="26"/>
      <c r="LZQ240" s="26"/>
      <c r="LZR240" s="26"/>
      <c r="LZS240" s="26"/>
      <c r="LZT240" s="26"/>
      <c r="LZU240" s="26"/>
      <c r="LZV240" s="26"/>
      <c r="LZW240" s="26"/>
      <c r="LZX240" s="26"/>
      <c r="LZY240" s="26"/>
      <c r="LZZ240" s="26"/>
      <c r="MAA240" s="26"/>
      <c r="MAB240" s="26"/>
      <c r="MAC240" s="26"/>
      <c r="MAD240" s="26"/>
      <c r="MAE240" s="26"/>
      <c r="MAF240" s="26"/>
      <c r="MAG240" s="26"/>
      <c r="MAH240" s="26"/>
      <c r="MAI240" s="26"/>
      <c r="MAJ240" s="26"/>
      <c r="MAK240" s="26"/>
      <c r="MAL240" s="26"/>
      <c r="MAM240" s="26"/>
      <c r="MAN240" s="26"/>
      <c r="MAO240" s="26"/>
      <c r="MAP240" s="26"/>
      <c r="MAQ240" s="26"/>
      <c r="MAR240" s="26"/>
      <c r="MAS240" s="26"/>
      <c r="MAT240" s="26"/>
      <c r="MAU240" s="26"/>
      <c r="MAV240" s="26"/>
      <c r="MAW240" s="26"/>
      <c r="MAX240" s="26"/>
      <c r="MAY240" s="26"/>
      <c r="MAZ240" s="26"/>
      <c r="MBA240" s="26"/>
      <c r="MBB240" s="26"/>
      <c r="MBC240" s="26"/>
      <c r="MBD240" s="26"/>
      <c r="MBE240" s="26"/>
      <c r="MBF240" s="26"/>
      <c r="MBG240" s="26"/>
      <c r="MBH240" s="26"/>
      <c r="MBI240" s="26"/>
      <c r="MBJ240" s="26"/>
      <c r="MBK240" s="26"/>
      <c r="MBL240" s="26"/>
      <c r="MBM240" s="26"/>
      <c r="MBN240" s="26"/>
      <c r="MBO240" s="26"/>
      <c r="MBP240" s="26"/>
      <c r="MBQ240" s="26"/>
      <c r="MBR240" s="26"/>
      <c r="MBS240" s="26"/>
      <c r="MBT240" s="26"/>
      <c r="MBU240" s="26"/>
      <c r="MBV240" s="26"/>
      <c r="MBW240" s="26"/>
      <c r="MBX240" s="26"/>
      <c r="MBY240" s="26"/>
      <c r="MBZ240" s="26"/>
      <c r="MCA240" s="26"/>
      <c r="MCB240" s="26"/>
      <c r="MCC240" s="26"/>
      <c r="MCD240" s="26"/>
      <c r="MCE240" s="26"/>
      <c r="MCF240" s="26"/>
      <c r="MCG240" s="26"/>
      <c r="MCH240" s="26"/>
      <c r="MCI240" s="26"/>
      <c r="MCJ240" s="26"/>
      <c r="MCK240" s="26"/>
      <c r="MCL240" s="26"/>
      <c r="MCM240" s="26"/>
      <c r="MCN240" s="26"/>
      <c r="MCO240" s="26"/>
      <c r="MCP240" s="26"/>
      <c r="MCQ240" s="26"/>
      <c r="MCR240" s="26"/>
      <c r="MCS240" s="26"/>
      <c r="MCT240" s="26"/>
      <c r="MCU240" s="26"/>
      <c r="MCV240" s="26"/>
      <c r="MCW240" s="26"/>
      <c r="MCX240" s="26"/>
      <c r="MCY240" s="26"/>
      <c r="MCZ240" s="26"/>
      <c r="MDA240" s="26"/>
      <c r="MDB240" s="26"/>
      <c r="MDC240" s="26"/>
      <c r="MDD240" s="26"/>
      <c r="MDE240" s="26"/>
      <c r="MDF240" s="26"/>
      <c r="MDG240" s="26"/>
      <c r="MDH240" s="26"/>
      <c r="MDI240" s="26"/>
      <c r="MDJ240" s="26"/>
      <c r="MDK240" s="26"/>
      <c r="MDL240" s="26"/>
      <c r="MDM240" s="26"/>
      <c r="MDN240" s="26"/>
      <c r="MDO240" s="26"/>
      <c r="MDP240" s="26"/>
      <c r="MDQ240" s="26"/>
      <c r="MDR240" s="26"/>
      <c r="MDS240" s="26"/>
      <c r="MDT240" s="26"/>
      <c r="MDU240" s="26"/>
      <c r="MDV240" s="26"/>
      <c r="MDW240" s="26"/>
      <c r="MDX240" s="26"/>
      <c r="MDY240" s="26"/>
      <c r="MDZ240" s="26"/>
      <c r="MEA240" s="26"/>
      <c r="MEB240" s="26"/>
      <c r="MEC240" s="26"/>
      <c r="MED240" s="26"/>
      <c r="MEE240" s="26"/>
      <c r="MEF240" s="26"/>
      <c r="MEG240" s="26"/>
      <c r="MEH240" s="26"/>
      <c r="MEI240" s="26"/>
      <c r="MEJ240" s="26"/>
      <c r="MEK240" s="26"/>
      <c r="MEL240" s="26"/>
      <c r="MEM240" s="26"/>
      <c r="MEN240" s="26"/>
      <c r="MEO240" s="26"/>
      <c r="MEP240" s="26"/>
      <c r="MEQ240" s="26"/>
      <c r="MER240" s="26"/>
      <c r="MES240" s="26"/>
      <c r="MET240" s="26"/>
      <c r="MEU240" s="26"/>
      <c r="MEV240" s="26"/>
      <c r="MEW240" s="26"/>
      <c r="MEX240" s="26"/>
      <c r="MEY240" s="26"/>
      <c r="MEZ240" s="26"/>
      <c r="MFA240" s="26"/>
      <c r="MFB240" s="26"/>
      <c r="MFC240" s="26"/>
      <c r="MFD240" s="26"/>
      <c r="MFE240" s="26"/>
      <c r="MFF240" s="26"/>
      <c r="MFG240" s="26"/>
      <c r="MFH240" s="26"/>
      <c r="MFI240" s="26"/>
      <c r="MFJ240" s="26"/>
      <c r="MFK240" s="26"/>
      <c r="MFL240" s="26"/>
      <c r="MFM240" s="26"/>
      <c r="MFN240" s="26"/>
      <c r="MFO240" s="26"/>
      <c r="MFP240" s="26"/>
      <c r="MFQ240" s="26"/>
      <c r="MFR240" s="26"/>
      <c r="MFS240" s="26"/>
      <c r="MFT240" s="26"/>
      <c r="MFU240" s="26"/>
      <c r="MFV240" s="26"/>
      <c r="MFW240" s="26"/>
      <c r="MFX240" s="26"/>
      <c r="MFY240" s="26"/>
      <c r="MFZ240" s="26"/>
      <c r="MGA240" s="26"/>
      <c r="MGB240" s="26"/>
      <c r="MGC240" s="26"/>
      <c r="MGD240" s="26"/>
      <c r="MGE240" s="26"/>
      <c r="MGF240" s="26"/>
      <c r="MGG240" s="26"/>
      <c r="MGH240" s="26"/>
      <c r="MGI240" s="26"/>
      <c r="MGJ240" s="26"/>
      <c r="MGK240" s="26"/>
      <c r="MGL240" s="26"/>
      <c r="MGM240" s="26"/>
      <c r="MGN240" s="26"/>
      <c r="MGO240" s="26"/>
      <c r="MGP240" s="26"/>
      <c r="MGQ240" s="26"/>
      <c r="MGR240" s="26"/>
      <c r="MGS240" s="26"/>
      <c r="MGT240" s="26"/>
      <c r="MGU240" s="26"/>
      <c r="MGV240" s="26"/>
      <c r="MGW240" s="26"/>
      <c r="MGX240" s="26"/>
      <c r="MGY240" s="26"/>
      <c r="MGZ240" s="26"/>
      <c r="MHA240" s="26"/>
      <c r="MHB240" s="26"/>
      <c r="MHC240" s="26"/>
      <c r="MHD240" s="26"/>
      <c r="MHE240" s="26"/>
      <c r="MHF240" s="26"/>
      <c r="MHG240" s="26"/>
      <c r="MHH240" s="26"/>
      <c r="MHI240" s="26"/>
      <c r="MHJ240" s="26"/>
      <c r="MHK240" s="26"/>
      <c r="MHL240" s="26"/>
      <c r="MHM240" s="26"/>
      <c r="MHN240" s="26"/>
      <c r="MHO240" s="26"/>
      <c r="MHP240" s="26"/>
      <c r="MHQ240" s="26"/>
      <c r="MHR240" s="26"/>
      <c r="MHS240" s="26"/>
      <c r="MHT240" s="26"/>
      <c r="MHU240" s="26"/>
      <c r="MHV240" s="26"/>
      <c r="MHW240" s="26"/>
      <c r="MHX240" s="26"/>
      <c r="MHY240" s="26"/>
      <c r="MHZ240" s="26"/>
      <c r="MIA240" s="26"/>
      <c r="MIB240" s="26"/>
      <c r="MIC240" s="26"/>
      <c r="MID240" s="26"/>
      <c r="MIE240" s="26"/>
      <c r="MIF240" s="26"/>
      <c r="MIG240" s="26"/>
      <c r="MIH240" s="26"/>
      <c r="MII240" s="26"/>
      <c r="MIJ240" s="26"/>
      <c r="MIK240" s="26"/>
      <c r="MIL240" s="26"/>
      <c r="MIM240" s="26"/>
      <c r="MIN240" s="26"/>
      <c r="MIO240" s="26"/>
      <c r="MIP240" s="26"/>
      <c r="MIQ240" s="26"/>
      <c r="MIR240" s="26"/>
      <c r="MIS240" s="26"/>
      <c r="MIT240" s="26"/>
      <c r="MIU240" s="26"/>
      <c r="MIV240" s="26"/>
      <c r="MIW240" s="26"/>
      <c r="MIX240" s="26"/>
      <c r="MIY240" s="26"/>
      <c r="MIZ240" s="26"/>
      <c r="MJA240" s="26"/>
      <c r="MJB240" s="26"/>
      <c r="MJC240" s="26"/>
      <c r="MJD240" s="26"/>
      <c r="MJE240" s="26"/>
      <c r="MJF240" s="26"/>
      <c r="MJG240" s="26"/>
      <c r="MJH240" s="26"/>
      <c r="MJI240" s="26"/>
      <c r="MJJ240" s="26"/>
      <c r="MJK240" s="26"/>
      <c r="MJL240" s="26"/>
      <c r="MJM240" s="26"/>
      <c r="MJN240" s="26"/>
      <c r="MJO240" s="26"/>
      <c r="MJP240" s="26"/>
      <c r="MJQ240" s="26"/>
      <c r="MJR240" s="26"/>
      <c r="MJS240" s="26"/>
      <c r="MJT240" s="26"/>
      <c r="MJU240" s="26"/>
      <c r="MJV240" s="26"/>
      <c r="MJW240" s="26"/>
      <c r="MJX240" s="26"/>
      <c r="MJY240" s="26"/>
      <c r="MJZ240" s="26"/>
      <c r="MKA240" s="26"/>
      <c r="MKB240" s="26"/>
      <c r="MKC240" s="26"/>
      <c r="MKD240" s="26"/>
      <c r="MKE240" s="26"/>
      <c r="MKF240" s="26"/>
      <c r="MKG240" s="26"/>
      <c r="MKH240" s="26"/>
      <c r="MKI240" s="26"/>
      <c r="MKJ240" s="26"/>
      <c r="MKK240" s="26"/>
      <c r="MKL240" s="26"/>
      <c r="MKM240" s="26"/>
      <c r="MKN240" s="26"/>
      <c r="MKO240" s="26"/>
      <c r="MKP240" s="26"/>
      <c r="MKQ240" s="26"/>
      <c r="MKR240" s="26"/>
      <c r="MKS240" s="26"/>
      <c r="MKT240" s="26"/>
      <c r="MKU240" s="26"/>
      <c r="MKV240" s="26"/>
      <c r="MKW240" s="26"/>
      <c r="MKX240" s="26"/>
      <c r="MKY240" s="26"/>
      <c r="MKZ240" s="26"/>
      <c r="MLA240" s="26"/>
      <c r="MLB240" s="26"/>
      <c r="MLC240" s="26"/>
      <c r="MLD240" s="26"/>
      <c r="MLE240" s="26"/>
      <c r="MLF240" s="26"/>
      <c r="MLG240" s="26"/>
      <c r="MLH240" s="26"/>
      <c r="MLI240" s="26"/>
      <c r="MLJ240" s="26"/>
      <c r="MLK240" s="26"/>
      <c r="MLL240" s="26"/>
      <c r="MLM240" s="26"/>
      <c r="MLN240" s="26"/>
      <c r="MLO240" s="26"/>
      <c r="MLP240" s="26"/>
      <c r="MLQ240" s="26"/>
      <c r="MLR240" s="26"/>
      <c r="MLS240" s="26"/>
      <c r="MLT240" s="26"/>
      <c r="MLU240" s="26"/>
      <c r="MLV240" s="26"/>
      <c r="MLW240" s="26"/>
      <c r="MLX240" s="26"/>
      <c r="MLY240" s="26"/>
      <c r="MLZ240" s="26"/>
      <c r="MMA240" s="26"/>
      <c r="MMB240" s="26"/>
      <c r="MMC240" s="26"/>
      <c r="MMD240" s="26"/>
      <c r="MME240" s="26"/>
      <c r="MMF240" s="26"/>
      <c r="MMG240" s="26"/>
      <c r="MMH240" s="26"/>
      <c r="MMI240" s="26"/>
      <c r="MMJ240" s="26"/>
      <c r="MMK240" s="26"/>
      <c r="MML240" s="26"/>
      <c r="MMM240" s="26"/>
      <c r="MMN240" s="26"/>
      <c r="MMO240" s="26"/>
      <c r="MMP240" s="26"/>
      <c r="MMQ240" s="26"/>
      <c r="MMR240" s="26"/>
      <c r="MMS240" s="26"/>
      <c r="MMT240" s="26"/>
      <c r="MMU240" s="26"/>
      <c r="MMV240" s="26"/>
      <c r="MMW240" s="26"/>
      <c r="MMX240" s="26"/>
      <c r="MMY240" s="26"/>
      <c r="MMZ240" s="26"/>
      <c r="MNA240" s="26"/>
      <c r="MNB240" s="26"/>
      <c r="MNC240" s="26"/>
      <c r="MND240" s="26"/>
      <c r="MNE240" s="26"/>
      <c r="MNF240" s="26"/>
      <c r="MNG240" s="26"/>
      <c r="MNH240" s="26"/>
      <c r="MNI240" s="26"/>
      <c r="MNJ240" s="26"/>
      <c r="MNK240" s="26"/>
      <c r="MNL240" s="26"/>
      <c r="MNM240" s="26"/>
      <c r="MNN240" s="26"/>
      <c r="MNO240" s="26"/>
      <c r="MNP240" s="26"/>
      <c r="MNQ240" s="26"/>
      <c r="MNR240" s="26"/>
      <c r="MNS240" s="26"/>
      <c r="MNT240" s="26"/>
      <c r="MNU240" s="26"/>
      <c r="MNV240" s="26"/>
      <c r="MNW240" s="26"/>
      <c r="MNX240" s="26"/>
      <c r="MNY240" s="26"/>
      <c r="MNZ240" s="26"/>
      <c r="MOA240" s="26"/>
      <c r="MOB240" s="26"/>
      <c r="MOC240" s="26"/>
      <c r="MOD240" s="26"/>
      <c r="MOE240" s="26"/>
      <c r="MOF240" s="26"/>
      <c r="MOG240" s="26"/>
      <c r="MOH240" s="26"/>
      <c r="MOI240" s="26"/>
      <c r="MOJ240" s="26"/>
      <c r="MOK240" s="26"/>
      <c r="MOL240" s="26"/>
      <c r="MOM240" s="26"/>
      <c r="MON240" s="26"/>
      <c r="MOO240" s="26"/>
      <c r="MOP240" s="26"/>
      <c r="MOQ240" s="26"/>
      <c r="MOR240" s="26"/>
      <c r="MOS240" s="26"/>
      <c r="MOT240" s="26"/>
      <c r="MOU240" s="26"/>
      <c r="MOV240" s="26"/>
      <c r="MOW240" s="26"/>
      <c r="MOX240" s="26"/>
      <c r="MOY240" s="26"/>
      <c r="MOZ240" s="26"/>
      <c r="MPA240" s="26"/>
      <c r="MPB240" s="26"/>
      <c r="MPC240" s="26"/>
      <c r="MPD240" s="26"/>
      <c r="MPE240" s="26"/>
      <c r="MPF240" s="26"/>
      <c r="MPG240" s="26"/>
      <c r="MPH240" s="26"/>
      <c r="MPI240" s="26"/>
      <c r="MPJ240" s="26"/>
      <c r="MPK240" s="26"/>
      <c r="MPL240" s="26"/>
      <c r="MPM240" s="26"/>
      <c r="MPN240" s="26"/>
      <c r="MPO240" s="26"/>
      <c r="MPP240" s="26"/>
      <c r="MPQ240" s="26"/>
      <c r="MPR240" s="26"/>
      <c r="MPS240" s="26"/>
      <c r="MPT240" s="26"/>
      <c r="MPU240" s="26"/>
      <c r="MPV240" s="26"/>
      <c r="MPW240" s="26"/>
      <c r="MPX240" s="26"/>
      <c r="MPY240" s="26"/>
      <c r="MPZ240" s="26"/>
      <c r="MQA240" s="26"/>
      <c r="MQB240" s="26"/>
      <c r="MQC240" s="26"/>
      <c r="MQD240" s="26"/>
      <c r="MQE240" s="26"/>
      <c r="MQF240" s="26"/>
      <c r="MQG240" s="26"/>
      <c r="MQH240" s="26"/>
      <c r="MQI240" s="26"/>
      <c r="MQJ240" s="26"/>
      <c r="MQK240" s="26"/>
      <c r="MQL240" s="26"/>
      <c r="MQM240" s="26"/>
      <c r="MQN240" s="26"/>
      <c r="MQO240" s="26"/>
      <c r="MQP240" s="26"/>
      <c r="MQQ240" s="26"/>
      <c r="MQR240" s="26"/>
      <c r="MQS240" s="26"/>
      <c r="MQT240" s="26"/>
      <c r="MQU240" s="26"/>
      <c r="MQV240" s="26"/>
      <c r="MQW240" s="26"/>
      <c r="MQX240" s="26"/>
      <c r="MQY240" s="26"/>
      <c r="MQZ240" s="26"/>
      <c r="MRA240" s="26"/>
      <c r="MRB240" s="26"/>
      <c r="MRC240" s="26"/>
      <c r="MRD240" s="26"/>
      <c r="MRE240" s="26"/>
      <c r="MRF240" s="26"/>
      <c r="MRG240" s="26"/>
      <c r="MRH240" s="26"/>
      <c r="MRI240" s="26"/>
      <c r="MRJ240" s="26"/>
      <c r="MRK240" s="26"/>
      <c r="MRL240" s="26"/>
      <c r="MRM240" s="26"/>
      <c r="MRN240" s="26"/>
      <c r="MRO240" s="26"/>
      <c r="MRP240" s="26"/>
      <c r="MRQ240" s="26"/>
      <c r="MRR240" s="26"/>
      <c r="MRS240" s="26"/>
      <c r="MRT240" s="26"/>
      <c r="MRU240" s="26"/>
      <c r="MRV240" s="26"/>
      <c r="MRW240" s="26"/>
      <c r="MRX240" s="26"/>
      <c r="MRY240" s="26"/>
      <c r="MRZ240" s="26"/>
      <c r="MSA240" s="26"/>
      <c r="MSB240" s="26"/>
      <c r="MSC240" s="26"/>
      <c r="MSD240" s="26"/>
      <c r="MSE240" s="26"/>
      <c r="MSF240" s="26"/>
      <c r="MSG240" s="26"/>
      <c r="MSH240" s="26"/>
      <c r="MSI240" s="26"/>
      <c r="MSJ240" s="26"/>
      <c r="MSK240" s="26"/>
      <c r="MSL240" s="26"/>
      <c r="MSM240" s="26"/>
      <c r="MSN240" s="26"/>
      <c r="MSO240" s="26"/>
      <c r="MSP240" s="26"/>
      <c r="MSQ240" s="26"/>
      <c r="MSR240" s="26"/>
      <c r="MSS240" s="26"/>
      <c r="MST240" s="26"/>
      <c r="MSU240" s="26"/>
      <c r="MSV240" s="26"/>
      <c r="MSW240" s="26"/>
      <c r="MSX240" s="26"/>
      <c r="MSY240" s="26"/>
      <c r="MSZ240" s="26"/>
      <c r="MTA240" s="26"/>
      <c r="MTB240" s="26"/>
      <c r="MTC240" s="26"/>
      <c r="MTD240" s="26"/>
      <c r="MTE240" s="26"/>
      <c r="MTF240" s="26"/>
      <c r="MTG240" s="26"/>
      <c r="MTH240" s="26"/>
      <c r="MTI240" s="26"/>
      <c r="MTJ240" s="26"/>
      <c r="MTK240" s="26"/>
      <c r="MTL240" s="26"/>
      <c r="MTM240" s="26"/>
      <c r="MTN240" s="26"/>
      <c r="MTO240" s="26"/>
      <c r="MTP240" s="26"/>
      <c r="MTQ240" s="26"/>
      <c r="MTR240" s="26"/>
      <c r="MTS240" s="26"/>
      <c r="MTT240" s="26"/>
      <c r="MTU240" s="26"/>
      <c r="MTV240" s="26"/>
      <c r="MTW240" s="26"/>
      <c r="MTX240" s="26"/>
      <c r="MTY240" s="26"/>
      <c r="MTZ240" s="26"/>
      <c r="MUA240" s="26"/>
      <c r="MUB240" s="26"/>
      <c r="MUC240" s="26"/>
      <c r="MUD240" s="26"/>
      <c r="MUE240" s="26"/>
      <c r="MUF240" s="26"/>
      <c r="MUG240" s="26"/>
      <c r="MUH240" s="26"/>
      <c r="MUI240" s="26"/>
      <c r="MUJ240" s="26"/>
      <c r="MUK240" s="26"/>
      <c r="MUL240" s="26"/>
      <c r="MUM240" s="26"/>
      <c r="MUN240" s="26"/>
      <c r="MUO240" s="26"/>
      <c r="MUP240" s="26"/>
      <c r="MUQ240" s="26"/>
      <c r="MUR240" s="26"/>
      <c r="MUS240" s="26"/>
      <c r="MUT240" s="26"/>
      <c r="MUU240" s="26"/>
      <c r="MUV240" s="26"/>
      <c r="MUW240" s="26"/>
      <c r="MUX240" s="26"/>
      <c r="MUY240" s="26"/>
      <c r="MUZ240" s="26"/>
      <c r="MVA240" s="26"/>
      <c r="MVB240" s="26"/>
      <c r="MVC240" s="26"/>
      <c r="MVD240" s="26"/>
      <c r="MVE240" s="26"/>
      <c r="MVF240" s="26"/>
      <c r="MVG240" s="26"/>
      <c r="MVH240" s="26"/>
      <c r="MVI240" s="26"/>
      <c r="MVJ240" s="26"/>
      <c r="MVK240" s="26"/>
      <c r="MVL240" s="26"/>
      <c r="MVM240" s="26"/>
      <c r="MVN240" s="26"/>
      <c r="MVO240" s="26"/>
      <c r="MVP240" s="26"/>
      <c r="MVQ240" s="26"/>
      <c r="MVR240" s="26"/>
      <c r="MVS240" s="26"/>
      <c r="MVT240" s="26"/>
      <c r="MVU240" s="26"/>
      <c r="MVV240" s="26"/>
      <c r="MVW240" s="26"/>
      <c r="MVX240" s="26"/>
      <c r="MVY240" s="26"/>
      <c r="MVZ240" s="26"/>
      <c r="MWA240" s="26"/>
      <c r="MWB240" s="26"/>
      <c r="MWC240" s="26"/>
      <c r="MWD240" s="26"/>
      <c r="MWE240" s="26"/>
      <c r="MWF240" s="26"/>
      <c r="MWG240" s="26"/>
      <c r="MWH240" s="26"/>
      <c r="MWI240" s="26"/>
      <c r="MWJ240" s="26"/>
      <c r="MWK240" s="26"/>
      <c r="MWL240" s="26"/>
      <c r="MWM240" s="26"/>
      <c r="MWN240" s="26"/>
      <c r="MWO240" s="26"/>
      <c r="MWP240" s="26"/>
      <c r="MWQ240" s="26"/>
      <c r="MWR240" s="26"/>
      <c r="MWS240" s="26"/>
      <c r="MWT240" s="26"/>
      <c r="MWU240" s="26"/>
      <c r="MWV240" s="26"/>
      <c r="MWW240" s="26"/>
      <c r="MWX240" s="26"/>
      <c r="MWY240" s="26"/>
      <c r="MWZ240" s="26"/>
      <c r="MXA240" s="26"/>
      <c r="MXB240" s="26"/>
      <c r="MXC240" s="26"/>
      <c r="MXD240" s="26"/>
      <c r="MXE240" s="26"/>
      <c r="MXF240" s="26"/>
      <c r="MXG240" s="26"/>
      <c r="MXH240" s="26"/>
      <c r="MXI240" s="26"/>
      <c r="MXJ240" s="26"/>
      <c r="MXK240" s="26"/>
      <c r="MXL240" s="26"/>
      <c r="MXM240" s="26"/>
      <c r="MXN240" s="26"/>
      <c r="MXO240" s="26"/>
      <c r="MXP240" s="26"/>
      <c r="MXQ240" s="26"/>
      <c r="MXR240" s="26"/>
      <c r="MXS240" s="26"/>
      <c r="MXT240" s="26"/>
      <c r="MXU240" s="26"/>
      <c r="MXV240" s="26"/>
      <c r="MXW240" s="26"/>
      <c r="MXX240" s="26"/>
      <c r="MXY240" s="26"/>
      <c r="MXZ240" s="26"/>
      <c r="MYA240" s="26"/>
      <c r="MYB240" s="26"/>
      <c r="MYC240" s="26"/>
      <c r="MYD240" s="26"/>
      <c r="MYE240" s="26"/>
      <c r="MYF240" s="26"/>
      <c r="MYG240" s="26"/>
      <c r="MYH240" s="26"/>
      <c r="MYI240" s="26"/>
      <c r="MYJ240" s="26"/>
      <c r="MYK240" s="26"/>
      <c r="MYL240" s="26"/>
      <c r="MYM240" s="26"/>
      <c r="MYN240" s="26"/>
      <c r="MYO240" s="26"/>
      <c r="MYP240" s="26"/>
      <c r="MYQ240" s="26"/>
      <c r="MYR240" s="26"/>
      <c r="MYS240" s="26"/>
      <c r="MYT240" s="26"/>
      <c r="MYU240" s="26"/>
      <c r="MYV240" s="26"/>
      <c r="MYW240" s="26"/>
      <c r="MYX240" s="26"/>
      <c r="MYY240" s="26"/>
      <c r="MYZ240" s="26"/>
      <c r="MZA240" s="26"/>
      <c r="MZB240" s="26"/>
      <c r="MZC240" s="26"/>
      <c r="MZD240" s="26"/>
      <c r="MZE240" s="26"/>
      <c r="MZF240" s="26"/>
      <c r="MZG240" s="26"/>
      <c r="MZH240" s="26"/>
      <c r="MZI240" s="26"/>
      <c r="MZJ240" s="26"/>
      <c r="MZK240" s="26"/>
      <c r="MZL240" s="26"/>
      <c r="MZM240" s="26"/>
      <c r="MZN240" s="26"/>
      <c r="MZO240" s="26"/>
      <c r="MZP240" s="26"/>
      <c r="MZQ240" s="26"/>
      <c r="MZR240" s="26"/>
      <c r="MZS240" s="26"/>
      <c r="MZT240" s="26"/>
      <c r="MZU240" s="26"/>
      <c r="MZV240" s="26"/>
      <c r="MZW240" s="26"/>
      <c r="MZX240" s="26"/>
      <c r="MZY240" s="26"/>
      <c r="MZZ240" s="26"/>
      <c r="NAA240" s="26"/>
      <c r="NAB240" s="26"/>
      <c r="NAC240" s="26"/>
      <c r="NAD240" s="26"/>
      <c r="NAE240" s="26"/>
      <c r="NAF240" s="26"/>
      <c r="NAG240" s="26"/>
      <c r="NAH240" s="26"/>
      <c r="NAI240" s="26"/>
      <c r="NAJ240" s="26"/>
      <c r="NAK240" s="26"/>
      <c r="NAL240" s="26"/>
      <c r="NAM240" s="26"/>
      <c r="NAN240" s="26"/>
      <c r="NAO240" s="26"/>
      <c r="NAP240" s="26"/>
      <c r="NAQ240" s="26"/>
      <c r="NAR240" s="26"/>
      <c r="NAS240" s="26"/>
      <c r="NAT240" s="26"/>
      <c r="NAU240" s="26"/>
      <c r="NAV240" s="26"/>
      <c r="NAW240" s="26"/>
      <c r="NAX240" s="26"/>
      <c r="NAY240" s="26"/>
      <c r="NAZ240" s="26"/>
      <c r="NBA240" s="26"/>
      <c r="NBB240" s="26"/>
      <c r="NBC240" s="26"/>
      <c r="NBD240" s="26"/>
      <c r="NBE240" s="26"/>
      <c r="NBF240" s="26"/>
      <c r="NBG240" s="26"/>
      <c r="NBH240" s="26"/>
      <c r="NBI240" s="26"/>
      <c r="NBJ240" s="26"/>
      <c r="NBK240" s="26"/>
      <c r="NBL240" s="26"/>
      <c r="NBM240" s="26"/>
      <c r="NBN240" s="26"/>
      <c r="NBO240" s="26"/>
      <c r="NBP240" s="26"/>
      <c r="NBQ240" s="26"/>
      <c r="NBR240" s="26"/>
      <c r="NBS240" s="26"/>
      <c r="NBT240" s="26"/>
      <c r="NBU240" s="26"/>
      <c r="NBV240" s="26"/>
      <c r="NBW240" s="26"/>
      <c r="NBX240" s="26"/>
      <c r="NBY240" s="26"/>
      <c r="NBZ240" s="26"/>
      <c r="NCA240" s="26"/>
      <c r="NCB240" s="26"/>
      <c r="NCC240" s="26"/>
      <c r="NCD240" s="26"/>
      <c r="NCE240" s="26"/>
      <c r="NCF240" s="26"/>
      <c r="NCG240" s="26"/>
      <c r="NCH240" s="26"/>
      <c r="NCI240" s="26"/>
      <c r="NCJ240" s="26"/>
      <c r="NCK240" s="26"/>
      <c r="NCL240" s="26"/>
      <c r="NCM240" s="26"/>
      <c r="NCN240" s="26"/>
      <c r="NCO240" s="26"/>
      <c r="NCP240" s="26"/>
      <c r="NCQ240" s="26"/>
      <c r="NCR240" s="26"/>
      <c r="NCS240" s="26"/>
      <c r="NCT240" s="26"/>
      <c r="NCU240" s="26"/>
      <c r="NCV240" s="26"/>
      <c r="NCW240" s="26"/>
      <c r="NCX240" s="26"/>
      <c r="NCY240" s="26"/>
      <c r="NCZ240" s="26"/>
      <c r="NDA240" s="26"/>
      <c r="NDB240" s="26"/>
      <c r="NDC240" s="26"/>
      <c r="NDD240" s="26"/>
      <c r="NDE240" s="26"/>
      <c r="NDF240" s="26"/>
      <c r="NDG240" s="26"/>
      <c r="NDH240" s="26"/>
      <c r="NDI240" s="26"/>
      <c r="NDJ240" s="26"/>
      <c r="NDK240" s="26"/>
      <c r="NDL240" s="26"/>
      <c r="NDM240" s="26"/>
      <c r="NDN240" s="26"/>
      <c r="NDO240" s="26"/>
      <c r="NDP240" s="26"/>
      <c r="NDQ240" s="26"/>
      <c r="NDR240" s="26"/>
      <c r="NDS240" s="26"/>
      <c r="NDT240" s="26"/>
      <c r="NDU240" s="26"/>
      <c r="NDV240" s="26"/>
      <c r="NDW240" s="26"/>
      <c r="NDX240" s="26"/>
      <c r="NDY240" s="26"/>
      <c r="NDZ240" s="26"/>
      <c r="NEA240" s="26"/>
      <c r="NEB240" s="26"/>
      <c r="NEC240" s="26"/>
      <c r="NED240" s="26"/>
      <c r="NEE240" s="26"/>
      <c r="NEF240" s="26"/>
      <c r="NEG240" s="26"/>
      <c r="NEH240" s="26"/>
      <c r="NEI240" s="26"/>
      <c r="NEJ240" s="26"/>
      <c r="NEK240" s="26"/>
      <c r="NEL240" s="26"/>
      <c r="NEM240" s="26"/>
      <c r="NEN240" s="26"/>
      <c r="NEO240" s="26"/>
      <c r="NEP240" s="26"/>
      <c r="NEQ240" s="26"/>
      <c r="NER240" s="26"/>
      <c r="NES240" s="26"/>
      <c r="NET240" s="26"/>
      <c r="NEU240" s="26"/>
      <c r="NEV240" s="26"/>
      <c r="NEW240" s="26"/>
      <c r="NEX240" s="26"/>
      <c r="NEY240" s="26"/>
      <c r="NEZ240" s="26"/>
      <c r="NFA240" s="26"/>
      <c r="NFB240" s="26"/>
      <c r="NFC240" s="26"/>
      <c r="NFD240" s="26"/>
      <c r="NFE240" s="26"/>
      <c r="NFF240" s="26"/>
      <c r="NFG240" s="26"/>
      <c r="NFH240" s="26"/>
      <c r="NFI240" s="26"/>
      <c r="NFJ240" s="26"/>
      <c r="NFK240" s="26"/>
      <c r="NFL240" s="26"/>
      <c r="NFM240" s="26"/>
      <c r="NFN240" s="26"/>
      <c r="NFO240" s="26"/>
      <c r="NFP240" s="26"/>
      <c r="NFQ240" s="26"/>
      <c r="NFR240" s="26"/>
      <c r="NFS240" s="26"/>
      <c r="NFT240" s="26"/>
      <c r="NFU240" s="26"/>
      <c r="NFV240" s="26"/>
      <c r="NFW240" s="26"/>
      <c r="NFX240" s="26"/>
      <c r="NFY240" s="26"/>
      <c r="NFZ240" s="26"/>
      <c r="NGA240" s="26"/>
      <c r="NGB240" s="26"/>
      <c r="NGC240" s="26"/>
      <c r="NGD240" s="26"/>
      <c r="NGE240" s="26"/>
      <c r="NGF240" s="26"/>
      <c r="NGG240" s="26"/>
      <c r="NGH240" s="26"/>
      <c r="NGI240" s="26"/>
      <c r="NGJ240" s="26"/>
      <c r="NGK240" s="26"/>
      <c r="NGL240" s="26"/>
      <c r="NGM240" s="26"/>
      <c r="NGN240" s="26"/>
      <c r="NGO240" s="26"/>
      <c r="NGP240" s="26"/>
      <c r="NGQ240" s="26"/>
      <c r="NGR240" s="26"/>
      <c r="NGS240" s="26"/>
      <c r="NGT240" s="26"/>
      <c r="NGU240" s="26"/>
      <c r="NGV240" s="26"/>
      <c r="NGW240" s="26"/>
      <c r="NGX240" s="26"/>
      <c r="NGY240" s="26"/>
      <c r="NGZ240" s="26"/>
      <c r="NHA240" s="26"/>
      <c r="NHB240" s="26"/>
      <c r="NHC240" s="26"/>
      <c r="NHD240" s="26"/>
      <c r="NHE240" s="26"/>
      <c r="NHF240" s="26"/>
      <c r="NHG240" s="26"/>
      <c r="NHH240" s="26"/>
      <c r="NHI240" s="26"/>
      <c r="NHJ240" s="26"/>
      <c r="NHK240" s="26"/>
      <c r="NHL240" s="26"/>
      <c r="NHM240" s="26"/>
      <c r="NHN240" s="26"/>
      <c r="NHO240" s="26"/>
      <c r="NHP240" s="26"/>
      <c r="NHQ240" s="26"/>
      <c r="NHR240" s="26"/>
      <c r="NHS240" s="26"/>
      <c r="NHT240" s="26"/>
      <c r="NHU240" s="26"/>
      <c r="NHV240" s="26"/>
      <c r="NHW240" s="26"/>
      <c r="NHX240" s="26"/>
      <c r="NHY240" s="26"/>
      <c r="NHZ240" s="26"/>
      <c r="NIA240" s="26"/>
      <c r="NIB240" s="26"/>
      <c r="NIC240" s="26"/>
      <c r="NID240" s="26"/>
      <c r="NIE240" s="26"/>
      <c r="NIF240" s="26"/>
      <c r="NIG240" s="26"/>
      <c r="NIH240" s="26"/>
      <c r="NII240" s="26"/>
      <c r="NIJ240" s="26"/>
      <c r="NIK240" s="26"/>
      <c r="NIL240" s="26"/>
      <c r="NIM240" s="26"/>
      <c r="NIN240" s="26"/>
      <c r="NIO240" s="26"/>
      <c r="NIP240" s="26"/>
      <c r="NIQ240" s="26"/>
      <c r="NIR240" s="26"/>
      <c r="NIS240" s="26"/>
      <c r="NIT240" s="26"/>
      <c r="NIU240" s="26"/>
      <c r="NIV240" s="26"/>
      <c r="NIW240" s="26"/>
      <c r="NIX240" s="26"/>
      <c r="NIY240" s="26"/>
      <c r="NIZ240" s="26"/>
      <c r="NJA240" s="26"/>
      <c r="NJB240" s="26"/>
      <c r="NJC240" s="26"/>
      <c r="NJD240" s="26"/>
      <c r="NJE240" s="26"/>
      <c r="NJF240" s="26"/>
      <c r="NJG240" s="26"/>
      <c r="NJH240" s="26"/>
      <c r="NJI240" s="26"/>
      <c r="NJJ240" s="26"/>
      <c r="NJK240" s="26"/>
      <c r="NJL240" s="26"/>
      <c r="NJM240" s="26"/>
      <c r="NJN240" s="26"/>
      <c r="NJO240" s="26"/>
      <c r="NJP240" s="26"/>
      <c r="NJQ240" s="26"/>
      <c r="NJR240" s="26"/>
      <c r="NJS240" s="26"/>
      <c r="NJT240" s="26"/>
      <c r="NJU240" s="26"/>
      <c r="NJV240" s="26"/>
      <c r="NJW240" s="26"/>
      <c r="NJX240" s="26"/>
      <c r="NJY240" s="26"/>
      <c r="NJZ240" s="26"/>
      <c r="NKA240" s="26"/>
      <c r="NKB240" s="26"/>
      <c r="NKC240" s="26"/>
      <c r="NKD240" s="26"/>
      <c r="NKE240" s="26"/>
      <c r="NKF240" s="26"/>
      <c r="NKG240" s="26"/>
      <c r="NKH240" s="26"/>
      <c r="NKI240" s="26"/>
      <c r="NKJ240" s="26"/>
      <c r="NKK240" s="26"/>
      <c r="NKL240" s="26"/>
      <c r="NKM240" s="26"/>
      <c r="NKN240" s="26"/>
      <c r="NKO240" s="26"/>
      <c r="NKP240" s="26"/>
      <c r="NKQ240" s="26"/>
      <c r="NKR240" s="26"/>
      <c r="NKS240" s="26"/>
      <c r="NKT240" s="26"/>
      <c r="NKU240" s="26"/>
      <c r="NKV240" s="26"/>
      <c r="NKW240" s="26"/>
      <c r="NKX240" s="26"/>
      <c r="NKY240" s="26"/>
      <c r="NKZ240" s="26"/>
      <c r="NLA240" s="26"/>
      <c r="NLB240" s="26"/>
      <c r="NLC240" s="26"/>
      <c r="NLD240" s="26"/>
      <c r="NLE240" s="26"/>
      <c r="NLF240" s="26"/>
      <c r="NLG240" s="26"/>
      <c r="NLH240" s="26"/>
      <c r="NLI240" s="26"/>
      <c r="NLJ240" s="26"/>
      <c r="NLK240" s="26"/>
      <c r="NLL240" s="26"/>
      <c r="NLM240" s="26"/>
      <c r="NLN240" s="26"/>
      <c r="NLO240" s="26"/>
      <c r="NLP240" s="26"/>
      <c r="NLQ240" s="26"/>
      <c r="NLR240" s="26"/>
      <c r="NLS240" s="26"/>
      <c r="NLT240" s="26"/>
      <c r="NLU240" s="26"/>
      <c r="NLV240" s="26"/>
      <c r="NLW240" s="26"/>
      <c r="NLX240" s="26"/>
      <c r="NLY240" s="26"/>
      <c r="NLZ240" s="26"/>
      <c r="NMA240" s="26"/>
      <c r="NMB240" s="26"/>
      <c r="NMC240" s="26"/>
      <c r="NMD240" s="26"/>
      <c r="NME240" s="26"/>
      <c r="NMF240" s="26"/>
      <c r="NMG240" s="26"/>
      <c r="NMH240" s="26"/>
      <c r="NMI240" s="26"/>
      <c r="NMJ240" s="26"/>
      <c r="NMK240" s="26"/>
      <c r="NML240" s="26"/>
      <c r="NMM240" s="26"/>
      <c r="NMN240" s="26"/>
      <c r="NMO240" s="26"/>
      <c r="NMP240" s="26"/>
      <c r="NMQ240" s="26"/>
      <c r="NMR240" s="26"/>
      <c r="NMS240" s="26"/>
      <c r="NMT240" s="26"/>
      <c r="NMU240" s="26"/>
      <c r="NMV240" s="26"/>
      <c r="NMW240" s="26"/>
      <c r="NMX240" s="26"/>
      <c r="NMY240" s="26"/>
      <c r="NMZ240" s="26"/>
      <c r="NNA240" s="26"/>
      <c r="NNB240" s="26"/>
      <c r="NNC240" s="26"/>
      <c r="NND240" s="26"/>
      <c r="NNE240" s="26"/>
      <c r="NNF240" s="26"/>
      <c r="NNG240" s="26"/>
      <c r="NNH240" s="26"/>
      <c r="NNI240" s="26"/>
      <c r="NNJ240" s="26"/>
      <c r="NNK240" s="26"/>
      <c r="NNL240" s="26"/>
      <c r="NNM240" s="26"/>
      <c r="NNN240" s="26"/>
      <c r="NNO240" s="26"/>
      <c r="NNP240" s="26"/>
      <c r="NNQ240" s="26"/>
      <c r="NNR240" s="26"/>
      <c r="NNS240" s="26"/>
      <c r="NNT240" s="26"/>
      <c r="NNU240" s="26"/>
      <c r="NNV240" s="26"/>
      <c r="NNW240" s="26"/>
      <c r="NNX240" s="26"/>
      <c r="NNY240" s="26"/>
      <c r="NNZ240" s="26"/>
      <c r="NOA240" s="26"/>
      <c r="NOB240" s="26"/>
      <c r="NOC240" s="26"/>
      <c r="NOD240" s="26"/>
      <c r="NOE240" s="26"/>
      <c r="NOF240" s="26"/>
      <c r="NOG240" s="26"/>
      <c r="NOH240" s="26"/>
      <c r="NOI240" s="26"/>
      <c r="NOJ240" s="26"/>
      <c r="NOK240" s="26"/>
      <c r="NOL240" s="26"/>
      <c r="NOM240" s="26"/>
      <c r="NON240" s="26"/>
      <c r="NOO240" s="26"/>
      <c r="NOP240" s="26"/>
      <c r="NOQ240" s="26"/>
      <c r="NOR240" s="26"/>
      <c r="NOS240" s="26"/>
      <c r="NOT240" s="26"/>
      <c r="NOU240" s="26"/>
      <c r="NOV240" s="26"/>
      <c r="NOW240" s="26"/>
      <c r="NOX240" s="26"/>
      <c r="NOY240" s="26"/>
      <c r="NOZ240" s="26"/>
      <c r="NPA240" s="26"/>
      <c r="NPB240" s="26"/>
      <c r="NPC240" s="26"/>
      <c r="NPD240" s="26"/>
      <c r="NPE240" s="26"/>
      <c r="NPF240" s="26"/>
      <c r="NPG240" s="26"/>
      <c r="NPH240" s="26"/>
      <c r="NPI240" s="26"/>
      <c r="NPJ240" s="26"/>
      <c r="NPK240" s="26"/>
      <c r="NPL240" s="26"/>
      <c r="NPM240" s="26"/>
      <c r="NPN240" s="26"/>
      <c r="NPO240" s="26"/>
      <c r="NPP240" s="26"/>
      <c r="NPQ240" s="26"/>
      <c r="NPR240" s="26"/>
      <c r="NPS240" s="26"/>
      <c r="NPT240" s="26"/>
      <c r="NPU240" s="26"/>
      <c r="NPV240" s="26"/>
      <c r="NPW240" s="26"/>
      <c r="NPX240" s="26"/>
      <c r="NPY240" s="26"/>
      <c r="NPZ240" s="26"/>
      <c r="NQA240" s="26"/>
      <c r="NQB240" s="26"/>
      <c r="NQC240" s="26"/>
      <c r="NQD240" s="26"/>
      <c r="NQE240" s="26"/>
      <c r="NQF240" s="26"/>
      <c r="NQG240" s="26"/>
      <c r="NQH240" s="26"/>
      <c r="NQI240" s="26"/>
      <c r="NQJ240" s="26"/>
      <c r="NQK240" s="26"/>
      <c r="NQL240" s="26"/>
      <c r="NQM240" s="26"/>
      <c r="NQN240" s="26"/>
      <c r="NQO240" s="26"/>
      <c r="NQP240" s="26"/>
      <c r="NQQ240" s="26"/>
      <c r="NQR240" s="26"/>
      <c r="NQS240" s="26"/>
      <c r="NQT240" s="26"/>
      <c r="NQU240" s="26"/>
      <c r="NQV240" s="26"/>
      <c r="NQW240" s="26"/>
      <c r="NQX240" s="26"/>
      <c r="NQY240" s="26"/>
      <c r="NQZ240" s="26"/>
      <c r="NRA240" s="26"/>
      <c r="NRB240" s="26"/>
      <c r="NRC240" s="26"/>
      <c r="NRD240" s="26"/>
      <c r="NRE240" s="26"/>
      <c r="NRF240" s="26"/>
      <c r="NRG240" s="26"/>
      <c r="NRH240" s="26"/>
      <c r="NRI240" s="26"/>
      <c r="NRJ240" s="26"/>
      <c r="NRK240" s="26"/>
      <c r="NRL240" s="26"/>
      <c r="NRM240" s="26"/>
      <c r="NRN240" s="26"/>
      <c r="NRO240" s="26"/>
      <c r="NRP240" s="26"/>
      <c r="NRQ240" s="26"/>
      <c r="NRR240" s="26"/>
      <c r="NRS240" s="26"/>
      <c r="NRT240" s="26"/>
      <c r="NRU240" s="26"/>
      <c r="NRV240" s="26"/>
      <c r="NRW240" s="26"/>
      <c r="NRX240" s="26"/>
      <c r="NRY240" s="26"/>
      <c r="NRZ240" s="26"/>
      <c r="NSA240" s="26"/>
      <c r="NSB240" s="26"/>
      <c r="NSC240" s="26"/>
      <c r="NSD240" s="26"/>
      <c r="NSE240" s="26"/>
      <c r="NSF240" s="26"/>
      <c r="NSG240" s="26"/>
      <c r="NSH240" s="26"/>
      <c r="NSI240" s="26"/>
      <c r="NSJ240" s="26"/>
      <c r="NSK240" s="26"/>
      <c r="NSL240" s="26"/>
      <c r="NSM240" s="26"/>
      <c r="NSN240" s="26"/>
      <c r="NSO240" s="26"/>
      <c r="NSP240" s="26"/>
      <c r="NSQ240" s="26"/>
      <c r="NSR240" s="26"/>
      <c r="NSS240" s="26"/>
      <c r="NST240" s="26"/>
      <c r="NSU240" s="26"/>
      <c r="NSV240" s="26"/>
      <c r="NSW240" s="26"/>
      <c r="NSX240" s="26"/>
      <c r="NSY240" s="26"/>
      <c r="NSZ240" s="26"/>
      <c r="NTA240" s="26"/>
      <c r="NTB240" s="26"/>
      <c r="NTC240" s="26"/>
      <c r="NTD240" s="26"/>
      <c r="NTE240" s="26"/>
      <c r="NTF240" s="26"/>
      <c r="NTG240" s="26"/>
      <c r="NTH240" s="26"/>
      <c r="NTI240" s="26"/>
      <c r="NTJ240" s="26"/>
      <c r="NTK240" s="26"/>
      <c r="NTL240" s="26"/>
      <c r="NTM240" s="26"/>
      <c r="NTN240" s="26"/>
      <c r="NTO240" s="26"/>
      <c r="NTP240" s="26"/>
      <c r="NTQ240" s="26"/>
      <c r="NTR240" s="26"/>
      <c r="NTS240" s="26"/>
      <c r="NTT240" s="26"/>
      <c r="NTU240" s="26"/>
      <c r="NTV240" s="26"/>
      <c r="NTW240" s="26"/>
      <c r="NTX240" s="26"/>
      <c r="NTY240" s="26"/>
      <c r="NTZ240" s="26"/>
      <c r="NUA240" s="26"/>
      <c r="NUB240" s="26"/>
      <c r="NUC240" s="26"/>
      <c r="NUD240" s="26"/>
      <c r="NUE240" s="26"/>
      <c r="NUF240" s="26"/>
      <c r="NUG240" s="26"/>
      <c r="NUH240" s="26"/>
      <c r="NUI240" s="26"/>
      <c r="NUJ240" s="26"/>
      <c r="NUK240" s="26"/>
      <c r="NUL240" s="26"/>
      <c r="NUM240" s="26"/>
      <c r="NUN240" s="26"/>
      <c r="NUO240" s="26"/>
      <c r="NUP240" s="26"/>
      <c r="NUQ240" s="26"/>
      <c r="NUR240" s="26"/>
      <c r="NUS240" s="26"/>
      <c r="NUT240" s="26"/>
      <c r="NUU240" s="26"/>
      <c r="NUV240" s="26"/>
      <c r="NUW240" s="26"/>
      <c r="NUX240" s="26"/>
      <c r="NUY240" s="26"/>
      <c r="NUZ240" s="26"/>
      <c r="NVA240" s="26"/>
      <c r="NVB240" s="26"/>
      <c r="NVC240" s="26"/>
      <c r="NVD240" s="26"/>
      <c r="NVE240" s="26"/>
      <c r="NVF240" s="26"/>
      <c r="NVG240" s="26"/>
      <c r="NVH240" s="26"/>
      <c r="NVI240" s="26"/>
      <c r="NVJ240" s="26"/>
      <c r="NVK240" s="26"/>
      <c r="NVL240" s="26"/>
      <c r="NVM240" s="26"/>
      <c r="NVN240" s="26"/>
      <c r="NVO240" s="26"/>
      <c r="NVP240" s="26"/>
      <c r="NVQ240" s="26"/>
      <c r="NVR240" s="26"/>
      <c r="NVS240" s="26"/>
      <c r="NVT240" s="26"/>
      <c r="NVU240" s="26"/>
      <c r="NVV240" s="26"/>
      <c r="NVW240" s="26"/>
      <c r="NVX240" s="26"/>
      <c r="NVY240" s="26"/>
      <c r="NVZ240" s="26"/>
      <c r="NWA240" s="26"/>
      <c r="NWB240" s="26"/>
      <c r="NWC240" s="26"/>
      <c r="NWD240" s="26"/>
      <c r="NWE240" s="26"/>
      <c r="NWF240" s="26"/>
      <c r="NWG240" s="26"/>
      <c r="NWH240" s="26"/>
      <c r="NWI240" s="26"/>
      <c r="NWJ240" s="26"/>
      <c r="NWK240" s="26"/>
      <c r="NWL240" s="26"/>
      <c r="NWM240" s="26"/>
      <c r="NWN240" s="26"/>
      <c r="NWO240" s="26"/>
      <c r="NWP240" s="26"/>
      <c r="NWQ240" s="26"/>
      <c r="NWR240" s="26"/>
      <c r="NWS240" s="26"/>
      <c r="NWT240" s="26"/>
      <c r="NWU240" s="26"/>
      <c r="NWV240" s="26"/>
      <c r="NWW240" s="26"/>
      <c r="NWX240" s="26"/>
      <c r="NWY240" s="26"/>
      <c r="NWZ240" s="26"/>
      <c r="NXA240" s="26"/>
      <c r="NXB240" s="26"/>
      <c r="NXC240" s="26"/>
      <c r="NXD240" s="26"/>
      <c r="NXE240" s="26"/>
      <c r="NXF240" s="26"/>
      <c r="NXG240" s="26"/>
      <c r="NXH240" s="26"/>
      <c r="NXI240" s="26"/>
      <c r="NXJ240" s="26"/>
      <c r="NXK240" s="26"/>
      <c r="NXL240" s="26"/>
      <c r="NXM240" s="26"/>
      <c r="NXN240" s="26"/>
      <c r="NXO240" s="26"/>
      <c r="NXP240" s="26"/>
      <c r="NXQ240" s="26"/>
      <c r="NXR240" s="26"/>
      <c r="NXS240" s="26"/>
      <c r="NXT240" s="26"/>
      <c r="NXU240" s="26"/>
      <c r="NXV240" s="26"/>
      <c r="NXW240" s="26"/>
      <c r="NXX240" s="26"/>
      <c r="NXY240" s="26"/>
      <c r="NXZ240" s="26"/>
      <c r="NYA240" s="26"/>
      <c r="NYB240" s="26"/>
      <c r="NYC240" s="26"/>
      <c r="NYD240" s="26"/>
      <c r="NYE240" s="26"/>
      <c r="NYF240" s="26"/>
      <c r="NYG240" s="26"/>
      <c r="NYH240" s="26"/>
      <c r="NYI240" s="26"/>
      <c r="NYJ240" s="26"/>
      <c r="NYK240" s="26"/>
      <c r="NYL240" s="26"/>
      <c r="NYM240" s="26"/>
      <c r="NYN240" s="26"/>
      <c r="NYO240" s="26"/>
      <c r="NYP240" s="26"/>
      <c r="NYQ240" s="26"/>
      <c r="NYR240" s="26"/>
      <c r="NYS240" s="26"/>
      <c r="NYT240" s="26"/>
      <c r="NYU240" s="26"/>
      <c r="NYV240" s="26"/>
      <c r="NYW240" s="26"/>
      <c r="NYX240" s="26"/>
      <c r="NYY240" s="26"/>
      <c r="NYZ240" s="26"/>
      <c r="NZA240" s="26"/>
      <c r="NZB240" s="26"/>
      <c r="NZC240" s="26"/>
      <c r="NZD240" s="26"/>
      <c r="NZE240" s="26"/>
      <c r="NZF240" s="26"/>
      <c r="NZG240" s="26"/>
      <c r="NZH240" s="26"/>
      <c r="NZI240" s="26"/>
      <c r="NZJ240" s="26"/>
      <c r="NZK240" s="26"/>
      <c r="NZL240" s="26"/>
      <c r="NZM240" s="26"/>
      <c r="NZN240" s="26"/>
      <c r="NZO240" s="26"/>
      <c r="NZP240" s="26"/>
      <c r="NZQ240" s="26"/>
      <c r="NZR240" s="26"/>
      <c r="NZS240" s="26"/>
      <c r="NZT240" s="26"/>
      <c r="NZU240" s="26"/>
      <c r="NZV240" s="26"/>
      <c r="NZW240" s="26"/>
      <c r="NZX240" s="26"/>
      <c r="NZY240" s="26"/>
      <c r="NZZ240" s="26"/>
      <c r="OAA240" s="26"/>
      <c r="OAB240" s="26"/>
      <c r="OAC240" s="26"/>
      <c r="OAD240" s="26"/>
      <c r="OAE240" s="26"/>
      <c r="OAF240" s="26"/>
      <c r="OAG240" s="26"/>
      <c r="OAH240" s="26"/>
      <c r="OAI240" s="26"/>
      <c r="OAJ240" s="26"/>
      <c r="OAK240" s="26"/>
      <c r="OAL240" s="26"/>
      <c r="OAM240" s="26"/>
      <c r="OAN240" s="26"/>
      <c r="OAO240" s="26"/>
      <c r="OAP240" s="26"/>
      <c r="OAQ240" s="26"/>
      <c r="OAR240" s="26"/>
      <c r="OAS240" s="26"/>
      <c r="OAT240" s="26"/>
      <c r="OAU240" s="26"/>
      <c r="OAV240" s="26"/>
      <c r="OAW240" s="26"/>
      <c r="OAX240" s="26"/>
      <c r="OAY240" s="26"/>
      <c r="OAZ240" s="26"/>
      <c r="OBA240" s="26"/>
      <c r="OBB240" s="26"/>
      <c r="OBC240" s="26"/>
      <c r="OBD240" s="26"/>
      <c r="OBE240" s="26"/>
      <c r="OBF240" s="26"/>
      <c r="OBG240" s="26"/>
      <c r="OBH240" s="26"/>
      <c r="OBI240" s="26"/>
      <c r="OBJ240" s="26"/>
      <c r="OBK240" s="26"/>
      <c r="OBL240" s="26"/>
      <c r="OBM240" s="26"/>
      <c r="OBN240" s="26"/>
      <c r="OBO240" s="26"/>
      <c r="OBP240" s="26"/>
      <c r="OBQ240" s="26"/>
      <c r="OBR240" s="26"/>
      <c r="OBS240" s="26"/>
      <c r="OBT240" s="26"/>
      <c r="OBU240" s="26"/>
      <c r="OBV240" s="26"/>
      <c r="OBW240" s="26"/>
      <c r="OBX240" s="26"/>
      <c r="OBY240" s="26"/>
      <c r="OBZ240" s="26"/>
      <c r="OCA240" s="26"/>
      <c r="OCB240" s="26"/>
      <c r="OCC240" s="26"/>
      <c r="OCD240" s="26"/>
      <c r="OCE240" s="26"/>
      <c r="OCF240" s="26"/>
      <c r="OCG240" s="26"/>
      <c r="OCH240" s="26"/>
      <c r="OCI240" s="26"/>
      <c r="OCJ240" s="26"/>
      <c r="OCK240" s="26"/>
      <c r="OCL240" s="26"/>
      <c r="OCM240" s="26"/>
      <c r="OCN240" s="26"/>
      <c r="OCO240" s="26"/>
      <c r="OCP240" s="26"/>
      <c r="OCQ240" s="26"/>
      <c r="OCR240" s="26"/>
      <c r="OCS240" s="26"/>
      <c r="OCT240" s="26"/>
      <c r="OCU240" s="26"/>
      <c r="OCV240" s="26"/>
      <c r="OCW240" s="26"/>
      <c r="OCX240" s="26"/>
      <c r="OCY240" s="26"/>
      <c r="OCZ240" s="26"/>
      <c r="ODA240" s="26"/>
      <c r="ODB240" s="26"/>
      <c r="ODC240" s="26"/>
      <c r="ODD240" s="26"/>
      <c r="ODE240" s="26"/>
      <c r="ODF240" s="26"/>
      <c r="ODG240" s="26"/>
      <c r="ODH240" s="26"/>
      <c r="ODI240" s="26"/>
      <c r="ODJ240" s="26"/>
      <c r="ODK240" s="26"/>
      <c r="ODL240" s="26"/>
      <c r="ODM240" s="26"/>
      <c r="ODN240" s="26"/>
      <c r="ODO240" s="26"/>
      <c r="ODP240" s="26"/>
      <c r="ODQ240" s="26"/>
      <c r="ODR240" s="26"/>
      <c r="ODS240" s="26"/>
      <c r="ODT240" s="26"/>
      <c r="ODU240" s="26"/>
      <c r="ODV240" s="26"/>
      <c r="ODW240" s="26"/>
      <c r="ODX240" s="26"/>
      <c r="ODY240" s="26"/>
      <c r="ODZ240" s="26"/>
      <c r="OEA240" s="26"/>
      <c r="OEB240" s="26"/>
      <c r="OEC240" s="26"/>
      <c r="OED240" s="26"/>
      <c r="OEE240" s="26"/>
      <c r="OEF240" s="26"/>
      <c r="OEG240" s="26"/>
      <c r="OEH240" s="26"/>
      <c r="OEI240" s="26"/>
      <c r="OEJ240" s="26"/>
      <c r="OEK240" s="26"/>
      <c r="OEL240" s="26"/>
      <c r="OEM240" s="26"/>
      <c r="OEN240" s="26"/>
      <c r="OEO240" s="26"/>
      <c r="OEP240" s="26"/>
      <c r="OEQ240" s="26"/>
      <c r="OER240" s="26"/>
      <c r="OES240" s="26"/>
      <c r="OET240" s="26"/>
      <c r="OEU240" s="26"/>
      <c r="OEV240" s="26"/>
      <c r="OEW240" s="26"/>
      <c r="OEX240" s="26"/>
      <c r="OEY240" s="26"/>
      <c r="OEZ240" s="26"/>
      <c r="OFA240" s="26"/>
      <c r="OFB240" s="26"/>
      <c r="OFC240" s="26"/>
      <c r="OFD240" s="26"/>
      <c r="OFE240" s="26"/>
      <c r="OFF240" s="26"/>
      <c r="OFG240" s="26"/>
      <c r="OFH240" s="26"/>
      <c r="OFI240" s="26"/>
      <c r="OFJ240" s="26"/>
      <c r="OFK240" s="26"/>
      <c r="OFL240" s="26"/>
      <c r="OFM240" s="26"/>
      <c r="OFN240" s="26"/>
      <c r="OFO240" s="26"/>
      <c r="OFP240" s="26"/>
      <c r="OFQ240" s="26"/>
      <c r="OFR240" s="26"/>
      <c r="OFS240" s="26"/>
      <c r="OFT240" s="26"/>
      <c r="OFU240" s="26"/>
      <c r="OFV240" s="26"/>
      <c r="OFW240" s="26"/>
      <c r="OFX240" s="26"/>
      <c r="OFY240" s="26"/>
      <c r="OFZ240" s="26"/>
      <c r="OGA240" s="26"/>
      <c r="OGB240" s="26"/>
      <c r="OGC240" s="26"/>
      <c r="OGD240" s="26"/>
      <c r="OGE240" s="26"/>
      <c r="OGF240" s="26"/>
      <c r="OGG240" s="26"/>
      <c r="OGH240" s="26"/>
      <c r="OGI240" s="26"/>
      <c r="OGJ240" s="26"/>
      <c r="OGK240" s="26"/>
      <c r="OGL240" s="26"/>
      <c r="OGM240" s="26"/>
      <c r="OGN240" s="26"/>
      <c r="OGO240" s="26"/>
      <c r="OGP240" s="26"/>
      <c r="OGQ240" s="26"/>
      <c r="OGR240" s="26"/>
      <c r="OGS240" s="26"/>
      <c r="OGT240" s="26"/>
      <c r="OGU240" s="26"/>
      <c r="OGV240" s="26"/>
      <c r="OGW240" s="26"/>
      <c r="OGX240" s="26"/>
      <c r="OGY240" s="26"/>
      <c r="OGZ240" s="26"/>
      <c r="OHA240" s="26"/>
      <c r="OHB240" s="26"/>
      <c r="OHC240" s="26"/>
      <c r="OHD240" s="26"/>
      <c r="OHE240" s="26"/>
      <c r="OHF240" s="26"/>
      <c r="OHG240" s="26"/>
      <c r="OHH240" s="26"/>
      <c r="OHI240" s="26"/>
      <c r="OHJ240" s="26"/>
      <c r="OHK240" s="26"/>
      <c r="OHL240" s="26"/>
      <c r="OHM240" s="26"/>
      <c r="OHN240" s="26"/>
      <c r="OHO240" s="26"/>
      <c r="OHP240" s="26"/>
      <c r="OHQ240" s="26"/>
      <c r="OHR240" s="26"/>
      <c r="OHS240" s="26"/>
      <c r="OHT240" s="26"/>
      <c r="OHU240" s="26"/>
      <c r="OHV240" s="26"/>
      <c r="OHW240" s="26"/>
      <c r="OHX240" s="26"/>
      <c r="OHY240" s="26"/>
      <c r="OHZ240" s="26"/>
      <c r="OIA240" s="26"/>
      <c r="OIB240" s="26"/>
      <c r="OIC240" s="26"/>
      <c r="OID240" s="26"/>
      <c r="OIE240" s="26"/>
      <c r="OIF240" s="26"/>
      <c r="OIG240" s="26"/>
      <c r="OIH240" s="26"/>
      <c r="OII240" s="26"/>
      <c r="OIJ240" s="26"/>
      <c r="OIK240" s="26"/>
      <c r="OIL240" s="26"/>
      <c r="OIM240" s="26"/>
      <c r="OIN240" s="26"/>
      <c r="OIO240" s="26"/>
      <c r="OIP240" s="26"/>
      <c r="OIQ240" s="26"/>
      <c r="OIR240" s="26"/>
      <c r="OIS240" s="26"/>
      <c r="OIT240" s="26"/>
      <c r="OIU240" s="26"/>
      <c r="OIV240" s="26"/>
      <c r="OIW240" s="26"/>
      <c r="OIX240" s="26"/>
      <c r="OIY240" s="26"/>
      <c r="OIZ240" s="26"/>
      <c r="OJA240" s="26"/>
      <c r="OJB240" s="26"/>
      <c r="OJC240" s="26"/>
      <c r="OJD240" s="26"/>
      <c r="OJE240" s="26"/>
      <c r="OJF240" s="26"/>
      <c r="OJG240" s="26"/>
      <c r="OJH240" s="26"/>
      <c r="OJI240" s="26"/>
      <c r="OJJ240" s="26"/>
      <c r="OJK240" s="26"/>
      <c r="OJL240" s="26"/>
      <c r="OJM240" s="26"/>
      <c r="OJN240" s="26"/>
      <c r="OJO240" s="26"/>
      <c r="OJP240" s="26"/>
      <c r="OJQ240" s="26"/>
      <c r="OJR240" s="26"/>
      <c r="OJS240" s="26"/>
      <c r="OJT240" s="26"/>
      <c r="OJU240" s="26"/>
      <c r="OJV240" s="26"/>
      <c r="OJW240" s="26"/>
      <c r="OJX240" s="26"/>
      <c r="OJY240" s="26"/>
      <c r="OJZ240" s="26"/>
      <c r="OKA240" s="26"/>
      <c r="OKB240" s="26"/>
      <c r="OKC240" s="26"/>
      <c r="OKD240" s="26"/>
      <c r="OKE240" s="26"/>
      <c r="OKF240" s="26"/>
      <c r="OKG240" s="26"/>
      <c r="OKH240" s="26"/>
      <c r="OKI240" s="26"/>
      <c r="OKJ240" s="26"/>
      <c r="OKK240" s="26"/>
      <c r="OKL240" s="26"/>
      <c r="OKM240" s="26"/>
      <c r="OKN240" s="26"/>
      <c r="OKO240" s="26"/>
      <c r="OKP240" s="26"/>
      <c r="OKQ240" s="26"/>
      <c r="OKR240" s="26"/>
      <c r="OKS240" s="26"/>
      <c r="OKT240" s="26"/>
      <c r="OKU240" s="26"/>
      <c r="OKV240" s="26"/>
      <c r="OKW240" s="26"/>
      <c r="OKX240" s="26"/>
      <c r="OKY240" s="26"/>
      <c r="OKZ240" s="26"/>
      <c r="OLA240" s="26"/>
      <c r="OLB240" s="26"/>
      <c r="OLC240" s="26"/>
      <c r="OLD240" s="26"/>
      <c r="OLE240" s="26"/>
      <c r="OLF240" s="26"/>
      <c r="OLG240" s="26"/>
      <c r="OLH240" s="26"/>
      <c r="OLI240" s="26"/>
      <c r="OLJ240" s="26"/>
      <c r="OLK240" s="26"/>
      <c r="OLL240" s="26"/>
      <c r="OLM240" s="26"/>
      <c r="OLN240" s="26"/>
      <c r="OLO240" s="26"/>
      <c r="OLP240" s="26"/>
      <c r="OLQ240" s="26"/>
      <c r="OLR240" s="26"/>
      <c r="OLS240" s="26"/>
      <c r="OLT240" s="26"/>
      <c r="OLU240" s="26"/>
      <c r="OLV240" s="26"/>
      <c r="OLW240" s="26"/>
      <c r="OLX240" s="26"/>
      <c r="OLY240" s="26"/>
      <c r="OLZ240" s="26"/>
      <c r="OMA240" s="26"/>
      <c r="OMB240" s="26"/>
      <c r="OMC240" s="26"/>
      <c r="OMD240" s="26"/>
      <c r="OME240" s="26"/>
      <c r="OMF240" s="26"/>
      <c r="OMG240" s="26"/>
      <c r="OMH240" s="26"/>
      <c r="OMI240" s="26"/>
      <c r="OMJ240" s="26"/>
      <c r="OMK240" s="26"/>
      <c r="OML240" s="26"/>
      <c r="OMM240" s="26"/>
      <c r="OMN240" s="26"/>
      <c r="OMO240" s="26"/>
      <c r="OMP240" s="26"/>
      <c r="OMQ240" s="26"/>
      <c r="OMR240" s="26"/>
      <c r="OMS240" s="26"/>
      <c r="OMT240" s="26"/>
      <c r="OMU240" s="26"/>
      <c r="OMV240" s="26"/>
      <c r="OMW240" s="26"/>
      <c r="OMX240" s="26"/>
      <c r="OMY240" s="26"/>
      <c r="OMZ240" s="26"/>
      <c r="ONA240" s="26"/>
      <c r="ONB240" s="26"/>
      <c r="ONC240" s="26"/>
      <c r="OND240" s="26"/>
      <c r="ONE240" s="26"/>
      <c r="ONF240" s="26"/>
      <c r="ONG240" s="26"/>
      <c r="ONH240" s="26"/>
      <c r="ONI240" s="26"/>
      <c r="ONJ240" s="26"/>
      <c r="ONK240" s="26"/>
      <c r="ONL240" s="26"/>
      <c r="ONM240" s="26"/>
      <c r="ONN240" s="26"/>
      <c r="ONO240" s="26"/>
      <c r="ONP240" s="26"/>
      <c r="ONQ240" s="26"/>
      <c r="ONR240" s="26"/>
      <c r="ONS240" s="26"/>
      <c r="ONT240" s="26"/>
      <c r="ONU240" s="26"/>
      <c r="ONV240" s="26"/>
      <c r="ONW240" s="26"/>
      <c r="ONX240" s="26"/>
      <c r="ONY240" s="26"/>
      <c r="ONZ240" s="26"/>
      <c r="OOA240" s="26"/>
      <c r="OOB240" s="26"/>
      <c r="OOC240" s="26"/>
      <c r="OOD240" s="26"/>
      <c r="OOE240" s="26"/>
      <c r="OOF240" s="26"/>
      <c r="OOG240" s="26"/>
      <c r="OOH240" s="26"/>
      <c r="OOI240" s="26"/>
      <c r="OOJ240" s="26"/>
      <c r="OOK240" s="26"/>
      <c r="OOL240" s="26"/>
      <c r="OOM240" s="26"/>
      <c r="OON240" s="26"/>
      <c r="OOO240" s="26"/>
      <c r="OOP240" s="26"/>
      <c r="OOQ240" s="26"/>
      <c r="OOR240" s="26"/>
      <c r="OOS240" s="26"/>
      <c r="OOT240" s="26"/>
      <c r="OOU240" s="26"/>
      <c r="OOV240" s="26"/>
      <c r="OOW240" s="26"/>
      <c r="OOX240" s="26"/>
      <c r="OOY240" s="26"/>
      <c r="OOZ240" s="26"/>
      <c r="OPA240" s="26"/>
      <c r="OPB240" s="26"/>
      <c r="OPC240" s="26"/>
      <c r="OPD240" s="26"/>
      <c r="OPE240" s="26"/>
      <c r="OPF240" s="26"/>
      <c r="OPG240" s="26"/>
      <c r="OPH240" s="26"/>
      <c r="OPI240" s="26"/>
      <c r="OPJ240" s="26"/>
      <c r="OPK240" s="26"/>
      <c r="OPL240" s="26"/>
      <c r="OPM240" s="26"/>
      <c r="OPN240" s="26"/>
      <c r="OPO240" s="26"/>
      <c r="OPP240" s="26"/>
      <c r="OPQ240" s="26"/>
      <c r="OPR240" s="26"/>
      <c r="OPS240" s="26"/>
      <c r="OPT240" s="26"/>
      <c r="OPU240" s="26"/>
      <c r="OPV240" s="26"/>
      <c r="OPW240" s="26"/>
      <c r="OPX240" s="26"/>
      <c r="OPY240" s="26"/>
      <c r="OPZ240" s="26"/>
      <c r="OQA240" s="26"/>
      <c r="OQB240" s="26"/>
      <c r="OQC240" s="26"/>
      <c r="OQD240" s="26"/>
      <c r="OQE240" s="26"/>
      <c r="OQF240" s="26"/>
      <c r="OQG240" s="26"/>
      <c r="OQH240" s="26"/>
      <c r="OQI240" s="26"/>
      <c r="OQJ240" s="26"/>
      <c r="OQK240" s="26"/>
      <c r="OQL240" s="26"/>
      <c r="OQM240" s="26"/>
      <c r="OQN240" s="26"/>
      <c r="OQO240" s="26"/>
      <c r="OQP240" s="26"/>
      <c r="OQQ240" s="26"/>
      <c r="OQR240" s="26"/>
      <c r="OQS240" s="26"/>
      <c r="OQT240" s="26"/>
      <c r="OQU240" s="26"/>
      <c r="OQV240" s="26"/>
      <c r="OQW240" s="26"/>
      <c r="OQX240" s="26"/>
      <c r="OQY240" s="26"/>
      <c r="OQZ240" s="26"/>
      <c r="ORA240" s="26"/>
      <c r="ORB240" s="26"/>
      <c r="ORC240" s="26"/>
      <c r="ORD240" s="26"/>
      <c r="ORE240" s="26"/>
      <c r="ORF240" s="26"/>
      <c r="ORG240" s="26"/>
      <c r="ORH240" s="26"/>
      <c r="ORI240" s="26"/>
      <c r="ORJ240" s="26"/>
      <c r="ORK240" s="26"/>
      <c r="ORL240" s="26"/>
      <c r="ORM240" s="26"/>
      <c r="ORN240" s="26"/>
      <c r="ORO240" s="26"/>
      <c r="ORP240" s="26"/>
      <c r="ORQ240" s="26"/>
      <c r="ORR240" s="26"/>
      <c r="ORS240" s="26"/>
      <c r="ORT240" s="26"/>
      <c r="ORU240" s="26"/>
      <c r="ORV240" s="26"/>
      <c r="ORW240" s="26"/>
      <c r="ORX240" s="26"/>
      <c r="ORY240" s="26"/>
      <c r="ORZ240" s="26"/>
      <c r="OSA240" s="26"/>
      <c r="OSB240" s="26"/>
      <c r="OSC240" s="26"/>
      <c r="OSD240" s="26"/>
      <c r="OSE240" s="26"/>
      <c r="OSF240" s="26"/>
      <c r="OSG240" s="26"/>
      <c r="OSH240" s="26"/>
      <c r="OSI240" s="26"/>
      <c r="OSJ240" s="26"/>
      <c r="OSK240" s="26"/>
      <c r="OSL240" s="26"/>
      <c r="OSM240" s="26"/>
      <c r="OSN240" s="26"/>
      <c r="OSO240" s="26"/>
      <c r="OSP240" s="26"/>
      <c r="OSQ240" s="26"/>
      <c r="OSR240" s="26"/>
      <c r="OSS240" s="26"/>
      <c r="OST240" s="26"/>
      <c r="OSU240" s="26"/>
      <c r="OSV240" s="26"/>
      <c r="OSW240" s="26"/>
      <c r="OSX240" s="26"/>
      <c r="OSY240" s="26"/>
      <c r="OSZ240" s="26"/>
      <c r="OTA240" s="26"/>
      <c r="OTB240" s="26"/>
      <c r="OTC240" s="26"/>
      <c r="OTD240" s="26"/>
      <c r="OTE240" s="26"/>
      <c r="OTF240" s="26"/>
      <c r="OTG240" s="26"/>
      <c r="OTH240" s="26"/>
      <c r="OTI240" s="26"/>
      <c r="OTJ240" s="26"/>
      <c r="OTK240" s="26"/>
      <c r="OTL240" s="26"/>
      <c r="OTM240" s="26"/>
      <c r="OTN240" s="26"/>
      <c r="OTO240" s="26"/>
      <c r="OTP240" s="26"/>
      <c r="OTQ240" s="26"/>
      <c r="OTR240" s="26"/>
      <c r="OTS240" s="26"/>
      <c r="OTT240" s="26"/>
      <c r="OTU240" s="26"/>
      <c r="OTV240" s="26"/>
      <c r="OTW240" s="26"/>
      <c r="OTX240" s="26"/>
      <c r="OTY240" s="26"/>
      <c r="OTZ240" s="26"/>
      <c r="OUA240" s="26"/>
      <c r="OUB240" s="26"/>
      <c r="OUC240" s="26"/>
      <c r="OUD240" s="26"/>
      <c r="OUE240" s="26"/>
      <c r="OUF240" s="26"/>
      <c r="OUG240" s="26"/>
      <c r="OUH240" s="26"/>
      <c r="OUI240" s="26"/>
      <c r="OUJ240" s="26"/>
      <c r="OUK240" s="26"/>
      <c r="OUL240" s="26"/>
      <c r="OUM240" s="26"/>
      <c r="OUN240" s="26"/>
      <c r="OUO240" s="26"/>
      <c r="OUP240" s="26"/>
      <c r="OUQ240" s="26"/>
      <c r="OUR240" s="26"/>
      <c r="OUS240" s="26"/>
      <c r="OUT240" s="26"/>
      <c r="OUU240" s="26"/>
      <c r="OUV240" s="26"/>
      <c r="OUW240" s="26"/>
      <c r="OUX240" s="26"/>
      <c r="OUY240" s="26"/>
      <c r="OUZ240" s="26"/>
      <c r="OVA240" s="26"/>
      <c r="OVB240" s="26"/>
      <c r="OVC240" s="26"/>
      <c r="OVD240" s="26"/>
      <c r="OVE240" s="26"/>
      <c r="OVF240" s="26"/>
      <c r="OVG240" s="26"/>
      <c r="OVH240" s="26"/>
      <c r="OVI240" s="26"/>
      <c r="OVJ240" s="26"/>
      <c r="OVK240" s="26"/>
      <c r="OVL240" s="26"/>
      <c r="OVM240" s="26"/>
      <c r="OVN240" s="26"/>
      <c r="OVO240" s="26"/>
      <c r="OVP240" s="26"/>
      <c r="OVQ240" s="26"/>
      <c r="OVR240" s="26"/>
      <c r="OVS240" s="26"/>
      <c r="OVT240" s="26"/>
      <c r="OVU240" s="26"/>
      <c r="OVV240" s="26"/>
      <c r="OVW240" s="26"/>
      <c r="OVX240" s="26"/>
      <c r="OVY240" s="26"/>
      <c r="OVZ240" s="26"/>
      <c r="OWA240" s="26"/>
      <c r="OWB240" s="26"/>
      <c r="OWC240" s="26"/>
      <c r="OWD240" s="26"/>
      <c r="OWE240" s="26"/>
      <c r="OWF240" s="26"/>
      <c r="OWG240" s="26"/>
      <c r="OWH240" s="26"/>
      <c r="OWI240" s="26"/>
      <c r="OWJ240" s="26"/>
      <c r="OWK240" s="26"/>
      <c r="OWL240" s="26"/>
      <c r="OWM240" s="26"/>
      <c r="OWN240" s="26"/>
      <c r="OWO240" s="26"/>
      <c r="OWP240" s="26"/>
      <c r="OWQ240" s="26"/>
      <c r="OWR240" s="26"/>
      <c r="OWS240" s="26"/>
      <c r="OWT240" s="26"/>
      <c r="OWU240" s="26"/>
      <c r="OWV240" s="26"/>
      <c r="OWW240" s="26"/>
      <c r="OWX240" s="26"/>
      <c r="OWY240" s="26"/>
      <c r="OWZ240" s="26"/>
      <c r="OXA240" s="26"/>
      <c r="OXB240" s="26"/>
      <c r="OXC240" s="26"/>
      <c r="OXD240" s="26"/>
      <c r="OXE240" s="26"/>
      <c r="OXF240" s="26"/>
      <c r="OXG240" s="26"/>
      <c r="OXH240" s="26"/>
      <c r="OXI240" s="26"/>
      <c r="OXJ240" s="26"/>
      <c r="OXK240" s="26"/>
      <c r="OXL240" s="26"/>
      <c r="OXM240" s="26"/>
      <c r="OXN240" s="26"/>
      <c r="OXO240" s="26"/>
      <c r="OXP240" s="26"/>
      <c r="OXQ240" s="26"/>
      <c r="OXR240" s="26"/>
      <c r="OXS240" s="26"/>
      <c r="OXT240" s="26"/>
      <c r="OXU240" s="26"/>
      <c r="OXV240" s="26"/>
      <c r="OXW240" s="26"/>
      <c r="OXX240" s="26"/>
      <c r="OXY240" s="26"/>
      <c r="OXZ240" s="26"/>
      <c r="OYA240" s="26"/>
      <c r="OYB240" s="26"/>
      <c r="OYC240" s="26"/>
      <c r="OYD240" s="26"/>
      <c r="OYE240" s="26"/>
      <c r="OYF240" s="26"/>
      <c r="OYG240" s="26"/>
      <c r="OYH240" s="26"/>
      <c r="OYI240" s="26"/>
      <c r="OYJ240" s="26"/>
      <c r="OYK240" s="26"/>
      <c r="OYL240" s="26"/>
      <c r="OYM240" s="26"/>
      <c r="OYN240" s="26"/>
      <c r="OYO240" s="26"/>
      <c r="OYP240" s="26"/>
      <c r="OYQ240" s="26"/>
      <c r="OYR240" s="26"/>
      <c r="OYS240" s="26"/>
      <c r="OYT240" s="26"/>
      <c r="OYU240" s="26"/>
      <c r="OYV240" s="26"/>
      <c r="OYW240" s="26"/>
      <c r="OYX240" s="26"/>
      <c r="OYY240" s="26"/>
      <c r="OYZ240" s="26"/>
      <c r="OZA240" s="26"/>
      <c r="OZB240" s="26"/>
      <c r="OZC240" s="26"/>
      <c r="OZD240" s="26"/>
      <c r="OZE240" s="26"/>
      <c r="OZF240" s="26"/>
      <c r="OZG240" s="26"/>
      <c r="OZH240" s="26"/>
      <c r="OZI240" s="26"/>
      <c r="OZJ240" s="26"/>
      <c r="OZK240" s="26"/>
      <c r="OZL240" s="26"/>
      <c r="OZM240" s="26"/>
      <c r="OZN240" s="26"/>
      <c r="OZO240" s="26"/>
      <c r="OZP240" s="26"/>
      <c r="OZQ240" s="26"/>
      <c r="OZR240" s="26"/>
      <c r="OZS240" s="26"/>
      <c r="OZT240" s="26"/>
      <c r="OZU240" s="26"/>
      <c r="OZV240" s="26"/>
      <c r="OZW240" s="26"/>
      <c r="OZX240" s="26"/>
      <c r="OZY240" s="26"/>
      <c r="OZZ240" s="26"/>
      <c r="PAA240" s="26"/>
      <c r="PAB240" s="26"/>
      <c r="PAC240" s="26"/>
      <c r="PAD240" s="26"/>
      <c r="PAE240" s="26"/>
      <c r="PAF240" s="26"/>
      <c r="PAG240" s="26"/>
      <c r="PAH240" s="26"/>
      <c r="PAI240" s="26"/>
      <c r="PAJ240" s="26"/>
      <c r="PAK240" s="26"/>
      <c r="PAL240" s="26"/>
      <c r="PAM240" s="26"/>
      <c r="PAN240" s="26"/>
      <c r="PAO240" s="26"/>
      <c r="PAP240" s="26"/>
      <c r="PAQ240" s="26"/>
      <c r="PAR240" s="26"/>
      <c r="PAS240" s="26"/>
      <c r="PAT240" s="26"/>
      <c r="PAU240" s="26"/>
      <c r="PAV240" s="26"/>
      <c r="PAW240" s="26"/>
      <c r="PAX240" s="26"/>
      <c r="PAY240" s="26"/>
      <c r="PAZ240" s="26"/>
      <c r="PBA240" s="26"/>
      <c r="PBB240" s="26"/>
      <c r="PBC240" s="26"/>
      <c r="PBD240" s="26"/>
      <c r="PBE240" s="26"/>
      <c r="PBF240" s="26"/>
      <c r="PBG240" s="26"/>
      <c r="PBH240" s="26"/>
      <c r="PBI240" s="26"/>
      <c r="PBJ240" s="26"/>
      <c r="PBK240" s="26"/>
      <c r="PBL240" s="26"/>
      <c r="PBM240" s="26"/>
      <c r="PBN240" s="26"/>
      <c r="PBO240" s="26"/>
      <c r="PBP240" s="26"/>
      <c r="PBQ240" s="26"/>
      <c r="PBR240" s="26"/>
      <c r="PBS240" s="26"/>
      <c r="PBT240" s="26"/>
      <c r="PBU240" s="26"/>
      <c r="PBV240" s="26"/>
      <c r="PBW240" s="26"/>
      <c r="PBX240" s="26"/>
      <c r="PBY240" s="26"/>
      <c r="PBZ240" s="26"/>
      <c r="PCA240" s="26"/>
      <c r="PCB240" s="26"/>
      <c r="PCC240" s="26"/>
      <c r="PCD240" s="26"/>
      <c r="PCE240" s="26"/>
      <c r="PCF240" s="26"/>
      <c r="PCG240" s="26"/>
      <c r="PCH240" s="26"/>
      <c r="PCI240" s="26"/>
      <c r="PCJ240" s="26"/>
      <c r="PCK240" s="26"/>
      <c r="PCL240" s="26"/>
      <c r="PCM240" s="26"/>
      <c r="PCN240" s="26"/>
      <c r="PCO240" s="26"/>
      <c r="PCP240" s="26"/>
      <c r="PCQ240" s="26"/>
      <c r="PCR240" s="26"/>
      <c r="PCS240" s="26"/>
      <c r="PCT240" s="26"/>
      <c r="PCU240" s="26"/>
      <c r="PCV240" s="26"/>
      <c r="PCW240" s="26"/>
      <c r="PCX240" s="26"/>
      <c r="PCY240" s="26"/>
      <c r="PCZ240" s="26"/>
      <c r="PDA240" s="26"/>
      <c r="PDB240" s="26"/>
      <c r="PDC240" s="26"/>
      <c r="PDD240" s="26"/>
      <c r="PDE240" s="26"/>
      <c r="PDF240" s="26"/>
      <c r="PDG240" s="26"/>
      <c r="PDH240" s="26"/>
      <c r="PDI240" s="26"/>
      <c r="PDJ240" s="26"/>
      <c r="PDK240" s="26"/>
      <c r="PDL240" s="26"/>
      <c r="PDM240" s="26"/>
      <c r="PDN240" s="26"/>
      <c r="PDO240" s="26"/>
      <c r="PDP240" s="26"/>
      <c r="PDQ240" s="26"/>
      <c r="PDR240" s="26"/>
      <c r="PDS240" s="26"/>
      <c r="PDT240" s="26"/>
      <c r="PDU240" s="26"/>
      <c r="PDV240" s="26"/>
      <c r="PDW240" s="26"/>
      <c r="PDX240" s="26"/>
      <c r="PDY240" s="26"/>
      <c r="PDZ240" s="26"/>
      <c r="PEA240" s="26"/>
      <c r="PEB240" s="26"/>
      <c r="PEC240" s="26"/>
      <c r="PED240" s="26"/>
      <c r="PEE240" s="26"/>
      <c r="PEF240" s="26"/>
      <c r="PEG240" s="26"/>
      <c r="PEH240" s="26"/>
      <c r="PEI240" s="26"/>
      <c r="PEJ240" s="26"/>
      <c r="PEK240" s="26"/>
      <c r="PEL240" s="26"/>
      <c r="PEM240" s="26"/>
      <c r="PEN240" s="26"/>
      <c r="PEO240" s="26"/>
      <c r="PEP240" s="26"/>
      <c r="PEQ240" s="26"/>
      <c r="PER240" s="26"/>
      <c r="PES240" s="26"/>
      <c r="PET240" s="26"/>
      <c r="PEU240" s="26"/>
      <c r="PEV240" s="26"/>
      <c r="PEW240" s="26"/>
      <c r="PEX240" s="26"/>
      <c r="PEY240" s="26"/>
      <c r="PEZ240" s="26"/>
      <c r="PFA240" s="26"/>
      <c r="PFB240" s="26"/>
      <c r="PFC240" s="26"/>
      <c r="PFD240" s="26"/>
      <c r="PFE240" s="26"/>
      <c r="PFF240" s="26"/>
      <c r="PFG240" s="26"/>
      <c r="PFH240" s="26"/>
      <c r="PFI240" s="26"/>
      <c r="PFJ240" s="26"/>
      <c r="PFK240" s="26"/>
      <c r="PFL240" s="26"/>
      <c r="PFM240" s="26"/>
      <c r="PFN240" s="26"/>
      <c r="PFO240" s="26"/>
      <c r="PFP240" s="26"/>
      <c r="PFQ240" s="26"/>
      <c r="PFR240" s="26"/>
      <c r="PFS240" s="26"/>
      <c r="PFT240" s="26"/>
      <c r="PFU240" s="26"/>
      <c r="PFV240" s="26"/>
      <c r="PFW240" s="26"/>
      <c r="PFX240" s="26"/>
      <c r="PFY240" s="26"/>
      <c r="PFZ240" s="26"/>
      <c r="PGA240" s="26"/>
      <c r="PGB240" s="26"/>
      <c r="PGC240" s="26"/>
      <c r="PGD240" s="26"/>
      <c r="PGE240" s="26"/>
      <c r="PGF240" s="26"/>
      <c r="PGG240" s="26"/>
      <c r="PGH240" s="26"/>
      <c r="PGI240" s="26"/>
      <c r="PGJ240" s="26"/>
      <c r="PGK240" s="26"/>
      <c r="PGL240" s="26"/>
      <c r="PGM240" s="26"/>
      <c r="PGN240" s="26"/>
      <c r="PGO240" s="26"/>
      <c r="PGP240" s="26"/>
      <c r="PGQ240" s="26"/>
      <c r="PGR240" s="26"/>
      <c r="PGS240" s="26"/>
      <c r="PGT240" s="26"/>
      <c r="PGU240" s="26"/>
      <c r="PGV240" s="26"/>
      <c r="PGW240" s="26"/>
      <c r="PGX240" s="26"/>
      <c r="PGY240" s="26"/>
      <c r="PGZ240" s="26"/>
      <c r="PHA240" s="26"/>
      <c r="PHB240" s="26"/>
      <c r="PHC240" s="26"/>
      <c r="PHD240" s="26"/>
      <c r="PHE240" s="26"/>
      <c r="PHF240" s="26"/>
      <c r="PHG240" s="26"/>
      <c r="PHH240" s="26"/>
      <c r="PHI240" s="26"/>
      <c r="PHJ240" s="26"/>
      <c r="PHK240" s="26"/>
      <c r="PHL240" s="26"/>
      <c r="PHM240" s="26"/>
      <c r="PHN240" s="26"/>
      <c r="PHO240" s="26"/>
      <c r="PHP240" s="26"/>
      <c r="PHQ240" s="26"/>
      <c r="PHR240" s="26"/>
      <c r="PHS240" s="26"/>
      <c r="PHT240" s="26"/>
      <c r="PHU240" s="26"/>
      <c r="PHV240" s="26"/>
      <c r="PHW240" s="26"/>
      <c r="PHX240" s="26"/>
      <c r="PHY240" s="26"/>
      <c r="PHZ240" s="26"/>
      <c r="PIA240" s="26"/>
      <c r="PIB240" s="26"/>
      <c r="PIC240" s="26"/>
      <c r="PID240" s="26"/>
      <c r="PIE240" s="26"/>
      <c r="PIF240" s="26"/>
      <c r="PIG240" s="26"/>
      <c r="PIH240" s="26"/>
      <c r="PII240" s="26"/>
      <c r="PIJ240" s="26"/>
      <c r="PIK240" s="26"/>
      <c r="PIL240" s="26"/>
      <c r="PIM240" s="26"/>
      <c r="PIN240" s="26"/>
      <c r="PIO240" s="26"/>
      <c r="PIP240" s="26"/>
      <c r="PIQ240" s="26"/>
      <c r="PIR240" s="26"/>
      <c r="PIS240" s="26"/>
      <c r="PIT240" s="26"/>
      <c r="PIU240" s="26"/>
      <c r="PIV240" s="26"/>
      <c r="PIW240" s="26"/>
      <c r="PIX240" s="26"/>
      <c r="PIY240" s="26"/>
      <c r="PIZ240" s="26"/>
      <c r="PJA240" s="26"/>
      <c r="PJB240" s="26"/>
      <c r="PJC240" s="26"/>
      <c r="PJD240" s="26"/>
      <c r="PJE240" s="26"/>
      <c r="PJF240" s="26"/>
      <c r="PJG240" s="26"/>
      <c r="PJH240" s="26"/>
      <c r="PJI240" s="26"/>
      <c r="PJJ240" s="26"/>
      <c r="PJK240" s="26"/>
      <c r="PJL240" s="26"/>
      <c r="PJM240" s="26"/>
      <c r="PJN240" s="26"/>
      <c r="PJO240" s="26"/>
      <c r="PJP240" s="26"/>
      <c r="PJQ240" s="26"/>
      <c r="PJR240" s="26"/>
      <c r="PJS240" s="26"/>
      <c r="PJT240" s="26"/>
      <c r="PJU240" s="26"/>
      <c r="PJV240" s="26"/>
      <c r="PJW240" s="26"/>
      <c r="PJX240" s="26"/>
      <c r="PJY240" s="26"/>
      <c r="PJZ240" s="26"/>
      <c r="PKA240" s="26"/>
      <c r="PKB240" s="26"/>
      <c r="PKC240" s="26"/>
      <c r="PKD240" s="26"/>
      <c r="PKE240" s="26"/>
      <c r="PKF240" s="26"/>
      <c r="PKG240" s="26"/>
      <c r="PKH240" s="26"/>
      <c r="PKI240" s="26"/>
      <c r="PKJ240" s="26"/>
      <c r="PKK240" s="26"/>
      <c r="PKL240" s="26"/>
      <c r="PKM240" s="26"/>
      <c r="PKN240" s="26"/>
      <c r="PKO240" s="26"/>
      <c r="PKP240" s="26"/>
      <c r="PKQ240" s="26"/>
      <c r="PKR240" s="26"/>
      <c r="PKS240" s="26"/>
      <c r="PKT240" s="26"/>
      <c r="PKU240" s="26"/>
      <c r="PKV240" s="26"/>
      <c r="PKW240" s="26"/>
      <c r="PKX240" s="26"/>
      <c r="PKY240" s="26"/>
      <c r="PKZ240" s="26"/>
      <c r="PLA240" s="26"/>
      <c r="PLB240" s="26"/>
      <c r="PLC240" s="26"/>
      <c r="PLD240" s="26"/>
      <c r="PLE240" s="26"/>
      <c r="PLF240" s="26"/>
      <c r="PLG240" s="26"/>
      <c r="PLH240" s="26"/>
      <c r="PLI240" s="26"/>
      <c r="PLJ240" s="26"/>
      <c r="PLK240" s="26"/>
      <c r="PLL240" s="26"/>
      <c r="PLM240" s="26"/>
      <c r="PLN240" s="26"/>
      <c r="PLO240" s="26"/>
      <c r="PLP240" s="26"/>
      <c r="PLQ240" s="26"/>
      <c r="PLR240" s="26"/>
      <c r="PLS240" s="26"/>
      <c r="PLT240" s="26"/>
      <c r="PLU240" s="26"/>
      <c r="PLV240" s="26"/>
      <c r="PLW240" s="26"/>
      <c r="PLX240" s="26"/>
      <c r="PLY240" s="26"/>
      <c r="PLZ240" s="26"/>
      <c r="PMA240" s="26"/>
      <c r="PMB240" s="26"/>
      <c r="PMC240" s="26"/>
      <c r="PMD240" s="26"/>
      <c r="PME240" s="26"/>
      <c r="PMF240" s="26"/>
      <c r="PMG240" s="26"/>
      <c r="PMH240" s="26"/>
      <c r="PMI240" s="26"/>
      <c r="PMJ240" s="26"/>
      <c r="PMK240" s="26"/>
      <c r="PML240" s="26"/>
      <c r="PMM240" s="26"/>
      <c r="PMN240" s="26"/>
      <c r="PMO240" s="26"/>
      <c r="PMP240" s="26"/>
      <c r="PMQ240" s="26"/>
      <c r="PMR240" s="26"/>
      <c r="PMS240" s="26"/>
      <c r="PMT240" s="26"/>
      <c r="PMU240" s="26"/>
      <c r="PMV240" s="26"/>
      <c r="PMW240" s="26"/>
      <c r="PMX240" s="26"/>
      <c r="PMY240" s="26"/>
      <c r="PMZ240" s="26"/>
      <c r="PNA240" s="26"/>
      <c r="PNB240" s="26"/>
      <c r="PNC240" s="26"/>
      <c r="PND240" s="26"/>
      <c r="PNE240" s="26"/>
      <c r="PNF240" s="26"/>
      <c r="PNG240" s="26"/>
      <c r="PNH240" s="26"/>
      <c r="PNI240" s="26"/>
      <c r="PNJ240" s="26"/>
      <c r="PNK240" s="26"/>
      <c r="PNL240" s="26"/>
      <c r="PNM240" s="26"/>
      <c r="PNN240" s="26"/>
      <c r="PNO240" s="26"/>
      <c r="PNP240" s="26"/>
      <c r="PNQ240" s="26"/>
      <c r="PNR240" s="26"/>
      <c r="PNS240" s="26"/>
      <c r="PNT240" s="26"/>
      <c r="PNU240" s="26"/>
      <c r="PNV240" s="26"/>
      <c r="PNW240" s="26"/>
      <c r="PNX240" s="26"/>
      <c r="PNY240" s="26"/>
      <c r="PNZ240" s="26"/>
      <c r="POA240" s="26"/>
      <c r="POB240" s="26"/>
      <c r="POC240" s="26"/>
      <c r="POD240" s="26"/>
      <c r="POE240" s="26"/>
      <c r="POF240" s="26"/>
      <c r="POG240" s="26"/>
      <c r="POH240" s="26"/>
      <c r="POI240" s="26"/>
      <c r="POJ240" s="26"/>
      <c r="POK240" s="26"/>
      <c r="POL240" s="26"/>
      <c r="POM240" s="26"/>
      <c r="PON240" s="26"/>
      <c r="POO240" s="26"/>
      <c r="POP240" s="26"/>
      <c r="POQ240" s="26"/>
      <c r="POR240" s="26"/>
      <c r="POS240" s="26"/>
      <c r="POT240" s="26"/>
      <c r="POU240" s="26"/>
      <c r="POV240" s="26"/>
      <c r="POW240" s="26"/>
      <c r="POX240" s="26"/>
      <c r="POY240" s="26"/>
      <c r="POZ240" s="26"/>
      <c r="PPA240" s="26"/>
      <c r="PPB240" s="26"/>
      <c r="PPC240" s="26"/>
      <c r="PPD240" s="26"/>
      <c r="PPE240" s="26"/>
      <c r="PPF240" s="26"/>
      <c r="PPG240" s="26"/>
      <c r="PPH240" s="26"/>
      <c r="PPI240" s="26"/>
      <c r="PPJ240" s="26"/>
      <c r="PPK240" s="26"/>
      <c r="PPL240" s="26"/>
      <c r="PPM240" s="26"/>
      <c r="PPN240" s="26"/>
      <c r="PPO240" s="26"/>
      <c r="PPP240" s="26"/>
      <c r="PPQ240" s="26"/>
      <c r="PPR240" s="26"/>
      <c r="PPS240" s="26"/>
      <c r="PPT240" s="26"/>
      <c r="PPU240" s="26"/>
      <c r="PPV240" s="26"/>
      <c r="PPW240" s="26"/>
      <c r="PPX240" s="26"/>
      <c r="PPY240" s="26"/>
      <c r="PPZ240" s="26"/>
      <c r="PQA240" s="26"/>
      <c r="PQB240" s="26"/>
      <c r="PQC240" s="26"/>
      <c r="PQD240" s="26"/>
      <c r="PQE240" s="26"/>
      <c r="PQF240" s="26"/>
      <c r="PQG240" s="26"/>
      <c r="PQH240" s="26"/>
      <c r="PQI240" s="26"/>
      <c r="PQJ240" s="26"/>
      <c r="PQK240" s="26"/>
      <c r="PQL240" s="26"/>
      <c r="PQM240" s="26"/>
      <c r="PQN240" s="26"/>
      <c r="PQO240" s="26"/>
      <c r="PQP240" s="26"/>
      <c r="PQQ240" s="26"/>
      <c r="PQR240" s="26"/>
      <c r="PQS240" s="26"/>
      <c r="PQT240" s="26"/>
      <c r="PQU240" s="26"/>
      <c r="PQV240" s="26"/>
      <c r="PQW240" s="26"/>
      <c r="PQX240" s="26"/>
      <c r="PQY240" s="26"/>
      <c r="PQZ240" s="26"/>
      <c r="PRA240" s="26"/>
      <c r="PRB240" s="26"/>
      <c r="PRC240" s="26"/>
      <c r="PRD240" s="26"/>
      <c r="PRE240" s="26"/>
      <c r="PRF240" s="26"/>
      <c r="PRG240" s="26"/>
      <c r="PRH240" s="26"/>
      <c r="PRI240" s="26"/>
      <c r="PRJ240" s="26"/>
      <c r="PRK240" s="26"/>
      <c r="PRL240" s="26"/>
      <c r="PRM240" s="26"/>
      <c r="PRN240" s="26"/>
      <c r="PRO240" s="26"/>
      <c r="PRP240" s="26"/>
      <c r="PRQ240" s="26"/>
      <c r="PRR240" s="26"/>
      <c r="PRS240" s="26"/>
      <c r="PRT240" s="26"/>
      <c r="PRU240" s="26"/>
      <c r="PRV240" s="26"/>
      <c r="PRW240" s="26"/>
      <c r="PRX240" s="26"/>
      <c r="PRY240" s="26"/>
      <c r="PRZ240" s="26"/>
      <c r="PSA240" s="26"/>
      <c r="PSB240" s="26"/>
      <c r="PSC240" s="26"/>
      <c r="PSD240" s="26"/>
      <c r="PSE240" s="26"/>
      <c r="PSF240" s="26"/>
      <c r="PSG240" s="26"/>
      <c r="PSH240" s="26"/>
      <c r="PSI240" s="26"/>
      <c r="PSJ240" s="26"/>
      <c r="PSK240" s="26"/>
      <c r="PSL240" s="26"/>
      <c r="PSM240" s="26"/>
      <c r="PSN240" s="26"/>
      <c r="PSO240" s="26"/>
      <c r="PSP240" s="26"/>
      <c r="PSQ240" s="26"/>
      <c r="PSR240" s="26"/>
      <c r="PSS240" s="26"/>
      <c r="PST240" s="26"/>
      <c r="PSU240" s="26"/>
      <c r="PSV240" s="26"/>
      <c r="PSW240" s="26"/>
      <c r="PSX240" s="26"/>
      <c r="PSY240" s="26"/>
      <c r="PSZ240" s="26"/>
      <c r="PTA240" s="26"/>
      <c r="PTB240" s="26"/>
      <c r="PTC240" s="26"/>
      <c r="PTD240" s="26"/>
      <c r="PTE240" s="26"/>
      <c r="PTF240" s="26"/>
      <c r="PTG240" s="26"/>
      <c r="PTH240" s="26"/>
      <c r="PTI240" s="26"/>
      <c r="PTJ240" s="26"/>
      <c r="PTK240" s="26"/>
      <c r="PTL240" s="26"/>
      <c r="PTM240" s="26"/>
      <c r="PTN240" s="26"/>
      <c r="PTO240" s="26"/>
      <c r="PTP240" s="26"/>
      <c r="PTQ240" s="26"/>
      <c r="PTR240" s="26"/>
      <c r="PTS240" s="26"/>
      <c r="PTT240" s="26"/>
      <c r="PTU240" s="26"/>
      <c r="PTV240" s="26"/>
      <c r="PTW240" s="26"/>
      <c r="PTX240" s="26"/>
      <c r="PTY240" s="26"/>
      <c r="PTZ240" s="26"/>
      <c r="PUA240" s="26"/>
      <c r="PUB240" s="26"/>
      <c r="PUC240" s="26"/>
      <c r="PUD240" s="26"/>
      <c r="PUE240" s="26"/>
      <c r="PUF240" s="26"/>
      <c r="PUG240" s="26"/>
      <c r="PUH240" s="26"/>
      <c r="PUI240" s="26"/>
      <c r="PUJ240" s="26"/>
      <c r="PUK240" s="26"/>
      <c r="PUL240" s="26"/>
      <c r="PUM240" s="26"/>
      <c r="PUN240" s="26"/>
      <c r="PUO240" s="26"/>
      <c r="PUP240" s="26"/>
      <c r="PUQ240" s="26"/>
      <c r="PUR240" s="26"/>
      <c r="PUS240" s="26"/>
      <c r="PUT240" s="26"/>
      <c r="PUU240" s="26"/>
      <c r="PUV240" s="26"/>
      <c r="PUW240" s="26"/>
      <c r="PUX240" s="26"/>
      <c r="PUY240" s="26"/>
      <c r="PUZ240" s="26"/>
      <c r="PVA240" s="26"/>
      <c r="PVB240" s="26"/>
      <c r="PVC240" s="26"/>
      <c r="PVD240" s="26"/>
      <c r="PVE240" s="26"/>
      <c r="PVF240" s="26"/>
      <c r="PVG240" s="26"/>
      <c r="PVH240" s="26"/>
      <c r="PVI240" s="26"/>
      <c r="PVJ240" s="26"/>
      <c r="PVK240" s="26"/>
      <c r="PVL240" s="26"/>
      <c r="PVM240" s="26"/>
      <c r="PVN240" s="26"/>
      <c r="PVO240" s="26"/>
      <c r="PVP240" s="26"/>
      <c r="PVQ240" s="26"/>
      <c r="PVR240" s="26"/>
      <c r="PVS240" s="26"/>
      <c r="PVT240" s="26"/>
      <c r="PVU240" s="26"/>
      <c r="PVV240" s="26"/>
      <c r="PVW240" s="26"/>
      <c r="PVX240" s="26"/>
      <c r="PVY240" s="26"/>
      <c r="PVZ240" s="26"/>
      <c r="PWA240" s="26"/>
      <c r="PWB240" s="26"/>
      <c r="PWC240" s="26"/>
      <c r="PWD240" s="26"/>
      <c r="PWE240" s="26"/>
      <c r="PWF240" s="26"/>
      <c r="PWG240" s="26"/>
      <c r="PWH240" s="26"/>
      <c r="PWI240" s="26"/>
      <c r="PWJ240" s="26"/>
      <c r="PWK240" s="26"/>
      <c r="PWL240" s="26"/>
      <c r="PWM240" s="26"/>
      <c r="PWN240" s="26"/>
      <c r="PWO240" s="26"/>
      <c r="PWP240" s="26"/>
      <c r="PWQ240" s="26"/>
      <c r="PWR240" s="26"/>
      <c r="PWS240" s="26"/>
      <c r="PWT240" s="26"/>
      <c r="PWU240" s="26"/>
      <c r="PWV240" s="26"/>
      <c r="PWW240" s="26"/>
      <c r="PWX240" s="26"/>
      <c r="PWY240" s="26"/>
      <c r="PWZ240" s="26"/>
      <c r="PXA240" s="26"/>
      <c r="PXB240" s="26"/>
      <c r="PXC240" s="26"/>
      <c r="PXD240" s="26"/>
      <c r="PXE240" s="26"/>
      <c r="PXF240" s="26"/>
      <c r="PXG240" s="26"/>
      <c r="PXH240" s="26"/>
      <c r="PXI240" s="26"/>
      <c r="PXJ240" s="26"/>
      <c r="PXK240" s="26"/>
      <c r="PXL240" s="26"/>
      <c r="PXM240" s="26"/>
      <c r="PXN240" s="26"/>
      <c r="PXO240" s="26"/>
      <c r="PXP240" s="26"/>
      <c r="PXQ240" s="26"/>
      <c r="PXR240" s="26"/>
      <c r="PXS240" s="26"/>
      <c r="PXT240" s="26"/>
      <c r="PXU240" s="26"/>
      <c r="PXV240" s="26"/>
      <c r="PXW240" s="26"/>
      <c r="PXX240" s="26"/>
      <c r="PXY240" s="26"/>
      <c r="PXZ240" s="26"/>
      <c r="PYA240" s="26"/>
      <c r="PYB240" s="26"/>
      <c r="PYC240" s="26"/>
      <c r="PYD240" s="26"/>
      <c r="PYE240" s="26"/>
      <c r="PYF240" s="26"/>
      <c r="PYG240" s="26"/>
      <c r="PYH240" s="26"/>
      <c r="PYI240" s="26"/>
      <c r="PYJ240" s="26"/>
      <c r="PYK240" s="26"/>
      <c r="PYL240" s="26"/>
      <c r="PYM240" s="26"/>
      <c r="PYN240" s="26"/>
      <c r="PYO240" s="26"/>
      <c r="PYP240" s="26"/>
      <c r="PYQ240" s="26"/>
      <c r="PYR240" s="26"/>
      <c r="PYS240" s="26"/>
      <c r="PYT240" s="26"/>
      <c r="PYU240" s="26"/>
      <c r="PYV240" s="26"/>
      <c r="PYW240" s="26"/>
      <c r="PYX240" s="26"/>
      <c r="PYY240" s="26"/>
      <c r="PYZ240" s="26"/>
      <c r="PZA240" s="26"/>
      <c r="PZB240" s="26"/>
      <c r="PZC240" s="26"/>
      <c r="PZD240" s="26"/>
      <c r="PZE240" s="26"/>
      <c r="PZF240" s="26"/>
      <c r="PZG240" s="26"/>
      <c r="PZH240" s="26"/>
      <c r="PZI240" s="26"/>
      <c r="PZJ240" s="26"/>
      <c r="PZK240" s="26"/>
      <c r="PZL240" s="26"/>
      <c r="PZM240" s="26"/>
      <c r="PZN240" s="26"/>
      <c r="PZO240" s="26"/>
      <c r="PZP240" s="26"/>
      <c r="PZQ240" s="26"/>
      <c r="PZR240" s="26"/>
      <c r="PZS240" s="26"/>
      <c r="PZT240" s="26"/>
      <c r="PZU240" s="26"/>
      <c r="PZV240" s="26"/>
      <c r="PZW240" s="26"/>
      <c r="PZX240" s="26"/>
      <c r="PZY240" s="26"/>
      <c r="PZZ240" s="26"/>
      <c r="QAA240" s="26"/>
      <c r="QAB240" s="26"/>
      <c r="QAC240" s="26"/>
      <c r="QAD240" s="26"/>
      <c r="QAE240" s="26"/>
      <c r="QAF240" s="26"/>
      <c r="QAG240" s="26"/>
      <c r="QAH240" s="26"/>
      <c r="QAI240" s="26"/>
      <c r="QAJ240" s="26"/>
      <c r="QAK240" s="26"/>
      <c r="QAL240" s="26"/>
      <c r="QAM240" s="26"/>
      <c r="QAN240" s="26"/>
      <c r="QAO240" s="26"/>
      <c r="QAP240" s="26"/>
      <c r="QAQ240" s="26"/>
      <c r="QAR240" s="26"/>
      <c r="QAS240" s="26"/>
      <c r="QAT240" s="26"/>
      <c r="QAU240" s="26"/>
      <c r="QAV240" s="26"/>
      <c r="QAW240" s="26"/>
      <c r="QAX240" s="26"/>
      <c r="QAY240" s="26"/>
      <c r="QAZ240" s="26"/>
      <c r="QBA240" s="26"/>
      <c r="QBB240" s="26"/>
      <c r="QBC240" s="26"/>
      <c r="QBD240" s="26"/>
      <c r="QBE240" s="26"/>
      <c r="QBF240" s="26"/>
      <c r="QBG240" s="26"/>
      <c r="QBH240" s="26"/>
      <c r="QBI240" s="26"/>
      <c r="QBJ240" s="26"/>
      <c r="QBK240" s="26"/>
      <c r="QBL240" s="26"/>
      <c r="QBM240" s="26"/>
      <c r="QBN240" s="26"/>
      <c r="QBO240" s="26"/>
      <c r="QBP240" s="26"/>
      <c r="QBQ240" s="26"/>
      <c r="QBR240" s="26"/>
      <c r="QBS240" s="26"/>
      <c r="QBT240" s="26"/>
      <c r="QBU240" s="26"/>
      <c r="QBV240" s="26"/>
      <c r="QBW240" s="26"/>
      <c r="QBX240" s="26"/>
      <c r="QBY240" s="26"/>
      <c r="QBZ240" s="26"/>
      <c r="QCA240" s="26"/>
      <c r="QCB240" s="26"/>
      <c r="QCC240" s="26"/>
      <c r="QCD240" s="26"/>
      <c r="QCE240" s="26"/>
      <c r="QCF240" s="26"/>
      <c r="QCG240" s="26"/>
      <c r="QCH240" s="26"/>
      <c r="QCI240" s="26"/>
      <c r="QCJ240" s="26"/>
      <c r="QCK240" s="26"/>
      <c r="QCL240" s="26"/>
      <c r="QCM240" s="26"/>
      <c r="QCN240" s="26"/>
      <c r="QCO240" s="26"/>
      <c r="QCP240" s="26"/>
      <c r="QCQ240" s="26"/>
      <c r="QCR240" s="26"/>
      <c r="QCS240" s="26"/>
      <c r="QCT240" s="26"/>
      <c r="QCU240" s="26"/>
      <c r="QCV240" s="26"/>
      <c r="QCW240" s="26"/>
      <c r="QCX240" s="26"/>
      <c r="QCY240" s="26"/>
      <c r="QCZ240" s="26"/>
      <c r="QDA240" s="26"/>
      <c r="QDB240" s="26"/>
      <c r="QDC240" s="26"/>
      <c r="QDD240" s="26"/>
      <c r="QDE240" s="26"/>
      <c r="QDF240" s="26"/>
      <c r="QDG240" s="26"/>
      <c r="QDH240" s="26"/>
      <c r="QDI240" s="26"/>
      <c r="QDJ240" s="26"/>
      <c r="QDK240" s="26"/>
      <c r="QDL240" s="26"/>
      <c r="QDM240" s="26"/>
      <c r="QDN240" s="26"/>
      <c r="QDO240" s="26"/>
      <c r="QDP240" s="26"/>
      <c r="QDQ240" s="26"/>
      <c r="QDR240" s="26"/>
      <c r="QDS240" s="26"/>
      <c r="QDT240" s="26"/>
      <c r="QDU240" s="26"/>
      <c r="QDV240" s="26"/>
      <c r="QDW240" s="26"/>
      <c r="QDX240" s="26"/>
      <c r="QDY240" s="26"/>
      <c r="QDZ240" s="26"/>
      <c r="QEA240" s="26"/>
      <c r="QEB240" s="26"/>
      <c r="QEC240" s="26"/>
      <c r="QED240" s="26"/>
      <c r="QEE240" s="26"/>
      <c r="QEF240" s="26"/>
      <c r="QEG240" s="26"/>
      <c r="QEH240" s="26"/>
      <c r="QEI240" s="26"/>
      <c r="QEJ240" s="26"/>
      <c r="QEK240" s="26"/>
      <c r="QEL240" s="26"/>
      <c r="QEM240" s="26"/>
      <c r="QEN240" s="26"/>
      <c r="QEO240" s="26"/>
      <c r="QEP240" s="26"/>
      <c r="QEQ240" s="26"/>
      <c r="QER240" s="26"/>
      <c r="QES240" s="26"/>
      <c r="QET240" s="26"/>
      <c r="QEU240" s="26"/>
      <c r="QEV240" s="26"/>
      <c r="QEW240" s="26"/>
      <c r="QEX240" s="26"/>
      <c r="QEY240" s="26"/>
      <c r="QEZ240" s="26"/>
      <c r="QFA240" s="26"/>
      <c r="QFB240" s="26"/>
      <c r="QFC240" s="26"/>
      <c r="QFD240" s="26"/>
      <c r="QFE240" s="26"/>
      <c r="QFF240" s="26"/>
      <c r="QFG240" s="26"/>
      <c r="QFH240" s="26"/>
      <c r="QFI240" s="26"/>
      <c r="QFJ240" s="26"/>
      <c r="QFK240" s="26"/>
      <c r="QFL240" s="26"/>
      <c r="QFM240" s="26"/>
      <c r="QFN240" s="26"/>
      <c r="QFO240" s="26"/>
      <c r="QFP240" s="26"/>
      <c r="QFQ240" s="26"/>
      <c r="QFR240" s="26"/>
      <c r="QFS240" s="26"/>
      <c r="QFT240" s="26"/>
      <c r="QFU240" s="26"/>
      <c r="QFV240" s="26"/>
      <c r="QFW240" s="26"/>
      <c r="QFX240" s="26"/>
      <c r="QFY240" s="26"/>
      <c r="QFZ240" s="26"/>
      <c r="QGA240" s="26"/>
      <c r="QGB240" s="26"/>
      <c r="QGC240" s="26"/>
      <c r="QGD240" s="26"/>
      <c r="QGE240" s="26"/>
      <c r="QGF240" s="26"/>
      <c r="QGG240" s="26"/>
      <c r="QGH240" s="26"/>
      <c r="QGI240" s="26"/>
      <c r="QGJ240" s="26"/>
      <c r="QGK240" s="26"/>
      <c r="QGL240" s="26"/>
      <c r="QGM240" s="26"/>
      <c r="QGN240" s="26"/>
      <c r="QGO240" s="26"/>
      <c r="QGP240" s="26"/>
      <c r="QGQ240" s="26"/>
      <c r="QGR240" s="26"/>
      <c r="QGS240" s="26"/>
      <c r="QGT240" s="26"/>
      <c r="QGU240" s="26"/>
      <c r="QGV240" s="26"/>
      <c r="QGW240" s="26"/>
      <c r="QGX240" s="26"/>
      <c r="QGY240" s="26"/>
      <c r="QGZ240" s="26"/>
      <c r="QHA240" s="26"/>
      <c r="QHB240" s="26"/>
      <c r="QHC240" s="26"/>
      <c r="QHD240" s="26"/>
      <c r="QHE240" s="26"/>
      <c r="QHF240" s="26"/>
      <c r="QHG240" s="26"/>
      <c r="QHH240" s="26"/>
      <c r="QHI240" s="26"/>
      <c r="QHJ240" s="26"/>
      <c r="QHK240" s="26"/>
      <c r="QHL240" s="26"/>
      <c r="QHM240" s="26"/>
      <c r="QHN240" s="26"/>
      <c r="QHO240" s="26"/>
      <c r="QHP240" s="26"/>
      <c r="QHQ240" s="26"/>
      <c r="QHR240" s="26"/>
      <c r="QHS240" s="26"/>
      <c r="QHT240" s="26"/>
      <c r="QHU240" s="26"/>
      <c r="QHV240" s="26"/>
      <c r="QHW240" s="26"/>
      <c r="QHX240" s="26"/>
      <c r="QHY240" s="26"/>
      <c r="QHZ240" s="26"/>
      <c r="QIA240" s="26"/>
      <c r="QIB240" s="26"/>
      <c r="QIC240" s="26"/>
      <c r="QID240" s="26"/>
      <c r="QIE240" s="26"/>
      <c r="QIF240" s="26"/>
      <c r="QIG240" s="26"/>
      <c r="QIH240" s="26"/>
      <c r="QII240" s="26"/>
      <c r="QIJ240" s="26"/>
      <c r="QIK240" s="26"/>
      <c r="QIL240" s="26"/>
      <c r="QIM240" s="26"/>
      <c r="QIN240" s="26"/>
      <c r="QIO240" s="26"/>
      <c r="QIP240" s="26"/>
      <c r="QIQ240" s="26"/>
      <c r="QIR240" s="26"/>
      <c r="QIS240" s="26"/>
      <c r="QIT240" s="26"/>
      <c r="QIU240" s="26"/>
      <c r="QIV240" s="26"/>
      <c r="QIW240" s="26"/>
      <c r="QIX240" s="26"/>
      <c r="QIY240" s="26"/>
      <c r="QIZ240" s="26"/>
      <c r="QJA240" s="26"/>
      <c r="QJB240" s="26"/>
      <c r="QJC240" s="26"/>
      <c r="QJD240" s="26"/>
      <c r="QJE240" s="26"/>
      <c r="QJF240" s="26"/>
      <c r="QJG240" s="26"/>
      <c r="QJH240" s="26"/>
      <c r="QJI240" s="26"/>
      <c r="QJJ240" s="26"/>
      <c r="QJK240" s="26"/>
      <c r="QJL240" s="26"/>
      <c r="QJM240" s="26"/>
      <c r="QJN240" s="26"/>
      <c r="QJO240" s="26"/>
      <c r="QJP240" s="26"/>
      <c r="QJQ240" s="26"/>
      <c r="QJR240" s="26"/>
      <c r="QJS240" s="26"/>
      <c r="QJT240" s="26"/>
      <c r="QJU240" s="26"/>
      <c r="QJV240" s="26"/>
      <c r="QJW240" s="26"/>
      <c r="QJX240" s="26"/>
      <c r="QJY240" s="26"/>
      <c r="QJZ240" s="26"/>
      <c r="QKA240" s="26"/>
      <c r="QKB240" s="26"/>
      <c r="QKC240" s="26"/>
      <c r="QKD240" s="26"/>
      <c r="QKE240" s="26"/>
      <c r="QKF240" s="26"/>
      <c r="QKG240" s="26"/>
      <c r="QKH240" s="26"/>
      <c r="QKI240" s="26"/>
      <c r="QKJ240" s="26"/>
      <c r="QKK240" s="26"/>
      <c r="QKL240" s="26"/>
      <c r="QKM240" s="26"/>
      <c r="QKN240" s="26"/>
      <c r="QKO240" s="26"/>
      <c r="QKP240" s="26"/>
      <c r="QKQ240" s="26"/>
      <c r="QKR240" s="26"/>
      <c r="QKS240" s="26"/>
      <c r="QKT240" s="26"/>
      <c r="QKU240" s="26"/>
      <c r="QKV240" s="26"/>
      <c r="QKW240" s="26"/>
      <c r="QKX240" s="26"/>
      <c r="QKY240" s="26"/>
      <c r="QKZ240" s="26"/>
      <c r="QLA240" s="26"/>
      <c r="QLB240" s="26"/>
      <c r="QLC240" s="26"/>
      <c r="QLD240" s="26"/>
      <c r="QLE240" s="26"/>
      <c r="QLF240" s="26"/>
      <c r="QLG240" s="26"/>
      <c r="QLH240" s="26"/>
      <c r="QLI240" s="26"/>
      <c r="QLJ240" s="26"/>
      <c r="QLK240" s="26"/>
      <c r="QLL240" s="26"/>
      <c r="QLM240" s="26"/>
      <c r="QLN240" s="26"/>
      <c r="QLO240" s="26"/>
      <c r="QLP240" s="26"/>
      <c r="QLQ240" s="26"/>
      <c r="QLR240" s="26"/>
      <c r="QLS240" s="26"/>
      <c r="QLT240" s="26"/>
      <c r="QLU240" s="26"/>
      <c r="QLV240" s="26"/>
      <c r="QLW240" s="26"/>
      <c r="QLX240" s="26"/>
      <c r="QLY240" s="26"/>
      <c r="QLZ240" s="26"/>
      <c r="QMA240" s="26"/>
      <c r="QMB240" s="26"/>
      <c r="QMC240" s="26"/>
      <c r="QMD240" s="26"/>
      <c r="QME240" s="26"/>
      <c r="QMF240" s="26"/>
      <c r="QMG240" s="26"/>
      <c r="QMH240" s="26"/>
      <c r="QMI240" s="26"/>
      <c r="QMJ240" s="26"/>
      <c r="QMK240" s="26"/>
      <c r="QML240" s="26"/>
      <c r="QMM240" s="26"/>
      <c r="QMN240" s="26"/>
      <c r="QMO240" s="26"/>
      <c r="QMP240" s="26"/>
      <c r="QMQ240" s="26"/>
      <c r="QMR240" s="26"/>
      <c r="QMS240" s="26"/>
      <c r="QMT240" s="26"/>
      <c r="QMU240" s="26"/>
      <c r="QMV240" s="26"/>
      <c r="QMW240" s="26"/>
      <c r="QMX240" s="26"/>
      <c r="QMY240" s="26"/>
      <c r="QMZ240" s="26"/>
      <c r="QNA240" s="26"/>
      <c r="QNB240" s="26"/>
      <c r="QNC240" s="26"/>
      <c r="QND240" s="26"/>
      <c r="QNE240" s="26"/>
      <c r="QNF240" s="26"/>
      <c r="QNG240" s="26"/>
      <c r="QNH240" s="26"/>
      <c r="QNI240" s="26"/>
      <c r="QNJ240" s="26"/>
      <c r="QNK240" s="26"/>
      <c r="QNL240" s="26"/>
      <c r="QNM240" s="26"/>
      <c r="QNN240" s="26"/>
      <c r="QNO240" s="26"/>
      <c r="QNP240" s="26"/>
      <c r="QNQ240" s="26"/>
      <c r="QNR240" s="26"/>
      <c r="QNS240" s="26"/>
      <c r="QNT240" s="26"/>
      <c r="QNU240" s="26"/>
      <c r="QNV240" s="26"/>
      <c r="QNW240" s="26"/>
      <c r="QNX240" s="26"/>
      <c r="QNY240" s="26"/>
      <c r="QNZ240" s="26"/>
      <c r="QOA240" s="26"/>
      <c r="QOB240" s="26"/>
      <c r="QOC240" s="26"/>
      <c r="QOD240" s="26"/>
      <c r="QOE240" s="26"/>
      <c r="QOF240" s="26"/>
      <c r="QOG240" s="26"/>
      <c r="QOH240" s="26"/>
      <c r="QOI240" s="26"/>
      <c r="QOJ240" s="26"/>
      <c r="QOK240" s="26"/>
      <c r="QOL240" s="26"/>
      <c r="QOM240" s="26"/>
      <c r="QON240" s="26"/>
      <c r="QOO240" s="26"/>
      <c r="QOP240" s="26"/>
      <c r="QOQ240" s="26"/>
      <c r="QOR240" s="26"/>
      <c r="QOS240" s="26"/>
      <c r="QOT240" s="26"/>
      <c r="QOU240" s="26"/>
      <c r="QOV240" s="26"/>
      <c r="QOW240" s="26"/>
      <c r="QOX240" s="26"/>
      <c r="QOY240" s="26"/>
      <c r="QOZ240" s="26"/>
      <c r="QPA240" s="26"/>
      <c r="QPB240" s="26"/>
      <c r="QPC240" s="26"/>
      <c r="QPD240" s="26"/>
      <c r="QPE240" s="26"/>
      <c r="QPF240" s="26"/>
      <c r="QPG240" s="26"/>
      <c r="QPH240" s="26"/>
      <c r="QPI240" s="26"/>
      <c r="QPJ240" s="26"/>
      <c r="QPK240" s="26"/>
      <c r="QPL240" s="26"/>
      <c r="QPM240" s="26"/>
      <c r="QPN240" s="26"/>
      <c r="QPO240" s="26"/>
      <c r="QPP240" s="26"/>
      <c r="QPQ240" s="26"/>
      <c r="QPR240" s="26"/>
      <c r="QPS240" s="26"/>
      <c r="QPT240" s="26"/>
      <c r="QPU240" s="26"/>
      <c r="QPV240" s="26"/>
      <c r="QPW240" s="26"/>
      <c r="QPX240" s="26"/>
      <c r="QPY240" s="26"/>
      <c r="QPZ240" s="26"/>
      <c r="QQA240" s="26"/>
      <c r="QQB240" s="26"/>
      <c r="QQC240" s="26"/>
      <c r="QQD240" s="26"/>
      <c r="QQE240" s="26"/>
      <c r="QQF240" s="26"/>
      <c r="QQG240" s="26"/>
      <c r="QQH240" s="26"/>
      <c r="QQI240" s="26"/>
      <c r="QQJ240" s="26"/>
      <c r="QQK240" s="26"/>
      <c r="QQL240" s="26"/>
      <c r="QQM240" s="26"/>
      <c r="QQN240" s="26"/>
      <c r="QQO240" s="26"/>
      <c r="QQP240" s="26"/>
      <c r="QQQ240" s="26"/>
      <c r="QQR240" s="26"/>
      <c r="QQS240" s="26"/>
      <c r="QQT240" s="26"/>
      <c r="QQU240" s="26"/>
      <c r="QQV240" s="26"/>
      <c r="QQW240" s="26"/>
      <c r="QQX240" s="26"/>
      <c r="QQY240" s="26"/>
      <c r="QQZ240" s="26"/>
      <c r="QRA240" s="26"/>
      <c r="QRB240" s="26"/>
      <c r="QRC240" s="26"/>
      <c r="QRD240" s="26"/>
      <c r="QRE240" s="26"/>
      <c r="QRF240" s="26"/>
      <c r="QRG240" s="26"/>
      <c r="QRH240" s="26"/>
      <c r="QRI240" s="26"/>
      <c r="QRJ240" s="26"/>
      <c r="QRK240" s="26"/>
      <c r="QRL240" s="26"/>
      <c r="QRM240" s="26"/>
      <c r="QRN240" s="26"/>
      <c r="QRO240" s="26"/>
      <c r="QRP240" s="26"/>
      <c r="QRQ240" s="26"/>
      <c r="QRR240" s="26"/>
      <c r="QRS240" s="26"/>
      <c r="QRT240" s="26"/>
      <c r="QRU240" s="26"/>
      <c r="QRV240" s="26"/>
      <c r="QRW240" s="26"/>
      <c r="QRX240" s="26"/>
      <c r="QRY240" s="26"/>
      <c r="QRZ240" s="26"/>
      <c r="QSA240" s="26"/>
      <c r="QSB240" s="26"/>
      <c r="QSC240" s="26"/>
      <c r="QSD240" s="26"/>
      <c r="QSE240" s="26"/>
      <c r="QSF240" s="26"/>
      <c r="QSG240" s="26"/>
      <c r="QSH240" s="26"/>
      <c r="QSI240" s="26"/>
      <c r="QSJ240" s="26"/>
      <c r="QSK240" s="26"/>
      <c r="QSL240" s="26"/>
      <c r="QSM240" s="26"/>
      <c r="QSN240" s="26"/>
      <c r="QSO240" s="26"/>
      <c r="QSP240" s="26"/>
      <c r="QSQ240" s="26"/>
      <c r="QSR240" s="26"/>
      <c r="QSS240" s="26"/>
      <c r="QST240" s="26"/>
      <c r="QSU240" s="26"/>
      <c r="QSV240" s="26"/>
      <c r="QSW240" s="26"/>
      <c r="QSX240" s="26"/>
      <c r="QSY240" s="26"/>
      <c r="QSZ240" s="26"/>
      <c r="QTA240" s="26"/>
      <c r="QTB240" s="26"/>
      <c r="QTC240" s="26"/>
      <c r="QTD240" s="26"/>
      <c r="QTE240" s="26"/>
      <c r="QTF240" s="26"/>
      <c r="QTG240" s="26"/>
      <c r="QTH240" s="26"/>
      <c r="QTI240" s="26"/>
      <c r="QTJ240" s="26"/>
      <c r="QTK240" s="26"/>
      <c r="QTL240" s="26"/>
      <c r="QTM240" s="26"/>
      <c r="QTN240" s="26"/>
      <c r="QTO240" s="26"/>
      <c r="QTP240" s="26"/>
      <c r="QTQ240" s="26"/>
      <c r="QTR240" s="26"/>
      <c r="QTS240" s="26"/>
      <c r="QTT240" s="26"/>
      <c r="QTU240" s="26"/>
      <c r="QTV240" s="26"/>
      <c r="QTW240" s="26"/>
      <c r="QTX240" s="26"/>
      <c r="QTY240" s="26"/>
      <c r="QTZ240" s="26"/>
      <c r="QUA240" s="26"/>
      <c r="QUB240" s="26"/>
      <c r="QUC240" s="26"/>
      <c r="QUD240" s="26"/>
      <c r="QUE240" s="26"/>
      <c r="QUF240" s="26"/>
      <c r="QUG240" s="26"/>
      <c r="QUH240" s="26"/>
      <c r="QUI240" s="26"/>
      <c r="QUJ240" s="26"/>
      <c r="QUK240" s="26"/>
      <c r="QUL240" s="26"/>
      <c r="QUM240" s="26"/>
      <c r="QUN240" s="26"/>
      <c r="QUO240" s="26"/>
      <c r="QUP240" s="26"/>
      <c r="QUQ240" s="26"/>
      <c r="QUR240" s="26"/>
      <c r="QUS240" s="26"/>
      <c r="QUT240" s="26"/>
      <c r="QUU240" s="26"/>
      <c r="QUV240" s="26"/>
      <c r="QUW240" s="26"/>
      <c r="QUX240" s="26"/>
      <c r="QUY240" s="26"/>
      <c r="QUZ240" s="26"/>
      <c r="QVA240" s="26"/>
      <c r="QVB240" s="26"/>
      <c r="QVC240" s="26"/>
      <c r="QVD240" s="26"/>
      <c r="QVE240" s="26"/>
      <c r="QVF240" s="26"/>
      <c r="QVG240" s="26"/>
      <c r="QVH240" s="26"/>
      <c r="QVI240" s="26"/>
      <c r="QVJ240" s="26"/>
      <c r="QVK240" s="26"/>
      <c r="QVL240" s="26"/>
      <c r="QVM240" s="26"/>
      <c r="QVN240" s="26"/>
      <c r="QVO240" s="26"/>
      <c r="QVP240" s="26"/>
      <c r="QVQ240" s="26"/>
      <c r="QVR240" s="26"/>
      <c r="QVS240" s="26"/>
      <c r="QVT240" s="26"/>
      <c r="QVU240" s="26"/>
      <c r="QVV240" s="26"/>
      <c r="QVW240" s="26"/>
      <c r="QVX240" s="26"/>
      <c r="QVY240" s="26"/>
      <c r="QVZ240" s="26"/>
      <c r="QWA240" s="26"/>
      <c r="QWB240" s="26"/>
      <c r="QWC240" s="26"/>
      <c r="QWD240" s="26"/>
      <c r="QWE240" s="26"/>
      <c r="QWF240" s="26"/>
      <c r="QWG240" s="26"/>
      <c r="QWH240" s="26"/>
      <c r="QWI240" s="26"/>
      <c r="QWJ240" s="26"/>
      <c r="QWK240" s="26"/>
      <c r="QWL240" s="26"/>
      <c r="QWM240" s="26"/>
      <c r="QWN240" s="26"/>
      <c r="QWO240" s="26"/>
      <c r="QWP240" s="26"/>
      <c r="QWQ240" s="26"/>
      <c r="QWR240" s="26"/>
      <c r="QWS240" s="26"/>
      <c r="QWT240" s="26"/>
      <c r="QWU240" s="26"/>
      <c r="QWV240" s="26"/>
      <c r="QWW240" s="26"/>
      <c r="QWX240" s="26"/>
      <c r="QWY240" s="26"/>
      <c r="QWZ240" s="26"/>
      <c r="QXA240" s="26"/>
      <c r="QXB240" s="26"/>
      <c r="QXC240" s="26"/>
      <c r="QXD240" s="26"/>
      <c r="QXE240" s="26"/>
      <c r="QXF240" s="26"/>
      <c r="QXG240" s="26"/>
      <c r="QXH240" s="26"/>
      <c r="QXI240" s="26"/>
      <c r="QXJ240" s="26"/>
      <c r="QXK240" s="26"/>
      <c r="QXL240" s="26"/>
      <c r="QXM240" s="26"/>
      <c r="QXN240" s="26"/>
      <c r="QXO240" s="26"/>
      <c r="QXP240" s="26"/>
      <c r="QXQ240" s="26"/>
      <c r="QXR240" s="26"/>
      <c r="QXS240" s="26"/>
      <c r="QXT240" s="26"/>
      <c r="QXU240" s="26"/>
      <c r="QXV240" s="26"/>
      <c r="QXW240" s="26"/>
      <c r="QXX240" s="26"/>
      <c r="QXY240" s="26"/>
      <c r="QXZ240" s="26"/>
      <c r="QYA240" s="26"/>
      <c r="QYB240" s="26"/>
      <c r="QYC240" s="26"/>
      <c r="QYD240" s="26"/>
      <c r="QYE240" s="26"/>
      <c r="QYF240" s="26"/>
      <c r="QYG240" s="26"/>
      <c r="QYH240" s="26"/>
      <c r="QYI240" s="26"/>
      <c r="QYJ240" s="26"/>
      <c r="QYK240" s="26"/>
      <c r="QYL240" s="26"/>
      <c r="QYM240" s="26"/>
      <c r="QYN240" s="26"/>
      <c r="QYO240" s="26"/>
      <c r="QYP240" s="26"/>
      <c r="QYQ240" s="26"/>
      <c r="QYR240" s="26"/>
      <c r="QYS240" s="26"/>
      <c r="QYT240" s="26"/>
      <c r="QYU240" s="26"/>
      <c r="QYV240" s="26"/>
      <c r="QYW240" s="26"/>
      <c r="QYX240" s="26"/>
      <c r="QYY240" s="26"/>
      <c r="QYZ240" s="26"/>
      <c r="QZA240" s="26"/>
      <c r="QZB240" s="26"/>
      <c r="QZC240" s="26"/>
      <c r="QZD240" s="26"/>
      <c r="QZE240" s="26"/>
      <c r="QZF240" s="26"/>
      <c r="QZG240" s="26"/>
      <c r="QZH240" s="26"/>
      <c r="QZI240" s="26"/>
      <c r="QZJ240" s="26"/>
      <c r="QZK240" s="26"/>
      <c r="QZL240" s="26"/>
      <c r="QZM240" s="26"/>
      <c r="QZN240" s="26"/>
      <c r="QZO240" s="26"/>
      <c r="QZP240" s="26"/>
      <c r="QZQ240" s="26"/>
      <c r="QZR240" s="26"/>
      <c r="QZS240" s="26"/>
      <c r="QZT240" s="26"/>
      <c r="QZU240" s="26"/>
      <c r="QZV240" s="26"/>
      <c r="QZW240" s="26"/>
      <c r="QZX240" s="26"/>
      <c r="QZY240" s="26"/>
      <c r="QZZ240" s="26"/>
      <c r="RAA240" s="26"/>
      <c r="RAB240" s="26"/>
      <c r="RAC240" s="26"/>
      <c r="RAD240" s="26"/>
      <c r="RAE240" s="26"/>
      <c r="RAF240" s="26"/>
      <c r="RAG240" s="26"/>
      <c r="RAH240" s="26"/>
      <c r="RAI240" s="26"/>
      <c r="RAJ240" s="26"/>
      <c r="RAK240" s="26"/>
      <c r="RAL240" s="26"/>
      <c r="RAM240" s="26"/>
      <c r="RAN240" s="26"/>
      <c r="RAO240" s="26"/>
      <c r="RAP240" s="26"/>
      <c r="RAQ240" s="26"/>
      <c r="RAR240" s="26"/>
      <c r="RAS240" s="26"/>
      <c r="RAT240" s="26"/>
      <c r="RAU240" s="26"/>
      <c r="RAV240" s="26"/>
      <c r="RAW240" s="26"/>
      <c r="RAX240" s="26"/>
      <c r="RAY240" s="26"/>
      <c r="RAZ240" s="26"/>
      <c r="RBA240" s="26"/>
      <c r="RBB240" s="26"/>
      <c r="RBC240" s="26"/>
      <c r="RBD240" s="26"/>
      <c r="RBE240" s="26"/>
      <c r="RBF240" s="26"/>
      <c r="RBG240" s="26"/>
      <c r="RBH240" s="26"/>
      <c r="RBI240" s="26"/>
      <c r="RBJ240" s="26"/>
      <c r="RBK240" s="26"/>
      <c r="RBL240" s="26"/>
      <c r="RBM240" s="26"/>
      <c r="RBN240" s="26"/>
      <c r="RBO240" s="26"/>
      <c r="RBP240" s="26"/>
      <c r="RBQ240" s="26"/>
      <c r="RBR240" s="26"/>
      <c r="RBS240" s="26"/>
      <c r="RBT240" s="26"/>
      <c r="RBU240" s="26"/>
      <c r="RBV240" s="26"/>
      <c r="RBW240" s="26"/>
      <c r="RBX240" s="26"/>
      <c r="RBY240" s="26"/>
      <c r="RBZ240" s="26"/>
      <c r="RCA240" s="26"/>
      <c r="RCB240" s="26"/>
      <c r="RCC240" s="26"/>
      <c r="RCD240" s="26"/>
      <c r="RCE240" s="26"/>
      <c r="RCF240" s="26"/>
      <c r="RCG240" s="26"/>
      <c r="RCH240" s="26"/>
      <c r="RCI240" s="26"/>
      <c r="RCJ240" s="26"/>
      <c r="RCK240" s="26"/>
      <c r="RCL240" s="26"/>
      <c r="RCM240" s="26"/>
      <c r="RCN240" s="26"/>
      <c r="RCO240" s="26"/>
      <c r="RCP240" s="26"/>
      <c r="RCQ240" s="26"/>
      <c r="RCR240" s="26"/>
      <c r="RCS240" s="26"/>
      <c r="RCT240" s="26"/>
      <c r="RCU240" s="26"/>
      <c r="RCV240" s="26"/>
      <c r="RCW240" s="26"/>
      <c r="RCX240" s="26"/>
      <c r="RCY240" s="26"/>
      <c r="RCZ240" s="26"/>
      <c r="RDA240" s="26"/>
      <c r="RDB240" s="26"/>
      <c r="RDC240" s="26"/>
      <c r="RDD240" s="26"/>
      <c r="RDE240" s="26"/>
      <c r="RDF240" s="26"/>
      <c r="RDG240" s="26"/>
      <c r="RDH240" s="26"/>
      <c r="RDI240" s="26"/>
      <c r="RDJ240" s="26"/>
      <c r="RDK240" s="26"/>
      <c r="RDL240" s="26"/>
      <c r="RDM240" s="26"/>
      <c r="RDN240" s="26"/>
      <c r="RDO240" s="26"/>
      <c r="RDP240" s="26"/>
      <c r="RDQ240" s="26"/>
      <c r="RDR240" s="26"/>
      <c r="RDS240" s="26"/>
      <c r="RDT240" s="26"/>
      <c r="RDU240" s="26"/>
      <c r="RDV240" s="26"/>
      <c r="RDW240" s="26"/>
      <c r="RDX240" s="26"/>
      <c r="RDY240" s="26"/>
      <c r="RDZ240" s="26"/>
      <c r="REA240" s="26"/>
      <c r="REB240" s="26"/>
      <c r="REC240" s="26"/>
      <c r="RED240" s="26"/>
      <c r="REE240" s="26"/>
      <c r="REF240" s="26"/>
      <c r="REG240" s="26"/>
      <c r="REH240" s="26"/>
      <c r="REI240" s="26"/>
      <c r="REJ240" s="26"/>
      <c r="REK240" s="26"/>
      <c r="REL240" s="26"/>
      <c r="REM240" s="26"/>
      <c r="REN240" s="26"/>
      <c r="REO240" s="26"/>
      <c r="REP240" s="26"/>
      <c r="REQ240" s="26"/>
      <c r="RER240" s="26"/>
      <c r="RES240" s="26"/>
      <c r="RET240" s="26"/>
      <c r="REU240" s="26"/>
      <c r="REV240" s="26"/>
      <c r="REW240" s="26"/>
      <c r="REX240" s="26"/>
      <c r="REY240" s="26"/>
      <c r="REZ240" s="26"/>
      <c r="RFA240" s="26"/>
      <c r="RFB240" s="26"/>
      <c r="RFC240" s="26"/>
      <c r="RFD240" s="26"/>
      <c r="RFE240" s="26"/>
      <c r="RFF240" s="26"/>
      <c r="RFG240" s="26"/>
      <c r="RFH240" s="26"/>
      <c r="RFI240" s="26"/>
      <c r="RFJ240" s="26"/>
      <c r="RFK240" s="26"/>
      <c r="RFL240" s="26"/>
      <c r="RFM240" s="26"/>
      <c r="RFN240" s="26"/>
      <c r="RFO240" s="26"/>
      <c r="RFP240" s="26"/>
      <c r="RFQ240" s="26"/>
      <c r="RFR240" s="26"/>
      <c r="RFS240" s="26"/>
      <c r="RFT240" s="26"/>
      <c r="RFU240" s="26"/>
      <c r="RFV240" s="26"/>
      <c r="RFW240" s="26"/>
      <c r="RFX240" s="26"/>
      <c r="RFY240" s="26"/>
      <c r="RFZ240" s="26"/>
      <c r="RGA240" s="26"/>
      <c r="RGB240" s="26"/>
      <c r="RGC240" s="26"/>
      <c r="RGD240" s="26"/>
      <c r="RGE240" s="26"/>
      <c r="RGF240" s="26"/>
      <c r="RGG240" s="26"/>
      <c r="RGH240" s="26"/>
      <c r="RGI240" s="26"/>
      <c r="RGJ240" s="26"/>
      <c r="RGK240" s="26"/>
      <c r="RGL240" s="26"/>
      <c r="RGM240" s="26"/>
      <c r="RGN240" s="26"/>
      <c r="RGO240" s="26"/>
      <c r="RGP240" s="26"/>
      <c r="RGQ240" s="26"/>
      <c r="RGR240" s="26"/>
      <c r="RGS240" s="26"/>
      <c r="RGT240" s="26"/>
      <c r="RGU240" s="26"/>
      <c r="RGV240" s="26"/>
      <c r="RGW240" s="26"/>
      <c r="RGX240" s="26"/>
      <c r="RGY240" s="26"/>
      <c r="RGZ240" s="26"/>
      <c r="RHA240" s="26"/>
      <c r="RHB240" s="26"/>
      <c r="RHC240" s="26"/>
      <c r="RHD240" s="26"/>
      <c r="RHE240" s="26"/>
      <c r="RHF240" s="26"/>
      <c r="RHG240" s="26"/>
      <c r="RHH240" s="26"/>
      <c r="RHI240" s="26"/>
      <c r="RHJ240" s="26"/>
      <c r="RHK240" s="26"/>
      <c r="RHL240" s="26"/>
      <c r="RHM240" s="26"/>
      <c r="RHN240" s="26"/>
      <c r="RHO240" s="26"/>
      <c r="RHP240" s="26"/>
      <c r="RHQ240" s="26"/>
      <c r="RHR240" s="26"/>
      <c r="RHS240" s="26"/>
      <c r="RHT240" s="26"/>
      <c r="RHU240" s="26"/>
      <c r="RHV240" s="26"/>
      <c r="RHW240" s="26"/>
      <c r="RHX240" s="26"/>
      <c r="RHY240" s="26"/>
      <c r="RHZ240" s="26"/>
      <c r="RIA240" s="26"/>
      <c r="RIB240" s="26"/>
      <c r="RIC240" s="26"/>
      <c r="RID240" s="26"/>
      <c r="RIE240" s="26"/>
      <c r="RIF240" s="26"/>
      <c r="RIG240" s="26"/>
      <c r="RIH240" s="26"/>
      <c r="RII240" s="26"/>
      <c r="RIJ240" s="26"/>
      <c r="RIK240" s="26"/>
      <c r="RIL240" s="26"/>
      <c r="RIM240" s="26"/>
      <c r="RIN240" s="26"/>
      <c r="RIO240" s="26"/>
      <c r="RIP240" s="26"/>
      <c r="RIQ240" s="26"/>
      <c r="RIR240" s="26"/>
      <c r="RIS240" s="26"/>
      <c r="RIT240" s="26"/>
      <c r="RIU240" s="26"/>
      <c r="RIV240" s="26"/>
      <c r="RIW240" s="26"/>
      <c r="RIX240" s="26"/>
      <c r="RIY240" s="26"/>
      <c r="RIZ240" s="26"/>
      <c r="RJA240" s="26"/>
      <c r="RJB240" s="26"/>
      <c r="RJC240" s="26"/>
      <c r="RJD240" s="26"/>
      <c r="RJE240" s="26"/>
      <c r="RJF240" s="26"/>
      <c r="RJG240" s="26"/>
      <c r="RJH240" s="26"/>
      <c r="RJI240" s="26"/>
      <c r="RJJ240" s="26"/>
      <c r="RJK240" s="26"/>
      <c r="RJL240" s="26"/>
      <c r="RJM240" s="26"/>
      <c r="RJN240" s="26"/>
      <c r="RJO240" s="26"/>
      <c r="RJP240" s="26"/>
      <c r="RJQ240" s="26"/>
      <c r="RJR240" s="26"/>
      <c r="RJS240" s="26"/>
      <c r="RJT240" s="26"/>
      <c r="RJU240" s="26"/>
      <c r="RJV240" s="26"/>
      <c r="RJW240" s="26"/>
      <c r="RJX240" s="26"/>
      <c r="RJY240" s="26"/>
      <c r="RJZ240" s="26"/>
      <c r="RKA240" s="26"/>
      <c r="RKB240" s="26"/>
      <c r="RKC240" s="26"/>
      <c r="RKD240" s="26"/>
      <c r="RKE240" s="26"/>
      <c r="RKF240" s="26"/>
      <c r="RKG240" s="26"/>
      <c r="RKH240" s="26"/>
      <c r="RKI240" s="26"/>
      <c r="RKJ240" s="26"/>
      <c r="RKK240" s="26"/>
      <c r="RKL240" s="26"/>
      <c r="RKM240" s="26"/>
      <c r="RKN240" s="26"/>
      <c r="RKO240" s="26"/>
      <c r="RKP240" s="26"/>
      <c r="RKQ240" s="26"/>
      <c r="RKR240" s="26"/>
      <c r="RKS240" s="26"/>
      <c r="RKT240" s="26"/>
      <c r="RKU240" s="26"/>
      <c r="RKV240" s="26"/>
      <c r="RKW240" s="26"/>
      <c r="RKX240" s="26"/>
      <c r="RKY240" s="26"/>
      <c r="RKZ240" s="26"/>
      <c r="RLA240" s="26"/>
      <c r="RLB240" s="26"/>
      <c r="RLC240" s="26"/>
      <c r="RLD240" s="26"/>
      <c r="RLE240" s="26"/>
      <c r="RLF240" s="26"/>
      <c r="RLG240" s="26"/>
      <c r="RLH240" s="26"/>
      <c r="RLI240" s="26"/>
      <c r="RLJ240" s="26"/>
      <c r="RLK240" s="26"/>
      <c r="RLL240" s="26"/>
      <c r="RLM240" s="26"/>
      <c r="RLN240" s="26"/>
      <c r="RLO240" s="26"/>
      <c r="RLP240" s="26"/>
      <c r="RLQ240" s="26"/>
      <c r="RLR240" s="26"/>
      <c r="RLS240" s="26"/>
      <c r="RLT240" s="26"/>
      <c r="RLU240" s="26"/>
      <c r="RLV240" s="26"/>
      <c r="RLW240" s="26"/>
      <c r="RLX240" s="26"/>
      <c r="RLY240" s="26"/>
      <c r="RLZ240" s="26"/>
      <c r="RMA240" s="26"/>
      <c r="RMB240" s="26"/>
      <c r="RMC240" s="26"/>
      <c r="RMD240" s="26"/>
      <c r="RME240" s="26"/>
      <c r="RMF240" s="26"/>
      <c r="RMG240" s="26"/>
      <c r="RMH240" s="26"/>
      <c r="RMI240" s="26"/>
      <c r="RMJ240" s="26"/>
      <c r="RMK240" s="26"/>
      <c r="RML240" s="26"/>
      <c r="RMM240" s="26"/>
      <c r="RMN240" s="26"/>
      <c r="RMO240" s="26"/>
      <c r="RMP240" s="26"/>
      <c r="RMQ240" s="26"/>
      <c r="RMR240" s="26"/>
      <c r="RMS240" s="26"/>
      <c r="RMT240" s="26"/>
      <c r="RMU240" s="26"/>
      <c r="RMV240" s="26"/>
      <c r="RMW240" s="26"/>
      <c r="RMX240" s="26"/>
      <c r="RMY240" s="26"/>
      <c r="RMZ240" s="26"/>
      <c r="RNA240" s="26"/>
      <c r="RNB240" s="26"/>
      <c r="RNC240" s="26"/>
      <c r="RND240" s="26"/>
      <c r="RNE240" s="26"/>
      <c r="RNF240" s="26"/>
      <c r="RNG240" s="26"/>
      <c r="RNH240" s="26"/>
      <c r="RNI240" s="26"/>
      <c r="RNJ240" s="26"/>
      <c r="RNK240" s="26"/>
      <c r="RNL240" s="26"/>
      <c r="RNM240" s="26"/>
      <c r="RNN240" s="26"/>
      <c r="RNO240" s="26"/>
      <c r="RNP240" s="26"/>
      <c r="RNQ240" s="26"/>
      <c r="RNR240" s="26"/>
      <c r="RNS240" s="26"/>
      <c r="RNT240" s="26"/>
      <c r="RNU240" s="26"/>
      <c r="RNV240" s="26"/>
      <c r="RNW240" s="26"/>
      <c r="RNX240" s="26"/>
      <c r="RNY240" s="26"/>
      <c r="RNZ240" s="26"/>
      <c r="ROA240" s="26"/>
      <c r="ROB240" s="26"/>
      <c r="ROC240" s="26"/>
      <c r="ROD240" s="26"/>
      <c r="ROE240" s="26"/>
      <c r="ROF240" s="26"/>
      <c r="ROG240" s="26"/>
      <c r="ROH240" s="26"/>
      <c r="ROI240" s="26"/>
      <c r="ROJ240" s="26"/>
      <c r="ROK240" s="26"/>
      <c r="ROL240" s="26"/>
      <c r="ROM240" s="26"/>
      <c r="RON240" s="26"/>
      <c r="ROO240" s="26"/>
      <c r="ROP240" s="26"/>
      <c r="ROQ240" s="26"/>
      <c r="ROR240" s="26"/>
      <c r="ROS240" s="26"/>
      <c r="ROT240" s="26"/>
      <c r="ROU240" s="26"/>
      <c r="ROV240" s="26"/>
      <c r="ROW240" s="26"/>
      <c r="ROX240" s="26"/>
      <c r="ROY240" s="26"/>
      <c r="ROZ240" s="26"/>
      <c r="RPA240" s="26"/>
      <c r="RPB240" s="26"/>
      <c r="RPC240" s="26"/>
      <c r="RPD240" s="26"/>
      <c r="RPE240" s="26"/>
      <c r="RPF240" s="26"/>
      <c r="RPG240" s="26"/>
      <c r="RPH240" s="26"/>
      <c r="RPI240" s="26"/>
      <c r="RPJ240" s="26"/>
      <c r="RPK240" s="26"/>
      <c r="RPL240" s="26"/>
      <c r="RPM240" s="26"/>
      <c r="RPN240" s="26"/>
      <c r="RPO240" s="26"/>
      <c r="RPP240" s="26"/>
      <c r="RPQ240" s="26"/>
      <c r="RPR240" s="26"/>
      <c r="RPS240" s="26"/>
      <c r="RPT240" s="26"/>
      <c r="RPU240" s="26"/>
      <c r="RPV240" s="26"/>
      <c r="RPW240" s="26"/>
      <c r="RPX240" s="26"/>
      <c r="RPY240" s="26"/>
      <c r="RPZ240" s="26"/>
      <c r="RQA240" s="26"/>
      <c r="RQB240" s="26"/>
      <c r="RQC240" s="26"/>
      <c r="RQD240" s="26"/>
      <c r="RQE240" s="26"/>
      <c r="RQF240" s="26"/>
      <c r="RQG240" s="26"/>
      <c r="RQH240" s="26"/>
      <c r="RQI240" s="26"/>
      <c r="RQJ240" s="26"/>
      <c r="RQK240" s="26"/>
      <c r="RQL240" s="26"/>
      <c r="RQM240" s="26"/>
      <c r="RQN240" s="26"/>
      <c r="RQO240" s="26"/>
      <c r="RQP240" s="26"/>
      <c r="RQQ240" s="26"/>
      <c r="RQR240" s="26"/>
      <c r="RQS240" s="26"/>
      <c r="RQT240" s="26"/>
      <c r="RQU240" s="26"/>
      <c r="RQV240" s="26"/>
      <c r="RQW240" s="26"/>
      <c r="RQX240" s="26"/>
      <c r="RQY240" s="26"/>
      <c r="RQZ240" s="26"/>
      <c r="RRA240" s="26"/>
      <c r="RRB240" s="26"/>
      <c r="RRC240" s="26"/>
      <c r="RRD240" s="26"/>
      <c r="RRE240" s="26"/>
      <c r="RRF240" s="26"/>
      <c r="RRG240" s="26"/>
      <c r="RRH240" s="26"/>
      <c r="RRI240" s="26"/>
      <c r="RRJ240" s="26"/>
      <c r="RRK240" s="26"/>
      <c r="RRL240" s="26"/>
      <c r="RRM240" s="26"/>
      <c r="RRN240" s="26"/>
      <c r="RRO240" s="26"/>
      <c r="RRP240" s="26"/>
      <c r="RRQ240" s="26"/>
      <c r="RRR240" s="26"/>
      <c r="RRS240" s="26"/>
      <c r="RRT240" s="26"/>
      <c r="RRU240" s="26"/>
      <c r="RRV240" s="26"/>
      <c r="RRW240" s="26"/>
      <c r="RRX240" s="26"/>
      <c r="RRY240" s="26"/>
      <c r="RRZ240" s="26"/>
      <c r="RSA240" s="26"/>
      <c r="RSB240" s="26"/>
      <c r="RSC240" s="26"/>
      <c r="RSD240" s="26"/>
      <c r="RSE240" s="26"/>
      <c r="RSF240" s="26"/>
      <c r="RSG240" s="26"/>
      <c r="RSH240" s="26"/>
      <c r="RSI240" s="26"/>
      <c r="RSJ240" s="26"/>
      <c r="RSK240" s="26"/>
      <c r="RSL240" s="26"/>
      <c r="RSM240" s="26"/>
      <c r="RSN240" s="26"/>
      <c r="RSO240" s="26"/>
      <c r="RSP240" s="26"/>
      <c r="RSQ240" s="26"/>
      <c r="RSR240" s="26"/>
      <c r="RSS240" s="26"/>
      <c r="RST240" s="26"/>
      <c r="RSU240" s="26"/>
      <c r="RSV240" s="26"/>
      <c r="RSW240" s="26"/>
      <c r="RSX240" s="26"/>
      <c r="RSY240" s="26"/>
      <c r="RSZ240" s="26"/>
      <c r="RTA240" s="26"/>
      <c r="RTB240" s="26"/>
      <c r="RTC240" s="26"/>
      <c r="RTD240" s="26"/>
      <c r="RTE240" s="26"/>
      <c r="RTF240" s="26"/>
      <c r="RTG240" s="26"/>
      <c r="RTH240" s="26"/>
      <c r="RTI240" s="26"/>
      <c r="RTJ240" s="26"/>
      <c r="RTK240" s="26"/>
      <c r="RTL240" s="26"/>
      <c r="RTM240" s="26"/>
      <c r="RTN240" s="26"/>
      <c r="RTO240" s="26"/>
      <c r="RTP240" s="26"/>
      <c r="RTQ240" s="26"/>
      <c r="RTR240" s="26"/>
      <c r="RTS240" s="26"/>
      <c r="RTT240" s="26"/>
      <c r="RTU240" s="26"/>
      <c r="RTV240" s="26"/>
      <c r="RTW240" s="26"/>
      <c r="RTX240" s="26"/>
      <c r="RTY240" s="26"/>
      <c r="RTZ240" s="26"/>
      <c r="RUA240" s="26"/>
      <c r="RUB240" s="26"/>
      <c r="RUC240" s="26"/>
      <c r="RUD240" s="26"/>
      <c r="RUE240" s="26"/>
      <c r="RUF240" s="26"/>
      <c r="RUG240" s="26"/>
      <c r="RUH240" s="26"/>
      <c r="RUI240" s="26"/>
      <c r="RUJ240" s="26"/>
      <c r="RUK240" s="26"/>
      <c r="RUL240" s="26"/>
      <c r="RUM240" s="26"/>
      <c r="RUN240" s="26"/>
      <c r="RUO240" s="26"/>
      <c r="RUP240" s="26"/>
      <c r="RUQ240" s="26"/>
      <c r="RUR240" s="26"/>
      <c r="RUS240" s="26"/>
      <c r="RUT240" s="26"/>
      <c r="RUU240" s="26"/>
      <c r="RUV240" s="26"/>
      <c r="RUW240" s="26"/>
      <c r="RUX240" s="26"/>
      <c r="RUY240" s="26"/>
      <c r="RUZ240" s="26"/>
      <c r="RVA240" s="26"/>
      <c r="RVB240" s="26"/>
      <c r="RVC240" s="26"/>
      <c r="RVD240" s="26"/>
      <c r="RVE240" s="26"/>
      <c r="RVF240" s="26"/>
      <c r="RVG240" s="26"/>
      <c r="RVH240" s="26"/>
      <c r="RVI240" s="26"/>
      <c r="RVJ240" s="26"/>
      <c r="RVK240" s="26"/>
      <c r="RVL240" s="26"/>
      <c r="RVM240" s="26"/>
      <c r="RVN240" s="26"/>
      <c r="RVO240" s="26"/>
      <c r="RVP240" s="26"/>
      <c r="RVQ240" s="26"/>
      <c r="RVR240" s="26"/>
      <c r="RVS240" s="26"/>
      <c r="RVT240" s="26"/>
      <c r="RVU240" s="26"/>
      <c r="RVV240" s="26"/>
      <c r="RVW240" s="26"/>
      <c r="RVX240" s="26"/>
      <c r="RVY240" s="26"/>
      <c r="RVZ240" s="26"/>
      <c r="RWA240" s="26"/>
      <c r="RWB240" s="26"/>
      <c r="RWC240" s="26"/>
      <c r="RWD240" s="26"/>
      <c r="RWE240" s="26"/>
      <c r="RWF240" s="26"/>
      <c r="RWG240" s="26"/>
      <c r="RWH240" s="26"/>
      <c r="RWI240" s="26"/>
      <c r="RWJ240" s="26"/>
      <c r="RWK240" s="26"/>
      <c r="RWL240" s="26"/>
      <c r="RWM240" s="26"/>
      <c r="RWN240" s="26"/>
      <c r="RWO240" s="26"/>
      <c r="RWP240" s="26"/>
      <c r="RWQ240" s="26"/>
      <c r="RWR240" s="26"/>
      <c r="RWS240" s="26"/>
      <c r="RWT240" s="26"/>
      <c r="RWU240" s="26"/>
      <c r="RWV240" s="26"/>
      <c r="RWW240" s="26"/>
      <c r="RWX240" s="26"/>
      <c r="RWY240" s="26"/>
      <c r="RWZ240" s="26"/>
      <c r="RXA240" s="26"/>
      <c r="RXB240" s="26"/>
      <c r="RXC240" s="26"/>
      <c r="RXD240" s="26"/>
      <c r="RXE240" s="26"/>
      <c r="RXF240" s="26"/>
      <c r="RXG240" s="26"/>
      <c r="RXH240" s="26"/>
      <c r="RXI240" s="26"/>
      <c r="RXJ240" s="26"/>
      <c r="RXK240" s="26"/>
      <c r="RXL240" s="26"/>
      <c r="RXM240" s="26"/>
      <c r="RXN240" s="26"/>
      <c r="RXO240" s="26"/>
      <c r="RXP240" s="26"/>
      <c r="RXQ240" s="26"/>
      <c r="RXR240" s="26"/>
      <c r="RXS240" s="26"/>
      <c r="RXT240" s="26"/>
      <c r="RXU240" s="26"/>
      <c r="RXV240" s="26"/>
      <c r="RXW240" s="26"/>
      <c r="RXX240" s="26"/>
      <c r="RXY240" s="26"/>
      <c r="RXZ240" s="26"/>
      <c r="RYA240" s="26"/>
      <c r="RYB240" s="26"/>
      <c r="RYC240" s="26"/>
      <c r="RYD240" s="26"/>
      <c r="RYE240" s="26"/>
      <c r="RYF240" s="26"/>
      <c r="RYG240" s="26"/>
      <c r="RYH240" s="26"/>
      <c r="RYI240" s="26"/>
      <c r="RYJ240" s="26"/>
      <c r="RYK240" s="26"/>
      <c r="RYL240" s="26"/>
      <c r="RYM240" s="26"/>
      <c r="RYN240" s="26"/>
      <c r="RYO240" s="26"/>
      <c r="RYP240" s="26"/>
      <c r="RYQ240" s="26"/>
      <c r="RYR240" s="26"/>
      <c r="RYS240" s="26"/>
      <c r="RYT240" s="26"/>
      <c r="RYU240" s="26"/>
      <c r="RYV240" s="26"/>
      <c r="RYW240" s="26"/>
      <c r="RYX240" s="26"/>
      <c r="RYY240" s="26"/>
      <c r="RYZ240" s="26"/>
      <c r="RZA240" s="26"/>
      <c r="RZB240" s="26"/>
      <c r="RZC240" s="26"/>
      <c r="RZD240" s="26"/>
      <c r="RZE240" s="26"/>
      <c r="RZF240" s="26"/>
      <c r="RZG240" s="26"/>
      <c r="RZH240" s="26"/>
      <c r="RZI240" s="26"/>
      <c r="RZJ240" s="26"/>
      <c r="RZK240" s="26"/>
      <c r="RZL240" s="26"/>
      <c r="RZM240" s="26"/>
      <c r="RZN240" s="26"/>
      <c r="RZO240" s="26"/>
      <c r="RZP240" s="26"/>
      <c r="RZQ240" s="26"/>
      <c r="RZR240" s="26"/>
      <c r="RZS240" s="26"/>
      <c r="RZT240" s="26"/>
      <c r="RZU240" s="26"/>
      <c r="RZV240" s="26"/>
      <c r="RZW240" s="26"/>
      <c r="RZX240" s="26"/>
      <c r="RZY240" s="26"/>
      <c r="RZZ240" s="26"/>
      <c r="SAA240" s="26"/>
      <c r="SAB240" s="26"/>
      <c r="SAC240" s="26"/>
      <c r="SAD240" s="26"/>
      <c r="SAE240" s="26"/>
      <c r="SAF240" s="26"/>
      <c r="SAG240" s="26"/>
      <c r="SAH240" s="26"/>
      <c r="SAI240" s="26"/>
      <c r="SAJ240" s="26"/>
      <c r="SAK240" s="26"/>
      <c r="SAL240" s="26"/>
      <c r="SAM240" s="26"/>
      <c r="SAN240" s="26"/>
      <c r="SAO240" s="26"/>
      <c r="SAP240" s="26"/>
      <c r="SAQ240" s="26"/>
      <c r="SAR240" s="26"/>
      <c r="SAS240" s="26"/>
      <c r="SAT240" s="26"/>
      <c r="SAU240" s="26"/>
      <c r="SAV240" s="26"/>
      <c r="SAW240" s="26"/>
      <c r="SAX240" s="26"/>
      <c r="SAY240" s="26"/>
      <c r="SAZ240" s="26"/>
      <c r="SBA240" s="26"/>
      <c r="SBB240" s="26"/>
      <c r="SBC240" s="26"/>
      <c r="SBD240" s="26"/>
      <c r="SBE240" s="26"/>
      <c r="SBF240" s="26"/>
      <c r="SBG240" s="26"/>
      <c r="SBH240" s="26"/>
      <c r="SBI240" s="26"/>
      <c r="SBJ240" s="26"/>
      <c r="SBK240" s="26"/>
      <c r="SBL240" s="26"/>
      <c r="SBM240" s="26"/>
      <c r="SBN240" s="26"/>
      <c r="SBO240" s="26"/>
      <c r="SBP240" s="26"/>
      <c r="SBQ240" s="26"/>
      <c r="SBR240" s="26"/>
      <c r="SBS240" s="26"/>
      <c r="SBT240" s="26"/>
      <c r="SBU240" s="26"/>
      <c r="SBV240" s="26"/>
      <c r="SBW240" s="26"/>
      <c r="SBX240" s="26"/>
      <c r="SBY240" s="26"/>
      <c r="SBZ240" s="26"/>
      <c r="SCA240" s="26"/>
      <c r="SCB240" s="26"/>
      <c r="SCC240" s="26"/>
      <c r="SCD240" s="26"/>
      <c r="SCE240" s="26"/>
      <c r="SCF240" s="26"/>
      <c r="SCG240" s="26"/>
      <c r="SCH240" s="26"/>
      <c r="SCI240" s="26"/>
      <c r="SCJ240" s="26"/>
      <c r="SCK240" s="26"/>
      <c r="SCL240" s="26"/>
      <c r="SCM240" s="26"/>
      <c r="SCN240" s="26"/>
      <c r="SCO240" s="26"/>
      <c r="SCP240" s="26"/>
      <c r="SCQ240" s="26"/>
      <c r="SCR240" s="26"/>
      <c r="SCS240" s="26"/>
      <c r="SCT240" s="26"/>
      <c r="SCU240" s="26"/>
      <c r="SCV240" s="26"/>
      <c r="SCW240" s="26"/>
      <c r="SCX240" s="26"/>
      <c r="SCY240" s="26"/>
      <c r="SCZ240" s="26"/>
      <c r="SDA240" s="26"/>
      <c r="SDB240" s="26"/>
      <c r="SDC240" s="26"/>
      <c r="SDD240" s="26"/>
      <c r="SDE240" s="26"/>
      <c r="SDF240" s="26"/>
      <c r="SDG240" s="26"/>
      <c r="SDH240" s="26"/>
      <c r="SDI240" s="26"/>
      <c r="SDJ240" s="26"/>
      <c r="SDK240" s="26"/>
      <c r="SDL240" s="26"/>
      <c r="SDM240" s="26"/>
      <c r="SDN240" s="26"/>
      <c r="SDO240" s="26"/>
      <c r="SDP240" s="26"/>
      <c r="SDQ240" s="26"/>
      <c r="SDR240" s="26"/>
      <c r="SDS240" s="26"/>
      <c r="SDT240" s="26"/>
      <c r="SDU240" s="26"/>
      <c r="SDV240" s="26"/>
      <c r="SDW240" s="26"/>
      <c r="SDX240" s="26"/>
      <c r="SDY240" s="26"/>
      <c r="SDZ240" s="26"/>
      <c r="SEA240" s="26"/>
      <c r="SEB240" s="26"/>
      <c r="SEC240" s="26"/>
      <c r="SED240" s="26"/>
      <c r="SEE240" s="26"/>
      <c r="SEF240" s="26"/>
      <c r="SEG240" s="26"/>
      <c r="SEH240" s="26"/>
      <c r="SEI240" s="26"/>
      <c r="SEJ240" s="26"/>
      <c r="SEK240" s="26"/>
      <c r="SEL240" s="26"/>
      <c r="SEM240" s="26"/>
      <c r="SEN240" s="26"/>
      <c r="SEO240" s="26"/>
      <c r="SEP240" s="26"/>
      <c r="SEQ240" s="26"/>
      <c r="SER240" s="26"/>
      <c r="SES240" s="26"/>
      <c r="SET240" s="26"/>
      <c r="SEU240" s="26"/>
      <c r="SEV240" s="26"/>
      <c r="SEW240" s="26"/>
      <c r="SEX240" s="26"/>
      <c r="SEY240" s="26"/>
      <c r="SEZ240" s="26"/>
      <c r="SFA240" s="26"/>
      <c r="SFB240" s="26"/>
      <c r="SFC240" s="26"/>
      <c r="SFD240" s="26"/>
      <c r="SFE240" s="26"/>
      <c r="SFF240" s="26"/>
      <c r="SFG240" s="26"/>
      <c r="SFH240" s="26"/>
      <c r="SFI240" s="26"/>
      <c r="SFJ240" s="26"/>
      <c r="SFK240" s="26"/>
      <c r="SFL240" s="26"/>
      <c r="SFM240" s="26"/>
      <c r="SFN240" s="26"/>
      <c r="SFO240" s="26"/>
      <c r="SFP240" s="26"/>
      <c r="SFQ240" s="26"/>
      <c r="SFR240" s="26"/>
      <c r="SFS240" s="26"/>
      <c r="SFT240" s="26"/>
      <c r="SFU240" s="26"/>
      <c r="SFV240" s="26"/>
      <c r="SFW240" s="26"/>
      <c r="SFX240" s="26"/>
      <c r="SFY240" s="26"/>
      <c r="SFZ240" s="26"/>
      <c r="SGA240" s="26"/>
      <c r="SGB240" s="26"/>
      <c r="SGC240" s="26"/>
      <c r="SGD240" s="26"/>
      <c r="SGE240" s="26"/>
      <c r="SGF240" s="26"/>
      <c r="SGG240" s="26"/>
      <c r="SGH240" s="26"/>
      <c r="SGI240" s="26"/>
      <c r="SGJ240" s="26"/>
      <c r="SGK240" s="26"/>
      <c r="SGL240" s="26"/>
      <c r="SGM240" s="26"/>
      <c r="SGN240" s="26"/>
      <c r="SGO240" s="26"/>
      <c r="SGP240" s="26"/>
      <c r="SGQ240" s="26"/>
      <c r="SGR240" s="26"/>
      <c r="SGS240" s="26"/>
      <c r="SGT240" s="26"/>
      <c r="SGU240" s="26"/>
      <c r="SGV240" s="26"/>
      <c r="SGW240" s="26"/>
      <c r="SGX240" s="26"/>
      <c r="SGY240" s="26"/>
      <c r="SGZ240" s="26"/>
      <c r="SHA240" s="26"/>
      <c r="SHB240" s="26"/>
      <c r="SHC240" s="26"/>
      <c r="SHD240" s="26"/>
      <c r="SHE240" s="26"/>
      <c r="SHF240" s="26"/>
      <c r="SHG240" s="26"/>
      <c r="SHH240" s="26"/>
      <c r="SHI240" s="26"/>
      <c r="SHJ240" s="26"/>
      <c r="SHK240" s="26"/>
      <c r="SHL240" s="26"/>
      <c r="SHM240" s="26"/>
      <c r="SHN240" s="26"/>
      <c r="SHO240" s="26"/>
      <c r="SHP240" s="26"/>
      <c r="SHQ240" s="26"/>
      <c r="SHR240" s="26"/>
      <c r="SHS240" s="26"/>
      <c r="SHT240" s="26"/>
      <c r="SHU240" s="26"/>
      <c r="SHV240" s="26"/>
      <c r="SHW240" s="26"/>
      <c r="SHX240" s="26"/>
      <c r="SHY240" s="26"/>
      <c r="SHZ240" s="26"/>
      <c r="SIA240" s="26"/>
      <c r="SIB240" s="26"/>
      <c r="SIC240" s="26"/>
      <c r="SID240" s="26"/>
      <c r="SIE240" s="26"/>
      <c r="SIF240" s="26"/>
      <c r="SIG240" s="26"/>
      <c r="SIH240" s="26"/>
      <c r="SII240" s="26"/>
      <c r="SIJ240" s="26"/>
      <c r="SIK240" s="26"/>
      <c r="SIL240" s="26"/>
      <c r="SIM240" s="26"/>
      <c r="SIN240" s="26"/>
      <c r="SIO240" s="26"/>
      <c r="SIP240" s="26"/>
      <c r="SIQ240" s="26"/>
      <c r="SIR240" s="26"/>
      <c r="SIS240" s="26"/>
      <c r="SIT240" s="26"/>
      <c r="SIU240" s="26"/>
      <c r="SIV240" s="26"/>
      <c r="SIW240" s="26"/>
      <c r="SIX240" s="26"/>
      <c r="SIY240" s="26"/>
      <c r="SIZ240" s="26"/>
      <c r="SJA240" s="26"/>
      <c r="SJB240" s="26"/>
      <c r="SJC240" s="26"/>
      <c r="SJD240" s="26"/>
      <c r="SJE240" s="26"/>
      <c r="SJF240" s="26"/>
      <c r="SJG240" s="26"/>
      <c r="SJH240" s="26"/>
      <c r="SJI240" s="26"/>
      <c r="SJJ240" s="26"/>
      <c r="SJK240" s="26"/>
      <c r="SJL240" s="26"/>
      <c r="SJM240" s="26"/>
      <c r="SJN240" s="26"/>
      <c r="SJO240" s="26"/>
      <c r="SJP240" s="26"/>
      <c r="SJQ240" s="26"/>
      <c r="SJR240" s="26"/>
      <c r="SJS240" s="26"/>
      <c r="SJT240" s="26"/>
      <c r="SJU240" s="26"/>
      <c r="SJV240" s="26"/>
      <c r="SJW240" s="26"/>
      <c r="SJX240" s="26"/>
      <c r="SJY240" s="26"/>
      <c r="SJZ240" s="26"/>
      <c r="SKA240" s="26"/>
      <c r="SKB240" s="26"/>
      <c r="SKC240" s="26"/>
      <c r="SKD240" s="26"/>
      <c r="SKE240" s="26"/>
      <c r="SKF240" s="26"/>
      <c r="SKG240" s="26"/>
      <c r="SKH240" s="26"/>
      <c r="SKI240" s="26"/>
      <c r="SKJ240" s="26"/>
      <c r="SKK240" s="26"/>
      <c r="SKL240" s="26"/>
      <c r="SKM240" s="26"/>
      <c r="SKN240" s="26"/>
      <c r="SKO240" s="26"/>
      <c r="SKP240" s="26"/>
      <c r="SKQ240" s="26"/>
      <c r="SKR240" s="26"/>
      <c r="SKS240" s="26"/>
      <c r="SKT240" s="26"/>
      <c r="SKU240" s="26"/>
      <c r="SKV240" s="26"/>
      <c r="SKW240" s="26"/>
      <c r="SKX240" s="26"/>
      <c r="SKY240" s="26"/>
      <c r="SKZ240" s="26"/>
      <c r="SLA240" s="26"/>
      <c r="SLB240" s="26"/>
      <c r="SLC240" s="26"/>
      <c r="SLD240" s="26"/>
      <c r="SLE240" s="26"/>
      <c r="SLF240" s="26"/>
      <c r="SLG240" s="26"/>
      <c r="SLH240" s="26"/>
      <c r="SLI240" s="26"/>
      <c r="SLJ240" s="26"/>
      <c r="SLK240" s="26"/>
      <c r="SLL240" s="26"/>
      <c r="SLM240" s="26"/>
      <c r="SLN240" s="26"/>
      <c r="SLO240" s="26"/>
      <c r="SLP240" s="26"/>
      <c r="SLQ240" s="26"/>
      <c r="SLR240" s="26"/>
      <c r="SLS240" s="26"/>
      <c r="SLT240" s="26"/>
      <c r="SLU240" s="26"/>
      <c r="SLV240" s="26"/>
      <c r="SLW240" s="26"/>
      <c r="SLX240" s="26"/>
      <c r="SLY240" s="26"/>
      <c r="SLZ240" s="26"/>
      <c r="SMA240" s="26"/>
      <c r="SMB240" s="26"/>
      <c r="SMC240" s="26"/>
      <c r="SMD240" s="26"/>
      <c r="SME240" s="26"/>
      <c r="SMF240" s="26"/>
      <c r="SMG240" s="26"/>
      <c r="SMH240" s="26"/>
      <c r="SMI240" s="26"/>
      <c r="SMJ240" s="26"/>
      <c r="SMK240" s="26"/>
      <c r="SML240" s="26"/>
      <c r="SMM240" s="26"/>
      <c r="SMN240" s="26"/>
      <c r="SMO240" s="26"/>
      <c r="SMP240" s="26"/>
      <c r="SMQ240" s="26"/>
      <c r="SMR240" s="26"/>
      <c r="SMS240" s="26"/>
      <c r="SMT240" s="26"/>
      <c r="SMU240" s="26"/>
      <c r="SMV240" s="26"/>
      <c r="SMW240" s="26"/>
      <c r="SMX240" s="26"/>
      <c r="SMY240" s="26"/>
      <c r="SMZ240" s="26"/>
      <c r="SNA240" s="26"/>
      <c r="SNB240" s="26"/>
      <c r="SNC240" s="26"/>
      <c r="SND240" s="26"/>
      <c r="SNE240" s="26"/>
      <c r="SNF240" s="26"/>
      <c r="SNG240" s="26"/>
      <c r="SNH240" s="26"/>
      <c r="SNI240" s="26"/>
      <c r="SNJ240" s="26"/>
      <c r="SNK240" s="26"/>
      <c r="SNL240" s="26"/>
      <c r="SNM240" s="26"/>
      <c r="SNN240" s="26"/>
      <c r="SNO240" s="26"/>
      <c r="SNP240" s="26"/>
      <c r="SNQ240" s="26"/>
      <c r="SNR240" s="26"/>
      <c r="SNS240" s="26"/>
      <c r="SNT240" s="26"/>
      <c r="SNU240" s="26"/>
      <c r="SNV240" s="26"/>
      <c r="SNW240" s="26"/>
      <c r="SNX240" s="26"/>
      <c r="SNY240" s="26"/>
      <c r="SNZ240" s="26"/>
      <c r="SOA240" s="26"/>
      <c r="SOB240" s="26"/>
      <c r="SOC240" s="26"/>
      <c r="SOD240" s="26"/>
      <c r="SOE240" s="26"/>
      <c r="SOF240" s="26"/>
      <c r="SOG240" s="26"/>
      <c r="SOH240" s="26"/>
      <c r="SOI240" s="26"/>
      <c r="SOJ240" s="26"/>
      <c r="SOK240" s="26"/>
      <c r="SOL240" s="26"/>
      <c r="SOM240" s="26"/>
      <c r="SON240" s="26"/>
      <c r="SOO240" s="26"/>
      <c r="SOP240" s="26"/>
      <c r="SOQ240" s="26"/>
      <c r="SOR240" s="26"/>
      <c r="SOS240" s="26"/>
      <c r="SOT240" s="26"/>
      <c r="SOU240" s="26"/>
      <c r="SOV240" s="26"/>
      <c r="SOW240" s="26"/>
      <c r="SOX240" s="26"/>
      <c r="SOY240" s="26"/>
      <c r="SOZ240" s="26"/>
      <c r="SPA240" s="26"/>
      <c r="SPB240" s="26"/>
      <c r="SPC240" s="26"/>
      <c r="SPD240" s="26"/>
      <c r="SPE240" s="26"/>
      <c r="SPF240" s="26"/>
      <c r="SPG240" s="26"/>
      <c r="SPH240" s="26"/>
      <c r="SPI240" s="26"/>
      <c r="SPJ240" s="26"/>
      <c r="SPK240" s="26"/>
      <c r="SPL240" s="26"/>
      <c r="SPM240" s="26"/>
      <c r="SPN240" s="26"/>
      <c r="SPO240" s="26"/>
      <c r="SPP240" s="26"/>
      <c r="SPQ240" s="26"/>
      <c r="SPR240" s="26"/>
      <c r="SPS240" s="26"/>
      <c r="SPT240" s="26"/>
      <c r="SPU240" s="26"/>
      <c r="SPV240" s="26"/>
      <c r="SPW240" s="26"/>
      <c r="SPX240" s="26"/>
      <c r="SPY240" s="26"/>
      <c r="SPZ240" s="26"/>
      <c r="SQA240" s="26"/>
      <c r="SQB240" s="26"/>
      <c r="SQC240" s="26"/>
      <c r="SQD240" s="26"/>
      <c r="SQE240" s="26"/>
      <c r="SQF240" s="26"/>
      <c r="SQG240" s="26"/>
      <c r="SQH240" s="26"/>
      <c r="SQI240" s="26"/>
      <c r="SQJ240" s="26"/>
      <c r="SQK240" s="26"/>
      <c r="SQL240" s="26"/>
      <c r="SQM240" s="26"/>
      <c r="SQN240" s="26"/>
      <c r="SQO240" s="26"/>
      <c r="SQP240" s="26"/>
      <c r="SQQ240" s="26"/>
      <c r="SQR240" s="26"/>
      <c r="SQS240" s="26"/>
      <c r="SQT240" s="26"/>
      <c r="SQU240" s="26"/>
      <c r="SQV240" s="26"/>
      <c r="SQW240" s="26"/>
      <c r="SQX240" s="26"/>
      <c r="SQY240" s="26"/>
      <c r="SQZ240" s="26"/>
      <c r="SRA240" s="26"/>
      <c r="SRB240" s="26"/>
      <c r="SRC240" s="26"/>
      <c r="SRD240" s="26"/>
      <c r="SRE240" s="26"/>
      <c r="SRF240" s="26"/>
      <c r="SRG240" s="26"/>
      <c r="SRH240" s="26"/>
      <c r="SRI240" s="26"/>
      <c r="SRJ240" s="26"/>
      <c r="SRK240" s="26"/>
      <c r="SRL240" s="26"/>
      <c r="SRM240" s="26"/>
      <c r="SRN240" s="26"/>
      <c r="SRO240" s="26"/>
      <c r="SRP240" s="26"/>
      <c r="SRQ240" s="26"/>
      <c r="SRR240" s="26"/>
      <c r="SRS240" s="26"/>
      <c r="SRT240" s="26"/>
      <c r="SRU240" s="26"/>
      <c r="SRV240" s="26"/>
      <c r="SRW240" s="26"/>
      <c r="SRX240" s="26"/>
      <c r="SRY240" s="26"/>
      <c r="SRZ240" s="26"/>
      <c r="SSA240" s="26"/>
      <c r="SSB240" s="26"/>
      <c r="SSC240" s="26"/>
      <c r="SSD240" s="26"/>
      <c r="SSE240" s="26"/>
      <c r="SSF240" s="26"/>
      <c r="SSG240" s="26"/>
      <c r="SSH240" s="26"/>
      <c r="SSI240" s="26"/>
      <c r="SSJ240" s="26"/>
      <c r="SSK240" s="26"/>
      <c r="SSL240" s="26"/>
      <c r="SSM240" s="26"/>
      <c r="SSN240" s="26"/>
      <c r="SSO240" s="26"/>
      <c r="SSP240" s="26"/>
      <c r="SSQ240" s="26"/>
      <c r="SSR240" s="26"/>
      <c r="SSS240" s="26"/>
      <c r="SST240" s="26"/>
      <c r="SSU240" s="26"/>
      <c r="SSV240" s="26"/>
      <c r="SSW240" s="26"/>
      <c r="SSX240" s="26"/>
      <c r="SSY240" s="26"/>
      <c r="SSZ240" s="26"/>
      <c r="STA240" s="26"/>
      <c r="STB240" s="26"/>
      <c r="STC240" s="26"/>
      <c r="STD240" s="26"/>
      <c r="STE240" s="26"/>
      <c r="STF240" s="26"/>
      <c r="STG240" s="26"/>
      <c r="STH240" s="26"/>
      <c r="STI240" s="26"/>
      <c r="STJ240" s="26"/>
      <c r="STK240" s="26"/>
      <c r="STL240" s="26"/>
      <c r="STM240" s="26"/>
      <c r="STN240" s="26"/>
      <c r="STO240" s="26"/>
      <c r="STP240" s="26"/>
      <c r="STQ240" s="26"/>
      <c r="STR240" s="26"/>
      <c r="STS240" s="26"/>
      <c r="STT240" s="26"/>
      <c r="STU240" s="26"/>
      <c r="STV240" s="26"/>
      <c r="STW240" s="26"/>
      <c r="STX240" s="26"/>
      <c r="STY240" s="26"/>
      <c r="STZ240" s="26"/>
      <c r="SUA240" s="26"/>
      <c r="SUB240" s="26"/>
      <c r="SUC240" s="26"/>
      <c r="SUD240" s="26"/>
      <c r="SUE240" s="26"/>
      <c r="SUF240" s="26"/>
      <c r="SUG240" s="26"/>
      <c r="SUH240" s="26"/>
      <c r="SUI240" s="26"/>
      <c r="SUJ240" s="26"/>
      <c r="SUK240" s="26"/>
      <c r="SUL240" s="26"/>
      <c r="SUM240" s="26"/>
      <c r="SUN240" s="26"/>
      <c r="SUO240" s="26"/>
      <c r="SUP240" s="26"/>
      <c r="SUQ240" s="26"/>
      <c r="SUR240" s="26"/>
      <c r="SUS240" s="26"/>
      <c r="SUT240" s="26"/>
      <c r="SUU240" s="26"/>
      <c r="SUV240" s="26"/>
      <c r="SUW240" s="26"/>
      <c r="SUX240" s="26"/>
      <c r="SUY240" s="26"/>
      <c r="SUZ240" s="26"/>
      <c r="SVA240" s="26"/>
      <c r="SVB240" s="26"/>
      <c r="SVC240" s="26"/>
      <c r="SVD240" s="26"/>
      <c r="SVE240" s="26"/>
      <c r="SVF240" s="26"/>
      <c r="SVG240" s="26"/>
      <c r="SVH240" s="26"/>
      <c r="SVI240" s="26"/>
      <c r="SVJ240" s="26"/>
      <c r="SVK240" s="26"/>
      <c r="SVL240" s="26"/>
      <c r="SVM240" s="26"/>
      <c r="SVN240" s="26"/>
      <c r="SVO240" s="26"/>
      <c r="SVP240" s="26"/>
      <c r="SVQ240" s="26"/>
      <c r="SVR240" s="26"/>
      <c r="SVS240" s="26"/>
      <c r="SVT240" s="26"/>
      <c r="SVU240" s="26"/>
      <c r="SVV240" s="26"/>
      <c r="SVW240" s="26"/>
      <c r="SVX240" s="26"/>
      <c r="SVY240" s="26"/>
      <c r="SVZ240" s="26"/>
      <c r="SWA240" s="26"/>
      <c r="SWB240" s="26"/>
      <c r="SWC240" s="26"/>
      <c r="SWD240" s="26"/>
      <c r="SWE240" s="26"/>
      <c r="SWF240" s="26"/>
      <c r="SWG240" s="26"/>
      <c r="SWH240" s="26"/>
      <c r="SWI240" s="26"/>
      <c r="SWJ240" s="26"/>
      <c r="SWK240" s="26"/>
      <c r="SWL240" s="26"/>
      <c r="SWM240" s="26"/>
      <c r="SWN240" s="26"/>
      <c r="SWO240" s="26"/>
      <c r="SWP240" s="26"/>
      <c r="SWQ240" s="26"/>
      <c r="SWR240" s="26"/>
      <c r="SWS240" s="26"/>
      <c r="SWT240" s="26"/>
      <c r="SWU240" s="26"/>
      <c r="SWV240" s="26"/>
      <c r="SWW240" s="26"/>
      <c r="SWX240" s="26"/>
      <c r="SWY240" s="26"/>
      <c r="SWZ240" s="26"/>
      <c r="SXA240" s="26"/>
      <c r="SXB240" s="26"/>
      <c r="SXC240" s="26"/>
      <c r="SXD240" s="26"/>
      <c r="SXE240" s="26"/>
      <c r="SXF240" s="26"/>
      <c r="SXG240" s="26"/>
      <c r="SXH240" s="26"/>
      <c r="SXI240" s="26"/>
      <c r="SXJ240" s="26"/>
      <c r="SXK240" s="26"/>
      <c r="SXL240" s="26"/>
      <c r="SXM240" s="26"/>
      <c r="SXN240" s="26"/>
      <c r="SXO240" s="26"/>
      <c r="SXP240" s="26"/>
      <c r="SXQ240" s="26"/>
      <c r="SXR240" s="26"/>
      <c r="SXS240" s="26"/>
      <c r="SXT240" s="26"/>
      <c r="SXU240" s="26"/>
      <c r="SXV240" s="26"/>
      <c r="SXW240" s="26"/>
      <c r="SXX240" s="26"/>
      <c r="SXY240" s="26"/>
      <c r="SXZ240" s="26"/>
      <c r="SYA240" s="26"/>
      <c r="SYB240" s="26"/>
      <c r="SYC240" s="26"/>
      <c r="SYD240" s="26"/>
      <c r="SYE240" s="26"/>
      <c r="SYF240" s="26"/>
      <c r="SYG240" s="26"/>
      <c r="SYH240" s="26"/>
      <c r="SYI240" s="26"/>
      <c r="SYJ240" s="26"/>
      <c r="SYK240" s="26"/>
      <c r="SYL240" s="26"/>
      <c r="SYM240" s="26"/>
      <c r="SYN240" s="26"/>
      <c r="SYO240" s="26"/>
      <c r="SYP240" s="26"/>
      <c r="SYQ240" s="26"/>
      <c r="SYR240" s="26"/>
      <c r="SYS240" s="26"/>
      <c r="SYT240" s="26"/>
      <c r="SYU240" s="26"/>
      <c r="SYV240" s="26"/>
      <c r="SYW240" s="26"/>
      <c r="SYX240" s="26"/>
      <c r="SYY240" s="26"/>
      <c r="SYZ240" s="26"/>
      <c r="SZA240" s="26"/>
      <c r="SZB240" s="26"/>
      <c r="SZC240" s="26"/>
      <c r="SZD240" s="26"/>
      <c r="SZE240" s="26"/>
      <c r="SZF240" s="26"/>
      <c r="SZG240" s="26"/>
      <c r="SZH240" s="26"/>
      <c r="SZI240" s="26"/>
      <c r="SZJ240" s="26"/>
      <c r="SZK240" s="26"/>
      <c r="SZL240" s="26"/>
      <c r="SZM240" s="26"/>
      <c r="SZN240" s="26"/>
      <c r="SZO240" s="26"/>
      <c r="SZP240" s="26"/>
      <c r="SZQ240" s="26"/>
      <c r="SZR240" s="26"/>
      <c r="SZS240" s="26"/>
      <c r="SZT240" s="26"/>
      <c r="SZU240" s="26"/>
      <c r="SZV240" s="26"/>
      <c r="SZW240" s="26"/>
      <c r="SZX240" s="26"/>
      <c r="SZY240" s="26"/>
      <c r="SZZ240" s="26"/>
      <c r="TAA240" s="26"/>
      <c r="TAB240" s="26"/>
      <c r="TAC240" s="26"/>
      <c r="TAD240" s="26"/>
      <c r="TAE240" s="26"/>
      <c r="TAF240" s="26"/>
      <c r="TAG240" s="26"/>
      <c r="TAH240" s="26"/>
      <c r="TAI240" s="26"/>
      <c r="TAJ240" s="26"/>
      <c r="TAK240" s="26"/>
      <c r="TAL240" s="26"/>
      <c r="TAM240" s="26"/>
      <c r="TAN240" s="26"/>
      <c r="TAO240" s="26"/>
      <c r="TAP240" s="26"/>
      <c r="TAQ240" s="26"/>
      <c r="TAR240" s="26"/>
      <c r="TAS240" s="26"/>
      <c r="TAT240" s="26"/>
      <c r="TAU240" s="26"/>
      <c r="TAV240" s="26"/>
      <c r="TAW240" s="26"/>
      <c r="TAX240" s="26"/>
      <c r="TAY240" s="26"/>
      <c r="TAZ240" s="26"/>
      <c r="TBA240" s="26"/>
      <c r="TBB240" s="26"/>
      <c r="TBC240" s="26"/>
      <c r="TBD240" s="26"/>
      <c r="TBE240" s="26"/>
      <c r="TBF240" s="26"/>
      <c r="TBG240" s="26"/>
      <c r="TBH240" s="26"/>
      <c r="TBI240" s="26"/>
      <c r="TBJ240" s="26"/>
      <c r="TBK240" s="26"/>
      <c r="TBL240" s="26"/>
      <c r="TBM240" s="26"/>
      <c r="TBN240" s="26"/>
      <c r="TBO240" s="26"/>
      <c r="TBP240" s="26"/>
      <c r="TBQ240" s="26"/>
      <c r="TBR240" s="26"/>
      <c r="TBS240" s="26"/>
      <c r="TBT240" s="26"/>
      <c r="TBU240" s="26"/>
      <c r="TBV240" s="26"/>
      <c r="TBW240" s="26"/>
      <c r="TBX240" s="26"/>
      <c r="TBY240" s="26"/>
      <c r="TBZ240" s="26"/>
      <c r="TCA240" s="26"/>
      <c r="TCB240" s="26"/>
      <c r="TCC240" s="26"/>
      <c r="TCD240" s="26"/>
      <c r="TCE240" s="26"/>
      <c r="TCF240" s="26"/>
      <c r="TCG240" s="26"/>
      <c r="TCH240" s="26"/>
      <c r="TCI240" s="26"/>
      <c r="TCJ240" s="26"/>
      <c r="TCK240" s="26"/>
      <c r="TCL240" s="26"/>
      <c r="TCM240" s="26"/>
      <c r="TCN240" s="26"/>
      <c r="TCO240" s="26"/>
      <c r="TCP240" s="26"/>
      <c r="TCQ240" s="26"/>
      <c r="TCR240" s="26"/>
      <c r="TCS240" s="26"/>
      <c r="TCT240" s="26"/>
      <c r="TCU240" s="26"/>
      <c r="TCV240" s="26"/>
      <c r="TCW240" s="26"/>
      <c r="TCX240" s="26"/>
      <c r="TCY240" s="26"/>
      <c r="TCZ240" s="26"/>
      <c r="TDA240" s="26"/>
      <c r="TDB240" s="26"/>
      <c r="TDC240" s="26"/>
      <c r="TDD240" s="26"/>
      <c r="TDE240" s="26"/>
      <c r="TDF240" s="26"/>
      <c r="TDG240" s="26"/>
      <c r="TDH240" s="26"/>
      <c r="TDI240" s="26"/>
      <c r="TDJ240" s="26"/>
      <c r="TDK240" s="26"/>
      <c r="TDL240" s="26"/>
      <c r="TDM240" s="26"/>
      <c r="TDN240" s="26"/>
      <c r="TDO240" s="26"/>
      <c r="TDP240" s="26"/>
      <c r="TDQ240" s="26"/>
      <c r="TDR240" s="26"/>
      <c r="TDS240" s="26"/>
      <c r="TDT240" s="26"/>
      <c r="TDU240" s="26"/>
      <c r="TDV240" s="26"/>
      <c r="TDW240" s="26"/>
      <c r="TDX240" s="26"/>
      <c r="TDY240" s="26"/>
      <c r="TDZ240" s="26"/>
      <c r="TEA240" s="26"/>
      <c r="TEB240" s="26"/>
      <c r="TEC240" s="26"/>
      <c r="TED240" s="26"/>
      <c r="TEE240" s="26"/>
      <c r="TEF240" s="26"/>
      <c r="TEG240" s="26"/>
      <c r="TEH240" s="26"/>
      <c r="TEI240" s="26"/>
      <c r="TEJ240" s="26"/>
      <c r="TEK240" s="26"/>
      <c r="TEL240" s="26"/>
      <c r="TEM240" s="26"/>
      <c r="TEN240" s="26"/>
      <c r="TEO240" s="26"/>
      <c r="TEP240" s="26"/>
      <c r="TEQ240" s="26"/>
      <c r="TER240" s="26"/>
      <c r="TES240" s="26"/>
      <c r="TET240" s="26"/>
      <c r="TEU240" s="26"/>
      <c r="TEV240" s="26"/>
      <c r="TEW240" s="26"/>
      <c r="TEX240" s="26"/>
      <c r="TEY240" s="26"/>
      <c r="TEZ240" s="26"/>
      <c r="TFA240" s="26"/>
      <c r="TFB240" s="26"/>
      <c r="TFC240" s="26"/>
      <c r="TFD240" s="26"/>
      <c r="TFE240" s="26"/>
      <c r="TFF240" s="26"/>
      <c r="TFG240" s="26"/>
      <c r="TFH240" s="26"/>
      <c r="TFI240" s="26"/>
      <c r="TFJ240" s="26"/>
      <c r="TFK240" s="26"/>
      <c r="TFL240" s="26"/>
      <c r="TFM240" s="26"/>
      <c r="TFN240" s="26"/>
      <c r="TFO240" s="26"/>
      <c r="TFP240" s="26"/>
      <c r="TFQ240" s="26"/>
      <c r="TFR240" s="26"/>
      <c r="TFS240" s="26"/>
      <c r="TFT240" s="26"/>
      <c r="TFU240" s="26"/>
      <c r="TFV240" s="26"/>
      <c r="TFW240" s="26"/>
      <c r="TFX240" s="26"/>
      <c r="TFY240" s="26"/>
      <c r="TFZ240" s="26"/>
      <c r="TGA240" s="26"/>
      <c r="TGB240" s="26"/>
      <c r="TGC240" s="26"/>
      <c r="TGD240" s="26"/>
      <c r="TGE240" s="26"/>
      <c r="TGF240" s="26"/>
      <c r="TGG240" s="26"/>
      <c r="TGH240" s="26"/>
      <c r="TGI240" s="26"/>
      <c r="TGJ240" s="26"/>
      <c r="TGK240" s="26"/>
      <c r="TGL240" s="26"/>
      <c r="TGM240" s="26"/>
      <c r="TGN240" s="26"/>
      <c r="TGO240" s="26"/>
      <c r="TGP240" s="26"/>
      <c r="TGQ240" s="26"/>
      <c r="TGR240" s="26"/>
      <c r="TGS240" s="26"/>
      <c r="TGT240" s="26"/>
      <c r="TGU240" s="26"/>
      <c r="TGV240" s="26"/>
      <c r="TGW240" s="26"/>
      <c r="TGX240" s="26"/>
      <c r="TGY240" s="26"/>
      <c r="TGZ240" s="26"/>
      <c r="THA240" s="26"/>
      <c r="THB240" s="26"/>
      <c r="THC240" s="26"/>
      <c r="THD240" s="26"/>
      <c r="THE240" s="26"/>
      <c r="THF240" s="26"/>
      <c r="THG240" s="26"/>
      <c r="THH240" s="26"/>
      <c r="THI240" s="26"/>
      <c r="THJ240" s="26"/>
      <c r="THK240" s="26"/>
      <c r="THL240" s="26"/>
      <c r="THM240" s="26"/>
      <c r="THN240" s="26"/>
      <c r="THO240" s="26"/>
      <c r="THP240" s="26"/>
      <c r="THQ240" s="26"/>
      <c r="THR240" s="26"/>
      <c r="THS240" s="26"/>
      <c r="THT240" s="26"/>
      <c r="THU240" s="26"/>
      <c r="THV240" s="26"/>
      <c r="THW240" s="26"/>
      <c r="THX240" s="26"/>
      <c r="THY240" s="26"/>
      <c r="THZ240" s="26"/>
      <c r="TIA240" s="26"/>
      <c r="TIB240" s="26"/>
      <c r="TIC240" s="26"/>
      <c r="TID240" s="26"/>
      <c r="TIE240" s="26"/>
      <c r="TIF240" s="26"/>
      <c r="TIG240" s="26"/>
      <c r="TIH240" s="26"/>
      <c r="TII240" s="26"/>
      <c r="TIJ240" s="26"/>
      <c r="TIK240" s="26"/>
      <c r="TIL240" s="26"/>
      <c r="TIM240" s="26"/>
      <c r="TIN240" s="26"/>
      <c r="TIO240" s="26"/>
      <c r="TIP240" s="26"/>
      <c r="TIQ240" s="26"/>
      <c r="TIR240" s="26"/>
      <c r="TIS240" s="26"/>
      <c r="TIT240" s="26"/>
      <c r="TIU240" s="26"/>
      <c r="TIV240" s="26"/>
      <c r="TIW240" s="26"/>
      <c r="TIX240" s="26"/>
      <c r="TIY240" s="26"/>
      <c r="TIZ240" s="26"/>
      <c r="TJA240" s="26"/>
      <c r="TJB240" s="26"/>
      <c r="TJC240" s="26"/>
      <c r="TJD240" s="26"/>
      <c r="TJE240" s="26"/>
      <c r="TJF240" s="26"/>
      <c r="TJG240" s="26"/>
      <c r="TJH240" s="26"/>
      <c r="TJI240" s="26"/>
      <c r="TJJ240" s="26"/>
      <c r="TJK240" s="26"/>
      <c r="TJL240" s="26"/>
      <c r="TJM240" s="26"/>
      <c r="TJN240" s="26"/>
      <c r="TJO240" s="26"/>
      <c r="TJP240" s="26"/>
      <c r="TJQ240" s="26"/>
      <c r="TJR240" s="26"/>
      <c r="TJS240" s="26"/>
      <c r="TJT240" s="26"/>
      <c r="TJU240" s="26"/>
      <c r="TJV240" s="26"/>
      <c r="TJW240" s="26"/>
      <c r="TJX240" s="26"/>
      <c r="TJY240" s="26"/>
      <c r="TJZ240" s="26"/>
      <c r="TKA240" s="26"/>
      <c r="TKB240" s="26"/>
      <c r="TKC240" s="26"/>
      <c r="TKD240" s="26"/>
      <c r="TKE240" s="26"/>
      <c r="TKF240" s="26"/>
      <c r="TKG240" s="26"/>
      <c r="TKH240" s="26"/>
      <c r="TKI240" s="26"/>
      <c r="TKJ240" s="26"/>
      <c r="TKK240" s="26"/>
      <c r="TKL240" s="26"/>
      <c r="TKM240" s="26"/>
      <c r="TKN240" s="26"/>
      <c r="TKO240" s="26"/>
      <c r="TKP240" s="26"/>
      <c r="TKQ240" s="26"/>
      <c r="TKR240" s="26"/>
      <c r="TKS240" s="26"/>
      <c r="TKT240" s="26"/>
      <c r="TKU240" s="26"/>
      <c r="TKV240" s="26"/>
      <c r="TKW240" s="26"/>
      <c r="TKX240" s="26"/>
      <c r="TKY240" s="26"/>
      <c r="TKZ240" s="26"/>
      <c r="TLA240" s="26"/>
      <c r="TLB240" s="26"/>
      <c r="TLC240" s="26"/>
      <c r="TLD240" s="26"/>
      <c r="TLE240" s="26"/>
      <c r="TLF240" s="26"/>
      <c r="TLG240" s="26"/>
      <c r="TLH240" s="26"/>
      <c r="TLI240" s="26"/>
      <c r="TLJ240" s="26"/>
      <c r="TLK240" s="26"/>
      <c r="TLL240" s="26"/>
      <c r="TLM240" s="26"/>
      <c r="TLN240" s="26"/>
      <c r="TLO240" s="26"/>
      <c r="TLP240" s="26"/>
      <c r="TLQ240" s="26"/>
      <c r="TLR240" s="26"/>
      <c r="TLS240" s="26"/>
      <c r="TLT240" s="26"/>
      <c r="TLU240" s="26"/>
      <c r="TLV240" s="26"/>
      <c r="TLW240" s="26"/>
      <c r="TLX240" s="26"/>
      <c r="TLY240" s="26"/>
      <c r="TLZ240" s="26"/>
      <c r="TMA240" s="26"/>
      <c r="TMB240" s="26"/>
      <c r="TMC240" s="26"/>
      <c r="TMD240" s="26"/>
      <c r="TME240" s="26"/>
      <c r="TMF240" s="26"/>
      <c r="TMG240" s="26"/>
      <c r="TMH240" s="26"/>
      <c r="TMI240" s="26"/>
      <c r="TMJ240" s="26"/>
      <c r="TMK240" s="26"/>
      <c r="TML240" s="26"/>
      <c r="TMM240" s="26"/>
      <c r="TMN240" s="26"/>
      <c r="TMO240" s="26"/>
      <c r="TMP240" s="26"/>
      <c r="TMQ240" s="26"/>
      <c r="TMR240" s="26"/>
      <c r="TMS240" s="26"/>
      <c r="TMT240" s="26"/>
      <c r="TMU240" s="26"/>
      <c r="TMV240" s="26"/>
      <c r="TMW240" s="26"/>
      <c r="TMX240" s="26"/>
      <c r="TMY240" s="26"/>
      <c r="TMZ240" s="26"/>
      <c r="TNA240" s="26"/>
      <c r="TNB240" s="26"/>
      <c r="TNC240" s="26"/>
      <c r="TND240" s="26"/>
      <c r="TNE240" s="26"/>
      <c r="TNF240" s="26"/>
      <c r="TNG240" s="26"/>
      <c r="TNH240" s="26"/>
      <c r="TNI240" s="26"/>
      <c r="TNJ240" s="26"/>
      <c r="TNK240" s="26"/>
      <c r="TNL240" s="26"/>
      <c r="TNM240" s="26"/>
      <c r="TNN240" s="26"/>
      <c r="TNO240" s="26"/>
      <c r="TNP240" s="26"/>
      <c r="TNQ240" s="26"/>
      <c r="TNR240" s="26"/>
      <c r="TNS240" s="26"/>
      <c r="TNT240" s="26"/>
      <c r="TNU240" s="26"/>
      <c r="TNV240" s="26"/>
      <c r="TNW240" s="26"/>
      <c r="TNX240" s="26"/>
      <c r="TNY240" s="26"/>
      <c r="TNZ240" s="26"/>
      <c r="TOA240" s="26"/>
      <c r="TOB240" s="26"/>
      <c r="TOC240" s="26"/>
      <c r="TOD240" s="26"/>
      <c r="TOE240" s="26"/>
      <c r="TOF240" s="26"/>
      <c r="TOG240" s="26"/>
      <c r="TOH240" s="26"/>
      <c r="TOI240" s="26"/>
      <c r="TOJ240" s="26"/>
      <c r="TOK240" s="26"/>
      <c r="TOL240" s="26"/>
      <c r="TOM240" s="26"/>
      <c r="TON240" s="26"/>
      <c r="TOO240" s="26"/>
      <c r="TOP240" s="26"/>
      <c r="TOQ240" s="26"/>
      <c r="TOR240" s="26"/>
      <c r="TOS240" s="26"/>
      <c r="TOT240" s="26"/>
      <c r="TOU240" s="26"/>
      <c r="TOV240" s="26"/>
      <c r="TOW240" s="26"/>
      <c r="TOX240" s="26"/>
      <c r="TOY240" s="26"/>
      <c r="TOZ240" s="26"/>
      <c r="TPA240" s="26"/>
      <c r="TPB240" s="26"/>
      <c r="TPC240" s="26"/>
      <c r="TPD240" s="26"/>
      <c r="TPE240" s="26"/>
      <c r="TPF240" s="26"/>
      <c r="TPG240" s="26"/>
      <c r="TPH240" s="26"/>
      <c r="TPI240" s="26"/>
      <c r="TPJ240" s="26"/>
      <c r="TPK240" s="26"/>
      <c r="TPL240" s="26"/>
      <c r="TPM240" s="26"/>
      <c r="TPN240" s="26"/>
      <c r="TPO240" s="26"/>
      <c r="TPP240" s="26"/>
      <c r="TPQ240" s="26"/>
      <c r="TPR240" s="26"/>
      <c r="TPS240" s="26"/>
      <c r="TPT240" s="26"/>
      <c r="TPU240" s="26"/>
      <c r="TPV240" s="26"/>
      <c r="TPW240" s="26"/>
      <c r="TPX240" s="26"/>
      <c r="TPY240" s="26"/>
      <c r="TPZ240" s="26"/>
      <c r="TQA240" s="26"/>
      <c r="TQB240" s="26"/>
      <c r="TQC240" s="26"/>
      <c r="TQD240" s="26"/>
      <c r="TQE240" s="26"/>
      <c r="TQF240" s="26"/>
      <c r="TQG240" s="26"/>
      <c r="TQH240" s="26"/>
      <c r="TQI240" s="26"/>
      <c r="TQJ240" s="26"/>
      <c r="TQK240" s="26"/>
      <c r="TQL240" s="26"/>
      <c r="TQM240" s="26"/>
      <c r="TQN240" s="26"/>
      <c r="TQO240" s="26"/>
      <c r="TQP240" s="26"/>
      <c r="TQQ240" s="26"/>
      <c r="TQR240" s="26"/>
      <c r="TQS240" s="26"/>
      <c r="TQT240" s="26"/>
      <c r="TQU240" s="26"/>
      <c r="TQV240" s="26"/>
      <c r="TQW240" s="26"/>
      <c r="TQX240" s="26"/>
      <c r="TQY240" s="26"/>
      <c r="TQZ240" s="26"/>
      <c r="TRA240" s="26"/>
      <c r="TRB240" s="26"/>
      <c r="TRC240" s="26"/>
      <c r="TRD240" s="26"/>
      <c r="TRE240" s="26"/>
      <c r="TRF240" s="26"/>
      <c r="TRG240" s="26"/>
      <c r="TRH240" s="26"/>
      <c r="TRI240" s="26"/>
      <c r="TRJ240" s="26"/>
      <c r="TRK240" s="26"/>
      <c r="TRL240" s="26"/>
      <c r="TRM240" s="26"/>
      <c r="TRN240" s="26"/>
      <c r="TRO240" s="26"/>
      <c r="TRP240" s="26"/>
      <c r="TRQ240" s="26"/>
      <c r="TRR240" s="26"/>
      <c r="TRS240" s="26"/>
      <c r="TRT240" s="26"/>
      <c r="TRU240" s="26"/>
      <c r="TRV240" s="26"/>
      <c r="TRW240" s="26"/>
      <c r="TRX240" s="26"/>
      <c r="TRY240" s="26"/>
      <c r="TRZ240" s="26"/>
      <c r="TSA240" s="26"/>
      <c r="TSB240" s="26"/>
      <c r="TSC240" s="26"/>
      <c r="TSD240" s="26"/>
      <c r="TSE240" s="26"/>
      <c r="TSF240" s="26"/>
      <c r="TSG240" s="26"/>
      <c r="TSH240" s="26"/>
      <c r="TSI240" s="26"/>
      <c r="TSJ240" s="26"/>
      <c r="TSK240" s="26"/>
      <c r="TSL240" s="26"/>
      <c r="TSM240" s="26"/>
      <c r="TSN240" s="26"/>
      <c r="TSO240" s="26"/>
      <c r="TSP240" s="26"/>
      <c r="TSQ240" s="26"/>
      <c r="TSR240" s="26"/>
      <c r="TSS240" s="26"/>
      <c r="TST240" s="26"/>
      <c r="TSU240" s="26"/>
      <c r="TSV240" s="26"/>
      <c r="TSW240" s="26"/>
      <c r="TSX240" s="26"/>
      <c r="TSY240" s="26"/>
      <c r="TSZ240" s="26"/>
      <c r="TTA240" s="26"/>
      <c r="TTB240" s="26"/>
      <c r="TTC240" s="26"/>
      <c r="TTD240" s="26"/>
      <c r="TTE240" s="26"/>
      <c r="TTF240" s="26"/>
      <c r="TTG240" s="26"/>
      <c r="TTH240" s="26"/>
      <c r="TTI240" s="26"/>
      <c r="TTJ240" s="26"/>
      <c r="TTK240" s="26"/>
      <c r="TTL240" s="26"/>
      <c r="TTM240" s="26"/>
      <c r="TTN240" s="26"/>
      <c r="TTO240" s="26"/>
      <c r="TTP240" s="26"/>
      <c r="TTQ240" s="26"/>
      <c r="TTR240" s="26"/>
      <c r="TTS240" s="26"/>
      <c r="TTT240" s="26"/>
      <c r="TTU240" s="26"/>
      <c r="TTV240" s="26"/>
      <c r="TTW240" s="26"/>
      <c r="TTX240" s="26"/>
      <c r="TTY240" s="26"/>
      <c r="TTZ240" s="26"/>
      <c r="TUA240" s="26"/>
      <c r="TUB240" s="26"/>
      <c r="TUC240" s="26"/>
      <c r="TUD240" s="26"/>
      <c r="TUE240" s="26"/>
      <c r="TUF240" s="26"/>
      <c r="TUG240" s="26"/>
      <c r="TUH240" s="26"/>
      <c r="TUI240" s="26"/>
      <c r="TUJ240" s="26"/>
      <c r="TUK240" s="26"/>
      <c r="TUL240" s="26"/>
      <c r="TUM240" s="26"/>
      <c r="TUN240" s="26"/>
      <c r="TUO240" s="26"/>
      <c r="TUP240" s="26"/>
      <c r="TUQ240" s="26"/>
      <c r="TUR240" s="26"/>
      <c r="TUS240" s="26"/>
      <c r="TUT240" s="26"/>
      <c r="TUU240" s="26"/>
      <c r="TUV240" s="26"/>
      <c r="TUW240" s="26"/>
      <c r="TUX240" s="26"/>
      <c r="TUY240" s="26"/>
      <c r="TUZ240" s="26"/>
      <c r="TVA240" s="26"/>
      <c r="TVB240" s="26"/>
      <c r="TVC240" s="26"/>
      <c r="TVD240" s="26"/>
      <c r="TVE240" s="26"/>
      <c r="TVF240" s="26"/>
      <c r="TVG240" s="26"/>
      <c r="TVH240" s="26"/>
      <c r="TVI240" s="26"/>
      <c r="TVJ240" s="26"/>
      <c r="TVK240" s="26"/>
      <c r="TVL240" s="26"/>
      <c r="TVM240" s="26"/>
      <c r="TVN240" s="26"/>
      <c r="TVO240" s="26"/>
      <c r="TVP240" s="26"/>
      <c r="TVQ240" s="26"/>
      <c r="TVR240" s="26"/>
      <c r="TVS240" s="26"/>
      <c r="TVT240" s="26"/>
      <c r="TVU240" s="26"/>
      <c r="TVV240" s="26"/>
      <c r="TVW240" s="26"/>
      <c r="TVX240" s="26"/>
      <c r="TVY240" s="26"/>
      <c r="TVZ240" s="26"/>
      <c r="TWA240" s="26"/>
      <c r="TWB240" s="26"/>
      <c r="TWC240" s="26"/>
      <c r="TWD240" s="26"/>
      <c r="TWE240" s="26"/>
      <c r="TWF240" s="26"/>
      <c r="TWG240" s="26"/>
      <c r="TWH240" s="26"/>
      <c r="TWI240" s="26"/>
      <c r="TWJ240" s="26"/>
      <c r="TWK240" s="26"/>
      <c r="TWL240" s="26"/>
      <c r="TWM240" s="26"/>
      <c r="TWN240" s="26"/>
      <c r="TWO240" s="26"/>
      <c r="TWP240" s="26"/>
      <c r="TWQ240" s="26"/>
      <c r="TWR240" s="26"/>
      <c r="TWS240" s="26"/>
      <c r="TWT240" s="26"/>
      <c r="TWU240" s="26"/>
      <c r="TWV240" s="26"/>
      <c r="TWW240" s="26"/>
      <c r="TWX240" s="26"/>
      <c r="TWY240" s="26"/>
      <c r="TWZ240" s="26"/>
      <c r="TXA240" s="26"/>
      <c r="TXB240" s="26"/>
      <c r="TXC240" s="26"/>
      <c r="TXD240" s="26"/>
      <c r="TXE240" s="26"/>
      <c r="TXF240" s="26"/>
      <c r="TXG240" s="26"/>
      <c r="TXH240" s="26"/>
      <c r="TXI240" s="26"/>
      <c r="TXJ240" s="26"/>
      <c r="TXK240" s="26"/>
      <c r="TXL240" s="26"/>
      <c r="TXM240" s="26"/>
      <c r="TXN240" s="26"/>
      <c r="TXO240" s="26"/>
      <c r="TXP240" s="26"/>
      <c r="TXQ240" s="26"/>
      <c r="TXR240" s="26"/>
      <c r="TXS240" s="26"/>
      <c r="TXT240" s="26"/>
      <c r="TXU240" s="26"/>
      <c r="TXV240" s="26"/>
      <c r="TXW240" s="26"/>
      <c r="TXX240" s="26"/>
      <c r="TXY240" s="26"/>
      <c r="TXZ240" s="26"/>
      <c r="TYA240" s="26"/>
      <c r="TYB240" s="26"/>
      <c r="TYC240" s="26"/>
      <c r="TYD240" s="26"/>
      <c r="TYE240" s="26"/>
      <c r="TYF240" s="26"/>
      <c r="TYG240" s="26"/>
      <c r="TYH240" s="26"/>
      <c r="TYI240" s="26"/>
      <c r="TYJ240" s="26"/>
      <c r="TYK240" s="26"/>
      <c r="TYL240" s="26"/>
      <c r="TYM240" s="26"/>
      <c r="TYN240" s="26"/>
      <c r="TYO240" s="26"/>
      <c r="TYP240" s="26"/>
      <c r="TYQ240" s="26"/>
      <c r="TYR240" s="26"/>
      <c r="TYS240" s="26"/>
      <c r="TYT240" s="26"/>
      <c r="TYU240" s="26"/>
      <c r="TYV240" s="26"/>
      <c r="TYW240" s="26"/>
      <c r="TYX240" s="26"/>
      <c r="TYY240" s="26"/>
      <c r="TYZ240" s="26"/>
      <c r="TZA240" s="26"/>
      <c r="TZB240" s="26"/>
      <c r="TZC240" s="26"/>
      <c r="TZD240" s="26"/>
      <c r="TZE240" s="26"/>
      <c r="TZF240" s="26"/>
      <c r="TZG240" s="26"/>
      <c r="TZH240" s="26"/>
      <c r="TZI240" s="26"/>
      <c r="TZJ240" s="26"/>
      <c r="TZK240" s="26"/>
      <c r="TZL240" s="26"/>
      <c r="TZM240" s="26"/>
      <c r="TZN240" s="26"/>
      <c r="TZO240" s="26"/>
      <c r="TZP240" s="26"/>
      <c r="TZQ240" s="26"/>
      <c r="TZR240" s="26"/>
      <c r="TZS240" s="26"/>
      <c r="TZT240" s="26"/>
      <c r="TZU240" s="26"/>
      <c r="TZV240" s="26"/>
      <c r="TZW240" s="26"/>
      <c r="TZX240" s="26"/>
      <c r="TZY240" s="26"/>
      <c r="TZZ240" s="26"/>
      <c r="UAA240" s="26"/>
      <c r="UAB240" s="26"/>
      <c r="UAC240" s="26"/>
      <c r="UAD240" s="26"/>
      <c r="UAE240" s="26"/>
      <c r="UAF240" s="26"/>
      <c r="UAG240" s="26"/>
      <c r="UAH240" s="26"/>
      <c r="UAI240" s="26"/>
      <c r="UAJ240" s="26"/>
      <c r="UAK240" s="26"/>
      <c r="UAL240" s="26"/>
      <c r="UAM240" s="26"/>
      <c r="UAN240" s="26"/>
      <c r="UAO240" s="26"/>
      <c r="UAP240" s="26"/>
      <c r="UAQ240" s="26"/>
      <c r="UAR240" s="26"/>
      <c r="UAS240" s="26"/>
      <c r="UAT240" s="26"/>
      <c r="UAU240" s="26"/>
      <c r="UAV240" s="26"/>
      <c r="UAW240" s="26"/>
      <c r="UAX240" s="26"/>
      <c r="UAY240" s="26"/>
      <c r="UAZ240" s="26"/>
      <c r="UBA240" s="26"/>
      <c r="UBB240" s="26"/>
      <c r="UBC240" s="26"/>
      <c r="UBD240" s="26"/>
      <c r="UBE240" s="26"/>
      <c r="UBF240" s="26"/>
      <c r="UBG240" s="26"/>
      <c r="UBH240" s="26"/>
      <c r="UBI240" s="26"/>
      <c r="UBJ240" s="26"/>
      <c r="UBK240" s="26"/>
      <c r="UBL240" s="26"/>
      <c r="UBM240" s="26"/>
      <c r="UBN240" s="26"/>
      <c r="UBO240" s="26"/>
      <c r="UBP240" s="26"/>
      <c r="UBQ240" s="26"/>
      <c r="UBR240" s="26"/>
      <c r="UBS240" s="26"/>
      <c r="UBT240" s="26"/>
      <c r="UBU240" s="26"/>
      <c r="UBV240" s="26"/>
      <c r="UBW240" s="26"/>
      <c r="UBX240" s="26"/>
      <c r="UBY240" s="26"/>
      <c r="UBZ240" s="26"/>
      <c r="UCA240" s="26"/>
      <c r="UCB240" s="26"/>
      <c r="UCC240" s="26"/>
      <c r="UCD240" s="26"/>
      <c r="UCE240" s="26"/>
      <c r="UCF240" s="26"/>
      <c r="UCG240" s="26"/>
      <c r="UCH240" s="26"/>
      <c r="UCI240" s="26"/>
      <c r="UCJ240" s="26"/>
      <c r="UCK240" s="26"/>
      <c r="UCL240" s="26"/>
      <c r="UCM240" s="26"/>
      <c r="UCN240" s="26"/>
      <c r="UCO240" s="26"/>
      <c r="UCP240" s="26"/>
      <c r="UCQ240" s="26"/>
      <c r="UCR240" s="26"/>
      <c r="UCS240" s="26"/>
      <c r="UCT240" s="26"/>
      <c r="UCU240" s="26"/>
      <c r="UCV240" s="26"/>
      <c r="UCW240" s="26"/>
      <c r="UCX240" s="26"/>
      <c r="UCY240" s="26"/>
      <c r="UCZ240" s="26"/>
      <c r="UDA240" s="26"/>
      <c r="UDB240" s="26"/>
      <c r="UDC240" s="26"/>
      <c r="UDD240" s="26"/>
      <c r="UDE240" s="26"/>
      <c r="UDF240" s="26"/>
      <c r="UDG240" s="26"/>
      <c r="UDH240" s="26"/>
      <c r="UDI240" s="26"/>
      <c r="UDJ240" s="26"/>
      <c r="UDK240" s="26"/>
      <c r="UDL240" s="26"/>
      <c r="UDM240" s="26"/>
      <c r="UDN240" s="26"/>
      <c r="UDO240" s="26"/>
      <c r="UDP240" s="26"/>
      <c r="UDQ240" s="26"/>
      <c r="UDR240" s="26"/>
      <c r="UDS240" s="26"/>
      <c r="UDT240" s="26"/>
      <c r="UDU240" s="26"/>
      <c r="UDV240" s="26"/>
      <c r="UDW240" s="26"/>
      <c r="UDX240" s="26"/>
      <c r="UDY240" s="26"/>
      <c r="UDZ240" s="26"/>
      <c r="UEA240" s="26"/>
      <c r="UEB240" s="26"/>
      <c r="UEC240" s="26"/>
      <c r="UED240" s="26"/>
      <c r="UEE240" s="26"/>
      <c r="UEF240" s="26"/>
      <c r="UEG240" s="26"/>
      <c r="UEH240" s="26"/>
      <c r="UEI240" s="26"/>
      <c r="UEJ240" s="26"/>
      <c r="UEK240" s="26"/>
      <c r="UEL240" s="26"/>
      <c r="UEM240" s="26"/>
      <c r="UEN240" s="26"/>
      <c r="UEO240" s="26"/>
      <c r="UEP240" s="26"/>
      <c r="UEQ240" s="26"/>
      <c r="UER240" s="26"/>
      <c r="UES240" s="26"/>
      <c r="UET240" s="26"/>
      <c r="UEU240" s="26"/>
      <c r="UEV240" s="26"/>
      <c r="UEW240" s="26"/>
      <c r="UEX240" s="26"/>
      <c r="UEY240" s="26"/>
      <c r="UEZ240" s="26"/>
      <c r="UFA240" s="26"/>
      <c r="UFB240" s="26"/>
      <c r="UFC240" s="26"/>
      <c r="UFD240" s="26"/>
      <c r="UFE240" s="26"/>
      <c r="UFF240" s="26"/>
      <c r="UFG240" s="26"/>
      <c r="UFH240" s="26"/>
      <c r="UFI240" s="26"/>
      <c r="UFJ240" s="26"/>
      <c r="UFK240" s="26"/>
      <c r="UFL240" s="26"/>
      <c r="UFM240" s="26"/>
      <c r="UFN240" s="26"/>
      <c r="UFO240" s="26"/>
      <c r="UFP240" s="26"/>
      <c r="UFQ240" s="26"/>
      <c r="UFR240" s="26"/>
      <c r="UFS240" s="26"/>
      <c r="UFT240" s="26"/>
      <c r="UFU240" s="26"/>
      <c r="UFV240" s="26"/>
      <c r="UFW240" s="26"/>
      <c r="UFX240" s="26"/>
      <c r="UFY240" s="26"/>
      <c r="UFZ240" s="26"/>
      <c r="UGA240" s="26"/>
      <c r="UGB240" s="26"/>
      <c r="UGC240" s="26"/>
      <c r="UGD240" s="26"/>
      <c r="UGE240" s="26"/>
      <c r="UGF240" s="26"/>
      <c r="UGG240" s="26"/>
      <c r="UGH240" s="26"/>
      <c r="UGI240" s="26"/>
      <c r="UGJ240" s="26"/>
      <c r="UGK240" s="26"/>
      <c r="UGL240" s="26"/>
      <c r="UGM240" s="26"/>
      <c r="UGN240" s="26"/>
      <c r="UGO240" s="26"/>
      <c r="UGP240" s="26"/>
      <c r="UGQ240" s="26"/>
      <c r="UGR240" s="26"/>
      <c r="UGS240" s="26"/>
      <c r="UGT240" s="26"/>
      <c r="UGU240" s="26"/>
      <c r="UGV240" s="26"/>
      <c r="UGW240" s="26"/>
      <c r="UGX240" s="26"/>
      <c r="UGY240" s="26"/>
      <c r="UGZ240" s="26"/>
      <c r="UHA240" s="26"/>
      <c r="UHB240" s="26"/>
      <c r="UHC240" s="26"/>
      <c r="UHD240" s="26"/>
      <c r="UHE240" s="26"/>
      <c r="UHF240" s="26"/>
      <c r="UHG240" s="26"/>
      <c r="UHH240" s="26"/>
      <c r="UHI240" s="26"/>
      <c r="UHJ240" s="26"/>
      <c r="UHK240" s="26"/>
      <c r="UHL240" s="26"/>
      <c r="UHM240" s="26"/>
      <c r="UHN240" s="26"/>
      <c r="UHO240" s="26"/>
      <c r="UHP240" s="26"/>
      <c r="UHQ240" s="26"/>
      <c r="UHR240" s="26"/>
      <c r="UHS240" s="26"/>
      <c r="UHT240" s="26"/>
      <c r="UHU240" s="26"/>
      <c r="UHV240" s="26"/>
      <c r="UHW240" s="26"/>
      <c r="UHX240" s="26"/>
      <c r="UHY240" s="26"/>
      <c r="UHZ240" s="26"/>
      <c r="UIA240" s="26"/>
      <c r="UIB240" s="26"/>
      <c r="UIC240" s="26"/>
      <c r="UID240" s="26"/>
      <c r="UIE240" s="26"/>
      <c r="UIF240" s="26"/>
      <c r="UIG240" s="26"/>
      <c r="UIH240" s="26"/>
      <c r="UII240" s="26"/>
      <c r="UIJ240" s="26"/>
      <c r="UIK240" s="26"/>
      <c r="UIL240" s="26"/>
      <c r="UIM240" s="26"/>
      <c r="UIN240" s="26"/>
      <c r="UIO240" s="26"/>
      <c r="UIP240" s="26"/>
      <c r="UIQ240" s="26"/>
      <c r="UIR240" s="26"/>
      <c r="UIS240" s="26"/>
      <c r="UIT240" s="26"/>
      <c r="UIU240" s="26"/>
      <c r="UIV240" s="26"/>
      <c r="UIW240" s="26"/>
      <c r="UIX240" s="26"/>
      <c r="UIY240" s="26"/>
      <c r="UIZ240" s="26"/>
      <c r="UJA240" s="26"/>
      <c r="UJB240" s="26"/>
      <c r="UJC240" s="26"/>
      <c r="UJD240" s="26"/>
      <c r="UJE240" s="26"/>
      <c r="UJF240" s="26"/>
      <c r="UJG240" s="26"/>
      <c r="UJH240" s="26"/>
      <c r="UJI240" s="26"/>
      <c r="UJJ240" s="26"/>
      <c r="UJK240" s="26"/>
      <c r="UJL240" s="26"/>
      <c r="UJM240" s="26"/>
      <c r="UJN240" s="26"/>
      <c r="UJO240" s="26"/>
      <c r="UJP240" s="26"/>
      <c r="UJQ240" s="26"/>
      <c r="UJR240" s="26"/>
      <c r="UJS240" s="26"/>
      <c r="UJT240" s="26"/>
      <c r="UJU240" s="26"/>
      <c r="UJV240" s="26"/>
      <c r="UJW240" s="26"/>
      <c r="UJX240" s="26"/>
      <c r="UJY240" s="26"/>
      <c r="UJZ240" s="26"/>
      <c r="UKA240" s="26"/>
      <c r="UKB240" s="26"/>
      <c r="UKC240" s="26"/>
      <c r="UKD240" s="26"/>
      <c r="UKE240" s="26"/>
      <c r="UKF240" s="26"/>
      <c r="UKG240" s="26"/>
      <c r="UKH240" s="26"/>
      <c r="UKI240" s="26"/>
      <c r="UKJ240" s="26"/>
      <c r="UKK240" s="26"/>
      <c r="UKL240" s="26"/>
      <c r="UKM240" s="26"/>
      <c r="UKN240" s="26"/>
      <c r="UKO240" s="26"/>
      <c r="UKP240" s="26"/>
      <c r="UKQ240" s="26"/>
      <c r="UKR240" s="26"/>
      <c r="UKS240" s="26"/>
      <c r="UKT240" s="26"/>
      <c r="UKU240" s="26"/>
      <c r="UKV240" s="26"/>
      <c r="UKW240" s="26"/>
      <c r="UKX240" s="26"/>
      <c r="UKY240" s="26"/>
      <c r="UKZ240" s="26"/>
      <c r="ULA240" s="26"/>
      <c r="ULB240" s="26"/>
      <c r="ULC240" s="26"/>
      <c r="ULD240" s="26"/>
      <c r="ULE240" s="26"/>
      <c r="ULF240" s="26"/>
      <c r="ULG240" s="26"/>
      <c r="ULH240" s="26"/>
      <c r="ULI240" s="26"/>
      <c r="ULJ240" s="26"/>
      <c r="ULK240" s="26"/>
      <c r="ULL240" s="26"/>
      <c r="ULM240" s="26"/>
      <c r="ULN240" s="26"/>
      <c r="ULO240" s="26"/>
      <c r="ULP240" s="26"/>
      <c r="ULQ240" s="26"/>
      <c r="ULR240" s="26"/>
      <c r="ULS240" s="26"/>
      <c r="ULT240" s="26"/>
      <c r="ULU240" s="26"/>
      <c r="ULV240" s="26"/>
      <c r="ULW240" s="26"/>
      <c r="ULX240" s="26"/>
      <c r="ULY240" s="26"/>
      <c r="ULZ240" s="26"/>
      <c r="UMA240" s="26"/>
      <c r="UMB240" s="26"/>
      <c r="UMC240" s="26"/>
      <c r="UMD240" s="26"/>
      <c r="UME240" s="26"/>
      <c r="UMF240" s="26"/>
      <c r="UMG240" s="26"/>
      <c r="UMH240" s="26"/>
      <c r="UMI240" s="26"/>
      <c r="UMJ240" s="26"/>
      <c r="UMK240" s="26"/>
      <c r="UML240" s="26"/>
      <c r="UMM240" s="26"/>
      <c r="UMN240" s="26"/>
      <c r="UMO240" s="26"/>
      <c r="UMP240" s="26"/>
      <c r="UMQ240" s="26"/>
      <c r="UMR240" s="26"/>
      <c r="UMS240" s="26"/>
      <c r="UMT240" s="26"/>
      <c r="UMU240" s="26"/>
      <c r="UMV240" s="26"/>
      <c r="UMW240" s="26"/>
      <c r="UMX240" s="26"/>
      <c r="UMY240" s="26"/>
      <c r="UMZ240" s="26"/>
      <c r="UNA240" s="26"/>
      <c r="UNB240" s="26"/>
      <c r="UNC240" s="26"/>
      <c r="UND240" s="26"/>
      <c r="UNE240" s="26"/>
      <c r="UNF240" s="26"/>
      <c r="UNG240" s="26"/>
      <c r="UNH240" s="26"/>
      <c r="UNI240" s="26"/>
      <c r="UNJ240" s="26"/>
      <c r="UNK240" s="26"/>
      <c r="UNL240" s="26"/>
      <c r="UNM240" s="26"/>
      <c r="UNN240" s="26"/>
      <c r="UNO240" s="26"/>
      <c r="UNP240" s="26"/>
      <c r="UNQ240" s="26"/>
      <c r="UNR240" s="26"/>
      <c r="UNS240" s="26"/>
      <c r="UNT240" s="26"/>
      <c r="UNU240" s="26"/>
      <c r="UNV240" s="26"/>
      <c r="UNW240" s="26"/>
      <c r="UNX240" s="26"/>
      <c r="UNY240" s="26"/>
      <c r="UNZ240" s="26"/>
      <c r="UOA240" s="26"/>
      <c r="UOB240" s="26"/>
      <c r="UOC240" s="26"/>
      <c r="UOD240" s="26"/>
      <c r="UOE240" s="26"/>
      <c r="UOF240" s="26"/>
      <c r="UOG240" s="26"/>
      <c r="UOH240" s="26"/>
      <c r="UOI240" s="26"/>
      <c r="UOJ240" s="26"/>
      <c r="UOK240" s="26"/>
      <c r="UOL240" s="26"/>
      <c r="UOM240" s="26"/>
      <c r="UON240" s="26"/>
      <c r="UOO240" s="26"/>
      <c r="UOP240" s="26"/>
      <c r="UOQ240" s="26"/>
      <c r="UOR240" s="26"/>
      <c r="UOS240" s="26"/>
      <c r="UOT240" s="26"/>
      <c r="UOU240" s="26"/>
      <c r="UOV240" s="26"/>
      <c r="UOW240" s="26"/>
      <c r="UOX240" s="26"/>
      <c r="UOY240" s="26"/>
      <c r="UOZ240" s="26"/>
      <c r="UPA240" s="26"/>
      <c r="UPB240" s="26"/>
      <c r="UPC240" s="26"/>
      <c r="UPD240" s="26"/>
      <c r="UPE240" s="26"/>
      <c r="UPF240" s="26"/>
      <c r="UPG240" s="26"/>
      <c r="UPH240" s="26"/>
      <c r="UPI240" s="26"/>
      <c r="UPJ240" s="26"/>
      <c r="UPK240" s="26"/>
      <c r="UPL240" s="26"/>
      <c r="UPM240" s="26"/>
      <c r="UPN240" s="26"/>
      <c r="UPO240" s="26"/>
      <c r="UPP240" s="26"/>
      <c r="UPQ240" s="26"/>
      <c r="UPR240" s="26"/>
      <c r="UPS240" s="26"/>
      <c r="UPT240" s="26"/>
      <c r="UPU240" s="26"/>
      <c r="UPV240" s="26"/>
      <c r="UPW240" s="26"/>
      <c r="UPX240" s="26"/>
      <c r="UPY240" s="26"/>
      <c r="UPZ240" s="26"/>
      <c r="UQA240" s="26"/>
      <c r="UQB240" s="26"/>
      <c r="UQC240" s="26"/>
      <c r="UQD240" s="26"/>
      <c r="UQE240" s="26"/>
      <c r="UQF240" s="26"/>
      <c r="UQG240" s="26"/>
      <c r="UQH240" s="26"/>
      <c r="UQI240" s="26"/>
      <c r="UQJ240" s="26"/>
      <c r="UQK240" s="26"/>
      <c r="UQL240" s="26"/>
      <c r="UQM240" s="26"/>
      <c r="UQN240" s="26"/>
      <c r="UQO240" s="26"/>
      <c r="UQP240" s="26"/>
      <c r="UQQ240" s="26"/>
      <c r="UQR240" s="26"/>
      <c r="UQS240" s="26"/>
      <c r="UQT240" s="26"/>
      <c r="UQU240" s="26"/>
      <c r="UQV240" s="26"/>
      <c r="UQW240" s="26"/>
      <c r="UQX240" s="26"/>
      <c r="UQY240" s="26"/>
      <c r="UQZ240" s="26"/>
      <c r="URA240" s="26"/>
      <c r="URB240" s="26"/>
      <c r="URC240" s="26"/>
      <c r="URD240" s="26"/>
      <c r="URE240" s="26"/>
      <c r="URF240" s="26"/>
      <c r="URG240" s="26"/>
      <c r="URH240" s="26"/>
      <c r="URI240" s="26"/>
      <c r="URJ240" s="26"/>
      <c r="URK240" s="26"/>
      <c r="URL240" s="26"/>
      <c r="URM240" s="26"/>
      <c r="URN240" s="26"/>
      <c r="URO240" s="26"/>
      <c r="URP240" s="26"/>
      <c r="URQ240" s="26"/>
      <c r="URR240" s="26"/>
      <c r="URS240" s="26"/>
      <c r="URT240" s="26"/>
      <c r="URU240" s="26"/>
      <c r="URV240" s="26"/>
      <c r="URW240" s="26"/>
      <c r="URX240" s="26"/>
      <c r="URY240" s="26"/>
      <c r="URZ240" s="26"/>
      <c r="USA240" s="26"/>
      <c r="USB240" s="26"/>
      <c r="USC240" s="26"/>
      <c r="USD240" s="26"/>
      <c r="USE240" s="26"/>
      <c r="USF240" s="26"/>
      <c r="USG240" s="26"/>
      <c r="USH240" s="26"/>
      <c r="USI240" s="26"/>
      <c r="USJ240" s="26"/>
      <c r="USK240" s="26"/>
      <c r="USL240" s="26"/>
      <c r="USM240" s="26"/>
      <c r="USN240" s="26"/>
      <c r="USO240" s="26"/>
      <c r="USP240" s="26"/>
      <c r="USQ240" s="26"/>
      <c r="USR240" s="26"/>
      <c r="USS240" s="26"/>
      <c r="UST240" s="26"/>
      <c r="USU240" s="26"/>
      <c r="USV240" s="26"/>
      <c r="USW240" s="26"/>
      <c r="USX240" s="26"/>
      <c r="USY240" s="26"/>
      <c r="USZ240" s="26"/>
      <c r="UTA240" s="26"/>
      <c r="UTB240" s="26"/>
      <c r="UTC240" s="26"/>
      <c r="UTD240" s="26"/>
      <c r="UTE240" s="26"/>
      <c r="UTF240" s="26"/>
      <c r="UTG240" s="26"/>
      <c r="UTH240" s="26"/>
      <c r="UTI240" s="26"/>
      <c r="UTJ240" s="26"/>
      <c r="UTK240" s="26"/>
      <c r="UTL240" s="26"/>
      <c r="UTM240" s="26"/>
      <c r="UTN240" s="26"/>
      <c r="UTO240" s="26"/>
      <c r="UTP240" s="26"/>
      <c r="UTQ240" s="26"/>
      <c r="UTR240" s="26"/>
      <c r="UTS240" s="26"/>
      <c r="UTT240" s="26"/>
      <c r="UTU240" s="26"/>
      <c r="UTV240" s="26"/>
      <c r="UTW240" s="26"/>
      <c r="UTX240" s="26"/>
      <c r="UTY240" s="26"/>
      <c r="UTZ240" s="26"/>
      <c r="UUA240" s="26"/>
      <c r="UUB240" s="26"/>
      <c r="UUC240" s="26"/>
      <c r="UUD240" s="26"/>
      <c r="UUE240" s="26"/>
      <c r="UUF240" s="26"/>
      <c r="UUG240" s="26"/>
      <c r="UUH240" s="26"/>
      <c r="UUI240" s="26"/>
      <c r="UUJ240" s="26"/>
      <c r="UUK240" s="26"/>
      <c r="UUL240" s="26"/>
      <c r="UUM240" s="26"/>
      <c r="UUN240" s="26"/>
      <c r="UUO240" s="26"/>
      <c r="UUP240" s="26"/>
      <c r="UUQ240" s="26"/>
      <c r="UUR240" s="26"/>
      <c r="UUS240" s="26"/>
      <c r="UUT240" s="26"/>
      <c r="UUU240" s="26"/>
      <c r="UUV240" s="26"/>
      <c r="UUW240" s="26"/>
      <c r="UUX240" s="26"/>
      <c r="UUY240" s="26"/>
      <c r="UUZ240" s="26"/>
      <c r="UVA240" s="26"/>
      <c r="UVB240" s="26"/>
      <c r="UVC240" s="26"/>
      <c r="UVD240" s="26"/>
      <c r="UVE240" s="26"/>
      <c r="UVF240" s="26"/>
      <c r="UVG240" s="26"/>
      <c r="UVH240" s="26"/>
      <c r="UVI240" s="26"/>
      <c r="UVJ240" s="26"/>
      <c r="UVK240" s="26"/>
      <c r="UVL240" s="26"/>
      <c r="UVM240" s="26"/>
      <c r="UVN240" s="26"/>
      <c r="UVO240" s="26"/>
      <c r="UVP240" s="26"/>
      <c r="UVQ240" s="26"/>
      <c r="UVR240" s="26"/>
      <c r="UVS240" s="26"/>
      <c r="UVT240" s="26"/>
      <c r="UVU240" s="26"/>
      <c r="UVV240" s="26"/>
      <c r="UVW240" s="26"/>
      <c r="UVX240" s="26"/>
      <c r="UVY240" s="26"/>
      <c r="UVZ240" s="26"/>
      <c r="UWA240" s="26"/>
      <c r="UWB240" s="26"/>
      <c r="UWC240" s="26"/>
      <c r="UWD240" s="26"/>
      <c r="UWE240" s="26"/>
      <c r="UWF240" s="26"/>
      <c r="UWG240" s="26"/>
      <c r="UWH240" s="26"/>
      <c r="UWI240" s="26"/>
      <c r="UWJ240" s="26"/>
      <c r="UWK240" s="26"/>
      <c r="UWL240" s="26"/>
      <c r="UWM240" s="26"/>
      <c r="UWN240" s="26"/>
      <c r="UWO240" s="26"/>
      <c r="UWP240" s="26"/>
      <c r="UWQ240" s="26"/>
      <c r="UWR240" s="26"/>
      <c r="UWS240" s="26"/>
      <c r="UWT240" s="26"/>
      <c r="UWU240" s="26"/>
      <c r="UWV240" s="26"/>
      <c r="UWW240" s="26"/>
      <c r="UWX240" s="26"/>
      <c r="UWY240" s="26"/>
      <c r="UWZ240" s="26"/>
      <c r="UXA240" s="26"/>
      <c r="UXB240" s="26"/>
      <c r="UXC240" s="26"/>
      <c r="UXD240" s="26"/>
      <c r="UXE240" s="26"/>
      <c r="UXF240" s="26"/>
      <c r="UXG240" s="26"/>
      <c r="UXH240" s="26"/>
      <c r="UXI240" s="26"/>
      <c r="UXJ240" s="26"/>
      <c r="UXK240" s="26"/>
      <c r="UXL240" s="26"/>
      <c r="UXM240" s="26"/>
      <c r="UXN240" s="26"/>
      <c r="UXO240" s="26"/>
      <c r="UXP240" s="26"/>
      <c r="UXQ240" s="26"/>
      <c r="UXR240" s="26"/>
      <c r="UXS240" s="26"/>
      <c r="UXT240" s="26"/>
      <c r="UXU240" s="26"/>
      <c r="UXV240" s="26"/>
      <c r="UXW240" s="26"/>
      <c r="UXX240" s="26"/>
      <c r="UXY240" s="26"/>
      <c r="UXZ240" s="26"/>
      <c r="UYA240" s="26"/>
      <c r="UYB240" s="26"/>
      <c r="UYC240" s="26"/>
      <c r="UYD240" s="26"/>
      <c r="UYE240" s="26"/>
      <c r="UYF240" s="26"/>
      <c r="UYG240" s="26"/>
      <c r="UYH240" s="26"/>
      <c r="UYI240" s="26"/>
      <c r="UYJ240" s="26"/>
      <c r="UYK240" s="26"/>
      <c r="UYL240" s="26"/>
      <c r="UYM240" s="26"/>
      <c r="UYN240" s="26"/>
      <c r="UYO240" s="26"/>
      <c r="UYP240" s="26"/>
      <c r="UYQ240" s="26"/>
      <c r="UYR240" s="26"/>
      <c r="UYS240" s="26"/>
      <c r="UYT240" s="26"/>
      <c r="UYU240" s="26"/>
      <c r="UYV240" s="26"/>
      <c r="UYW240" s="26"/>
      <c r="UYX240" s="26"/>
      <c r="UYY240" s="26"/>
      <c r="UYZ240" s="26"/>
      <c r="UZA240" s="26"/>
      <c r="UZB240" s="26"/>
      <c r="UZC240" s="26"/>
      <c r="UZD240" s="26"/>
      <c r="UZE240" s="26"/>
      <c r="UZF240" s="26"/>
      <c r="UZG240" s="26"/>
      <c r="UZH240" s="26"/>
      <c r="UZI240" s="26"/>
      <c r="UZJ240" s="26"/>
      <c r="UZK240" s="26"/>
      <c r="UZL240" s="26"/>
      <c r="UZM240" s="26"/>
      <c r="UZN240" s="26"/>
      <c r="UZO240" s="26"/>
      <c r="UZP240" s="26"/>
      <c r="UZQ240" s="26"/>
      <c r="UZR240" s="26"/>
      <c r="UZS240" s="26"/>
      <c r="UZT240" s="26"/>
      <c r="UZU240" s="26"/>
      <c r="UZV240" s="26"/>
      <c r="UZW240" s="26"/>
      <c r="UZX240" s="26"/>
      <c r="UZY240" s="26"/>
      <c r="UZZ240" s="26"/>
      <c r="VAA240" s="26"/>
      <c r="VAB240" s="26"/>
      <c r="VAC240" s="26"/>
      <c r="VAD240" s="26"/>
      <c r="VAE240" s="26"/>
      <c r="VAF240" s="26"/>
      <c r="VAG240" s="26"/>
      <c r="VAH240" s="26"/>
      <c r="VAI240" s="26"/>
      <c r="VAJ240" s="26"/>
      <c r="VAK240" s="26"/>
      <c r="VAL240" s="26"/>
      <c r="VAM240" s="26"/>
      <c r="VAN240" s="26"/>
      <c r="VAO240" s="26"/>
      <c r="VAP240" s="26"/>
      <c r="VAQ240" s="26"/>
      <c r="VAR240" s="26"/>
      <c r="VAS240" s="26"/>
      <c r="VAT240" s="26"/>
      <c r="VAU240" s="26"/>
      <c r="VAV240" s="26"/>
      <c r="VAW240" s="26"/>
      <c r="VAX240" s="26"/>
      <c r="VAY240" s="26"/>
      <c r="VAZ240" s="26"/>
      <c r="VBA240" s="26"/>
      <c r="VBB240" s="26"/>
      <c r="VBC240" s="26"/>
      <c r="VBD240" s="26"/>
      <c r="VBE240" s="26"/>
      <c r="VBF240" s="26"/>
      <c r="VBG240" s="26"/>
      <c r="VBH240" s="26"/>
      <c r="VBI240" s="26"/>
      <c r="VBJ240" s="26"/>
      <c r="VBK240" s="26"/>
      <c r="VBL240" s="26"/>
      <c r="VBM240" s="26"/>
      <c r="VBN240" s="26"/>
      <c r="VBO240" s="26"/>
      <c r="VBP240" s="26"/>
      <c r="VBQ240" s="26"/>
      <c r="VBR240" s="26"/>
      <c r="VBS240" s="26"/>
      <c r="VBT240" s="26"/>
      <c r="VBU240" s="26"/>
      <c r="VBV240" s="26"/>
      <c r="VBW240" s="26"/>
      <c r="VBX240" s="26"/>
      <c r="VBY240" s="26"/>
      <c r="VBZ240" s="26"/>
      <c r="VCA240" s="26"/>
      <c r="VCB240" s="26"/>
      <c r="VCC240" s="26"/>
      <c r="VCD240" s="26"/>
      <c r="VCE240" s="26"/>
      <c r="VCF240" s="26"/>
      <c r="VCG240" s="26"/>
      <c r="VCH240" s="26"/>
      <c r="VCI240" s="26"/>
      <c r="VCJ240" s="26"/>
      <c r="VCK240" s="26"/>
      <c r="VCL240" s="26"/>
      <c r="VCM240" s="26"/>
      <c r="VCN240" s="26"/>
      <c r="VCO240" s="26"/>
      <c r="VCP240" s="26"/>
      <c r="VCQ240" s="26"/>
      <c r="VCR240" s="26"/>
      <c r="VCS240" s="26"/>
      <c r="VCT240" s="26"/>
      <c r="VCU240" s="26"/>
      <c r="VCV240" s="26"/>
      <c r="VCW240" s="26"/>
      <c r="VCX240" s="26"/>
      <c r="VCY240" s="26"/>
      <c r="VCZ240" s="26"/>
      <c r="VDA240" s="26"/>
      <c r="VDB240" s="26"/>
      <c r="VDC240" s="26"/>
      <c r="VDD240" s="26"/>
      <c r="VDE240" s="26"/>
      <c r="VDF240" s="26"/>
      <c r="VDG240" s="26"/>
      <c r="VDH240" s="26"/>
      <c r="VDI240" s="26"/>
      <c r="VDJ240" s="26"/>
      <c r="VDK240" s="26"/>
      <c r="VDL240" s="26"/>
      <c r="VDM240" s="26"/>
      <c r="VDN240" s="26"/>
      <c r="VDO240" s="26"/>
      <c r="VDP240" s="26"/>
      <c r="VDQ240" s="26"/>
      <c r="VDR240" s="26"/>
      <c r="VDS240" s="26"/>
      <c r="VDT240" s="26"/>
      <c r="VDU240" s="26"/>
      <c r="VDV240" s="26"/>
      <c r="VDW240" s="26"/>
      <c r="VDX240" s="26"/>
      <c r="VDY240" s="26"/>
      <c r="VDZ240" s="26"/>
      <c r="VEA240" s="26"/>
      <c r="VEB240" s="26"/>
      <c r="VEC240" s="26"/>
      <c r="VED240" s="26"/>
      <c r="VEE240" s="26"/>
      <c r="VEF240" s="26"/>
      <c r="VEG240" s="26"/>
      <c r="VEH240" s="26"/>
      <c r="VEI240" s="26"/>
      <c r="VEJ240" s="26"/>
      <c r="VEK240" s="26"/>
      <c r="VEL240" s="26"/>
      <c r="VEM240" s="26"/>
      <c r="VEN240" s="26"/>
      <c r="VEO240" s="26"/>
      <c r="VEP240" s="26"/>
      <c r="VEQ240" s="26"/>
      <c r="VER240" s="26"/>
      <c r="VES240" s="26"/>
      <c r="VET240" s="26"/>
      <c r="VEU240" s="26"/>
      <c r="VEV240" s="26"/>
      <c r="VEW240" s="26"/>
      <c r="VEX240" s="26"/>
      <c r="VEY240" s="26"/>
      <c r="VEZ240" s="26"/>
      <c r="VFA240" s="26"/>
      <c r="VFB240" s="26"/>
      <c r="VFC240" s="26"/>
      <c r="VFD240" s="26"/>
      <c r="VFE240" s="26"/>
      <c r="VFF240" s="26"/>
      <c r="VFG240" s="26"/>
      <c r="VFH240" s="26"/>
      <c r="VFI240" s="26"/>
      <c r="VFJ240" s="26"/>
      <c r="VFK240" s="26"/>
      <c r="VFL240" s="26"/>
      <c r="VFM240" s="26"/>
      <c r="VFN240" s="26"/>
      <c r="VFO240" s="26"/>
      <c r="VFP240" s="26"/>
      <c r="VFQ240" s="26"/>
      <c r="VFR240" s="26"/>
      <c r="VFS240" s="26"/>
      <c r="VFT240" s="26"/>
      <c r="VFU240" s="26"/>
      <c r="VFV240" s="26"/>
      <c r="VFW240" s="26"/>
      <c r="VFX240" s="26"/>
      <c r="VFY240" s="26"/>
      <c r="VFZ240" s="26"/>
      <c r="VGA240" s="26"/>
      <c r="VGB240" s="26"/>
      <c r="VGC240" s="26"/>
      <c r="VGD240" s="26"/>
      <c r="VGE240" s="26"/>
      <c r="VGF240" s="26"/>
      <c r="VGG240" s="26"/>
      <c r="VGH240" s="26"/>
      <c r="VGI240" s="26"/>
      <c r="VGJ240" s="26"/>
      <c r="VGK240" s="26"/>
      <c r="VGL240" s="26"/>
      <c r="VGM240" s="26"/>
      <c r="VGN240" s="26"/>
      <c r="VGO240" s="26"/>
      <c r="VGP240" s="26"/>
      <c r="VGQ240" s="26"/>
      <c r="VGR240" s="26"/>
      <c r="VGS240" s="26"/>
      <c r="VGT240" s="26"/>
      <c r="VGU240" s="26"/>
      <c r="VGV240" s="26"/>
      <c r="VGW240" s="26"/>
      <c r="VGX240" s="26"/>
      <c r="VGY240" s="26"/>
      <c r="VGZ240" s="26"/>
      <c r="VHA240" s="26"/>
      <c r="VHB240" s="26"/>
      <c r="VHC240" s="26"/>
      <c r="VHD240" s="26"/>
      <c r="VHE240" s="26"/>
      <c r="VHF240" s="26"/>
      <c r="VHG240" s="26"/>
      <c r="VHH240" s="26"/>
      <c r="VHI240" s="26"/>
      <c r="VHJ240" s="26"/>
      <c r="VHK240" s="26"/>
      <c r="VHL240" s="26"/>
      <c r="VHM240" s="26"/>
      <c r="VHN240" s="26"/>
      <c r="VHO240" s="26"/>
      <c r="VHP240" s="26"/>
      <c r="VHQ240" s="26"/>
      <c r="VHR240" s="26"/>
      <c r="VHS240" s="26"/>
      <c r="VHT240" s="26"/>
      <c r="VHU240" s="26"/>
      <c r="VHV240" s="26"/>
      <c r="VHW240" s="26"/>
      <c r="VHX240" s="26"/>
      <c r="VHY240" s="26"/>
      <c r="VHZ240" s="26"/>
      <c r="VIA240" s="26"/>
      <c r="VIB240" s="26"/>
      <c r="VIC240" s="26"/>
      <c r="VID240" s="26"/>
      <c r="VIE240" s="26"/>
      <c r="VIF240" s="26"/>
      <c r="VIG240" s="26"/>
      <c r="VIH240" s="26"/>
      <c r="VII240" s="26"/>
      <c r="VIJ240" s="26"/>
      <c r="VIK240" s="26"/>
      <c r="VIL240" s="26"/>
      <c r="VIM240" s="26"/>
      <c r="VIN240" s="26"/>
      <c r="VIO240" s="26"/>
      <c r="VIP240" s="26"/>
      <c r="VIQ240" s="26"/>
      <c r="VIR240" s="26"/>
      <c r="VIS240" s="26"/>
      <c r="VIT240" s="26"/>
      <c r="VIU240" s="26"/>
      <c r="VIV240" s="26"/>
      <c r="VIW240" s="26"/>
      <c r="VIX240" s="26"/>
      <c r="VIY240" s="26"/>
      <c r="VIZ240" s="26"/>
      <c r="VJA240" s="26"/>
      <c r="VJB240" s="26"/>
      <c r="VJC240" s="26"/>
      <c r="VJD240" s="26"/>
      <c r="VJE240" s="26"/>
      <c r="VJF240" s="26"/>
      <c r="VJG240" s="26"/>
      <c r="VJH240" s="26"/>
      <c r="VJI240" s="26"/>
      <c r="VJJ240" s="26"/>
      <c r="VJK240" s="26"/>
      <c r="VJL240" s="26"/>
      <c r="VJM240" s="26"/>
      <c r="VJN240" s="26"/>
      <c r="VJO240" s="26"/>
      <c r="VJP240" s="26"/>
      <c r="VJQ240" s="26"/>
      <c r="VJR240" s="26"/>
      <c r="VJS240" s="26"/>
      <c r="VJT240" s="26"/>
      <c r="VJU240" s="26"/>
      <c r="VJV240" s="26"/>
      <c r="VJW240" s="26"/>
      <c r="VJX240" s="26"/>
      <c r="VJY240" s="26"/>
      <c r="VJZ240" s="26"/>
      <c r="VKA240" s="26"/>
      <c r="VKB240" s="26"/>
      <c r="VKC240" s="26"/>
      <c r="VKD240" s="26"/>
      <c r="VKE240" s="26"/>
      <c r="VKF240" s="26"/>
      <c r="VKG240" s="26"/>
      <c r="VKH240" s="26"/>
      <c r="VKI240" s="26"/>
      <c r="VKJ240" s="26"/>
      <c r="VKK240" s="26"/>
      <c r="VKL240" s="26"/>
      <c r="VKM240" s="26"/>
      <c r="VKN240" s="26"/>
      <c r="VKO240" s="26"/>
      <c r="VKP240" s="26"/>
      <c r="VKQ240" s="26"/>
      <c r="VKR240" s="26"/>
      <c r="VKS240" s="26"/>
      <c r="VKT240" s="26"/>
      <c r="VKU240" s="26"/>
      <c r="VKV240" s="26"/>
      <c r="VKW240" s="26"/>
      <c r="VKX240" s="26"/>
      <c r="VKY240" s="26"/>
      <c r="VKZ240" s="26"/>
      <c r="VLA240" s="26"/>
      <c r="VLB240" s="26"/>
      <c r="VLC240" s="26"/>
      <c r="VLD240" s="26"/>
      <c r="VLE240" s="26"/>
      <c r="VLF240" s="26"/>
      <c r="VLG240" s="26"/>
      <c r="VLH240" s="26"/>
      <c r="VLI240" s="26"/>
      <c r="VLJ240" s="26"/>
      <c r="VLK240" s="26"/>
      <c r="VLL240" s="26"/>
      <c r="VLM240" s="26"/>
      <c r="VLN240" s="26"/>
      <c r="VLO240" s="26"/>
      <c r="VLP240" s="26"/>
      <c r="VLQ240" s="26"/>
      <c r="VLR240" s="26"/>
      <c r="VLS240" s="26"/>
      <c r="VLT240" s="26"/>
      <c r="VLU240" s="26"/>
      <c r="VLV240" s="26"/>
      <c r="VLW240" s="26"/>
      <c r="VLX240" s="26"/>
      <c r="VLY240" s="26"/>
      <c r="VLZ240" s="26"/>
      <c r="VMA240" s="26"/>
      <c r="VMB240" s="26"/>
      <c r="VMC240" s="26"/>
      <c r="VMD240" s="26"/>
      <c r="VME240" s="26"/>
      <c r="VMF240" s="26"/>
      <c r="VMG240" s="26"/>
      <c r="VMH240" s="26"/>
      <c r="VMI240" s="26"/>
      <c r="VMJ240" s="26"/>
      <c r="VMK240" s="26"/>
      <c r="VML240" s="26"/>
      <c r="VMM240" s="26"/>
      <c r="VMN240" s="26"/>
      <c r="VMO240" s="26"/>
      <c r="VMP240" s="26"/>
      <c r="VMQ240" s="26"/>
      <c r="VMR240" s="26"/>
      <c r="VMS240" s="26"/>
      <c r="VMT240" s="26"/>
      <c r="VMU240" s="26"/>
      <c r="VMV240" s="26"/>
      <c r="VMW240" s="26"/>
      <c r="VMX240" s="26"/>
      <c r="VMY240" s="26"/>
      <c r="VMZ240" s="26"/>
      <c r="VNA240" s="26"/>
      <c r="VNB240" s="26"/>
      <c r="VNC240" s="26"/>
      <c r="VND240" s="26"/>
      <c r="VNE240" s="26"/>
      <c r="VNF240" s="26"/>
      <c r="VNG240" s="26"/>
      <c r="VNH240" s="26"/>
      <c r="VNI240" s="26"/>
      <c r="VNJ240" s="26"/>
      <c r="VNK240" s="26"/>
      <c r="VNL240" s="26"/>
      <c r="VNM240" s="26"/>
      <c r="VNN240" s="26"/>
      <c r="VNO240" s="26"/>
      <c r="VNP240" s="26"/>
      <c r="VNQ240" s="26"/>
      <c r="VNR240" s="26"/>
      <c r="VNS240" s="26"/>
      <c r="VNT240" s="26"/>
      <c r="VNU240" s="26"/>
      <c r="VNV240" s="26"/>
      <c r="VNW240" s="26"/>
      <c r="VNX240" s="26"/>
      <c r="VNY240" s="26"/>
      <c r="VNZ240" s="26"/>
      <c r="VOA240" s="26"/>
      <c r="VOB240" s="26"/>
      <c r="VOC240" s="26"/>
      <c r="VOD240" s="26"/>
      <c r="VOE240" s="26"/>
      <c r="VOF240" s="26"/>
      <c r="VOG240" s="26"/>
      <c r="VOH240" s="26"/>
      <c r="VOI240" s="26"/>
      <c r="VOJ240" s="26"/>
      <c r="VOK240" s="26"/>
      <c r="VOL240" s="26"/>
      <c r="VOM240" s="26"/>
      <c r="VON240" s="26"/>
      <c r="VOO240" s="26"/>
      <c r="VOP240" s="26"/>
      <c r="VOQ240" s="26"/>
      <c r="VOR240" s="26"/>
      <c r="VOS240" s="26"/>
      <c r="VOT240" s="26"/>
      <c r="VOU240" s="26"/>
      <c r="VOV240" s="26"/>
      <c r="VOW240" s="26"/>
      <c r="VOX240" s="26"/>
      <c r="VOY240" s="26"/>
      <c r="VOZ240" s="26"/>
      <c r="VPA240" s="26"/>
      <c r="VPB240" s="26"/>
      <c r="VPC240" s="26"/>
      <c r="VPD240" s="26"/>
      <c r="VPE240" s="26"/>
      <c r="VPF240" s="26"/>
      <c r="VPG240" s="26"/>
      <c r="VPH240" s="26"/>
      <c r="VPI240" s="26"/>
      <c r="VPJ240" s="26"/>
      <c r="VPK240" s="26"/>
      <c r="VPL240" s="26"/>
      <c r="VPM240" s="26"/>
      <c r="VPN240" s="26"/>
      <c r="VPO240" s="26"/>
      <c r="VPP240" s="26"/>
      <c r="VPQ240" s="26"/>
      <c r="VPR240" s="26"/>
      <c r="VPS240" s="26"/>
      <c r="VPT240" s="26"/>
      <c r="VPU240" s="26"/>
      <c r="VPV240" s="26"/>
      <c r="VPW240" s="26"/>
      <c r="VPX240" s="26"/>
      <c r="VPY240" s="26"/>
      <c r="VPZ240" s="26"/>
      <c r="VQA240" s="26"/>
      <c r="VQB240" s="26"/>
      <c r="VQC240" s="26"/>
      <c r="VQD240" s="26"/>
      <c r="VQE240" s="26"/>
      <c r="VQF240" s="26"/>
      <c r="VQG240" s="26"/>
      <c r="VQH240" s="26"/>
      <c r="VQI240" s="26"/>
      <c r="VQJ240" s="26"/>
      <c r="VQK240" s="26"/>
      <c r="VQL240" s="26"/>
      <c r="VQM240" s="26"/>
      <c r="VQN240" s="26"/>
      <c r="VQO240" s="26"/>
      <c r="VQP240" s="26"/>
      <c r="VQQ240" s="26"/>
      <c r="VQR240" s="26"/>
      <c r="VQS240" s="26"/>
      <c r="VQT240" s="26"/>
      <c r="VQU240" s="26"/>
      <c r="VQV240" s="26"/>
      <c r="VQW240" s="26"/>
      <c r="VQX240" s="26"/>
      <c r="VQY240" s="26"/>
      <c r="VQZ240" s="26"/>
      <c r="VRA240" s="26"/>
      <c r="VRB240" s="26"/>
      <c r="VRC240" s="26"/>
      <c r="VRD240" s="26"/>
      <c r="VRE240" s="26"/>
      <c r="VRF240" s="26"/>
      <c r="VRG240" s="26"/>
      <c r="VRH240" s="26"/>
      <c r="VRI240" s="26"/>
      <c r="VRJ240" s="26"/>
      <c r="VRK240" s="26"/>
      <c r="VRL240" s="26"/>
      <c r="VRM240" s="26"/>
      <c r="VRN240" s="26"/>
      <c r="VRO240" s="26"/>
      <c r="VRP240" s="26"/>
      <c r="VRQ240" s="26"/>
      <c r="VRR240" s="26"/>
      <c r="VRS240" s="26"/>
      <c r="VRT240" s="26"/>
      <c r="VRU240" s="26"/>
      <c r="VRV240" s="26"/>
      <c r="VRW240" s="26"/>
      <c r="VRX240" s="26"/>
      <c r="VRY240" s="26"/>
      <c r="VRZ240" s="26"/>
      <c r="VSA240" s="26"/>
      <c r="VSB240" s="26"/>
      <c r="VSC240" s="26"/>
      <c r="VSD240" s="26"/>
      <c r="VSE240" s="26"/>
      <c r="VSF240" s="26"/>
      <c r="VSG240" s="26"/>
      <c r="VSH240" s="26"/>
      <c r="VSI240" s="26"/>
      <c r="VSJ240" s="26"/>
      <c r="VSK240" s="26"/>
      <c r="VSL240" s="26"/>
      <c r="VSM240" s="26"/>
      <c r="VSN240" s="26"/>
      <c r="VSO240" s="26"/>
      <c r="VSP240" s="26"/>
      <c r="VSQ240" s="26"/>
      <c r="VSR240" s="26"/>
      <c r="VSS240" s="26"/>
      <c r="VST240" s="26"/>
      <c r="VSU240" s="26"/>
      <c r="VSV240" s="26"/>
      <c r="VSW240" s="26"/>
      <c r="VSX240" s="26"/>
      <c r="VSY240" s="26"/>
      <c r="VSZ240" s="26"/>
      <c r="VTA240" s="26"/>
      <c r="VTB240" s="26"/>
      <c r="VTC240" s="26"/>
      <c r="VTD240" s="26"/>
      <c r="VTE240" s="26"/>
      <c r="VTF240" s="26"/>
      <c r="VTG240" s="26"/>
      <c r="VTH240" s="26"/>
      <c r="VTI240" s="26"/>
      <c r="VTJ240" s="26"/>
      <c r="VTK240" s="26"/>
      <c r="VTL240" s="26"/>
      <c r="VTM240" s="26"/>
      <c r="VTN240" s="26"/>
      <c r="VTO240" s="26"/>
      <c r="VTP240" s="26"/>
      <c r="VTQ240" s="26"/>
      <c r="VTR240" s="26"/>
      <c r="VTS240" s="26"/>
      <c r="VTT240" s="26"/>
      <c r="VTU240" s="26"/>
      <c r="VTV240" s="26"/>
      <c r="VTW240" s="26"/>
      <c r="VTX240" s="26"/>
      <c r="VTY240" s="26"/>
      <c r="VTZ240" s="26"/>
      <c r="VUA240" s="26"/>
      <c r="VUB240" s="26"/>
      <c r="VUC240" s="26"/>
      <c r="VUD240" s="26"/>
      <c r="VUE240" s="26"/>
      <c r="VUF240" s="26"/>
      <c r="VUG240" s="26"/>
      <c r="VUH240" s="26"/>
      <c r="VUI240" s="26"/>
      <c r="VUJ240" s="26"/>
      <c r="VUK240" s="26"/>
      <c r="VUL240" s="26"/>
      <c r="VUM240" s="26"/>
      <c r="VUN240" s="26"/>
      <c r="VUO240" s="26"/>
      <c r="VUP240" s="26"/>
      <c r="VUQ240" s="26"/>
      <c r="VUR240" s="26"/>
      <c r="VUS240" s="26"/>
      <c r="VUT240" s="26"/>
      <c r="VUU240" s="26"/>
      <c r="VUV240" s="26"/>
      <c r="VUW240" s="26"/>
      <c r="VUX240" s="26"/>
      <c r="VUY240" s="26"/>
      <c r="VUZ240" s="26"/>
      <c r="VVA240" s="26"/>
      <c r="VVB240" s="26"/>
      <c r="VVC240" s="26"/>
      <c r="VVD240" s="26"/>
      <c r="VVE240" s="26"/>
      <c r="VVF240" s="26"/>
      <c r="VVG240" s="26"/>
      <c r="VVH240" s="26"/>
      <c r="VVI240" s="26"/>
      <c r="VVJ240" s="26"/>
      <c r="VVK240" s="26"/>
      <c r="VVL240" s="26"/>
      <c r="VVM240" s="26"/>
      <c r="VVN240" s="26"/>
      <c r="VVO240" s="26"/>
      <c r="VVP240" s="26"/>
      <c r="VVQ240" s="26"/>
      <c r="VVR240" s="26"/>
      <c r="VVS240" s="26"/>
      <c r="VVT240" s="26"/>
      <c r="VVU240" s="26"/>
      <c r="VVV240" s="26"/>
      <c r="VVW240" s="26"/>
      <c r="VVX240" s="26"/>
      <c r="VVY240" s="26"/>
      <c r="VVZ240" s="26"/>
      <c r="VWA240" s="26"/>
      <c r="VWB240" s="26"/>
      <c r="VWC240" s="26"/>
      <c r="VWD240" s="26"/>
      <c r="VWE240" s="26"/>
      <c r="VWF240" s="26"/>
      <c r="VWG240" s="26"/>
      <c r="VWH240" s="26"/>
      <c r="VWI240" s="26"/>
      <c r="VWJ240" s="26"/>
      <c r="VWK240" s="26"/>
      <c r="VWL240" s="26"/>
      <c r="VWM240" s="26"/>
      <c r="VWN240" s="26"/>
      <c r="VWO240" s="26"/>
      <c r="VWP240" s="26"/>
      <c r="VWQ240" s="26"/>
      <c r="VWR240" s="26"/>
      <c r="VWS240" s="26"/>
      <c r="VWT240" s="26"/>
      <c r="VWU240" s="26"/>
      <c r="VWV240" s="26"/>
      <c r="VWW240" s="26"/>
      <c r="VWX240" s="26"/>
      <c r="VWY240" s="26"/>
      <c r="VWZ240" s="26"/>
      <c r="VXA240" s="26"/>
      <c r="VXB240" s="26"/>
      <c r="VXC240" s="26"/>
      <c r="VXD240" s="26"/>
      <c r="VXE240" s="26"/>
      <c r="VXF240" s="26"/>
      <c r="VXG240" s="26"/>
      <c r="VXH240" s="26"/>
      <c r="VXI240" s="26"/>
      <c r="VXJ240" s="26"/>
      <c r="VXK240" s="26"/>
      <c r="VXL240" s="26"/>
      <c r="VXM240" s="26"/>
      <c r="VXN240" s="26"/>
      <c r="VXO240" s="26"/>
      <c r="VXP240" s="26"/>
      <c r="VXQ240" s="26"/>
      <c r="VXR240" s="26"/>
      <c r="VXS240" s="26"/>
      <c r="VXT240" s="26"/>
      <c r="VXU240" s="26"/>
      <c r="VXV240" s="26"/>
      <c r="VXW240" s="26"/>
      <c r="VXX240" s="26"/>
      <c r="VXY240" s="26"/>
      <c r="VXZ240" s="26"/>
      <c r="VYA240" s="26"/>
      <c r="VYB240" s="26"/>
      <c r="VYC240" s="26"/>
      <c r="VYD240" s="26"/>
      <c r="VYE240" s="26"/>
      <c r="VYF240" s="26"/>
      <c r="VYG240" s="26"/>
      <c r="VYH240" s="26"/>
      <c r="VYI240" s="26"/>
      <c r="VYJ240" s="26"/>
      <c r="VYK240" s="26"/>
      <c r="VYL240" s="26"/>
      <c r="VYM240" s="26"/>
      <c r="VYN240" s="26"/>
      <c r="VYO240" s="26"/>
      <c r="VYP240" s="26"/>
      <c r="VYQ240" s="26"/>
      <c r="VYR240" s="26"/>
      <c r="VYS240" s="26"/>
      <c r="VYT240" s="26"/>
      <c r="VYU240" s="26"/>
      <c r="VYV240" s="26"/>
      <c r="VYW240" s="26"/>
      <c r="VYX240" s="26"/>
      <c r="VYY240" s="26"/>
      <c r="VYZ240" s="26"/>
      <c r="VZA240" s="26"/>
      <c r="VZB240" s="26"/>
      <c r="VZC240" s="26"/>
      <c r="VZD240" s="26"/>
      <c r="VZE240" s="26"/>
      <c r="VZF240" s="26"/>
      <c r="VZG240" s="26"/>
      <c r="VZH240" s="26"/>
      <c r="VZI240" s="26"/>
      <c r="VZJ240" s="26"/>
      <c r="VZK240" s="26"/>
      <c r="VZL240" s="26"/>
      <c r="VZM240" s="26"/>
      <c r="VZN240" s="26"/>
      <c r="VZO240" s="26"/>
      <c r="VZP240" s="26"/>
      <c r="VZQ240" s="26"/>
      <c r="VZR240" s="26"/>
      <c r="VZS240" s="26"/>
      <c r="VZT240" s="26"/>
      <c r="VZU240" s="26"/>
      <c r="VZV240" s="26"/>
      <c r="VZW240" s="26"/>
      <c r="VZX240" s="26"/>
      <c r="VZY240" s="26"/>
      <c r="VZZ240" s="26"/>
      <c r="WAA240" s="26"/>
      <c r="WAB240" s="26"/>
      <c r="WAC240" s="26"/>
      <c r="WAD240" s="26"/>
      <c r="WAE240" s="26"/>
      <c r="WAF240" s="26"/>
      <c r="WAG240" s="26"/>
      <c r="WAH240" s="26"/>
      <c r="WAI240" s="26"/>
      <c r="WAJ240" s="26"/>
      <c r="WAK240" s="26"/>
      <c r="WAL240" s="26"/>
      <c r="WAM240" s="26"/>
      <c r="WAN240" s="26"/>
      <c r="WAO240" s="26"/>
      <c r="WAP240" s="26"/>
      <c r="WAQ240" s="26"/>
      <c r="WAR240" s="26"/>
      <c r="WAS240" s="26"/>
      <c r="WAT240" s="26"/>
      <c r="WAU240" s="26"/>
      <c r="WAV240" s="26"/>
      <c r="WAW240" s="26"/>
      <c r="WAX240" s="26"/>
      <c r="WAY240" s="26"/>
      <c r="WAZ240" s="26"/>
      <c r="WBA240" s="26"/>
      <c r="WBB240" s="26"/>
      <c r="WBC240" s="26"/>
      <c r="WBD240" s="26"/>
      <c r="WBE240" s="26"/>
      <c r="WBF240" s="26"/>
      <c r="WBG240" s="26"/>
      <c r="WBH240" s="26"/>
      <c r="WBI240" s="26"/>
      <c r="WBJ240" s="26"/>
      <c r="WBK240" s="26"/>
      <c r="WBL240" s="26"/>
      <c r="WBM240" s="26"/>
      <c r="WBN240" s="26"/>
      <c r="WBO240" s="26"/>
      <c r="WBP240" s="26"/>
      <c r="WBQ240" s="26"/>
      <c r="WBR240" s="26"/>
      <c r="WBS240" s="26"/>
      <c r="WBT240" s="26"/>
      <c r="WBU240" s="26"/>
      <c r="WBV240" s="26"/>
      <c r="WBW240" s="26"/>
      <c r="WBX240" s="26"/>
      <c r="WBY240" s="26"/>
      <c r="WBZ240" s="26"/>
      <c r="WCA240" s="26"/>
      <c r="WCB240" s="26"/>
      <c r="WCC240" s="26"/>
      <c r="WCD240" s="26"/>
      <c r="WCE240" s="26"/>
      <c r="WCF240" s="26"/>
      <c r="WCG240" s="26"/>
      <c r="WCH240" s="26"/>
      <c r="WCI240" s="26"/>
      <c r="WCJ240" s="26"/>
      <c r="WCK240" s="26"/>
      <c r="WCL240" s="26"/>
      <c r="WCM240" s="26"/>
      <c r="WCN240" s="26"/>
      <c r="WCO240" s="26"/>
      <c r="WCP240" s="26"/>
      <c r="WCQ240" s="26"/>
      <c r="WCR240" s="26"/>
      <c r="WCS240" s="26"/>
      <c r="WCT240" s="26"/>
      <c r="WCU240" s="26"/>
      <c r="WCV240" s="26"/>
      <c r="WCW240" s="26"/>
      <c r="WCX240" s="26"/>
      <c r="WCY240" s="26"/>
      <c r="WCZ240" s="26"/>
      <c r="WDA240" s="26"/>
      <c r="WDB240" s="26"/>
      <c r="WDC240" s="26"/>
      <c r="WDD240" s="26"/>
      <c r="WDE240" s="26"/>
      <c r="WDF240" s="26"/>
      <c r="WDG240" s="26"/>
      <c r="WDH240" s="26"/>
      <c r="WDI240" s="26"/>
      <c r="WDJ240" s="26"/>
      <c r="WDK240" s="26"/>
      <c r="WDL240" s="26"/>
      <c r="WDM240" s="26"/>
      <c r="WDN240" s="26"/>
      <c r="WDO240" s="26"/>
      <c r="WDP240" s="26"/>
      <c r="WDQ240" s="26"/>
      <c r="WDR240" s="26"/>
      <c r="WDS240" s="26"/>
      <c r="WDT240" s="26"/>
      <c r="WDU240" s="26"/>
      <c r="WDV240" s="26"/>
      <c r="WDW240" s="26"/>
      <c r="WDX240" s="26"/>
      <c r="WDY240" s="26"/>
      <c r="WDZ240" s="26"/>
      <c r="WEA240" s="26"/>
      <c r="WEB240" s="26"/>
      <c r="WEC240" s="26"/>
      <c r="WED240" s="26"/>
      <c r="WEE240" s="26"/>
      <c r="WEF240" s="26"/>
      <c r="WEG240" s="26"/>
      <c r="WEH240" s="26"/>
      <c r="WEI240" s="26"/>
      <c r="WEJ240" s="26"/>
      <c r="WEK240" s="26"/>
      <c r="WEL240" s="26"/>
      <c r="WEM240" s="26"/>
      <c r="WEN240" s="26"/>
      <c r="WEO240" s="26"/>
      <c r="WEP240" s="26"/>
      <c r="WEQ240" s="26"/>
      <c r="WER240" s="26"/>
      <c r="WES240" s="26"/>
      <c r="WET240" s="26"/>
      <c r="WEU240" s="26"/>
      <c r="WEV240" s="26"/>
      <c r="WEW240" s="26"/>
      <c r="WEX240" s="26"/>
      <c r="WEY240" s="26"/>
      <c r="WEZ240" s="26"/>
      <c r="WFA240" s="26"/>
      <c r="WFB240" s="26"/>
      <c r="WFC240" s="26"/>
      <c r="WFD240" s="26"/>
      <c r="WFE240" s="26"/>
      <c r="WFF240" s="26"/>
      <c r="WFG240" s="26"/>
      <c r="WFH240" s="26"/>
      <c r="WFI240" s="26"/>
      <c r="WFJ240" s="26"/>
      <c r="WFK240" s="26"/>
      <c r="WFL240" s="26"/>
      <c r="WFM240" s="26"/>
      <c r="WFN240" s="26"/>
      <c r="WFO240" s="26"/>
      <c r="WFP240" s="26"/>
      <c r="WFQ240" s="26"/>
      <c r="WFR240" s="26"/>
      <c r="WFS240" s="26"/>
      <c r="WFT240" s="26"/>
      <c r="WFU240" s="26"/>
      <c r="WFV240" s="26"/>
      <c r="WFW240" s="26"/>
      <c r="WFX240" s="26"/>
      <c r="WFY240" s="26"/>
      <c r="WFZ240" s="26"/>
      <c r="WGA240" s="26"/>
      <c r="WGB240" s="26"/>
      <c r="WGC240" s="26"/>
      <c r="WGD240" s="26"/>
      <c r="WGE240" s="26"/>
      <c r="WGF240" s="26"/>
      <c r="WGG240" s="26"/>
      <c r="WGH240" s="26"/>
      <c r="WGI240" s="26"/>
      <c r="WGJ240" s="26"/>
      <c r="WGK240" s="26"/>
      <c r="WGL240" s="26"/>
      <c r="WGM240" s="26"/>
      <c r="WGN240" s="26"/>
      <c r="WGO240" s="26"/>
      <c r="WGP240" s="26"/>
      <c r="WGQ240" s="26"/>
      <c r="WGR240" s="26"/>
      <c r="WGS240" s="26"/>
      <c r="WGT240" s="26"/>
      <c r="WGU240" s="26"/>
      <c r="WGV240" s="26"/>
      <c r="WGW240" s="26"/>
      <c r="WGX240" s="26"/>
      <c r="WGY240" s="26"/>
      <c r="WGZ240" s="26"/>
      <c r="WHA240" s="26"/>
      <c r="WHB240" s="26"/>
      <c r="WHC240" s="26"/>
      <c r="WHD240" s="26"/>
      <c r="WHE240" s="26"/>
      <c r="WHF240" s="26"/>
      <c r="WHG240" s="26"/>
      <c r="WHH240" s="26"/>
      <c r="WHI240" s="26"/>
      <c r="WHJ240" s="26"/>
      <c r="WHK240" s="26"/>
      <c r="WHL240" s="26"/>
      <c r="WHM240" s="26"/>
      <c r="WHN240" s="26"/>
      <c r="WHO240" s="26"/>
      <c r="WHP240" s="26"/>
      <c r="WHQ240" s="26"/>
      <c r="WHR240" s="26"/>
      <c r="WHS240" s="26"/>
      <c r="WHT240" s="26"/>
      <c r="WHU240" s="26"/>
      <c r="WHV240" s="26"/>
      <c r="WHW240" s="26"/>
      <c r="WHX240" s="26"/>
      <c r="WHY240" s="26"/>
      <c r="WHZ240" s="26"/>
      <c r="WIA240" s="26"/>
      <c r="WIB240" s="26"/>
      <c r="WIC240" s="26"/>
      <c r="WID240" s="26"/>
      <c r="WIE240" s="26"/>
      <c r="WIF240" s="26"/>
      <c r="WIG240" s="26"/>
      <c r="WIH240" s="26"/>
      <c r="WII240" s="26"/>
      <c r="WIJ240" s="26"/>
      <c r="WIK240" s="26"/>
      <c r="WIL240" s="26"/>
      <c r="WIM240" s="26"/>
      <c r="WIN240" s="26"/>
      <c r="WIO240" s="26"/>
      <c r="WIP240" s="26"/>
      <c r="WIQ240" s="26"/>
      <c r="WIR240" s="26"/>
      <c r="WIS240" s="26"/>
      <c r="WIT240" s="26"/>
      <c r="WIU240" s="26"/>
      <c r="WIV240" s="26"/>
      <c r="WIW240" s="26"/>
      <c r="WIX240" s="26"/>
      <c r="WIY240" s="26"/>
      <c r="WIZ240" s="26"/>
      <c r="WJA240" s="26"/>
      <c r="WJB240" s="26"/>
      <c r="WJC240" s="26"/>
      <c r="WJD240" s="26"/>
      <c r="WJE240" s="26"/>
      <c r="WJF240" s="26"/>
      <c r="WJG240" s="26"/>
      <c r="WJH240" s="26"/>
      <c r="WJI240" s="26"/>
      <c r="WJJ240" s="26"/>
      <c r="WJK240" s="26"/>
      <c r="WJL240" s="26"/>
      <c r="WJM240" s="26"/>
      <c r="WJN240" s="26"/>
      <c r="WJO240" s="26"/>
      <c r="WJP240" s="26"/>
      <c r="WJQ240" s="26"/>
      <c r="WJR240" s="26"/>
      <c r="WJS240" s="26"/>
      <c r="WJT240" s="26"/>
      <c r="WJU240" s="26"/>
      <c r="WJV240" s="26"/>
      <c r="WJW240" s="26"/>
      <c r="WJX240" s="26"/>
      <c r="WJY240" s="26"/>
      <c r="WJZ240" s="26"/>
      <c r="WKA240" s="26"/>
      <c r="WKB240" s="26"/>
      <c r="WKC240" s="26"/>
      <c r="WKD240" s="26"/>
      <c r="WKE240" s="26"/>
      <c r="WKF240" s="26"/>
      <c r="WKG240" s="26"/>
      <c r="WKH240" s="26"/>
      <c r="WKI240" s="26"/>
      <c r="WKJ240" s="26"/>
      <c r="WKK240" s="26"/>
      <c r="WKL240" s="26"/>
      <c r="WKM240" s="26"/>
      <c r="WKN240" s="26"/>
      <c r="WKO240" s="26"/>
      <c r="WKP240" s="26"/>
      <c r="WKQ240" s="26"/>
      <c r="WKR240" s="26"/>
      <c r="WKS240" s="26"/>
      <c r="WKT240" s="26"/>
      <c r="WKU240" s="26"/>
      <c r="WKV240" s="26"/>
      <c r="WKW240" s="26"/>
      <c r="WKX240" s="26"/>
      <c r="WKY240" s="26"/>
      <c r="WKZ240" s="26"/>
      <c r="WLA240" s="26"/>
      <c r="WLB240" s="26"/>
      <c r="WLC240" s="26"/>
      <c r="WLD240" s="26"/>
      <c r="WLE240" s="26"/>
      <c r="WLF240" s="26"/>
      <c r="WLG240" s="26"/>
      <c r="WLH240" s="26"/>
      <c r="WLI240" s="26"/>
      <c r="WLJ240" s="26"/>
      <c r="WLK240" s="26"/>
      <c r="WLL240" s="26"/>
      <c r="WLM240" s="26"/>
      <c r="WLN240" s="26"/>
      <c r="WLO240" s="26"/>
      <c r="WLP240" s="26"/>
      <c r="WLQ240" s="26"/>
      <c r="WLR240" s="26"/>
      <c r="WLS240" s="26"/>
      <c r="WLT240" s="26"/>
      <c r="WLU240" s="26"/>
      <c r="WLV240" s="26"/>
      <c r="WLW240" s="26"/>
      <c r="WLX240" s="26"/>
      <c r="WLY240" s="26"/>
      <c r="WLZ240" s="26"/>
      <c r="WMA240" s="26"/>
      <c r="WMB240" s="26"/>
      <c r="WMC240" s="26"/>
      <c r="WMD240" s="26"/>
      <c r="WME240" s="26"/>
      <c r="WMF240" s="26"/>
      <c r="WMG240" s="26"/>
      <c r="WMH240" s="26"/>
      <c r="WMI240" s="26"/>
      <c r="WMJ240" s="26"/>
      <c r="WMK240" s="26"/>
      <c r="WML240" s="26"/>
      <c r="WMM240" s="26"/>
      <c r="WMN240" s="26"/>
      <c r="WMO240" s="26"/>
      <c r="WMP240" s="26"/>
      <c r="WMQ240" s="26"/>
      <c r="WMR240" s="26"/>
      <c r="WMS240" s="26"/>
      <c r="WMT240" s="26"/>
      <c r="WMU240" s="26"/>
      <c r="WMV240" s="26"/>
      <c r="WMW240" s="26"/>
      <c r="WMX240" s="26"/>
      <c r="WMY240" s="26"/>
      <c r="WMZ240" s="26"/>
      <c r="WNA240" s="26"/>
      <c r="WNB240" s="26"/>
      <c r="WNC240" s="26"/>
      <c r="WND240" s="26"/>
      <c r="WNE240" s="26"/>
      <c r="WNF240" s="26"/>
      <c r="WNG240" s="26"/>
      <c r="WNH240" s="26"/>
      <c r="WNI240" s="26"/>
      <c r="WNJ240" s="26"/>
      <c r="WNK240" s="26"/>
      <c r="WNL240" s="26"/>
      <c r="WNM240" s="26"/>
      <c r="WNN240" s="26"/>
      <c r="WNO240" s="26"/>
      <c r="WNP240" s="26"/>
      <c r="WNQ240" s="26"/>
      <c r="WNR240" s="26"/>
      <c r="WNS240" s="26"/>
      <c r="WNT240" s="26"/>
      <c r="WNU240" s="26"/>
      <c r="WNV240" s="26"/>
      <c r="WNW240" s="26"/>
      <c r="WNX240" s="26"/>
      <c r="WNY240" s="26"/>
      <c r="WNZ240" s="26"/>
      <c r="WOA240" s="26"/>
      <c r="WOB240" s="26"/>
      <c r="WOC240" s="26"/>
      <c r="WOD240" s="26"/>
      <c r="WOE240" s="26"/>
      <c r="WOF240" s="26"/>
      <c r="WOG240" s="26"/>
      <c r="WOH240" s="26"/>
      <c r="WOI240" s="26"/>
      <c r="WOJ240" s="26"/>
      <c r="WOK240" s="26"/>
      <c r="WOL240" s="26"/>
      <c r="WOM240" s="26"/>
      <c r="WON240" s="26"/>
      <c r="WOO240" s="26"/>
      <c r="WOP240" s="26"/>
      <c r="WOQ240" s="26"/>
      <c r="WOR240" s="26"/>
      <c r="WOS240" s="26"/>
      <c r="WOT240" s="26"/>
      <c r="WOU240" s="26"/>
      <c r="WOV240" s="26"/>
      <c r="WOW240" s="26"/>
      <c r="WOX240" s="26"/>
      <c r="WOY240" s="26"/>
      <c r="WOZ240" s="26"/>
      <c r="WPA240" s="26"/>
      <c r="WPB240" s="26"/>
      <c r="WPC240" s="26"/>
      <c r="WPD240" s="26"/>
      <c r="WPE240" s="26"/>
      <c r="WPF240" s="26"/>
      <c r="WPG240" s="26"/>
      <c r="WPH240" s="26"/>
      <c r="WPI240" s="26"/>
      <c r="WPJ240" s="26"/>
      <c r="WPK240" s="26"/>
      <c r="WPL240" s="26"/>
      <c r="WPM240" s="26"/>
      <c r="WPN240" s="26"/>
      <c r="WPO240" s="26"/>
      <c r="WPP240" s="26"/>
      <c r="WPQ240" s="26"/>
      <c r="WPR240" s="26"/>
      <c r="WPS240" s="26"/>
      <c r="WPT240" s="26"/>
      <c r="WPU240" s="26"/>
      <c r="WPV240" s="26"/>
      <c r="WPW240" s="26"/>
      <c r="WPX240" s="26"/>
      <c r="WPY240" s="26"/>
      <c r="WPZ240" s="26"/>
      <c r="WQA240" s="26"/>
      <c r="WQB240" s="26"/>
      <c r="WQC240" s="26"/>
      <c r="WQD240" s="26"/>
      <c r="WQE240" s="26"/>
      <c r="WQF240" s="26"/>
      <c r="WQG240" s="26"/>
      <c r="WQH240" s="26"/>
      <c r="WQI240" s="26"/>
      <c r="WQJ240" s="26"/>
      <c r="WQK240" s="26"/>
      <c r="WQL240" s="26"/>
      <c r="WQM240" s="26"/>
      <c r="WQN240" s="26"/>
      <c r="WQO240" s="26"/>
      <c r="WQP240" s="26"/>
      <c r="WQQ240" s="26"/>
      <c r="WQR240" s="26"/>
      <c r="WQS240" s="26"/>
      <c r="WQT240" s="26"/>
      <c r="WQU240" s="26"/>
      <c r="WQV240" s="26"/>
      <c r="WQW240" s="26"/>
      <c r="WQX240" s="26"/>
      <c r="WQY240" s="26"/>
      <c r="WQZ240" s="26"/>
      <c r="WRA240" s="26"/>
      <c r="WRB240" s="26"/>
      <c r="WRC240" s="26"/>
      <c r="WRD240" s="26"/>
      <c r="WRE240" s="26"/>
      <c r="WRF240" s="26"/>
      <c r="WRG240" s="26"/>
      <c r="WRH240" s="26"/>
      <c r="WRI240" s="26"/>
      <c r="WRJ240" s="26"/>
      <c r="WRK240" s="26"/>
      <c r="WRL240" s="26"/>
      <c r="WRM240" s="26"/>
      <c r="WRN240" s="26"/>
      <c r="WRO240" s="26"/>
      <c r="WRP240" s="26"/>
      <c r="WRQ240" s="26"/>
      <c r="WRR240" s="26"/>
      <c r="WRS240" s="26"/>
      <c r="WRT240" s="26"/>
      <c r="WRU240" s="26"/>
      <c r="WRV240" s="26"/>
      <c r="WRW240" s="26"/>
      <c r="WRX240" s="26"/>
      <c r="WRY240" s="26"/>
      <c r="WRZ240" s="26"/>
      <c r="WSA240" s="26"/>
      <c r="WSB240" s="26"/>
      <c r="WSC240" s="26"/>
      <c r="WSD240" s="26"/>
      <c r="WSE240" s="26"/>
      <c r="WSF240" s="26"/>
      <c r="WSG240" s="26"/>
      <c r="WSH240" s="26"/>
      <c r="WSI240" s="26"/>
      <c r="WSJ240" s="26"/>
      <c r="WSK240" s="26"/>
      <c r="WSL240" s="26"/>
      <c r="WSM240" s="26"/>
      <c r="WSN240" s="26"/>
      <c r="WSO240" s="26"/>
      <c r="WSP240" s="26"/>
      <c r="WSQ240" s="26"/>
      <c r="WSR240" s="26"/>
      <c r="WSS240" s="26"/>
      <c r="WST240" s="26"/>
      <c r="WSU240" s="26"/>
      <c r="WSV240" s="26"/>
      <c r="WSW240" s="26"/>
      <c r="WSX240" s="26"/>
      <c r="WSY240" s="26"/>
      <c r="WSZ240" s="26"/>
      <c r="WTA240" s="26"/>
      <c r="WTB240" s="26"/>
      <c r="WTC240" s="26"/>
      <c r="WTD240" s="26"/>
      <c r="WTE240" s="26"/>
      <c r="WTF240" s="26"/>
      <c r="WTG240" s="26"/>
      <c r="WTH240" s="26"/>
      <c r="WTI240" s="26"/>
      <c r="WTJ240" s="26"/>
      <c r="WTK240" s="26"/>
      <c r="WTL240" s="26"/>
      <c r="WTM240" s="26"/>
      <c r="WTN240" s="26"/>
      <c r="WTO240" s="26"/>
      <c r="WTP240" s="26"/>
      <c r="WTQ240" s="26"/>
      <c r="WTR240" s="26"/>
      <c r="WTS240" s="26"/>
      <c r="WTT240" s="26"/>
      <c r="WTU240" s="26"/>
      <c r="WTV240" s="26"/>
      <c r="WTW240" s="26"/>
      <c r="WTX240" s="26"/>
      <c r="WTY240" s="26"/>
      <c r="WTZ240" s="26"/>
      <c r="WUA240" s="26"/>
      <c r="WUB240" s="26"/>
      <c r="WUC240" s="26"/>
      <c r="WUD240" s="26"/>
      <c r="WUE240" s="26"/>
      <c r="WUF240" s="26"/>
      <c r="WUG240" s="26"/>
      <c r="WUH240" s="26"/>
      <c r="WUI240" s="26"/>
      <c r="WUJ240" s="26"/>
      <c r="WUK240" s="26"/>
      <c r="WUL240" s="26"/>
      <c r="WUM240" s="26"/>
      <c r="WUN240" s="26"/>
      <c r="WUO240" s="26"/>
      <c r="WUP240" s="26"/>
      <c r="WUQ240" s="26"/>
      <c r="WUR240" s="26"/>
      <c r="WUS240" s="26"/>
      <c r="WUT240" s="26"/>
      <c r="WUU240" s="26"/>
      <c r="WUV240" s="26"/>
      <c r="WUW240" s="26"/>
      <c r="WUX240" s="26"/>
      <c r="WUY240" s="26"/>
      <c r="WUZ240" s="26"/>
      <c r="WVA240" s="26"/>
      <c r="WVB240" s="26"/>
      <c r="WVC240" s="26"/>
      <c r="WVD240" s="26"/>
      <c r="WVE240" s="26"/>
      <c r="WVF240" s="26"/>
      <c r="WVG240" s="26"/>
      <c r="WVH240" s="26"/>
      <c r="WVI240" s="26"/>
      <c r="WVJ240" s="26"/>
      <c r="WVK240" s="26"/>
      <c r="WVL240" s="26"/>
      <c r="WVM240" s="26"/>
      <c r="WVN240" s="26"/>
      <c r="WVO240" s="26"/>
      <c r="WVP240" s="26"/>
      <c r="WVQ240" s="26"/>
      <c r="WVR240" s="26"/>
      <c r="WVS240" s="26"/>
    </row>
    <row r="241" spans="1:184" s="26" customFormat="1" ht="53.25" customHeight="1">
      <c r="A241" s="21">
        <v>7729314745</v>
      </c>
      <c r="B241" s="8" t="s">
        <v>278</v>
      </c>
      <c r="C241" s="8" t="s">
        <v>156</v>
      </c>
      <c r="D241" s="8" t="s">
        <v>286</v>
      </c>
      <c r="E241" s="8"/>
      <c r="F241" s="8"/>
      <c r="G241" s="22">
        <v>100.062</v>
      </c>
      <c r="H241" s="22">
        <v>66.707999999999998</v>
      </c>
      <c r="I241" s="22">
        <v>33.353999999999999</v>
      </c>
      <c r="J241" s="22">
        <v>100.143</v>
      </c>
      <c r="K241" s="9">
        <f t="shared" si="48"/>
        <v>300.26699999999994</v>
      </c>
      <c r="L241" s="23">
        <v>10013.370000000001</v>
      </c>
      <c r="M241" s="10">
        <v>11839.64</v>
      </c>
      <c r="N241" s="23">
        <v>2244</v>
      </c>
      <c r="O241" s="10">
        <f t="shared" si="54"/>
        <v>2333.7600000000002</v>
      </c>
      <c r="P241" s="11">
        <f t="shared" si="49"/>
        <v>777418.70094000001</v>
      </c>
      <c r="Q241" s="11">
        <f t="shared" si="50"/>
        <v>518279.13396000006</v>
      </c>
      <c r="R241" s="11">
        <f t="shared" si="51"/>
        <v>317059.12151999999</v>
      </c>
      <c r="S241" s="11">
        <f t="shared" si="52"/>
        <v>951947.34083999996</v>
      </c>
      <c r="T241" s="11">
        <f t="shared" si="53"/>
        <v>2564704.2972600004</v>
      </c>
      <c r="U241" s="27"/>
      <c r="V241" s="25"/>
      <c r="W241" s="25"/>
      <c r="X241" s="13"/>
      <c r="Y241" s="13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</row>
    <row r="242" spans="1:184" s="26" customFormat="1" ht="53.25" customHeight="1">
      <c r="A242" s="21">
        <v>7729314745</v>
      </c>
      <c r="B242" s="8" t="s">
        <v>278</v>
      </c>
      <c r="C242" s="8" t="s">
        <v>156</v>
      </c>
      <c r="D242" s="8" t="s">
        <v>280</v>
      </c>
      <c r="E242" s="8"/>
      <c r="F242" s="8"/>
      <c r="G242" s="22">
        <v>490.33300000000003</v>
      </c>
      <c r="H242" s="22">
        <v>289.85500000000002</v>
      </c>
      <c r="I242" s="22">
        <v>0</v>
      </c>
      <c r="J242" s="22">
        <v>80.25</v>
      </c>
      <c r="K242" s="9">
        <f t="shared" si="48"/>
        <v>860.4380000000001</v>
      </c>
      <c r="L242" s="23">
        <v>2756.53</v>
      </c>
      <c r="M242" s="10">
        <v>4878.3</v>
      </c>
      <c r="N242" s="23">
        <v>2140</v>
      </c>
      <c r="O242" s="10">
        <f t="shared" si="54"/>
        <v>2225.6</v>
      </c>
      <c r="P242" s="11">
        <f t="shared" si="49"/>
        <v>302305.00449000014</v>
      </c>
      <c r="Q242" s="11">
        <f t="shared" si="50"/>
        <v>178704.30315000008</v>
      </c>
      <c r="R242" s="11">
        <f t="shared" si="51"/>
        <v>0</v>
      </c>
      <c r="S242" s="11">
        <f t="shared" si="52"/>
        <v>212879.17500000002</v>
      </c>
      <c r="T242" s="11">
        <f t="shared" si="53"/>
        <v>693888.48264000029</v>
      </c>
      <c r="U242" s="27"/>
      <c r="V242" s="25"/>
      <c r="W242" s="25"/>
      <c r="X242" s="13"/>
      <c r="Y242" s="13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</row>
    <row r="243" spans="1:184" s="26" customFormat="1" ht="53.25" customHeight="1">
      <c r="A243" s="21">
        <v>7729314745</v>
      </c>
      <c r="B243" s="8" t="s">
        <v>278</v>
      </c>
      <c r="C243" s="8" t="s">
        <v>59</v>
      </c>
      <c r="D243" s="8" t="s">
        <v>285</v>
      </c>
      <c r="E243" s="8"/>
      <c r="F243" s="8"/>
      <c r="G243" s="22">
        <f>1212.865-6.45</f>
        <v>1206.415</v>
      </c>
      <c r="H243" s="22">
        <v>819.42400000000009</v>
      </c>
      <c r="I243" s="22">
        <v>421.11700000000002</v>
      </c>
      <c r="J243" s="22">
        <v>1203.453</v>
      </c>
      <c r="K243" s="9">
        <f t="shared" si="48"/>
        <v>3650.4090000000001</v>
      </c>
      <c r="L243" s="23">
        <v>10106.950000000001</v>
      </c>
      <c r="M243" s="10">
        <v>16612.419999999998</v>
      </c>
      <c r="N243" s="23">
        <v>1644.24</v>
      </c>
      <c r="O243" s="10">
        <f t="shared" si="54"/>
        <v>1710.0096000000001</v>
      </c>
      <c r="P243" s="11">
        <f t="shared" si="49"/>
        <v>10209540.284650002</v>
      </c>
      <c r="Q243" s="11">
        <f t="shared" si="50"/>
        <v>6934547.6790400017</v>
      </c>
      <c r="R243" s="11">
        <f t="shared" si="51"/>
        <v>6275658.3604167998</v>
      </c>
      <c r="S243" s="11">
        <f t="shared" si="52"/>
        <v>17934350.503111199</v>
      </c>
      <c r="T243" s="11">
        <f t="shared" si="53"/>
        <v>41354096.827218004</v>
      </c>
      <c r="U243" s="27"/>
      <c r="V243" s="25"/>
      <c r="W243" s="25"/>
      <c r="X243" s="13"/>
      <c r="Y243" s="13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</row>
    <row r="244" spans="1:184" s="26" customFormat="1" ht="53.25" customHeight="1">
      <c r="A244" s="21">
        <v>7729314745</v>
      </c>
      <c r="B244" s="8" t="s">
        <v>278</v>
      </c>
      <c r="C244" s="8" t="s">
        <v>46</v>
      </c>
      <c r="D244" s="8" t="s">
        <v>282</v>
      </c>
      <c r="E244" s="8"/>
      <c r="F244" s="8"/>
      <c r="G244" s="22">
        <f>262.909+5.276</f>
        <v>268.185</v>
      </c>
      <c r="H244" s="22">
        <v>172.77199999999999</v>
      </c>
      <c r="I244" s="22">
        <v>84.69</v>
      </c>
      <c r="J244" s="22">
        <v>266.01799999999997</v>
      </c>
      <c r="K244" s="9">
        <f t="shared" si="48"/>
        <v>791.66499999999996</v>
      </c>
      <c r="L244" s="23">
        <v>6938.57</v>
      </c>
      <c r="M244" s="10">
        <v>9760.48</v>
      </c>
      <c r="N244" s="23">
        <v>1970</v>
      </c>
      <c r="O244" s="10">
        <f t="shared" si="54"/>
        <v>2048.8000000000002</v>
      </c>
      <c r="P244" s="11">
        <f t="shared" si="49"/>
        <v>1332495.94545</v>
      </c>
      <c r="Q244" s="11">
        <f t="shared" si="50"/>
        <v>858429.77603999991</v>
      </c>
      <c r="R244" s="11">
        <f t="shared" si="51"/>
        <v>653102.1791999999</v>
      </c>
      <c r="S244" s="11">
        <f t="shared" si="52"/>
        <v>2051445.6902399997</v>
      </c>
      <c r="T244" s="11">
        <f t="shared" si="53"/>
        <v>4895473.590929999</v>
      </c>
      <c r="U244" s="24"/>
      <c r="V244" s="25"/>
      <c r="W244" s="25"/>
      <c r="X244" s="13"/>
      <c r="Y244" s="13"/>
    </row>
    <row r="245" spans="1:184" s="26" customFormat="1" ht="53.25" customHeight="1">
      <c r="A245" s="21">
        <v>7729314745</v>
      </c>
      <c r="B245" s="8" t="s">
        <v>278</v>
      </c>
      <c r="C245" s="8" t="s">
        <v>281</v>
      </c>
      <c r="D245" s="8" t="s">
        <v>445</v>
      </c>
      <c r="E245" s="8"/>
      <c r="F245" s="8"/>
      <c r="G245" s="22">
        <f>3455.202-127.392</f>
        <v>3327.8100000000004</v>
      </c>
      <c r="H245" s="22">
        <v>3297.8310000000001</v>
      </c>
      <c r="I245" s="22">
        <v>2982.0940000000001</v>
      </c>
      <c r="J245" s="22">
        <v>2836.721</v>
      </c>
      <c r="K245" s="9">
        <f t="shared" si="48"/>
        <v>12444.456</v>
      </c>
      <c r="L245" s="23">
        <v>8649.32</v>
      </c>
      <c r="M245" s="10">
        <v>12699.506072178025</v>
      </c>
      <c r="N245" s="23">
        <v>2230</v>
      </c>
      <c r="O245" s="10">
        <v>2319.2000000000003</v>
      </c>
      <c r="P245" s="11">
        <f t="shared" si="49"/>
        <v>21362277.2892</v>
      </c>
      <c r="Q245" s="11">
        <f t="shared" si="50"/>
        <v>21169832.49492</v>
      </c>
      <c r="R245" s="11">
        <f t="shared" si="51"/>
        <v>30955048.456005652</v>
      </c>
      <c r="S245" s="11">
        <f t="shared" si="52"/>
        <v>29446032.221374918</v>
      </c>
      <c r="T245" s="11">
        <f t="shared" si="53"/>
        <v>102933190.46150057</v>
      </c>
      <c r="U245" s="24"/>
      <c r="V245" s="25"/>
      <c r="W245" s="25"/>
      <c r="X245" s="13"/>
      <c r="Y245" s="13"/>
    </row>
    <row r="246" spans="1:184" s="100" customFormat="1" ht="48.75" customHeight="1">
      <c r="A246" s="97" t="s">
        <v>269</v>
      </c>
      <c r="B246" s="97"/>
      <c r="C246" s="97"/>
      <c r="D246" s="97"/>
      <c r="E246" s="98"/>
      <c r="F246" s="99"/>
      <c r="G246" s="80">
        <f>SUM(G232:G245)</f>
        <v>12198.357</v>
      </c>
      <c r="H246" s="80">
        <f>SUM(H232:H245)</f>
        <v>7830.2970000000005</v>
      </c>
      <c r="I246" s="80">
        <f>SUM(I232:I245)</f>
        <v>5176.0630000000001</v>
      </c>
      <c r="J246" s="80">
        <f>SUM(J232:J245)</f>
        <v>10544.358999999999</v>
      </c>
      <c r="K246" s="80">
        <f>SUM(K232:K245)</f>
        <v>35749.076000000001</v>
      </c>
      <c r="L246" s="80"/>
      <c r="M246" s="80"/>
      <c r="N246" s="80"/>
      <c r="O246" s="80"/>
      <c r="P246" s="81">
        <f>SUM(P232:P245)</f>
        <v>41348343.970729999</v>
      </c>
      <c r="Q246" s="81">
        <f>SUM(Q232:Q245)</f>
        <v>32886402.915640004</v>
      </c>
      <c r="R246" s="81">
        <f>SUM(R232:R245)</f>
        <v>42182427.828452453</v>
      </c>
      <c r="S246" s="81">
        <f>SUM(S232:S245)</f>
        <v>65433070.382876128</v>
      </c>
      <c r="T246" s="81">
        <f>SUM(T232:T245)</f>
        <v>181850245.09769857</v>
      </c>
      <c r="U246" s="81">
        <v>17022621.173313599</v>
      </c>
      <c r="V246" s="82">
        <f>S246*0.36</f>
        <v>23555905.337835405</v>
      </c>
      <c r="W246" s="81">
        <f>T246+U246-V246</f>
        <v>175316960.93317676</v>
      </c>
      <c r="X246" s="55"/>
      <c r="Y246" s="55"/>
    </row>
    <row r="247" spans="1:184" s="106" customFormat="1" ht="59.25" customHeight="1">
      <c r="A247" s="101" t="s">
        <v>449</v>
      </c>
      <c r="B247" s="101"/>
      <c r="C247" s="101"/>
      <c r="D247" s="101"/>
      <c r="E247" s="102"/>
      <c r="F247" s="99"/>
      <c r="G247" s="103"/>
      <c r="H247" s="103"/>
      <c r="I247" s="103"/>
      <c r="J247" s="103"/>
      <c r="K247" s="103"/>
      <c r="L247" s="103"/>
      <c r="M247" s="103"/>
      <c r="N247" s="103"/>
      <c r="O247" s="103"/>
      <c r="P247" s="104">
        <f t="shared" ref="P247:W247" si="55">P246+P227</f>
        <v>1591912069.0572772</v>
      </c>
      <c r="Q247" s="104">
        <f t="shared" si="55"/>
        <v>735393212.39657986</v>
      </c>
      <c r="R247" s="104">
        <f t="shared" si="55"/>
        <v>577365147.44554257</v>
      </c>
      <c r="S247" s="104">
        <f t="shared" si="55"/>
        <v>2169363999.4705272</v>
      </c>
      <c r="T247" s="104">
        <f t="shared" si="55"/>
        <v>5074034428.3699265</v>
      </c>
      <c r="U247" s="104">
        <f t="shared" si="55"/>
        <v>483317975.67222959</v>
      </c>
      <c r="V247" s="104">
        <f t="shared" si="55"/>
        <v>780942198.19741344</v>
      </c>
      <c r="W247" s="104">
        <f t="shared" si="55"/>
        <v>4776410205.8447428</v>
      </c>
      <c r="X247" s="105"/>
      <c r="Y247" s="105"/>
    </row>
    <row r="248" spans="1:184" s="85" customFormat="1" ht="33" customHeight="1">
      <c r="A248" s="35" t="s">
        <v>439</v>
      </c>
      <c r="B248" s="36"/>
      <c r="C248" s="36"/>
      <c r="D248" s="37"/>
      <c r="E248" s="1"/>
      <c r="F248" s="2"/>
      <c r="G248" s="3">
        <f>G228+G246</f>
        <v>1986518.6225894599</v>
      </c>
      <c r="H248" s="3">
        <f>H228+H246</f>
        <v>908645.51019999967</v>
      </c>
      <c r="I248" s="3">
        <f>I228+I246</f>
        <v>411401.66760760028</v>
      </c>
      <c r="J248" s="3">
        <f>J228+J246</f>
        <v>1599118.171151899</v>
      </c>
      <c r="K248" s="3">
        <f>K246+K228</f>
        <v>4905683.9715489633</v>
      </c>
      <c r="L248" s="3"/>
      <c r="M248" s="3"/>
      <c r="N248" s="3"/>
      <c r="O248" s="3"/>
      <c r="P248" s="3">
        <f>P246+P228</f>
        <v>1590963796.507153</v>
      </c>
      <c r="Q248" s="3">
        <f>Q246+Q228</f>
        <v>734749914.11515546</v>
      </c>
      <c r="R248" s="3">
        <f>R246+R228</f>
        <v>576825082.3718226</v>
      </c>
      <c r="S248" s="3">
        <f>S246+S228</f>
        <v>2168282439.0214157</v>
      </c>
      <c r="T248" s="4">
        <f>T246+T228</f>
        <v>5070821232.0155468</v>
      </c>
      <c r="U248" s="4">
        <f>U247</f>
        <v>483317975.67222959</v>
      </c>
      <c r="V248" s="4">
        <f>V228+V246</f>
        <v>780581678.0477097</v>
      </c>
      <c r="W248" s="4">
        <f>W246+W228</f>
        <v>4773557529.6400671</v>
      </c>
    </row>
    <row r="249" spans="1:184" s="85" customFormat="1" ht="33" customHeight="1">
      <c r="A249" s="35" t="s">
        <v>437</v>
      </c>
      <c r="B249" s="36"/>
      <c r="C249" s="36"/>
      <c r="D249" s="37"/>
      <c r="E249" s="1"/>
      <c r="F249" s="2"/>
      <c r="G249" s="3">
        <f>G229</f>
        <v>64741.924500000001</v>
      </c>
      <c r="H249" s="3">
        <f t="shared" ref="H249:J249" si="56">H229</f>
        <v>56347.322499999995</v>
      </c>
      <c r="I249" s="3">
        <f t="shared" si="56"/>
        <v>50270.628499999999</v>
      </c>
      <c r="J249" s="3">
        <f t="shared" si="56"/>
        <v>58531.152499999997</v>
      </c>
      <c r="K249" s="3">
        <f>K229</f>
        <v>229891.02799999999</v>
      </c>
      <c r="L249" s="3"/>
      <c r="M249" s="3"/>
      <c r="N249" s="3"/>
      <c r="O249" s="3"/>
      <c r="P249" s="3">
        <f t="shared" ref="P249:S249" si="57">P229</f>
        <v>948272.55012435885</v>
      </c>
      <c r="Q249" s="3">
        <f t="shared" si="57"/>
        <v>643298.28142435895</v>
      </c>
      <c r="R249" s="3">
        <f t="shared" si="57"/>
        <v>540065.07371995295</v>
      </c>
      <c r="S249" s="3">
        <f t="shared" si="57"/>
        <v>1081560.4491113771</v>
      </c>
      <c r="T249" s="3">
        <f>T229</f>
        <v>3213196.3543800474</v>
      </c>
      <c r="U249" s="4">
        <v>0</v>
      </c>
      <c r="V249" s="4">
        <f>V229</f>
        <v>360520.14970379235</v>
      </c>
      <c r="W249" s="4">
        <f>W229</f>
        <v>2852676.2046762551</v>
      </c>
    </row>
    <row r="250" spans="1:184" s="41" customFormat="1" ht="95.25" hidden="1" customHeight="1">
      <c r="A250" s="107"/>
      <c r="B250" s="108"/>
      <c r="C250" s="108"/>
      <c r="D250" s="108"/>
      <c r="E250" s="108"/>
      <c r="F250" s="108"/>
      <c r="W250" s="109"/>
    </row>
    <row r="251" spans="1:184" s="112" customFormat="1" ht="67.5" hidden="1" customHeight="1">
      <c r="A251" s="110"/>
      <c r="B251" s="111"/>
      <c r="C251" s="111"/>
      <c r="D251" s="111"/>
      <c r="H251" s="113" t="s">
        <v>430</v>
      </c>
      <c r="I251" s="113"/>
      <c r="J251" s="114"/>
      <c r="K251" s="114"/>
      <c r="L251" s="115"/>
      <c r="M251" s="115"/>
      <c r="S251" s="116"/>
      <c r="T251" s="116"/>
      <c r="U251" s="117"/>
    </row>
    <row r="252" spans="1:184" s="112" customFormat="1" ht="38.25" hidden="1" customHeight="1">
      <c r="A252" s="110"/>
      <c r="B252" s="111"/>
      <c r="C252" s="111"/>
      <c r="D252" s="111"/>
      <c r="E252" s="118"/>
      <c r="H252" s="119"/>
      <c r="I252" s="120"/>
      <c r="K252" s="121"/>
      <c r="L252" s="121"/>
      <c r="M252" s="115"/>
      <c r="N252" s="115"/>
    </row>
    <row r="253" spans="1:184" s="112" customFormat="1" ht="132.75" hidden="1" customHeight="1">
      <c r="A253" s="110"/>
      <c r="B253" s="111"/>
      <c r="C253" s="111"/>
      <c r="D253" s="111"/>
      <c r="G253" s="122" t="s">
        <v>453</v>
      </c>
      <c r="H253" s="122"/>
      <c r="I253" s="122"/>
      <c r="J253" s="122"/>
      <c r="K253" s="123"/>
      <c r="L253" s="124"/>
      <c r="M253" s="125" t="s">
        <v>454</v>
      </c>
      <c r="N253" s="125"/>
    </row>
    <row r="254" spans="1:184" s="112" customFormat="1" ht="98.25" hidden="1" customHeight="1">
      <c r="A254" s="110"/>
      <c r="B254" s="111"/>
      <c r="C254" s="111"/>
      <c r="D254" s="111"/>
      <c r="E254" s="111"/>
      <c r="H254" s="126"/>
      <c r="I254" s="126"/>
      <c r="K254" s="115"/>
      <c r="L254" s="115"/>
      <c r="M254" s="115"/>
      <c r="N254" s="115"/>
    </row>
    <row r="255" spans="1:184" s="112" customFormat="1" ht="98.25" hidden="1" customHeight="1">
      <c r="A255" s="110"/>
      <c r="B255" s="111"/>
      <c r="C255" s="111"/>
      <c r="D255" s="111"/>
      <c r="G255" s="127" t="s">
        <v>431</v>
      </c>
      <c r="H255" s="127"/>
      <c r="I255" s="127"/>
      <c r="J255" s="127"/>
      <c r="K255" s="128"/>
      <c r="L255" s="128"/>
      <c r="M255" s="115" t="s">
        <v>432</v>
      </c>
      <c r="N255" s="115"/>
    </row>
    <row r="267" spans="1:9" s="131" customFormat="1" ht="12.75" customHeight="1">
      <c r="A267" s="129"/>
      <c r="B267" s="130"/>
      <c r="C267" s="130"/>
      <c r="D267" s="130"/>
      <c r="E267" s="130"/>
      <c r="F267" s="130"/>
      <c r="H267" s="132"/>
      <c r="I267" s="132"/>
    </row>
    <row r="268" spans="1:9" s="131" customFormat="1" ht="12.75" customHeight="1">
      <c r="A268" s="129"/>
      <c r="B268" s="130"/>
      <c r="C268" s="130"/>
      <c r="D268" s="130"/>
      <c r="E268" s="130"/>
      <c r="F268" s="130"/>
    </row>
    <row r="269" spans="1:9" s="135" customFormat="1" ht="12.75" customHeight="1">
      <c r="A269" s="133"/>
      <c r="B269" s="134"/>
      <c r="C269" s="134"/>
      <c r="D269" s="134"/>
      <c r="E269" s="134"/>
      <c r="F269" s="134"/>
    </row>
    <row r="270" spans="1:9" s="41" customFormat="1" ht="12.75" customHeight="1">
      <c r="A270" s="107"/>
      <c r="B270" s="108"/>
      <c r="C270" s="108"/>
      <c r="D270" s="108"/>
      <c r="E270" s="108"/>
      <c r="F270" s="108"/>
    </row>
  </sheetData>
  <autoFilter ref="A8:W215"/>
  <mergeCells count="32">
    <mergeCell ref="S251:T251"/>
    <mergeCell ref="G253:J253"/>
    <mergeCell ref="G255:J255"/>
    <mergeCell ref="A231:D231"/>
    <mergeCell ref="A246:D246"/>
    <mergeCell ref="A249:D249"/>
    <mergeCell ref="H251:I251"/>
    <mergeCell ref="A247:D247"/>
    <mergeCell ref="A248:D248"/>
    <mergeCell ref="A9:E9"/>
    <mergeCell ref="A10:E10"/>
    <mergeCell ref="A217:E217"/>
    <mergeCell ref="A215:E215"/>
    <mergeCell ref="A228:D228"/>
    <mergeCell ref="W6:W7"/>
    <mergeCell ref="G3:O3"/>
    <mergeCell ref="P3:W3"/>
    <mergeCell ref="A229:D229"/>
    <mergeCell ref="A227:D227"/>
    <mergeCell ref="A226:E226"/>
    <mergeCell ref="A6:A7"/>
    <mergeCell ref="B6:B7"/>
    <mergeCell ref="C6:C7"/>
    <mergeCell ref="D6:D7"/>
    <mergeCell ref="V6:V7"/>
    <mergeCell ref="E6:E7"/>
    <mergeCell ref="F6:F7"/>
    <mergeCell ref="G6:K6"/>
    <mergeCell ref="L6:M6"/>
    <mergeCell ref="N6:O6"/>
    <mergeCell ref="P6:T6"/>
    <mergeCell ref="U6:U7"/>
  </mergeCells>
  <pageMargins left="0.55118110236220474" right="0.39370078740157483" top="0.82677165354330717" bottom="0.59055118110236227" header="0" footer="0.39370078740157483"/>
  <pageSetup paperSize="9" scale="27" fitToHeight="0" orientation="landscape" r:id="rId1"/>
  <headerFooter differentFirst="1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S252"/>
  <sheetViews>
    <sheetView view="pageBreakPreview" zoomScale="40" zoomScaleNormal="50" zoomScaleSheetLayoutView="40" workbookViewId="0">
      <pane xSplit="5" ySplit="6" topLeftCell="G7" activePane="bottomRight" state="frozen"/>
      <selection pane="topRight" activeCell="F1" sqref="F1"/>
      <selection pane="bottomLeft" activeCell="A7" sqref="A7"/>
      <selection pane="bottomRight" activeCell="G3" sqref="G3:K3"/>
    </sheetView>
  </sheetViews>
  <sheetFormatPr defaultColWidth="9.140625" defaultRowHeight="12.75" customHeight="1" outlineLevelCol="1"/>
  <cols>
    <col min="1" max="1" width="24.28515625" style="38" customWidth="1"/>
    <col min="2" max="2" width="57.5703125" style="39" customWidth="1"/>
    <col min="3" max="3" width="57.7109375" style="39" customWidth="1"/>
    <col min="4" max="4" width="61.28515625" style="39" customWidth="1"/>
    <col min="5" max="5" width="56.7109375" style="39" customWidth="1"/>
    <col min="6" max="6" width="40.42578125" style="39" hidden="1" customWidth="1" outlineLevel="1"/>
    <col min="7" max="7" width="27.140625" style="40" customWidth="1" collapsed="1"/>
    <col min="8" max="8" width="26.85546875" style="40" customWidth="1"/>
    <col min="9" max="10" width="27.140625" style="40" customWidth="1"/>
    <col min="11" max="11" width="27.42578125" style="40" customWidth="1"/>
    <col min="12" max="13" width="24.42578125" style="41" customWidth="1"/>
    <col min="14" max="15" width="23" style="41" customWidth="1"/>
    <col min="16" max="16" width="41.140625" style="40" customWidth="1"/>
    <col min="17" max="17" width="39" style="40" customWidth="1"/>
    <col min="18" max="18" width="41.140625" style="40" customWidth="1"/>
    <col min="19" max="19" width="41.5703125" style="40" customWidth="1"/>
    <col min="20" max="20" width="38.7109375" style="40" customWidth="1"/>
    <col min="21" max="22" width="34.42578125" style="40" customWidth="1"/>
    <col min="23" max="23" width="39.42578125" style="40" customWidth="1"/>
    <col min="24" max="24" width="22.42578125" style="40" bestFit="1" customWidth="1"/>
    <col min="25" max="25" width="10.42578125" style="40" bestFit="1" customWidth="1"/>
    <col min="26" max="16384" width="9.140625" style="40"/>
  </cols>
  <sheetData>
    <row r="1" spans="1:25" s="14" customFormat="1" ht="213" customHeight="1">
      <c r="A1" s="43"/>
      <c r="B1" s="43"/>
      <c r="C1" s="43"/>
      <c r="D1" s="43"/>
      <c r="E1" s="43"/>
      <c r="F1" s="43"/>
      <c r="G1" s="44" t="s">
        <v>458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Y1" s="45"/>
    </row>
    <row r="2" spans="1:25" s="14" customFormat="1" ht="36" customHeight="1">
      <c r="A2" s="46"/>
      <c r="B2" s="47"/>
      <c r="C2" s="47"/>
      <c r="D2" s="47"/>
      <c r="E2" s="47"/>
      <c r="F2" s="47"/>
    </row>
    <row r="3" spans="1:25" s="55" customFormat="1" ht="251.25" customHeight="1">
      <c r="A3" s="50" t="s">
        <v>0</v>
      </c>
      <c r="B3" s="50" t="s">
        <v>233</v>
      </c>
      <c r="C3" s="50" t="s">
        <v>228</v>
      </c>
      <c r="D3" s="50" t="s">
        <v>1</v>
      </c>
      <c r="E3" s="50" t="s">
        <v>345</v>
      </c>
      <c r="F3" s="50" t="s">
        <v>346</v>
      </c>
      <c r="G3" s="51" t="s">
        <v>433</v>
      </c>
      <c r="H3" s="51"/>
      <c r="I3" s="51"/>
      <c r="J3" s="51"/>
      <c r="K3" s="52"/>
      <c r="L3" s="53" t="s">
        <v>451</v>
      </c>
      <c r="M3" s="53"/>
      <c r="N3" s="53" t="s">
        <v>289</v>
      </c>
      <c r="O3" s="53"/>
      <c r="P3" s="54" t="s">
        <v>440</v>
      </c>
      <c r="Q3" s="54"/>
      <c r="R3" s="54"/>
      <c r="S3" s="54"/>
      <c r="T3" s="54"/>
      <c r="U3" s="53" t="s">
        <v>418</v>
      </c>
      <c r="V3" s="53" t="s">
        <v>425</v>
      </c>
      <c r="W3" s="54" t="s">
        <v>426</v>
      </c>
    </row>
    <row r="4" spans="1:25" s="55" customFormat="1" ht="62.25" customHeight="1">
      <c r="A4" s="56"/>
      <c r="B4" s="56"/>
      <c r="C4" s="56"/>
      <c r="D4" s="56"/>
      <c r="E4" s="56" t="s">
        <v>345</v>
      </c>
      <c r="F4" s="56"/>
      <c r="G4" s="57" t="s">
        <v>414</v>
      </c>
      <c r="H4" s="57" t="s">
        <v>415</v>
      </c>
      <c r="I4" s="57" t="s">
        <v>416</v>
      </c>
      <c r="J4" s="57" t="s">
        <v>417</v>
      </c>
      <c r="K4" s="57" t="s">
        <v>2</v>
      </c>
      <c r="L4" s="58" t="s">
        <v>230</v>
      </c>
      <c r="M4" s="58" t="s">
        <v>231</v>
      </c>
      <c r="N4" s="58" t="s">
        <v>230</v>
      </c>
      <c r="O4" s="58" t="s">
        <v>231</v>
      </c>
      <c r="P4" s="57" t="s">
        <v>414</v>
      </c>
      <c r="Q4" s="57" t="s">
        <v>420</v>
      </c>
      <c r="R4" s="57" t="s">
        <v>421</v>
      </c>
      <c r="S4" s="57" t="s">
        <v>422</v>
      </c>
      <c r="T4" s="58" t="s">
        <v>232</v>
      </c>
      <c r="U4" s="53"/>
      <c r="V4" s="53"/>
      <c r="W4" s="54"/>
    </row>
    <row r="5" spans="1:25" s="55" customFormat="1" ht="15">
      <c r="A5" s="59"/>
      <c r="B5" s="60"/>
      <c r="C5" s="60"/>
      <c r="D5" s="60"/>
      <c r="E5" s="60"/>
      <c r="F5" s="60"/>
      <c r="G5" s="59"/>
      <c r="H5" s="59"/>
      <c r="I5" s="59"/>
      <c r="J5" s="59"/>
      <c r="K5" s="59"/>
      <c r="L5" s="59"/>
      <c r="M5" s="59"/>
      <c r="N5" s="59"/>
      <c r="O5" s="59"/>
      <c r="P5" s="61"/>
      <c r="Q5" s="61"/>
      <c r="R5" s="61"/>
      <c r="S5" s="61"/>
      <c r="T5" s="61"/>
      <c r="U5" s="61"/>
      <c r="V5" s="61"/>
      <c r="W5" s="61"/>
    </row>
    <row r="6" spans="1:25" s="55" customFormat="1" ht="80.25" customHeight="1">
      <c r="A6" s="67" t="s">
        <v>290</v>
      </c>
      <c r="B6" s="68"/>
      <c r="C6" s="68"/>
      <c r="D6" s="68"/>
      <c r="E6" s="68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1:25" s="55" customFormat="1" ht="48.75" customHeight="1">
      <c r="A7" s="67" t="s">
        <v>434</v>
      </c>
      <c r="B7" s="68"/>
      <c r="C7" s="68"/>
      <c r="D7" s="68"/>
      <c r="E7" s="68"/>
      <c r="F7" s="64"/>
      <c r="G7" s="66"/>
      <c r="H7" s="66"/>
      <c r="I7" s="66"/>
      <c r="J7" s="66"/>
      <c r="K7" s="66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</row>
    <row r="8" spans="1:25" s="13" customFormat="1" ht="53.25" customHeight="1">
      <c r="A8" s="7" t="s">
        <v>5</v>
      </c>
      <c r="B8" s="8" t="s">
        <v>6</v>
      </c>
      <c r="C8" s="8" t="s">
        <v>3</v>
      </c>
      <c r="D8" s="8" t="s">
        <v>7</v>
      </c>
      <c r="E8" s="8"/>
      <c r="F8" s="8"/>
      <c r="G8" s="9">
        <f>'2023'!G11</f>
        <v>249.40899999999999</v>
      </c>
      <c r="H8" s="9">
        <f>'2023'!H11</f>
        <v>117.31800000000001</v>
      </c>
      <c r="I8" s="9">
        <f>'2023'!I11</f>
        <v>59.390999999999998</v>
      </c>
      <c r="J8" s="9">
        <f>'2023'!J11</f>
        <v>238.46999999999997</v>
      </c>
      <c r="K8" s="9">
        <f t="shared" ref="K8:K26" si="0">G8+H8+I8+J8</f>
        <v>664.58799999999997</v>
      </c>
      <c r="L8" s="10">
        <v>2512.7199999999998</v>
      </c>
      <c r="M8" s="10">
        <v>2512.7199999999998</v>
      </c>
      <c r="N8" s="10">
        <v>1809.6000000000001</v>
      </c>
      <c r="O8" s="10">
        <v>1881.9840000000002</v>
      </c>
      <c r="P8" s="11">
        <f t="shared" ref="P8:P26" si="1">G8*(L8-N8)</f>
        <v>175364.45607999992</v>
      </c>
      <c r="Q8" s="11">
        <f t="shared" ref="Q8:Q26" si="2">(L8-N8)*H8</f>
        <v>82488.632159999965</v>
      </c>
      <c r="R8" s="11">
        <f t="shared" ref="R8:R26" si="3">(M8-O8)*I8</f>
        <v>37460.041775999976</v>
      </c>
      <c r="S8" s="11">
        <f t="shared" ref="S8:S26" si="4">(M8-O8)*J8</f>
        <v>150411.61391999989</v>
      </c>
      <c r="T8" s="11">
        <f>SUM(P8:S8)</f>
        <v>445724.74393599981</v>
      </c>
      <c r="U8" s="21"/>
      <c r="V8" s="21"/>
      <c r="W8" s="21"/>
    </row>
    <row r="9" spans="1:25" s="14" customFormat="1" ht="53.25" customHeight="1">
      <c r="A9" s="7" t="s">
        <v>8</v>
      </c>
      <c r="B9" s="8" t="s">
        <v>9</v>
      </c>
      <c r="C9" s="8" t="s">
        <v>3</v>
      </c>
      <c r="D9" s="8" t="s">
        <v>10</v>
      </c>
      <c r="E9" s="8"/>
      <c r="F9" s="8"/>
      <c r="G9" s="9">
        <f>'2023'!G12</f>
        <v>947.90999999999985</v>
      </c>
      <c r="H9" s="9">
        <f>'2023'!H12</f>
        <v>386.98099999999999</v>
      </c>
      <c r="I9" s="9">
        <f>'2023'!I12</f>
        <v>169.32900000000001</v>
      </c>
      <c r="J9" s="9">
        <f>'2023'!J12</f>
        <v>739.45900000000006</v>
      </c>
      <c r="K9" s="9">
        <f t="shared" si="0"/>
        <v>2243.6790000000001</v>
      </c>
      <c r="L9" s="10">
        <v>8856.183846068001</v>
      </c>
      <c r="M9" s="10">
        <v>8856.183846068001</v>
      </c>
      <c r="N9" s="10">
        <v>2288</v>
      </c>
      <c r="O9" s="10">
        <v>2379.52</v>
      </c>
      <c r="P9" s="11">
        <f t="shared" si="1"/>
        <v>6226047.1495263176</v>
      </c>
      <c r="Q9" s="11">
        <f t="shared" si="2"/>
        <v>2541762.3529352411</v>
      </c>
      <c r="R9" s="11">
        <f t="shared" si="3"/>
        <v>1096687.0123908485</v>
      </c>
      <c r="S9" s="11">
        <f t="shared" si="4"/>
        <v>4789227.370949598</v>
      </c>
      <c r="T9" s="11">
        <f t="shared" ref="T9:T72" si="5">SUM(P9:S9)</f>
        <v>14653723.885802004</v>
      </c>
      <c r="U9" s="12"/>
      <c r="V9" s="12"/>
      <c r="W9" s="12"/>
      <c r="X9" s="13"/>
      <c r="Y9" s="13"/>
    </row>
    <row r="10" spans="1:25" s="14" customFormat="1" ht="53.25" customHeight="1">
      <c r="A10" s="7" t="s">
        <v>11</v>
      </c>
      <c r="B10" s="8" t="s">
        <v>12</v>
      </c>
      <c r="C10" s="8" t="s">
        <v>3</v>
      </c>
      <c r="D10" s="8" t="s">
        <v>10</v>
      </c>
      <c r="E10" s="8"/>
      <c r="F10" s="8"/>
      <c r="G10" s="9">
        <f>'2023'!G13</f>
        <v>6501.8340000000007</v>
      </c>
      <c r="H10" s="9">
        <f>'2023'!H13</f>
        <v>2498.5050000000001</v>
      </c>
      <c r="I10" s="9">
        <f>'2023'!I13</f>
        <v>962.84400000000005</v>
      </c>
      <c r="J10" s="9">
        <f>'2023'!J13</f>
        <v>5475.0139999999992</v>
      </c>
      <c r="K10" s="9">
        <f t="shared" si="0"/>
        <v>15438.197</v>
      </c>
      <c r="L10" s="10">
        <v>4620.6567794000002</v>
      </c>
      <c r="M10" s="10">
        <v>4620.6567794000011</v>
      </c>
      <c r="N10" s="10">
        <v>2288</v>
      </c>
      <c r="O10" s="10">
        <v>2379.52</v>
      </c>
      <c r="P10" s="11">
        <f t="shared" si="1"/>
        <v>15166547.158633422</v>
      </c>
      <c r="Q10" s="11">
        <f t="shared" si="2"/>
        <v>5828154.6266147979</v>
      </c>
      <c r="R10" s="11">
        <f t="shared" si="3"/>
        <v>2157865.1012246148</v>
      </c>
      <c r="S10" s="11">
        <f t="shared" si="4"/>
        <v>12270255.243129916</v>
      </c>
      <c r="T10" s="11">
        <f t="shared" si="5"/>
        <v>35422822.129602753</v>
      </c>
      <c r="U10" s="12"/>
      <c r="V10" s="12"/>
      <c r="W10" s="12"/>
      <c r="X10" s="13"/>
      <c r="Y10" s="13"/>
    </row>
    <row r="11" spans="1:25" s="14" customFormat="1" ht="53.25" customHeight="1">
      <c r="A11" s="7" t="s">
        <v>13</v>
      </c>
      <c r="B11" s="8" t="s">
        <v>14</v>
      </c>
      <c r="C11" s="8" t="s">
        <v>3</v>
      </c>
      <c r="D11" s="8" t="s">
        <v>15</v>
      </c>
      <c r="E11" s="8"/>
      <c r="F11" s="8"/>
      <c r="G11" s="9">
        <f>'2023'!G14</f>
        <v>203.36100000000002</v>
      </c>
      <c r="H11" s="9">
        <f>'2023'!H14</f>
        <v>98.4</v>
      </c>
      <c r="I11" s="9">
        <f>'2023'!I14</f>
        <v>46.008000000000003</v>
      </c>
      <c r="J11" s="9">
        <f>'2023'!J14</f>
        <v>201.54700000000003</v>
      </c>
      <c r="K11" s="9">
        <f t="shared" si="0"/>
        <v>549.31600000000003</v>
      </c>
      <c r="L11" s="10">
        <v>4104.79</v>
      </c>
      <c r="M11" s="10">
        <v>4104.79</v>
      </c>
      <c r="N11" s="10">
        <v>1310.4000000000001</v>
      </c>
      <c r="O11" s="10">
        <v>1362.82</v>
      </c>
      <c r="P11" s="11">
        <f t="shared" si="1"/>
        <v>568269.94478999998</v>
      </c>
      <c r="Q11" s="11">
        <f t="shared" si="2"/>
        <v>274967.97600000002</v>
      </c>
      <c r="R11" s="11">
        <f t="shared" si="3"/>
        <v>126152.55576000002</v>
      </c>
      <c r="S11" s="11">
        <f t="shared" si="4"/>
        <v>552635.82759000012</v>
      </c>
      <c r="T11" s="11">
        <f t="shared" si="5"/>
        <v>1522026.3041400001</v>
      </c>
      <c r="U11" s="12"/>
      <c r="V11" s="12"/>
      <c r="W11" s="12"/>
      <c r="X11" s="13"/>
      <c r="Y11" s="13"/>
    </row>
    <row r="12" spans="1:25" s="14" customFormat="1" ht="53.25" customHeight="1">
      <c r="A12" s="7" t="s">
        <v>13</v>
      </c>
      <c r="B12" s="8" t="s">
        <v>14</v>
      </c>
      <c r="C12" s="8" t="s">
        <v>3</v>
      </c>
      <c r="D12" s="8" t="s">
        <v>16</v>
      </c>
      <c r="E12" s="8"/>
      <c r="F12" s="8"/>
      <c r="G12" s="9">
        <f>'2023'!G15</f>
        <v>103.452</v>
      </c>
      <c r="H12" s="9">
        <f>'2023'!H15</f>
        <v>55.744999999999997</v>
      </c>
      <c r="I12" s="9">
        <f>'2023'!I15</f>
        <v>26.225999999999999</v>
      </c>
      <c r="J12" s="9">
        <f>'2023'!J15</f>
        <v>106.12100000000001</v>
      </c>
      <c r="K12" s="9">
        <f t="shared" si="0"/>
        <v>291.54399999999998</v>
      </c>
      <c r="L12" s="10">
        <v>4104.79</v>
      </c>
      <c r="M12" s="10">
        <v>4104.79</v>
      </c>
      <c r="N12" s="10">
        <v>1705.6</v>
      </c>
      <c r="O12" s="10">
        <v>1773.82</v>
      </c>
      <c r="P12" s="11">
        <f t="shared" si="1"/>
        <v>248201.00388</v>
      </c>
      <c r="Q12" s="11">
        <f t="shared" si="2"/>
        <v>133742.84654999999</v>
      </c>
      <c r="R12" s="11">
        <f t="shared" si="3"/>
        <v>61132.019220000002</v>
      </c>
      <c r="S12" s="11">
        <f t="shared" si="4"/>
        <v>247364.86737000005</v>
      </c>
      <c r="T12" s="11">
        <f t="shared" si="5"/>
        <v>690440.73702000012</v>
      </c>
      <c r="U12" s="12"/>
      <c r="V12" s="12"/>
      <c r="W12" s="12"/>
      <c r="X12" s="13"/>
      <c r="Y12" s="13"/>
    </row>
    <row r="13" spans="1:25" s="14" customFormat="1" ht="53.25" customHeight="1">
      <c r="A13" s="7" t="s">
        <v>13</v>
      </c>
      <c r="B13" s="8" t="s">
        <v>14</v>
      </c>
      <c r="C13" s="8" t="s">
        <v>3</v>
      </c>
      <c r="D13" s="8" t="s">
        <v>17</v>
      </c>
      <c r="E13" s="8"/>
      <c r="F13" s="8"/>
      <c r="G13" s="9">
        <f>'2023'!G16</f>
        <v>189.297</v>
      </c>
      <c r="H13" s="9">
        <f>'2023'!H16</f>
        <v>92.015999999999991</v>
      </c>
      <c r="I13" s="9">
        <f>'2023'!I16</f>
        <v>47.814</v>
      </c>
      <c r="J13" s="9">
        <f>'2023'!J16</f>
        <v>187.74099999999999</v>
      </c>
      <c r="K13" s="9">
        <f t="shared" si="0"/>
        <v>516.86799999999994</v>
      </c>
      <c r="L13" s="10">
        <v>4104.79</v>
      </c>
      <c r="M13" s="10">
        <v>4104.79</v>
      </c>
      <c r="N13" s="10">
        <v>1310.4000000000001</v>
      </c>
      <c r="O13" s="10">
        <v>1362.82</v>
      </c>
      <c r="P13" s="11">
        <f t="shared" si="1"/>
        <v>528969.64382999996</v>
      </c>
      <c r="Q13" s="11">
        <f t="shared" si="2"/>
        <v>257128.59023999996</v>
      </c>
      <c r="R13" s="11">
        <f t="shared" si="3"/>
        <v>131104.55358000001</v>
      </c>
      <c r="S13" s="11">
        <f t="shared" si="4"/>
        <v>514780.18977</v>
      </c>
      <c r="T13" s="11">
        <f t="shared" si="5"/>
        <v>1431982.9774199999</v>
      </c>
      <c r="U13" s="12"/>
      <c r="V13" s="12"/>
      <c r="W13" s="12"/>
      <c r="X13" s="13"/>
      <c r="Y13" s="13"/>
    </row>
    <row r="14" spans="1:25" s="14" customFormat="1" ht="53.25" customHeight="1">
      <c r="A14" s="7" t="s">
        <v>13</v>
      </c>
      <c r="B14" s="8" t="s">
        <v>14</v>
      </c>
      <c r="C14" s="8" t="s">
        <v>3</v>
      </c>
      <c r="D14" s="8" t="s">
        <v>18</v>
      </c>
      <c r="E14" s="8"/>
      <c r="F14" s="8"/>
      <c r="G14" s="9">
        <f>'2023'!G17</f>
        <v>459.30500000000001</v>
      </c>
      <c r="H14" s="9">
        <f>'2023'!H17</f>
        <v>205.584</v>
      </c>
      <c r="I14" s="9">
        <f>'2023'!I17</f>
        <v>105.752</v>
      </c>
      <c r="J14" s="9">
        <f>'2023'!J17</f>
        <v>390.83199999999999</v>
      </c>
      <c r="K14" s="9">
        <f t="shared" si="0"/>
        <v>1161.473</v>
      </c>
      <c r="L14" s="10">
        <v>4104.79</v>
      </c>
      <c r="M14" s="10">
        <v>4104.79</v>
      </c>
      <c r="N14" s="10">
        <v>1612</v>
      </c>
      <c r="O14" s="10">
        <v>1676.48</v>
      </c>
      <c r="P14" s="11">
        <f t="shared" si="1"/>
        <v>1144950.9109499999</v>
      </c>
      <c r="Q14" s="11">
        <f t="shared" si="2"/>
        <v>512477.73936000001</v>
      </c>
      <c r="R14" s="11">
        <f t="shared" si="3"/>
        <v>256798.63911999998</v>
      </c>
      <c r="S14" s="11">
        <f t="shared" si="4"/>
        <v>949061.25391999993</v>
      </c>
      <c r="T14" s="11">
        <f>SUM(P14:S14)</f>
        <v>2863288.5433499999</v>
      </c>
      <c r="U14" s="12"/>
      <c r="V14" s="12"/>
      <c r="W14" s="12"/>
      <c r="X14" s="13"/>
      <c r="Y14" s="13"/>
    </row>
    <row r="15" spans="1:25" s="14" customFormat="1" ht="53.25" customHeight="1">
      <c r="A15" s="7" t="s">
        <v>13</v>
      </c>
      <c r="B15" s="8" t="s">
        <v>14</v>
      </c>
      <c r="C15" s="8" t="s">
        <v>3</v>
      </c>
      <c r="D15" s="8" t="s">
        <v>19</v>
      </c>
      <c r="E15" s="8"/>
      <c r="F15" s="8"/>
      <c r="G15" s="9">
        <f>'2023'!G18</f>
        <v>826.95399999999995</v>
      </c>
      <c r="H15" s="9">
        <f>'2023'!H18</f>
        <v>399.92200000000003</v>
      </c>
      <c r="I15" s="9">
        <f>'2023'!I18</f>
        <v>199.92599999999999</v>
      </c>
      <c r="J15" s="9">
        <f>'2023'!J18</f>
        <v>827.86400000000003</v>
      </c>
      <c r="K15" s="9">
        <f t="shared" si="0"/>
        <v>2254.6660000000002</v>
      </c>
      <c r="L15" s="10">
        <v>4104.79</v>
      </c>
      <c r="M15" s="10">
        <v>4104.79</v>
      </c>
      <c r="N15" s="10">
        <v>1612</v>
      </c>
      <c r="O15" s="10">
        <v>1676.48</v>
      </c>
      <c r="P15" s="11">
        <f t="shared" si="1"/>
        <v>2061422.6616599998</v>
      </c>
      <c r="Q15" s="11">
        <f t="shared" si="2"/>
        <v>996921.56238000002</v>
      </c>
      <c r="R15" s="11">
        <f t="shared" si="3"/>
        <v>485482.30505999998</v>
      </c>
      <c r="S15" s="11">
        <f t="shared" si="4"/>
        <v>2010310.4298400001</v>
      </c>
      <c r="T15" s="11">
        <f t="shared" si="5"/>
        <v>5554136.9589400003</v>
      </c>
      <c r="U15" s="12"/>
      <c r="V15" s="12"/>
      <c r="W15" s="12"/>
      <c r="X15" s="13"/>
      <c r="Y15" s="13"/>
    </row>
    <row r="16" spans="1:25" s="14" customFormat="1" ht="53.25" customHeight="1">
      <c r="A16" s="7" t="s">
        <v>13</v>
      </c>
      <c r="B16" s="8" t="s">
        <v>14</v>
      </c>
      <c r="C16" s="8" t="s">
        <v>3</v>
      </c>
      <c r="D16" s="8" t="s">
        <v>20</v>
      </c>
      <c r="E16" s="8"/>
      <c r="F16" s="8"/>
      <c r="G16" s="9">
        <f>'2023'!G19</f>
        <v>1725.069</v>
      </c>
      <c r="H16" s="9">
        <f>'2023'!H19</f>
        <v>828.57600000000002</v>
      </c>
      <c r="I16" s="9">
        <f>'2023'!I19</f>
        <v>422.99799999999999</v>
      </c>
      <c r="J16" s="9">
        <f>'2023'!J19</f>
        <v>1739.6200000000001</v>
      </c>
      <c r="K16" s="9">
        <f t="shared" si="0"/>
        <v>4716.2629999999999</v>
      </c>
      <c r="L16" s="10">
        <v>4104.79</v>
      </c>
      <c r="M16" s="10">
        <v>4104.79</v>
      </c>
      <c r="N16" s="10">
        <v>1508</v>
      </c>
      <c r="O16" s="10">
        <v>1568.32</v>
      </c>
      <c r="P16" s="11">
        <f t="shared" si="1"/>
        <v>4479641.92851</v>
      </c>
      <c r="Q16" s="11">
        <f t="shared" si="2"/>
        <v>2151637.8710400001</v>
      </c>
      <c r="R16" s="11">
        <f t="shared" si="3"/>
        <v>1072921.7370600002</v>
      </c>
      <c r="S16" s="11">
        <f t="shared" si="4"/>
        <v>4412493.9414000008</v>
      </c>
      <c r="T16" s="11">
        <f t="shared" si="5"/>
        <v>12116695.478010003</v>
      </c>
      <c r="U16" s="12"/>
      <c r="V16" s="12"/>
      <c r="W16" s="12"/>
      <c r="X16" s="13"/>
      <c r="Y16" s="13"/>
    </row>
    <row r="17" spans="1:25" s="14" customFormat="1" ht="53.25" customHeight="1">
      <c r="A17" s="7" t="s">
        <v>13</v>
      </c>
      <c r="B17" s="8" t="s">
        <v>14</v>
      </c>
      <c r="C17" s="8" t="s">
        <v>3</v>
      </c>
      <c r="D17" s="8" t="s">
        <v>21</v>
      </c>
      <c r="E17" s="8"/>
      <c r="F17" s="8"/>
      <c r="G17" s="9">
        <f>'2023'!G20</f>
        <v>129.86700000000002</v>
      </c>
      <c r="H17" s="9">
        <f>'2023'!H20</f>
        <v>58.721000000000004</v>
      </c>
      <c r="I17" s="9">
        <f>'2023'!I20</f>
        <v>36.073</v>
      </c>
      <c r="J17" s="9">
        <f>'2023'!J20</f>
        <v>129.863</v>
      </c>
      <c r="K17" s="9">
        <f t="shared" si="0"/>
        <v>354.524</v>
      </c>
      <c r="L17" s="10">
        <v>4104.79</v>
      </c>
      <c r="M17" s="10">
        <v>4104.79</v>
      </c>
      <c r="N17" s="10">
        <v>1757.6</v>
      </c>
      <c r="O17" s="10">
        <v>1827.9</v>
      </c>
      <c r="P17" s="11">
        <f t="shared" si="1"/>
        <v>304822.52373000007</v>
      </c>
      <c r="Q17" s="11">
        <f t="shared" si="2"/>
        <v>137829.34399000002</v>
      </c>
      <c r="R17" s="11">
        <f t="shared" si="3"/>
        <v>82134.252970000001</v>
      </c>
      <c r="S17" s="11">
        <f t="shared" si="4"/>
        <v>295683.76606999995</v>
      </c>
      <c r="T17" s="11">
        <f t="shared" si="5"/>
        <v>820469.88676000014</v>
      </c>
      <c r="U17" s="12"/>
      <c r="V17" s="12"/>
      <c r="W17" s="12"/>
      <c r="X17" s="13"/>
      <c r="Y17" s="13"/>
    </row>
    <row r="18" spans="1:25" s="14" customFormat="1" ht="53.25" customHeight="1">
      <c r="A18" s="7" t="s">
        <v>13</v>
      </c>
      <c r="B18" s="8" t="s">
        <v>14</v>
      </c>
      <c r="C18" s="8" t="s">
        <v>3</v>
      </c>
      <c r="D18" s="8" t="s">
        <v>22</v>
      </c>
      <c r="E18" s="8"/>
      <c r="F18" s="8"/>
      <c r="G18" s="9">
        <f>'2023'!G21</f>
        <v>68.391000000000005</v>
      </c>
      <c r="H18" s="9">
        <f>'2023'!H21</f>
        <v>33.591999999999999</v>
      </c>
      <c r="I18" s="9">
        <f>'2023'!I21</f>
        <v>18.998000000000001</v>
      </c>
      <c r="J18" s="9">
        <f>'2023'!J21</f>
        <v>68.393999999999991</v>
      </c>
      <c r="K18" s="9">
        <f t="shared" si="0"/>
        <v>189.375</v>
      </c>
      <c r="L18" s="10">
        <v>4104.79</v>
      </c>
      <c r="M18" s="10">
        <v>4104.79</v>
      </c>
      <c r="N18" s="10">
        <v>1424.8</v>
      </c>
      <c r="O18" s="10">
        <v>1481.79</v>
      </c>
      <c r="P18" s="11">
        <f t="shared" si="1"/>
        <v>183287.19609000001</v>
      </c>
      <c r="Q18" s="11">
        <f t="shared" si="2"/>
        <v>90026.224079999985</v>
      </c>
      <c r="R18" s="11">
        <f t="shared" si="3"/>
        <v>49831.754000000001</v>
      </c>
      <c r="S18" s="11">
        <f t="shared" si="4"/>
        <v>179397.46199999997</v>
      </c>
      <c r="T18" s="11">
        <f t="shared" si="5"/>
        <v>502542.63616999995</v>
      </c>
      <c r="U18" s="12"/>
      <c r="V18" s="12"/>
      <c r="W18" s="12"/>
      <c r="X18" s="13"/>
      <c r="Y18" s="13"/>
    </row>
    <row r="19" spans="1:25" s="14" customFormat="1" ht="53.25" customHeight="1">
      <c r="A19" s="7" t="s">
        <v>13</v>
      </c>
      <c r="B19" s="8" t="s">
        <v>14</v>
      </c>
      <c r="C19" s="8" t="s">
        <v>3</v>
      </c>
      <c r="D19" s="8" t="s">
        <v>23</v>
      </c>
      <c r="E19" s="8"/>
      <c r="F19" s="8"/>
      <c r="G19" s="9">
        <f>'2023'!G22</f>
        <v>281.49599999999998</v>
      </c>
      <c r="H19" s="9">
        <f>'2023'!H22</f>
        <v>136.84399999999999</v>
      </c>
      <c r="I19" s="9">
        <f>'2023'!I22</f>
        <v>81.741</v>
      </c>
      <c r="J19" s="9">
        <f>'2023'!J22</f>
        <v>293.32900000000001</v>
      </c>
      <c r="K19" s="9">
        <f t="shared" si="0"/>
        <v>793.41</v>
      </c>
      <c r="L19" s="10">
        <v>4104.79</v>
      </c>
      <c r="M19" s="10">
        <v>4104.79</v>
      </c>
      <c r="N19" s="10">
        <v>1612</v>
      </c>
      <c r="O19" s="10">
        <v>1676.48</v>
      </c>
      <c r="P19" s="11">
        <f t="shared" si="1"/>
        <v>701710.41383999994</v>
      </c>
      <c r="Q19" s="11">
        <f t="shared" si="2"/>
        <v>341123.35475999996</v>
      </c>
      <c r="R19" s="11">
        <f t="shared" si="3"/>
        <v>198492.48770999999</v>
      </c>
      <c r="S19" s="11">
        <f t="shared" si="4"/>
        <v>712293.74398999999</v>
      </c>
      <c r="T19" s="11">
        <f t="shared" si="5"/>
        <v>1953620.0003</v>
      </c>
      <c r="U19" s="12"/>
      <c r="V19" s="12"/>
      <c r="W19" s="12"/>
      <c r="X19" s="13"/>
      <c r="Y19" s="13"/>
    </row>
    <row r="20" spans="1:25" s="14" customFormat="1" ht="53.25" customHeight="1">
      <c r="A20" s="7" t="s">
        <v>13</v>
      </c>
      <c r="B20" s="8" t="s">
        <v>14</v>
      </c>
      <c r="C20" s="8" t="s">
        <v>3</v>
      </c>
      <c r="D20" s="8" t="s">
        <v>24</v>
      </c>
      <c r="E20" s="8"/>
      <c r="F20" s="8"/>
      <c r="G20" s="9">
        <f>'2023'!G23</f>
        <v>679.57899999999995</v>
      </c>
      <c r="H20" s="9">
        <f>'2023'!H23</f>
        <v>329.315</v>
      </c>
      <c r="I20" s="9">
        <f>'2023'!I23</f>
        <v>168.49600000000001</v>
      </c>
      <c r="J20" s="9">
        <f>'2023'!J23</f>
        <v>689.30099999999993</v>
      </c>
      <c r="K20" s="9">
        <f t="shared" si="0"/>
        <v>1866.691</v>
      </c>
      <c r="L20" s="10">
        <v>4104.79</v>
      </c>
      <c r="M20" s="10">
        <v>4104.79</v>
      </c>
      <c r="N20" s="10">
        <v>1508</v>
      </c>
      <c r="O20" s="10">
        <v>1568.32</v>
      </c>
      <c r="P20" s="11">
        <f t="shared" si="1"/>
        <v>1764723.9514099997</v>
      </c>
      <c r="Q20" s="11">
        <f t="shared" si="2"/>
        <v>855161.89885</v>
      </c>
      <c r="R20" s="11">
        <f t="shared" si="3"/>
        <v>427385.04912000004</v>
      </c>
      <c r="S20" s="11">
        <f t="shared" si="4"/>
        <v>1748391.3074700001</v>
      </c>
      <c r="T20" s="11">
        <f t="shared" si="5"/>
        <v>4795662.2068499997</v>
      </c>
      <c r="U20" s="12"/>
      <c r="V20" s="12"/>
      <c r="W20" s="12"/>
      <c r="X20" s="13"/>
      <c r="Y20" s="13"/>
    </row>
    <row r="21" spans="1:25" s="14" customFormat="1" ht="53.25" customHeight="1">
      <c r="A21" s="7" t="s">
        <v>13</v>
      </c>
      <c r="B21" s="8" t="s">
        <v>14</v>
      </c>
      <c r="C21" s="8" t="s">
        <v>3</v>
      </c>
      <c r="D21" s="8" t="s">
        <v>25</v>
      </c>
      <c r="E21" s="8"/>
      <c r="F21" s="8"/>
      <c r="G21" s="9">
        <f>'2023'!G24</f>
        <v>83.871000000000009</v>
      </c>
      <c r="H21" s="9">
        <f>'2023'!H24</f>
        <v>40.582999999999998</v>
      </c>
      <c r="I21" s="9">
        <f>'2023'!I24</f>
        <v>23.297999999999998</v>
      </c>
      <c r="J21" s="9">
        <f>'2023'!J24</f>
        <v>90.792000000000002</v>
      </c>
      <c r="K21" s="9">
        <f t="shared" si="0"/>
        <v>238.54400000000001</v>
      </c>
      <c r="L21" s="10">
        <v>3943.01</v>
      </c>
      <c r="M21" s="10">
        <v>3943.01</v>
      </c>
      <c r="N21" s="10">
        <v>1612</v>
      </c>
      <c r="O21" s="10">
        <v>1676.48</v>
      </c>
      <c r="P21" s="11">
        <f t="shared" si="1"/>
        <v>195504.13971000005</v>
      </c>
      <c r="Q21" s="11">
        <f t="shared" si="2"/>
        <v>94599.378830000001</v>
      </c>
      <c r="R21" s="11">
        <f t="shared" si="3"/>
        <v>52805.615940000003</v>
      </c>
      <c r="S21" s="11">
        <f t="shared" si="4"/>
        <v>205782.79176000002</v>
      </c>
      <c r="T21" s="11">
        <f t="shared" si="5"/>
        <v>548691.92624000006</v>
      </c>
      <c r="U21" s="12"/>
      <c r="V21" s="12"/>
      <c r="W21" s="12"/>
      <c r="X21" s="13"/>
      <c r="Y21" s="13"/>
    </row>
    <row r="22" spans="1:25" s="14" customFormat="1" ht="53.25" customHeight="1">
      <c r="A22" s="7" t="s">
        <v>13</v>
      </c>
      <c r="B22" s="8" t="s">
        <v>14</v>
      </c>
      <c r="C22" s="8" t="s">
        <v>3</v>
      </c>
      <c r="D22" s="8" t="s">
        <v>26</v>
      </c>
      <c r="E22" s="8"/>
      <c r="F22" s="8"/>
      <c r="G22" s="9">
        <f>'2023'!G25</f>
        <v>785.79299999999989</v>
      </c>
      <c r="H22" s="9">
        <f>'2023'!H25</f>
        <v>380.435</v>
      </c>
      <c r="I22" s="9">
        <f>'2023'!I25</f>
        <v>187.22</v>
      </c>
      <c r="J22" s="9">
        <f>'2023'!J25</f>
        <v>780.2940000000001</v>
      </c>
      <c r="K22" s="9">
        <f t="shared" si="0"/>
        <v>2133.7420000000002</v>
      </c>
      <c r="L22" s="10">
        <v>4104.79</v>
      </c>
      <c r="M22" s="10">
        <v>4104.79</v>
      </c>
      <c r="N22" s="10">
        <v>1612</v>
      </c>
      <c r="O22" s="10">
        <v>1676.48</v>
      </c>
      <c r="P22" s="11">
        <f t="shared" si="1"/>
        <v>1958816.9324699997</v>
      </c>
      <c r="Q22" s="11">
        <f t="shared" si="2"/>
        <v>948344.56365000003</v>
      </c>
      <c r="R22" s="11">
        <f t="shared" si="3"/>
        <v>454628.19819999998</v>
      </c>
      <c r="S22" s="11">
        <f t="shared" si="4"/>
        <v>1894795.7231400001</v>
      </c>
      <c r="T22" s="11">
        <f t="shared" si="5"/>
        <v>5256585.4174600001</v>
      </c>
      <c r="U22" s="12"/>
      <c r="V22" s="12"/>
      <c r="W22" s="12"/>
      <c r="X22" s="13"/>
      <c r="Y22" s="13"/>
    </row>
    <row r="23" spans="1:25" s="14" customFormat="1" ht="53.25" customHeight="1">
      <c r="A23" s="7" t="s">
        <v>27</v>
      </c>
      <c r="B23" s="8" t="s">
        <v>28</v>
      </c>
      <c r="C23" s="8" t="s">
        <v>3</v>
      </c>
      <c r="D23" s="8" t="s">
        <v>347</v>
      </c>
      <c r="E23" s="8" t="s">
        <v>348</v>
      </c>
      <c r="F23" s="8"/>
      <c r="G23" s="9">
        <f>'2023'!G26</f>
        <v>448.11999999999995</v>
      </c>
      <c r="H23" s="9">
        <f>'2023'!H26</f>
        <v>223.56</v>
      </c>
      <c r="I23" s="9">
        <f>'2023'!I26</f>
        <v>147.31</v>
      </c>
      <c r="J23" s="9">
        <f>'2023'!J26</f>
        <v>435.19999999999993</v>
      </c>
      <c r="K23" s="9">
        <f t="shared" si="0"/>
        <v>1254.19</v>
      </c>
      <c r="L23" s="10">
        <v>2633.5876538786033</v>
      </c>
      <c r="M23" s="10">
        <v>2774.1686524707229</v>
      </c>
      <c r="N23" s="10">
        <v>1851.2</v>
      </c>
      <c r="O23" s="10">
        <v>1925.248</v>
      </c>
      <c r="P23" s="11">
        <f t="shared" si="1"/>
        <v>350603.55545607966</v>
      </c>
      <c r="Q23" s="11">
        <f t="shared" si="2"/>
        <v>174910.58390110056</v>
      </c>
      <c r="R23" s="11">
        <f t="shared" si="3"/>
        <v>125054.50131546218</v>
      </c>
      <c r="S23" s="11">
        <f t="shared" si="4"/>
        <v>369450.26795525855</v>
      </c>
      <c r="T23" s="11">
        <f t="shared" si="5"/>
        <v>1020018.908627901</v>
      </c>
      <c r="U23" s="12"/>
      <c r="V23" s="12"/>
      <c r="W23" s="12"/>
      <c r="X23" s="13"/>
      <c r="Y23" s="13"/>
    </row>
    <row r="24" spans="1:25" s="14" customFormat="1" ht="53.25" customHeight="1">
      <c r="A24" s="7" t="s">
        <v>30</v>
      </c>
      <c r="B24" s="8" t="s">
        <v>31</v>
      </c>
      <c r="C24" s="8" t="s">
        <v>3</v>
      </c>
      <c r="D24" s="8" t="s">
        <v>29</v>
      </c>
      <c r="E24" s="8"/>
      <c r="F24" s="8"/>
      <c r="G24" s="9">
        <f>'2023'!G27</f>
        <v>366.91200000000003</v>
      </c>
      <c r="H24" s="9">
        <f>'2023'!H27</f>
        <v>132.703</v>
      </c>
      <c r="I24" s="9">
        <f>'2023'!I27</f>
        <v>25.268999999999998</v>
      </c>
      <c r="J24" s="9">
        <f>'2023'!J27</f>
        <v>224.417</v>
      </c>
      <c r="K24" s="9">
        <f t="shared" si="0"/>
        <v>749.30100000000004</v>
      </c>
      <c r="L24" s="10">
        <v>3592.7561241266412</v>
      </c>
      <c r="M24" s="10">
        <v>3592.7561241266403</v>
      </c>
      <c r="N24" s="10">
        <v>1851.2</v>
      </c>
      <c r="O24" s="10">
        <v>1925.248</v>
      </c>
      <c r="P24" s="11">
        <f t="shared" si="1"/>
        <v>638997.84061555425</v>
      </c>
      <c r="Q24" s="11">
        <f t="shared" si="2"/>
        <v>231109.72233997766</v>
      </c>
      <c r="R24" s="11">
        <f t="shared" si="3"/>
        <v>42136.262788556072</v>
      </c>
      <c r="S24" s="11">
        <f t="shared" si="4"/>
        <v>374217.17069212825</v>
      </c>
      <c r="T24" s="11">
        <f t="shared" si="5"/>
        <v>1286460.9964362162</v>
      </c>
      <c r="U24" s="12"/>
      <c r="V24" s="12"/>
      <c r="W24" s="12"/>
      <c r="X24" s="13"/>
      <c r="Y24" s="13"/>
    </row>
    <row r="25" spans="1:25" s="14" customFormat="1" ht="53.25" customHeight="1">
      <c r="A25" s="7" t="s">
        <v>32</v>
      </c>
      <c r="B25" s="8" t="s">
        <v>33</v>
      </c>
      <c r="C25" s="8" t="s">
        <v>3</v>
      </c>
      <c r="D25" s="8" t="s">
        <v>29</v>
      </c>
      <c r="E25" s="8"/>
      <c r="F25" s="8"/>
      <c r="G25" s="9">
        <f>'2023'!G28</f>
        <v>27945.523000000001</v>
      </c>
      <c r="H25" s="9">
        <f>'2023'!H28</f>
        <v>11107.673999999999</v>
      </c>
      <c r="I25" s="9">
        <f>'2023'!I28</f>
        <v>4559.527</v>
      </c>
      <c r="J25" s="9">
        <f>'2023'!J28</f>
        <v>17422.05</v>
      </c>
      <c r="K25" s="9">
        <f t="shared" si="0"/>
        <v>61034.774000000005</v>
      </c>
      <c r="L25" s="10">
        <v>3479.55</v>
      </c>
      <c r="M25" s="10">
        <v>3479.55</v>
      </c>
      <c r="N25" s="10">
        <v>1591.2</v>
      </c>
      <c r="O25" s="10">
        <v>1654.85</v>
      </c>
      <c r="P25" s="11">
        <f t="shared" si="1"/>
        <v>52770928.357050009</v>
      </c>
      <c r="Q25" s="11">
        <f t="shared" si="2"/>
        <v>20975176.197900001</v>
      </c>
      <c r="R25" s="11">
        <f t="shared" si="3"/>
        <v>8319768.9169000015</v>
      </c>
      <c r="S25" s="11">
        <f t="shared" si="4"/>
        <v>31790014.635000002</v>
      </c>
      <c r="T25" s="11">
        <f t="shared" si="5"/>
        <v>113855888.10685001</v>
      </c>
      <c r="U25" s="12"/>
      <c r="V25" s="12"/>
      <c r="W25" s="12"/>
      <c r="X25" s="13"/>
      <c r="Y25" s="13"/>
    </row>
    <row r="26" spans="1:25" s="14" customFormat="1" ht="53.25" customHeight="1">
      <c r="A26" s="7" t="s">
        <v>32</v>
      </c>
      <c r="B26" s="8" t="s">
        <v>33</v>
      </c>
      <c r="C26" s="8" t="s">
        <v>3</v>
      </c>
      <c r="D26" s="8" t="s">
        <v>34</v>
      </c>
      <c r="E26" s="8"/>
      <c r="F26" s="8"/>
      <c r="G26" s="9">
        <f>'2023'!G29</f>
        <v>2629.8820000000001</v>
      </c>
      <c r="H26" s="9">
        <f>'2023'!H29</f>
        <v>667.851</v>
      </c>
      <c r="I26" s="9">
        <f>'2023'!I29</f>
        <v>467.45</v>
      </c>
      <c r="J26" s="9">
        <f>'2023'!J29</f>
        <v>1542.49</v>
      </c>
      <c r="K26" s="9">
        <f t="shared" si="0"/>
        <v>5307.6729999999998</v>
      </c>
      <c r="L26" s="10">
        <v>3031.34</v>
      </c>
      <c r="M26" s="10">
        <v>3031.34</v>
      </c>
      <c r="N26" s="10">
        <v>1664</v>
      </c>
      <c r="O26" s="10">
        <v>1730.56</v>
      </c>
      <c r="P26" s="11">
        <f t="shared" si="1"/>
        <v>3595942.8538800003</v>
      </c>
      <c r="Q26" s="11">
        <f t="shared" si="2"/>
        <v>913179.38634000008</v>
      </c>
      <c r="R26" s="11">
        <f t="shared" si="3"/>
        <v>608049.61100000003</v>
      </c>
      <c r="S26" s="11">
        <f t="shared" si="4"/>
        <v>2006440.1422000004</v>
      </c>
      <c r="T26" s="11">
        <f t="shared" si="5"/>
        <v>7123611.9934200011</v>
      </c>
      <c r="U26" s="12"/>
      <c r="V26" s="12"/>
      <c r="W26" s="12"/>
      <c r="X26" s="13"/>
      <c r="Y26" s="13"/>
    </row>
    <row r="27" spans="1:25" s="26" customFormat="1" ht="53.25" customHeight="1">
      <c r="A27" s="21" t="s">
        <v>295</v>
      </c>
      <c r="B27" s="8" t="s">
        <v>296</v>
      </c>
      <c r="C27" s="8" t="s">
        <v>3</v>
      </c>
      <c r="D27" s="8" t="s">
        <v>24</v>
      </c>
      <c r="E27" s="8"/>
      <c r="F27" s="8"/>
      <c r="G27" s="9">
        <f>'2023'!G30</f>
        <v>61.82</v>
      </c>
      <c r="H27" s="9">
        <f>'2023'!H30</f>
        <v>26.5</v>
      </c>
      <c r="I27" s="9">
        <f>'2023'!I30</f>
        <v>11.78</v>
      </c>
      <c r="J27" s="9">
        <f>'2023'!J30</f>
        <v>47.1</v>
      </c>
      <c r="K27" s="22">
        <f>G27+H27+I27+J27</f>
        <v>147.19999999999999</v>
      </c>
      <c r="L27" s="23">
        <v>9544.0534500000012</v>
      </c>
      <c r="M27" s="10">
        <v>9634.5044636999992</v>
      </c>
      <c r="N27" s="23">
        <v>1508</v>
      </c>
      <c r="O27" s="10">
        <v>1568.3200000000002</v>
      </c>
      <c r="P27" s="11">
        <f>G27*(L27-N27)</f>
        <v>496788.82427900005</v>
      </c>
      <c r="Q27" s="11">
        <f>(L27-N27)*H27</f>
        <v>212955.41642500003</v>
      </c>
      <c r="R27" s="11">
        <f>(M27-O27)*I27</f>
        <v>95019.652982385989</v>
      </c>
      <c r="S27" s="11">
        <f>(M27-O27)*J27</f>
        <v>379917.28824026999</v>
      </c>
      <c r="T27" s="11">
        <f>SUM(P27:S27)</f>
        <v>1184681.181926656</v>
      </c>
      <c r="U27" s="24"/>
      <c r="V27" s="25"/>
      <c r="W27" s="25"/>
      <c r="X27" s="13"/>
      <c r="Y27" s="13"/>
    </row>
    <row r="28" spans="1:25" s="14" customFormat="1" ht="14.25" customHeight="1">
      <c r="A28" s="7"/>
      <c r="B28" s="8"/>
      <c r="C28" s="8"/>
      <c r="D28" s="8"/>
      <c r="E28" s="8"/>
      <c r="F28" s="8"/>
      <c r="G28" s="9"/>
      <c r="H28" s="9"/>
      <c r="I28" s="9"/>
      <c r="J28" s="9"/>
      <c r="K28" s="9"/>
      <c r="L28" s="10"/>
      <c r="M28" s="10"/>
      <c r="N28" s="10"/>
      <c r="O28" s="10"/>
      <c r="P28" s="11"/>
      <c r="Q28" s="11"/>
      <c r="R28" s="11"/>
      <c r="S28" s="11"/>
      <c r="T28" s="11"/>
      <c r="U28" s="12"/>
      <c r="V28" s="12"/>
      <c r="W28" s="12"/>
      <c r="X28" s="13"/>
      <c r="Y28" s="13"/>
    </row>
    <row r="29" spans="1:25" s="14" customFormat="1" ht="53.25" customHeight="1">
      <c r="A29" s="7" t="s">
        <v>35</v>
      </c>
      <c r="B29" s="8" t="s">
        <v>36</v>
      </c>
      <c r="C29" s="8" t="s">
        <v>297</v>
      </c>
      <c r="D29" s="8" t="s">
        <v>305</v>
      </c>
      <c r="E29" s="8"/>
      <c r="F29" s="8" t="s">
        <v>306</v>
      </c>
      <c r="G29" s="9">
        <f>'2023'!G32</f>
        <v>410.84400000000005</v>
      </c>
      <c r="H29" s="9">
        <f>'2023'!H32</f>
        <v>273.89600000000002</v>
      </c>
      <c r="I29" s="9">
        <f>'2023'!I32</f>
        <v>139.9</v>
      </c>
      <c r="J29" s="9">
        <f>'2023'!J32</f>
        <v>416.74800000000005</v>
      </c>
      <c r="K29" s="9">
        <f>G29+H29+I29+J29</f>
        <v>1241.3879999999999</v>
      </c>
      <c r="L29" s="10">
        <v>8306.6957433596253</v>
      </c>
      <c r="M29" s="10">
        <v>8306.6957433596253</v>
      </c>
      <c r="N29" s="10">
        <v>1386.6673600000001</v>
      </c>
      <c r="O29" s="10">
        <v>1442.1340544000002</v>
      </c>
      <c r="P29" s="11">
        <f>G29*(L29-N29)</f>
        <v>2843052.141133002</v>
      </c>
      <c r="Q29" s="11">
        <f t="shared" ref="Q29:R33" si="6">(L29-N29)*H29</f>
        <v>1895368.094088668</v>
      </c>
      <c r="R29" s="11">
        <f t="shared" si="6"/>
        <v>960352.18028545158</v>
      </c>
      <c r="S29" s="11">
        <f>(M29-O29)*J29</f>
        <v>2860792.3547505462</v>
      </c>
      <c r="T29" s="11">
        <f t="shared" si="5"/>
        <v>8559564.7702576686</v>
      </c>
      <c r="U29" s="12"/>
      <c r="V29" s="12"/>
      <c r="W29" s="12"/>
      <c r="X29" s="13"/>
      <c r="Y29" s="13"/>
    </row>
    <row r="30" spans="1:25" s="14" customFormat="1" ht="53.25" customHeight="1">
      <c r="A30" s="7" t="s">
        <v>35</v>
      </c>
      <c r="B30" s="8" t="s">
        <v>36</v>
      </c>
      <c r="C30" s="8" t="s">
        <v>297</v>
      </c>
      <c r="D30" s="8" t="s">
        <v>298</v>
      </c>
      <c r="E30" s="8"/>
      <c r="F30" s="8" t="s">
        <v>299</v>
      </c>
      <c r="G30" s="9">
        <f>'2023'!G33</f>
        <v>1572.2560000000001</v>
      </c>
      <c r="H30" s="9">
        <f>'2023'!H33</f>
        <v>1016.3579999999999</v>
      </c>
      <c r="I30" s="9">
        <f>'2023'!I33</f>
        <v>495.66899999999998</v>
      </c>
      <c r="J30" s="9">
        <f>'2023'!J33</f>
        <v>1525.6990000000001</v>
      </c>
      <c r="K30" s="9">
        <f>G30+H30+I30+J30</f>
        <v>4609.982</v>
      </c>
      <c r="L30" s="10">
        <v>7735.9259303549907</v>
      </c>
      <c r="M30" s="10">
        <v>7735.9259303549916</v>
      </c>
      <c r="N30" s="10">
        <v>1386.6673600000001</v>
      </c>
      <c r="O30" s="10">
        <v>1442.1340544000002</v>
      </c>
      <c r="P30" s="11">
        <f>G30*(L30-N30)</f>
        <v>9982659.8827920556</v>
      </c>
      <c r="Q30" s="11">
        <f t="shared" si="6"/>
        <v>6453119.7420488568</v>
      </c>
      <c r="R30" s="11">
        <f t="shared" si="6"/>
        <v>3119637.5253627342</v>
      </c>
      <c r="S30" s="11">
        <f>(M30-O30)*J30</f>
        <v>9602431.9713526536</v>
      </c>
      <c r="T30" s="11">
        <f t="shared" si="5"/>
        <v>29157849.121556297</v>
      </c>
      <c r="U30" s="12"/>
      <c r="V30" s="12"/>
      <c r="W30" s="12"/>
      <c r="X30" s="13"/>
      <c r="Y30" s="13"/>
    </row>
    <row r="31" spans="1:25" s="14" customFormat="1" ht="53.25" customHeight="1">
      <c r="A31" s="7" t="s">
        <v>35</v>
      </c>
      <c r="B31" s="8" t="s">
        <v>36</v>
      </c>
      <c r="C31" s="8" t="s">
        <v>297</v>
      </c>
      <c r="D31" s="8" t="s">
        <v>302</v>
      </c>
      <c r="E31" s="8"/>
      <c r="F31" s="8"/>
      <c r="G31" s="9">
        <f>'2023'!G34</f>
        <v>2823.502</v>
      </c>
      <c r="H31" s="9">
        <f>'2023'!H34</f>
        <v>1019.2060000000001</v>
      </c>
      <c r="I31" s="9">
        <f>'2023'!I34</f>
        <v>382.79199999999997</v>
      </c>
      <c r="J31" s="9">
        <f>'2023'!J34</f>
        <v>2745.386</v>
      </c>
      <c r="K31" s="9">
        <f>G31+H31+I31+J31</f>
        <v>6970.8860000000004</v>
      </c>
      <c r="L31" s="10">
        <v>11121.497227879823</v>
      </c>
      <c r="M31" s="10">
        <v>11121.497227879821</v>
      </c>
      <c r="N31" s="10">
        <v>1802.6632</v>
      </c>
      <c r="O31" s="10">
        <v>1874.769728</v>
      </c>
      <c r="P31" s="11">
        <f>G31*(L31-N31)</f>
        <v>26311746.515386738</v>
      </c>
      <c r="Q31" s="11">
        <f t="shared" si="6"/>
        <v>9497811.554219285</v>
      </c>
      <c r="R31" s="11">
        <f t="shared" si="6"/>
        <v>3539573.3131339964</v>
      </c>
      <c r="S31" s="11">
        <f>(M31-O31)*J31</f>
        <v>25385836.223985065</v>
      </c>
      <c r="T31" s="11">
        <f t="shared" si="5"/>
        <v>64734967.606725082</v>
      </c>
      <c r="U31" s="12"/>
      <c r="V31" s="12"/>
      <c r="W31" s="12"/>
      <c r="X31" s="13"/>
      <c r="Y31" s="13"/>
    </row>
    <row r="32" spans="1:25" s="14" customFormat="1" ht="53.25" customHeight="1">
      <c r="A32" s="7" t="s">
        <v>35</v>
      </c>
      <c r="B32" s="8" t="s">
        <v>36</v>
      </c>
      <c r="C32" s="8" t="s">
        <v>297</v>
      </c>
      <c r="D32" s="8" t="s">
        <v>300</v>
      </c>
      <c r="E32" s="8"/>
      <c r="F32" s="8" t="s">
        <v>301</v>
      </c>
      <c r="G32" s="9">
        <f>'2023'!G35</f>
        <v>182.745</v>
      </c>
      <c r="H32" s="9">
        <f>'2023'!H35</f>
        <v>112.66499999999999</v>
      </c>
      <c r="I32" s="9">
        <f>'2023'!I35</f>
        <v>65.644999999999996</v>
      </c>
      <c r="J32" s="9">
        <f>'2023'!J35</f>
        <v>195.22</v>
      </c>
      <c r="K32" s="9">
        <f>G32+H32+I32+J32</f>
        <v>556.27499999999998</v>
      </c>
      <c r="L32" s="10">
        <v>11731.743584960426</v>
      </c>
      <c r="M32" s="10">
        <v>11731.74358496043</v>
      </c>
      <c r="N32" s="10">
        <v>1542.6632</v>
      </c>
      <c r="O32" s="10">
        <v>1604.3697280000001</v>
      </c>
      <c r="P32" s="11">
        <f>G32*(L32-N32)</f>
        <v>1862003.4949495932</v>
      </c>
      <c r="Q32" s="11">
        <f t="shared" si="6"/>
        <v>1147952.7415715666</v>
      </c>
      <c r="R32" s="11">
        <f t="shared" si="6"/>
        <v>664811.4568401674</v>
      </c>
      <c r="S32" s="11">
        <f>(M32-O32)*J32</f>
        <v>1977065.9243558152</v>
      </c>
      <c r="T32" s="11">
        <f t="shared" si="5"/>
        <v>5651833.6177171422</v>
      </c>
      <c r="U32" s="12"/>
      <c r="V32" s="12"/>
      <c r="W32" s="12"/>
      <c r="X32" s="13"/>
      <c r="Y32" s="13"/>
    </row>
    <row r="33" spans="1:25" s="14" customFormat="1" ht="53.25" customHeight="1">
      <c r="A33" s="7" t="s">
        <v>35</v>
      </c>
      <c r="B33" s="8" t="s">
        <v>36</v>
      </c>
      <c r="C33" s="8" t="s">
        <v>297</v>
      </c>
      <c r="D33" s="8" t="s">
        <v>303</v>
      </c>
      <c r="E33" s="8"/>
      <c r="F33" s="8" t="s">
        <v>304</v>
      </c>
      <c r="G33" s="9">
        <f>'2023'!G36</f>
        <v>163.59299999999999</v>
      </c>
      <c r="H33" s="9">
        <f>'2023'!H36</f>
        <v>78.951999999999998</v>
      </c>
      <c r="I33" s="9">
        <f>'2023'!I36</f>
        <v>38.171999999999997</v>
      </c>
      <c r="J33" s="9">
        <f>'2023'!J36</f>
        <v>163.59299999999999</v>
      </c>
      <c r="K33" s="9">
        <f>G33+H33+I33+J33</f>
        <v>444.30999999999995</v>
      </c>
      <c r="L33" s="10">
        <v>11005.877521391087</v>
      </c>
      <c r="M33" s="10">
        <v>11005.877521391085</v>
      </c>
      <c r="N33" s="10">
        <v>1386.6673600000001</v>
      </c>
      <c r="O33" s="10">
        <v>1442.1340544000002</v>
      </c>
      <c r="P33" s="11">
        <f>G33*(L33-N33)</f>
        <v>1573635.447932452</v>
      </c>
      <c r="Q33" s="11">
        <f t="shared" si="6"/>
        <v>759455.88066214905</v>
      </c>
      <c r="R33" s="11">
        <f t="shared" si="6"/>
        <v>365067.21562198369</v>
      </c>
      <c r="S33" s="11">
        <f>(M33-O33)*J33</f>
        <v>1564561.4849954725</v>
      </c>
      <c r="T33" s="11">
        <f t="shared" si="5"/>
        <v>4262720.0292120567</v>
      </c>
      <c r="U33" s="12"/>
      <c r="V33" s="12"/>
      <c r="W33" s="12"/>
      <c r="X33" s="13"/>
      <c r="Y33" s="13"/>
    </row>
    <row r="34" spans="1:25" s="14" customFormat="1" ht="14.25" customHeight="1">
      <c r="A34" s="7"/>
      <c r="B34" s="8"/>
      <c r="C34" s="8"/>
      <c r="D34" s="8"/>
      <c r="E34" s="8"/>
      <c r="F34" s="8"/>
      <c r="G34" s="9"/>
      <c r="H34" s="9"/>
      <c r="I34" s="9"/>
      <c r="J34" s="9"/>
      <c r="K34" s="9"/>
      <c r="L34" s="10"/>
      <c r="M34" s="10"/>
      <c r="N34" s="10"/>
      <c r="O34" s="10"/>
      <c r="P34" s="11"/>
      <c r="Q34" s="11"/>
      <c r="R34" s="11"/>
      <c r="S34" s="11"/>
      <c r="T34" s="11"/>
      <c r="U34" s="12"/>
      <c r="V34" s="12"/>
      <c r="W34" s="12"/>
      <c r="X34" s="13"/>
      <c r="Y34" s="13"/>
    </row>
    <row r="35" spans="1:25" s="14" customFormat="1" ht="57.75" customHeight="1">
      <c r="A35" s="7" t="s">
        <v>99</v>
      </c>
      <c r="B35" s="8" t="s">
        <v>100</v>
      </c>
      <c r="C35" s="8" t="s">
        <v>234</v>
      </c>
      <c r="D35" s="8" t="s">
        <v>235</v>
      </c>
      <c r="E35" s="8"/>
      <c r="F35" s="8"/>
      <c r="G35" s="9">
        <f>'2023'!G38</f>
        <v>115.259</v>
      </c>
      <c r="H35" s="9">
        <f>'2023'!H38</f>
        <v>61.399000000000001</v>
      </c>
      <c r="I35" s="9">
        <f>'2023'!I38</f>
        <v>22.43</v>
      </c>
      <c r="J35" s="9">
        <f>'2023'!J38</f>
        <v>119.27699999999999</v>
      </c>
      <c r="K35" s="9">
        <f t="shared" ref="K35:K43" si="7">G35+H35+I35+J35</f>
        <v>318.36500000000001</v>
      </c>
      <c r="L35" s="10">
        <v>5026.2700000000004</v>
      </c>
      <c r="M35" s="10">
        <v>5583.3987228915694</v>
      </c>
      <c r="N35" s="10">
        <v>1393.6000000000001</v>
      </c>
      <c r="O35" s="10">
        <v>1449.3440000000003</v>
      </c>
      <c r="P35" s="11">
        <f t="shared" ref="P35:P43" si="8">G35*(L35-N35)</f>
        <v>418697.91152999998</v>
      </c>
      <c r="Q35" s="11">
        <f t="shared" ref="Q35:Q43" si="9">(L35-N35)*H35</f>
        <v>223042.30533</v>
      </c>
      <c r="R35" s="11">
        <f t="shared" ref="R35:R43" si="10">(M35-O35)*I35</f>
        <v>92726.847434457901</v>
      </c>
      <c r="S35" s="11">
        <f t="shared" ref="S35:S43" si="11">(M35-O35)*J35</f>
        <v>493097.64518233767</v>
      </c>
      <c r="T35" s="11">
        <f t="shared" si="5"/>
        <v>1227564.7094767955</v>
      </c>
      <c r="U35" s="12"/>
      <c r="V35" s="12"/>
      <c r="W35" s="12"/>
      <c r="X35" s="13"/>
      <c r="Y35" s="13"/>
    </row>
    <row r="36" spans="1:25" s="14" customFormat="1" ht="56.25" customHeight="1">
      <c r="A36" s="7" t="s">
        <v>99</v>
      </c>
      <c r="B36" s="8" t="s">
        <v>100</v>
      </c>
      <c r="C36" s="8" t="s">
        <v>234</v>
      </c>
      <c r="D36" s="8" t="s">
        <v>236</v>
      </c>
      <c r="E36" s="8"/>
      <c r="F36" s="8"/>
      <c r="G36" s="9">
        <f>'2023'!G39</f>
        <v>461.53899999999999</v>
      </c>
      <c r="H36" s="9">
        <f>'2023'!H39</f>
        <v>195.66300000000001</v>
      </c>
      <c r="I36" s="9">
        <f>'2023'!I39</f>
        <v>63.97</v>
      </c>
      <c r="J36" s="9">
        <f>'2023'!J39</f>
        <v>369.47900000000004</v>
      </c>
      <c r="K36" s="9">
        <f t="shared" si="7"/>
        <v>1090.6510000000001</v>
      </c>
      <c r="L36" s="10">
        <v>5026.2700000000004</v>
      </c>
      <c r="M36" s="10">
        <v>5583.3987228915666</v>
      </c>
      <c r="N36" s="10">
        <v>1736.8</v>
      </c>
      <c r="O36" s="10">
        <v>1806.2719999999999</v>
      </c>
      <c r="P36" s="11">
        <f t="shared" si="8"/>
        <v>1518218.6943300001</v>
      </c>
      <c r="Q36" s="11">
        <f t="shared" si="9"/>
        <v>643627.56861000007</v>
      </c>
      <c r="R36" s="11">
        <f t="shared" si="10"/>
        <v>241622.79646337352</v>
      </c>
      <c r="S36" s="11">
        <f t="shared" si="11"/>
        <v>1395569.0044472534</v>
      </c>
      <c r="T36" s="11">
        <f t="shared" si="5"/>
        <v>3799038.0638506273</v>
      </c>
      <c r="U36" s="12"/>
      <c r="V36" s="12"/>
      <c r="W36" s="12"/>
      <c r="X36" s="13"/>
      <c r="Y36" s="13"/>
    </row>
    <row r="37" spans="1:25" s="14" customFormat="1" ht="120" customHeight="1">
      <c r="A37" s="7" t="s">
        <v>99</v>
      </c>
      <c r="B37" s="8" t="s">
        <v>100</v>
      </c>
      <c r="C37" s="8" t="s">
        <v>234</v>
      </c>
      <c r="D37" s="8" t="s">
        <v>237</v>
      </c>
      <c r="E37" s="8"/>
      <c r="F37" s="8"/>
      <c r="G37" s="9">
        <f>'2023'!G40</f>
        <v>5341.1970000000001</v>
      </c>
      <c r="H37" s="9">
        <f>'2023'!H40</f>
        <v>1794.085</v>
      </c>
      <c r="I37" s="9">
        <f>'2023'!I40</f>
        <v>679.54499999999996</v>
      </c>
      <c r="J37" s="9">
        <f>'2023'!J40</f>
        <v>4165.8690000000006</v>
      </c>
      <c r="K37" s="9">
        <f t="shared" si="7"/>
        <v>11980.696</v>
      </c>
      <c r="L37" s="10">
        <v>5026.2700000000004</v>
      </c>
      <c r="M37" s="10">
        <v>5583.3987228915666</v>
      </c>
      <c r="N37" s="10">
        <v>1736.8</v>
      </c>
      <c r="O37" s="10">
        <v>1806.2719999999999</v>
      </c>
      <c r="P37" s="11">
        <f t="shared" si="8"/>
        <v>17569707.295590002</v>
      </c>
      <c r="Q37" s="11">
        <f t="shared" si="9"/>
        <v>5901588.7849500002</v>
      </c>
      <c r="R37" s="11">
        <f t="shared" si="10"/>
        <v>2566727.5789073496</v>
      </c>
      <c r="S37" s="11">
        <f t="shared" si="11"/>
        <v>15735015.123965571</v>
      </c>
      <c r="T37" s="11">
        <f t="shared" si="5"/>
        <v>41773038.783412918</v>
      </c>
      <c r="U37" s="12"/>
      <c r="V37" s="12"/>
      <c r="W37" s="12"/>
      <c r="X37" s="13"/>
      <c r="Y37" s="13"/>
    </row>
    <row r="38" spans="1:25" s="14" customFormat="1" ht="54" customHeight="1">
      <c r="A38" s="7" t="s">
        <v>238</v>
      </c>
      <c r="B38" s="8" t="s">
        <v>239</v>
      </c>
      <c r="C38" s="8" t="s">
        <v>234</v>
      </c>
      <c r="D38" s="8" t="s">
        <v>240</v>
      </c>
      <c r="E38" s="8"/>
      <c r="F38" s="8"/>
      <c r="G38" s="9">
        <f>'2023'!G41</f>
        <v>40.53</v>
      </c>
      <c r="H38" s="9">
        <f>'2023'!H41</f>
        <v>19.611000000000001</v>
      </c>
      <c r="I38" s="9">
        <f>'2023'!I41</f>
        <v>6.7690000000000001</v>
      </c>
      <c r="J38" s="9">
        <f>'2023'!J41</f>
        <v>58.53</v>
      </c>
      <c r="K38" s="9">
        <f t="shared" si="7"/>
        <v>125.44000000000001</v>
      </c>
      <c r="L38" s="10">
        <v>16319.3457217</v>
      </c>
      <c r="M38" s="10">
        <v>16319.345721699998</v>
      </c>
      <c r="N38" s="10">
        <f>'2023'!O41</f>
        <v>1860.3520000000001</v>
      </c>
      <c r="O38" s="10">
        <f>N38*1.04</f>
        <v>1934.7660800000001</v>
      </c>
      <c r="P38" s="11">
        <f t="shared" si="8"/>
        <v>586023.01554050099</v>
      </c>
      <c r="Q38" s="11">
        <f t="shared" si="9"/>
        <v>283555.32587625866</v>
      </c>
      <c r="R38" s="11">
        <f t="shared" si="10"/>
        <v>97369.219594667287</v>
      </c>
      <c r="S38" s="11">
        <f t="shared" si="11"/>
        <v>841929.44642870093</v>
      </c>
      <c r="T38" s="11">
        <f t="shared" si="5"/>
        <v>1808877.0074401279</v>
      </c>
      <c r="U38" s="12"/>
      <c r="V38" s="12"/>
      <c r="W38" s="12"/>
      <c r="X38" s="13"/>
      <c r="Y38" s="13"/>
    </row>
    <row r="39" spans="1:25" s="14" customFormat="1" ht="54" customHeight="1">
      <c r="A39" s="7" t="s">
        <v>238</v>
      </c>
      <c r="B39" s="8" t="s">
        <v>239</v>
      </c>
      <c r="C39" s="8" t="s">
        <v>234</v>
      </c>
      <c r="D39" s="8" t="s">
        <v>241</v>
      </c>
      <c r="E39" s="8"/>
      <c r="F39" s="8"/>
      <c r="G39" s="9">
        <f>'2023'!G42</f>
        <v>607.02600000000007</v>
      </c>
      <c r="H39" s="9">
        <f>'2023'!H42</f>
        <v>293.72300000000001</v>
      </c>
      <c r="I39" s="9">
        <f>'2023'!I42</f>
        <v>101.17</v>
      </c>
      <c r="J39" s="9">
        <f>'2023'!J42</f>
        <v>607.02600000000007</v>
      </c>
      <c r="K39" s="9">
        <f t="shared" si="7"/>
        <v>1608.9450000000002</v>
      </c>
      <c r="L39" s="10">
        <v>5076.3158224000008</v>
      </c>
      <c r="M39" s="10">
        <v>5076.3158224000008</v>
      </c>
      <c r="N39" s="10">
        <f>'2023'!O42</f>
        <v>1872</v>
      </c>
      <c r="O39" s="10">
        <f>N39*1.04</f>
        <v>1946.88</v>
      </c>
      <c r="P39" s="11">
        <f t="shared" si="8"/>
        <v>1945103.0164081831</v>
      </c>
      <c r="Q39" s="11">
        <f t="shared" si="9"/>
        <v>941181.25630279549</v>
      </c>
      <c r="R39" s="11">
        <f t="shared" si="10"/>
        <v>316605.02215220808</v>
      </c>
      <c r="S39" s="11">
        <f t="shared" si="11"/>
        <v>1899648.9095281831</v>
      </c>
      <c r="T39" s="11">
        <f t="shared" si="5"/>
        <v>5102538.2043913696</v>
      </c>
      <c r="U39" s="12"/>
      <c r="V39" s="12"/>
      <c r="W39" s="12"/>
      <c r="X39" s="13"/>
      <c r="Y39" s="13"/>
    </row>
    <row r="40" spans="1:25" s="14" customFormat="1" ht="54" customHeight="1">
      <c r="A40" s="7" t="s">
        <v>238</v>
      </c>
      <c r="B40" s="8" t="s">
        <v>239</v>
      </c>
      <c r="C40" s="8" t="s">
        <v>234</v>
      </c>
      <c r="D40" s="8" t="s">
        <v>242</v>
      </c>
      <c r="E40" s="8"/>
      <c r="F40" s="8"/>
      <c r="G40" s="9">
        <f>'2023'!G43</f>
        <v>93.983000000000004</v>
      </c>
      <c r="H40" s="9">
        <f>'2023'!H43</f>
        <v>45.655999999999999</v>
      </c>
      <c r="I40" s="9">
        <f>'2023'!I43</f>
        <v>18.463999999999999</v>
      </c>
      <c r="J40" s="9">
        <f>'2023'!J43</f>
        <v>94.167000000000002</v>
      </c>
      <c r="K40" s="9">
        <f t="shared" si="7"/>
        <v>252.27</v>
      </c>
      <c r="L40" s="10">
        <v>9111.9602500000055</v>
      </c>
      <c r="M40" s="10">
        <v>9619.6756565000032</v>
      </c>
      <c r="N40" s="10">
        <f>'2023'!O43</f>
        <v>2084.16</v>
      </c>
      <c r="O40" s="10">
        <f>N40*1.04</f>
        <v>2167.5263999999997</v>
      </c>
      <c r="P40" s="11">
        <f t="shared" si="8"/>
        <v>660493.75089575059</v>
      </c>
      <c r="Q40" s="11">
        <f t="shared" si="9"/>
        <v>320861.24821400025</v>
      </c>
      <c r="R40" s="11">
        <f t="shared" si="10"/>
        <v>137596.48387201605</v>
      </c>
      <c r="S40" s="11">
        <f t="shared" si="11"/>
        <v>701746.53903683589</v>
      </c>
      <c r="T40" s="11">
        <f t="shared" si="5"/>
        <v>1820698.0220186026</v>
      </c>
      <c r="U40" s="12"/>
      <c r="V40" s="12"/>
      <c r="W40" s="12"/>
      <c r="X40" s="13"/>
      <c r="Y40" s="13"/>
    </row>
    <row r="41" spans="1:25" s="14" customFormat="1" ht="54" customHeight="1">
      <c r="A41" s="7" t="s">
        <v>238</v>
      </c>
      <c r="B41" s="8" t="s">
        <v>239</v>
      </c>
      <c r="C41" s="8" t="s">
        <v>234</v>
      </c>
      <c r="D41" s="8" t="s">
        <v>243</v>
      </c>
      <c r="E41" s="8"/>
      <c r="F41" s="8"/>
      <c r="G41" s="9">
        <f>'2023'!G44</f>
        <v>106.92000000000002</v>
      </c>
      <c r="H41" s="9">
        <f>'2023'!H44</f>
        <v>42.326999999999998</v>
      </c>
      <c r="I41" s="9">
        <f>'2023'!I44</f>
        <v>14.619</v>
      </c>
      <c r="J41" s="9">
        <f>'2023'!J44</f>
        <v>91.37</v>
      </c>
      <c r="K41" s="9">
        <f t="shared" si="7"/>
        <v>255.23600000000002</v>
      </c>
      <c r="L41" s="10">
        <v>9720.5518894400011</v>
      </c>
      <c r="M41" s="10">
        <v>9720.5518894400029</v>
      </c>
      <c r="N41" s="10">
        <f>'2023'!O44</f>
        <v>1643.2</v>
      </c>
      <c r="O41" s="10">
        <f>N41*1.04</f>
        <v>1708.9280000000001</v>
      </c>
      <c r="P41" s="11">
        <f t="shared" si="8"/>
        <v>863630.46401892509</v>
      </c>
      <c r="Q41" s="11">
        <f t="shared" si="9"/>
        <v>341890.0734243269</v>
      </c>
      <c r="R41" s="11">
        <f t="shared" si="10"/>
        <v>117121.9296397234</v>
      </c>
      <c r="S41" s="11">
        <f t="shared" si="11"/>
        <v>732022.07477813307</v>
      </c>
      <c r="T41" s="11">
        <f t="shared" si="5"/>
        <v>2054664.5418611085</v>
      </c>
      <c r="U41" s="12"/>
      <c r="V41" s="12"/>
      <c r="W41" s="12"/>
      <c r="X41" s="13"/>
      <c r="Y41" s="13"/>
    </row>
    <row r="42" spans="1:25" s="14" customFormat="1" ht="54" customHeight="1">
      <c r="A42" s="7" t="s">
        <v>244</v>
      </c>
      <c r="B42" s="8" t="s">
        <v>245</v>
      </c>
      <c r="C42" s="8" t="s">
        <v>234</v>
      </c>
      <c r="D42" s="8" t="s">
        <v>246</v>
      </c>
      <c r="E42" s="8"/>
      <c r="F42" s="8"/>
      <c r="G42" s="9">
        <f>'2023'!G45</f>
        <v>296.10000000000002</v>
      </c>
      <c r="H42" s="9">
        <f>'2023'!H45</f>
        <v>148.05000000000001</v>
      </c>
      <c r="I42" s="9">
        <f>'2023'!I45</f>
        <v>49.35</v>
      </c>
      <c r="J42" s="9">
        <f>'2023'!J45</f>
        <v>296.10000000000002</v>
      </c>
      <c r="K42" s="9">
        <f t="shared" si="7"/>
        <v>789.60000000000014</v>
      </c>
      <c r="L42" s="10">
        <v>3329.7</v>
      </c>
      <c r="M42" s="10">
        <v>3329.7</v>
      </c>
      <c r="N42" s="10">
        <v>2084.1999999999998</v>
      </c>
      <c r="O42" s="10">
        <v>2167.5</v>
      </c>
      <c r="P42" s="11">
        <f t="shared" si="8"/>
        <v>368792.55000000005</v>
      </c>
      <c r="Q42" s="11">
        <f t="shared" si="9"/>
        <v>184396.27500000002</v>
      </c>
      <c r="R42" s="11">
        <f t="shared" si="10"/>
        <v>57354.569999999992</v>
      </c>
      <c r="S42" s="11">
        <f t="shared" si="11"/>
        <v>344127.42</v>
      </c>
      <c r="T42" s="11">
        <f t="shared" si="5"/>
        <v>954670.81499999994</v>
      </c>
      <c r="U42" s="12"/>
      <c r="V42" s="12"/>
      <c r="W42" s="12"/>
      <c r="X42" s="13"/>
      <c r="Y42" s="13"/>
    </row>
    <row r="43" spans="1:25" s="14" customFormat="1" ht="54" customHeight="1">
      <c r="A43" s="7" t="s">
        <v>247</v>
      </c>
      <c r="B43" s="8" t="s">
        <v>248</v>
      </c>
      <c r="C43" s="8" t="s">
        <v>234</v>
      </c>
      <c r="D43" s="8" t="s">
        <v>249</v>
      </c>
      <c r="E43" s="8"/>
      <c r="F43" s="8"/>
      <c r="G43" s="9">
        <f>'2023'!G46</f>
        <v>411.36</v>
      </c>
      <c r="H43" s="9">
        <f>'2023'!H46</f>
        <v>199.04500000000002</v>
      </c>
      <c r="I43" s="9">
        <f>'2023'!I46</f>
        <v>68.56</v>
      </c>
      <c r="J43" s="9">
        <f>'2023'!J46</f>
        <v>411.36</v>
      </c>
      <c r="K43" s="9">
        <f t="shared" si="7"/>
        <v>1090.3249999999998</v>
      </c>
      <c r="L43" s="10">
        <v>3916.8557840000003</v>
      </c>
      <c r="M43" s="10">
        <v>3916.8557839999999</v>
      </c>
      <c r="N43" s="10">
        <v>2084.16</v>
      </c>
      <c r="O43" s="10">
        <v>2167.5263999999997</v>
      </c>
      <c r="P43" s="11">
        <f t="shared" si="8"/>
        <v>753897.73770624027</v>
      </c>
      <c r="Q43" s="11">
        <f t="shared" si="9"/>
        <v>364788.9323262801</v>
      </c>
      <c r="R43" s="11">
        <f t="shared" si="10"/>
        <v>119934.02256704001</v>
      </c>
      <c r="S43" s="11">
        <f t="shared" si="11"/>
        <v>719604.13540224009</v>
      </c>
      <c r="T43" s="11">
        <f t="shared" si="5"/>
        <v>1958224.8280018005</v>
      </c>
      <c r="U43" s="12"/>
      <c r="V43" s="12"/>
      <c r="W43" s="12"/>
      <c r="X43" s="13"/>
      <c r="Y43" s="13"/>
    </row>
    <row r="44" spans="1:25" s="14" customFormat="1" ht="14.25" customHeight="1">
      <c r="A44" s="7"/>
      <c r="B44" s="8"/>
      <c r="C44" s="8"/>
      <c r="D44" s="8"/>
      <c r="E44" s="8"/>
      <c r="F44" s="8"/>
      <c r="G44" s="9"/>
      <c r="H44" s="9"/>
      <c r="I44" s="9"/>
      <c r="J44" s="9"/>
      <c r="K44" s="9"/>
      <c r="L44" s="10"/>
      <c r="M44" s="10"/>
      <c r="N44" s="10"/>
      <c r="O44" s="10"/>
      <c r="P44" s="11"/>
      <c r="Q44" s="11"/>
      <c r="R44" s="11"/>
      <c r="S44" s="11"/>
      <c r="T44" s="11"/>
      <c r="U44" s="12"/>
      <c r="V44" s="12"/>
      <c r="W44" s="12"/>
      <c r="X44" s="13"/>
      <c r="Y44" s="13"/>
    </row>
    <row r="45" spans="1:25" s="14" customFormat="1" ht="129.75" customHeight="1">
      <c r="A45" s="7" t="s">
        <v>38</v>
      </c>
      <c r="B45" s="8" t="s">
        <v>39</v>
      </c>
      <c r="C45" s="8" t="s">
        <v>308</v>
      </c>
      <c r="D45" s="8" t="s">
        <v>318</v>
      </c>
      <c r="E45" s="8"/>
      <c r="F45" s="8"/>
      <c r="G45" s="9">
        <f>'2023'!G48</f>
        <v>6998.424</v>
      </c>
      <c r="H45" s="9">
        <f>'2023'!H48</f>
        <v>4572.0630000000001</v>
      </c>
      <c r="I45" s="9">
        <f>'2023'!I48</f>
        <v>2291.4989999999998</v>
      </c>
      <c r="J45" s="9">
        <f>'2023'!J48</f>
        <v>7042.6469999999999</v>
      </c>
      <c r="K45" s="9">
        <f t="shared" ref="K45:K50" si="12">G45+H45+I45+J45</f>
        <v>20904.633000000002</v>
      </c>
      <c r="L45" s="10">
        <v>5511.11</v>
      </c>
      <c r="M45" s="10">
        <v>6091.23</v>
      </c>
      <c r="N45" s="10">
        <v>1788.8</v>
      </c>
      <c r="O45" s="10">
        <v>1860.35</v>
      </c>
      <c r="P45" s="11">
        <f t="shared" ref="P45:P50" si="13">G45*(L45-N45)</f>
        <v>26050303.639439996</v>
      </c>
      <c r="Q45" s="11">
        <f t="shared" ref="Q45:R50" si="14">(L45-N45)*H45</f>
        <v>17018635.825529996</v>
      </c>
      <c r="R45" s="11">
        <f t="shared" si="14"/>
        <v>9695057.289119998</v>
      </c>
      <c r="S45" s="11">
        <f t="shared" ref="S45:S50" si="15">(M45-O45)*J45</f>
        <v>29796594.339359995</v>
      </c>
      <c r="T45" s="11">
        <f t="shared" si="5"/>
        <v>82560591.09344998</v>
      </c>
      <c r="U45" s="12"/>
      <c r="V45" s="12"/>
      <c r="W45" s="12"/>
      <c r="X45" s="13"/>
      <c r="Y45" s="13"/>
    </row>
    <row r="46" spans="1:25" s="14" customFormat="1" ht="54.75" customHeight="1">
      <c r="A46" s="7" t="s">
        <v>35</v>
      </c>
      <c r="B46" s="8" t="s">
        <v>36</v>
      </c>
      <c r="C46" s="8" t="s">
        <v>308</v>
      </c>
      <c r="D46" s="8" t="s">
        <v>309</v>
      </c>
      <c r="E46" s="8"/>
      <c r="F46" s="8" t="s">
        <v>310</v>
      </c>
      <c r="G46" s="9">
        <f>'2023'!G49</f>
        <v>2144.3890000000001</v>
      </c>
      <c r="H46" s="9">
        <f>'2023'!H49</f>
        <v>1159.242</v>
      </c>
      <c r="I46" s="9">
        <f>'2023'!I49</f>
        <v>498.53399999999999</v>
      </c>
      <c r="J46" s="9">
        <f>'2023'!J49</f>
        <v>1878.201</v>
      </c>
      <c r="K46" s="9">
        <f t="shared" si="12"/>
        <v>5680.366</v>
      </c>
      <c r="L46" s="10">
        <v>7498.7691883999987</v>
      </c>
      <c r="M46" s="10">
        <v>7498.7691883999996</v>
      </c>
      <c r="N46" s="10">
        <v>1638</v>
      </c>
      <c r="O46" s="10">
        <v>1703.52</v>
      </c>
      <c r="P46" s="11">
        <f t="shared" si="13"/>
        <v>12567768.979143886</v>
      </c>
      <c r="Q46" s="11">
        <f t="shared" si="14"/>
        <v>6794049.7954991907</v>
      </c>
      <c r="R46" s="11">
        <f t="shared" si="14"/>
        <v>2889128.7588898051</v>
      </c>
      <c r="S46" s="11">
        <f t="shared" si="15"/>
        <v>10884642.820902066</v>
      </c>
      <c r="T46" s="11">
        <f t="shared" si="5"/>
        <v>33135590.354434952</v>
      </c>
      <c r="U46" s="12"/>
      <c r="V46" s="12"/>
      <c r="W46" s="12"/>
      <c r="X46" s="13"/>
      <c r="Y46" s="13"/>
    </row>
    <row r="47" spans="1:25" s="14" customFormat="1" ht="54.75" customHeight="1">
      <c r="A47" s="7" t="s">
        <v>312</v>
      </c>
      <c r="B47" s="8" t="s">
        <v>313</v>
      </c>
      <c r="C47" s="8" t="s">
        <v>308</v>
      </c>
      <c r="D47" s="8" t="s">
        <v>314</v>
      </c>
      <c r="E47" s="8"/>
      <c r="F47" s="8" t="s">
        <v>316</v>
      </c>
      <c r="G47" s="9">
        <f>'2023'!G50</f>
        <v>537.99</v>
      </c>
      <c r="H47" s="9">
        <f>'2023'!H50</f>
        <v>358.66</v>
      </c>
      <c r="I47" s="9">
        <f>'2023'!I50</f>
        <v>200.80600000000001</v>
      </c>
      <c r="J47" s="9">
        <f>'2023'!J50</f>
        <v>516.476</v>
      </c>
      <c r="K47" s="9">
        <f t="shared" si="12"/>
        <v>1613.9320000000002</v>
      </c>
      <c r="L47" s="10">
        <v>7619.59</v>
      </c>
      <c r="M47" s="10">
        <v>7956.6753170731727</v>
      </c>
      <c r="N47" s="10">
        <v>1788.8</v>
      </c>
      <c r="O47" s="10">
        <v>1860.3520000000001</v>
      </c>
      <c r="P47" s="11">
        <f t="shared" si="13"/>
        <v>3136906.7121000001</v>
      </c>
      <c r="Q47" s="11">
        <f t="shared" si="14"/>
        <v>2091271.1414000001</v>
      </c>
      <c r="R47" s="11">
        <f t="shared" si="14"/>
        <v>1224178.3000081957</v>
      </c>
      <c r="S47" s="11">
        <f t="shared" si="15"/>
        <v>3148604.6815086841</v>
      </c>
      <c r="T47" s="11">
        <f t="shared" si="5"/>
        <v>9600960.8350168802</v>
      </c>
      <c r="U47" s="12"/>
      <c r="V47" s="12"/>
      <c r="W47" s="12"/>
      <c r="X47" s="13"/>
      <c r="Y47" s="13"/>
    </row>
    <row r="48" spans="1:25" s="14" customFormat="1" ht="54.75" customHeight="1">
      <c r="A48" s="7" t="s">
        <v>312</v>
      </c>
      <c r="B48" s="8" t="s">
        <v>313</v>
      </c>
      <c r="C48" s="8" t="s">
        <v>308</v>
      </c>
      <c r="D48" s="8" t="s">
        <v>315</v>
      </c>
      <c r="E48" s="8"/>
      <c r="F48" s="8" t="s">
        <v>316</v>
      </c>
      <c r="G48" s="9">
        <f>'2023'!G51</f>
        <v>526.56200000000001</v>
      </c>
      <c r="H48" s="9">
        <f>'2023'!H51</f>
        <v>344.37400000000002</v>
      </c>
      <c r="I48" s="9">
        <f>'2023'!I51</f>
        <v>162.822</v>
      </c>
      <c r="J48" s="9">
        <f>'2023'!J51</f>
        <v>521.18700000000001</v>
      </c>
      <c r="K48" s="9">
        <f t="shared" si="12"/>
        <v>1554.9450000000002</v>
      </c>
      <c r="L48" s="10">
        <v>7915.47</v>
      </c>
      <c r="M48" s="10">
        <v>8752.3158285451627</v>
      </c>
      <c r="N48" s="10">
        <v>1965.6000000000001</v>
      </c>
      <c r="O48" s="10">
        <v>2044.2240000000002</v>
      </c>
      <c r="P48" s="11">
        <f t="shared" si="13"/>
        <v>3132975.4469400002</v>
      </c>
      <c r="Q48" s="11">
        <f t="shared" si="14"/>
        <v>2048980.5313800001</v>
      </c>
      <c r="R48" s="11">
        <f t="shared" si="14"/>
        <v>1092224.9277073804</v>
      </c>
      <c r="S48" s="11">
        <f t="shared" si="15"/>
        <v>3496170.2558439677</v>
      </c>
      <c r="T48" s="11">
        <f t="shared" si="5"/>
        <v>9770351.1618713494</v>
      </c>
      <c r="U48" s="12"/>
      <c r="V48" s="12"/>
      <c r="W48" s="12"/>
      <c r="X48" s="13"/>
      <c r="Y48" s="13"/>
    </row>
    <row r="49" spans="1:25" s="14" customFormat="1" ht="54.75" customHeight="1">
      <c r="A49" s="7" t="s">
        <v>42</v>
      </c>
      <c r="B49" s="8" t="s">
        <v>43</v>
      </c>
      <c r="C49" s="8" t="s">
        <v>308</v>
      </c>
      <c r="D49" s="8" t="s">
        <v>317</v>
      </c>
      <c r="E49" s="8"/>
      <c r="F49" s="8"/>
      <c r="G49" s="9">
        <f>'2023'!G52</f>
        <v>3124.7599999999998</v>
      </c>
      <c r="H49" s="9">
        <f>'2023'!H52</f>
        <v>1446.1100000000001</v>
      </c>
      <c r="I49" s="9">
        <f>'2023'!I52</f>
        <v>798.49</v>
      </c>
      <c r="J49" s="9">
        <f>'2023'!J52</f>
        <v>2934.93</v>
      </c>
      <c r="K49" s="9">
        <f t="shared" si="12"/>
        <v>8304.2899999999991</v>
      </c>
      <c r="L49" s="10">
        <v>6713.26</v>
      </c>
      <c r="M49" s="10">
        <v>7650.21</v>
      </c>
      <c r="N49" s="10">
        <v>1536</v>
      </c>
      <c r="O49" s="10">
        <f>N49*1.04</f>
        <v>1597.44</v>
      </c>
      <c r="P49" s="11">
        <f t="shared" si="13"/>
        <v>16177694.957599999</v>
      </c>
      <c r="Q49" s="11">
        <f t="shared" si="14"/>
        <v>7486887.4586000014</v>
      </c>
      <c r="R49" s="11">
        <f t="shared" si="14"/>
        <v>4833076.3173000002</v>
      </c>
      <c r="S49" s="11">
        <f t="shared" si="15"/>
        <v>17764456.256099999</v>
      </c>
      <c r="T49" s="11">
        <f t="shared" si="5"/>
        <v>46262114.989600003</v>
      </c>
      <c r="U49" s="12"/>
      <c r="V49" s="12"/>
      <c r="W49" s="12"/>
      <c r="X49" s="13"/>
      <c r="Y49" s="13"/>
    </row>
    <row r="50" spans="1:25" s="14" customFormat="1" ht="54.75" customHeight="1">
      <c r="A50" s="7" t="s">
        <v>44</v>
      </c>
      <c r="B50" s="8" t="s">
        <v>45</v>
      </c>
      <c r="C50" s="8" t="s">
        <v>308</v>
      </c>
      <c r="D50" s="8" t="s">
        <v>311</v>
      </c>
      <c r="E50" s="8"/>
      <c r="F50" s="8"/>
      <c r="G50" s="9">
        <f>'2023'!G53</f>
        <v>48.510000000000005</v>
      </c>
      <c r="H50" s="9">
        <f>'2023'!H53</f>
        <v>23.18</v>
      </c>
      <c r="I50" s="9">
        <f>'2023'!I53</f>
        <v>15.63</v>
      </c>
      <c r="J50" s="9">
        <f>'2023'!J53</f>
        <v>48.510000000000005</v>
      </c>
      <c r="K50" s="9">
        <f t="shared" si="12"/>
        <v>135.82999999999998</v>
      </c>
      <c r="L50" s="10">
        <v>4509.93</v>
      </c>
      <c r="M50" s="10">
        <v>6417.57</v>
      </c>
      <c r="N50" s="10">
        <f>'2023'!O53</f>
        <v>1788.8</v>
      </c>
      <c r="O50" s="10">
        <f>N50*1.04</f>
        <v>1860.3520000000001</v>
      </c>
      <c r="P50" s="11">
        <f t="shared" si="13"/>
        <v>132002.01630000002</v>
      </c>
      <c r="Q50" s="11">
        <f t="shared" si="14"/>
        <v>63075.793400000002</v>
      </c>
      <c r="R50" s="11">
        <f t="shared" si="14"/>
        <v>71229.317339999994</v>
      </c>
      <c r="S50" s="11">
        <f t="shared" si="15"/>
        <v>221070.64518000002</v>
      </c>
      <c r="T50" s="11">
        <f t="shared" si="5"/>
        <v>487377.77222000004</v>
      </c>
      <c r="U50" s="12"/>
      <c r="V50" s="12"/>
      <c r="W50" s="12"/>
      <c r="X50" s="13"/>
      <c r="Y50" s="13"/>
    </row>
    <row r="51" spans="1:25" s="14" customFormat="1" ht="14.25" customHeight="1">
      <c r="A51" s="7"/>
      <c r="B51" s="8"/>
      <c r="C51" s="8"/>
      <c r="D51" s="8"/>
      <c r="E51" s="8"/>
      <c r="F51" s="8"/>
      <c r="G51" s="9"/>
      <c r="H51" s="9"/>
      <c r="I51" s="9"/>
      <c r="J51" s="9"/>
      <c r="K51" s="9"/>
      <c r="L51" s="10"/>
      <c r="M51" s="10"/>
      <c r="N51" s="10"/>
      <c r="O51" s="10"/>
      <c r="P51" s="11"/>
      <c r="Q51" s="11"/>
      <c r="R51" s="11"/>
      <c r="S51" s="11"/>
      <c r="T51" s="11"/>
      <c r="U51" s="12"/>
      <c r="V51" s="12"/>
      <c r="W51" s="12"/>
      <c r="X51" s="13"/>
      <c r="Y51" s="13"/>
    </row>
    <row r="52" spans="1:25" s="14" customFormat="1" ht="54.75" customHeight="1">
      <c r="A52" s="7" t="s">
        <v>47</v>
      </c>
      <c r="B52" s="8" t="s">
        <v>48</v>
      </c>
      <c r="C52" s="8" t="s">
        <v>46</v>
      </c>
      <c r="D52" s="8" t="s">
        <v>4</v>
      </c>
      <c r="E52" s="8"/>
      <c r="F52" s="8"/>
      <c r="G52" s="9">
        <f>'2023'!G55</f>
        <v>778208.88699999999</v>
      </c>
      <c r="H52" s="9">
        <f>'2023'!H55</f>
        <v>336549.24900000001</v>
      </c>
      <c r="I52" s="9">
        <f>'2023'!I55</f>
        <v>151589.82699999999</v>
      </c>
      <c r="J52" s="9">
        <f>'2023'!J55</f>
        <v>579980.32499999995</v>
      </c>
      <c r="K52" s="9">
        <f>G52+H52+I52+J52</f>
        <v>1846328.2879999999</v>
      </c>
      <c r="L52" s="10">
        <v>2106.3950033174783</v>
      </c>
      <c r="M52" s="10">
        <v>2106.3950033174783</v>
      </c>
      <c r="N52" s="10">
        <v>1707.34</v>
      </c>
      <c r="O52" s="10">
        <v>1775.63</v>
      </c>
      <c r="P52" s="11">
        <f>G52*(L52-N52)</f>
        <v>310548149.98347616</v>
      </c>
      <c r="Q52" s="11">
        <f>(L52-N52)*H52</f>
        <v>134301661.67618987</v>
      </c>
      <c r="R52" s="11">
        <f>(M52-O52)*I52</f>
        <v>50140609.630550943</v>
      </c>
      <c r="S52" s="11">
        <f>(M52-O52)*J52</f>
        <v>191837194.12269709</v>
      </c>
      <c r="T52" s="11">
        <f t="shared" si="5"/>
        <v>686827615.41291404</v>
      </c>
      <c r="U52" s="12"/>
      <c r="V52" s="12"/>
      <c r="W52" s="12"/>
      <c r="X52" s="13"/>
      <c r="Y52" s="13"/>
    </row>
    <row r="53" spans="1:25" s="14" customFormat="1" ht="14.25" customHeight="1">
      <c r="A53" s="7"/>
      <c r="B53" s="8"/>
      <c r="C53" s="8"/>
      <c r="D53" s="8"/>
      <c r="E53" s="8"/>
      <c r="F53" s="8"/>
      <c r="G53" s="9"/>
      <c r="H53" s="9"/>
      <c r="I53" s="9"/>
      <c r="J53" s="9"/>
      <c r="K53" s="9"/>
      <c r="L53" s="10"/>
      <c r="M53" s="10"/>
      <c r="N53" s="10"/>
      <c r="O53" s="10"/>
      <c r="P53" s="11"/>
      <c r="Q53" s="11"/>
      <c r="R53" s="11"/>
      <c r="S53" s="11"/>
      <c r="T53" s="11"/>
      <c r="U53" s="12"/>
      <c r="V53" s="12"/>
      <c r="W53" s="12"/>
      <c r="X53" s="13"/>
      <c r="Y53" s="13"/>
    </row>
    <row r="54" spans="1:25" s="14" customFormat="1" ht="54" customHeight="1">
      <c r="A54" s="7" t="s">
        <v>50</v>
      </c>
      <c r="B54" s="8" t="s">
        <v>51</v>
      </c>
      <c r="C54" s="8" t="s">
        <v>49</v>
      </c>
      <c r="D54" s="8"/>
      <c r="E54" s="8"/>
      <c r="F54" s="8"/>
      <c r="G54" s="9">
        <f>'2023'!G57</f>
        <v>3176.096</v>
      </c>
      <c r="H54" s="9">
        <f>'2023'!H57</f>
        <v>1187.5540000000001</v>
      </c>
      <c r="I54" s="9">
        <f>'2023'!I57</f>
        <v>525.02</v>
      </c>
      <c r="J54" s="9">
        <f>'2023'!J57</f>
        <v>2057.7460000000001</v>
      </c>
      <c r="K54" s="9">
        <f>G54+H54+I54+J54</f>
        <v>6946.4160000000002</v>
      </c>
      <c r="L54" s="10">
        <v>2439.9240377607607</v>
      </c>
      <c r="M54" s="10">
        <v>2439.9240377607607</v>
      </c>
      <c r="N54" s="10">
        <v>1976</v>
      </c>
      <c r="O54" s="10">
        <v>2055.04</v>
      </c>
      <c r="P54" s="11">
        <f>G54*(L54-N54)</f>
        <v>1473467.2806358011</v>
      </c>
      <c r="Q54" s="11">
        <f t="shared" ref="Q54:R56" si="16">(L54-N54)*H54</f>
        <v>550934.84673894243</v>
      </c>
      <c r="R54" s="11">
        <f t="shared" si="16"/>
        <v>202071.81750515461</v>
      </c>
      <c r="S54" s="11">
        <f>(M54-O54)*J54</f>
        <v>791993.58916605439</v>
      </c>
      <c r="T54" s="11">
        <f t="shared" si="5"/>
        <v>3018467.5340459528</v>
      </c>
      <c r="U54" s="12"/>
      <c r="V54" s="12"/>
      <c r="W54" s="12"/>
      <c r="X54" s="13"/>
      <c r="Y54" s="13"/>
    </row>
    <row r="55" spans="1:25" s="14" customFormat="1" ht="54" customHeight="1">
      <c r="A55" s="7" t="s">
        <v>52</v>
      </c>
      <c r="B55" s="8" t="s">
        <v>53</v>
      </c>
      <c r="C55" s="8" t="s">
        <v>49</v>
      </c>
      <c r="D55" s="8" t="s">
        <v>54</v>
      </c>
      <c r="E55" s="8"/>
      <c r="F55" s="8"/>
      <c r="G55" s="9">
        <f>'2023'!G58</f>
        <v>87871.48000000001</v>
      </c>
      <c r="H55" s="9">
        <f>'2023'!H58</f>
        <v>14835.5</v>
      </c>
      <c r="I55" s="9">
        <f>'2023'!I58</f>
        <v>13742.86</v>
      </c>
      <c r="J55" s="9">
        <f>'2023'!J58</f>
        <v>73468.59</v>
      </c>
      <c r="K55" s="9">
        <f>G55+H55+I55+J55</f>
        <v>189918.43</v>
      </c>
      <c r="L55" s="10">
        <v>2483.5598445837527</v>
      </c>
      <c r="M55" s="10">
        <v>2604.6150649624064</v>
      </c>
      <c r="N55" s="10">
        <v>2032.3368</v>
      </c>
      <c r="O55" s="10">
        <v>2113.6302720000003</v>
      </c>
      <c r="P55" s="11">
        <f>G55*(L55-N55)</f>
        <v>39649636.737680331</v>
      </c>
      <c r="Q55" s="11">
        <f t="shared" si="16"/>
        <v>6694119.4779222626</v>
      </c>
      <c r="R55" s="11">
        <f t="shared" si="16"/>
        <v>6747535.2718113326</v>
      </c>
      <c r="S55" s="11">
        <f>(M55-O55)*J55</f>
        <v>36071960.450389899</v>
      </c>
      <c r="T55" s="11">
        <f t="shared" si="5"/>
        <v>89163251.937803835</v>
      </c>
      <c r="U55" s="12"/>
      <c r="V55" s="12"/>
      <c r="W55" s="12"/>
      <c r="X55" s="13"/>
      <c r="Y55" s="13"/>
    </row>
    <row r="56" spans="1:25" s="14" customFormat="1" ht="54" customHeight="1">
      <c r="A56" s="7" t="s">
        <v>52</v>
      </c>
      <c r="B56" s="8" t="s">
        <v>53</v>
      </c>
      <c r="C56" s="8" t="s">
        <v>49</v>
      </c>
      <c r="D56" s="8" t="s">
        <v>55</v>
      </c>
      <c r="E56" s="8"/>
      <c r="F56" s="8"/>
      <c r="G56" s="9">
        <f>'2023'!G59</f>
        <v>24724.650999999998</v>
      </c>
      <c r="H56" s="9">
        <f>'2023'!H59</f>
        <v>9268.2350000000006</v>
      </c>
      <c r="I56" s="9">
        <f>'2023'!I59</f>
        <v>5459.23</v>
      </c>
      <c r="J56" s="9">
        <f>'2023'!J59</f>
        <v>28533.65</v>
      </c>
      <c r="K56" s="9">
        <f>G56+H56+I56+J56</f>
        <v>67985.766000000003</v>
      </c>
      <c r="L56" s="10">
        <v>2470.73</v>
      </c>
      <c r="M56" s="10">
        <v>2749.6344907975463</v>
      </c>
      <c r="N56" s="10">
        <v>2032.3368</v>
      </c>
      <c r="O56" s="10">
        <v>2113.6302720000003</v>
      </c>
      <c r="P56" s="11">
        <f>G56*(L56-N56)</f>
        <v>10839118.870773198</v>
      </c>
      <c r="Q56" s="11">
        <f t="shared" si="16"/>
        <v>4063131.2000020002</v>
      </c>
      <c r="R56" s="11">
        <f t="shared" si="16"/>
        <v>3472093.3113861266</v>
      </c>
      <c r="S56" s="11">
        <f>(M56-O56)*J56</f>
        <v>18147521.777692597</v>
      </c>
      <c r="T56" s="11">
        <f t="shared" si="5"/>
        <v>36521865.15985392</v>
      </c>
      <c r="U56" s="12"/>
      <c r="V56" s="12"/>
      <c r="W56" s="12"/>
      <c r="X56" s="13"/>
      <c r="Y56" s="13"/>
    </row>
    <row r="57" spans="1:25" s="14" customFormat="1" ht="54" customHeight="1">
      <c r="A57" s="7" t="s">
        <v>265</v>
      </c>
      <c r="B57" s="8" t="s">
        <v>266</v>
      </c>
      <c r="C57" s="8" t="s">
        <v>49</v>
      </c>
      <c r="D57" s="8" t="s">
        <v>443</v>
      </c>
      <c r="E57" s="8"/>
      <c r="F57" s="8"/>
      <c r="G57" s="9">
        <f>'2023'!G60</f>
        <v>199.8</v>
      </c>
      <c r="H57" s="9">
        <f>'2023'!H60</f>
        <v>133.19999999999999</v>
      </c>
      <c r="I57" s="9">
        <f>'2023'!I60</f>
        <v>44.4</v>
      </c>
      <c r="J57" s="9">
        <f>'2023'!J60</f>
        <v>177.6</v>
      </c>
      <c r="K57" s="9">
        <f>G57+H57+I57+J57</f>
        <v>555</v>
      </c>
      <c r="L57" s="10">
        <v>2318.42</v>
      </c>
      <c r="M57" s="10">
        <v>2318.42</v>
      </c>
      <c r="N57" s="10">
        <v>2096.6608000000001</v>
      </c>
      <c r="O57" s="10">
        <v>2180.5272320000004</v>
      </c>
      <c r="P57" s="11">
        <f t="shared" ref="P57:P58" si="17">G57*(L57-N57)</f>
        <v>44307.488159999994</v>
      </c>
      <c r="Q57" s="11">
        <f t="shared" ref="Q57:Q58" si="18">(L57-N57)*H57</f>
        <v>29538.325439999993</v>
      </c>
      <c r="R57" s="11">
        <f t="shared" ref="R57:R58" si="19">(M57-O57)*I57</f>
        <v>6122.4388991999867</v>
      </c>
      <c r="S57" s="11">
        <f t="shared" ref="S57:S58" si="20">(M57-O57)*J57</f>
        <v>24489.755596799947</v>
      </c>
      <c r="T57" s="11">
        <f t="shared" ref="T57:T58" si="21">SUM(P57:S57)</f>
        <v>104458.00809599993</v>
      </c>
      <c r="U57" s="12"/>
      <c r="V57" s="12"/>
      <c r="W57" s="12"/>
      <c r="X57" s="13"/>
      <c r="Y57" s="13"/>
    </row>
    <row r="58" spans="1:25" s="14" customFormat="1" ht="54" customHeight="1">
      <c r="A58" s="7" t="s">
        <v>265</v>
      </c>
      <c r="B58" s="8" t="s">
        <v>266</v>
      </c>
      <c r="C58" s="8" t="s">
        <v>49</v>
      </c>
      <c r="D58" s="8" t="s">
        <v>442</v>
      </c>
      <c r="E58" s="8"/>
      <c r="F58" s="8"/>
      <c r="G58" s="9">
        <f>'2023'!G61</f>
        <v>1089.3599999999999</v>
      </c>
      <c r="H58" s="9">
        <f>'2023'!H61</f>
        <v>726.24</v>
      </c>
      <c r="I58" s="9">
        <f>'2023'!I61</f>
        <v>242.08000000000004</v>
      </c>
      <c r="J58" s="9">
        <f>'2023'!J61</f>
        <v>968.32000000000016</v>
      </c>
      <c r="K58" s="9">
        <v>3026</v>
      </c>
      <c r="L58" s="10">
        <v>2223.7746616000004</v>
      </c>
      <c r="M58" s="10">
        <v>2223.7746616000004</v>
      </c>
      <c r="N58" s="10">
        <v>2028.4576000000002</v>
      </c>
      <c r="O58" s="10">
        <v>2109.5959040000002</v>
      </c>
      <c r="P58" s="11">
        <f t="shared" si="17"/>
        <v>212770.59422457623</v>
      </c>
      <c r="Q58" s="11">
        <f t="shared" si="18"/>
        <v>141847.06281638416</v>
      </c>
      <c r="R58" s="11">
        <f t="shared" si="19"/>
        <v>27640.39363980804</v>
      </c>
      <c r="S58" s="11">
        <f t="shared" si="20"/>
        <v>110561.57455923216</v>
      </c>
      <c r="T58" s="11">
        <f t="shared" si="21"/>
        <v>492819.62524000061</v>
      </c>
      <c r="U58" s="12"/>
      <c r="V58" s="12"/>
      <c r="W58" s="12"/>
      <c r="X58" s="13"/>
      <c r="Y58" s="13"/>
    </row>
    <row r="59" spans="1:25" s="14" customFormat="1" ht="14.25" customHeight="1">
      <c r="A59" s="7"/>
      <c r="B59" s="8"/>
      <c r="C59" s="8"/>
      <c r="D59" s="8"/>
      <c r="E59" s="8"/>
      <c r="F59" s="8"/>
      <c r="G59" s="9"/>
      <c r="H59" s="9"/>
      <c r="I59" s="9"/>
      <c r="J59" s="9"/>
      <c r="K59" s="9"/>
      <c r="L59" s="10"/>
      <c r="M59" s="10"/>
      <c r="N59" s="10"/>
      <c r="O59" s="10"/>
      <c r="P59" s="11"/>
      <c r="Q59" s="11"/>
      <c r="R59" s="11"/>
      <c r="S59" s="11"/>
      <c r="T59" s="11"/>
      <c r="U59" s="12"/>
      <c r="V59" s="12"/>
      <c r="W59" s="12"/>
      <c r="X59" s="13"/>
      <c r="Y59" s="13"/>
    </row>
    <row r="60" spans="1:25" s="14" customFormat="1" ht="56.25" customHeight="1">
      <c r="A60" s="7" t="s">
        <v>57</v>
      </c>
      <c r="B60" s="8" t="s">
        <v>58</v>
      </c>
      <c r="C60" s="8" t="s">
        <v>56</v>
      </c>
      <c r="D60" s="8" t="s">
        <v>4</v>
      </c>
      <c r="E60" s="8"/>
      <c r="F60" s="8"/>
      <c r="G60" s="9">
        <f>'2023'!G63</f>
        <v>42705.760999999999</v>
      </c>
      <c r="H60" s="9">
        <f>'2023'!H63</f>
        <v>27302.141</v>
      </c>
      <c r="I60" s="9">
        <f>'2023'!I63</f>
        <v>17171.731999999996</v>
      </c>
      <c r="J60" s="9">
        <f>'2023'!J63</f>
        <v>39963.089</v>
      </c>
      <c r="K60" s="9">
        <f>G60+H60+I60+J60</f>
        <v>127142.723</v>
      </c>
      <c r="L60" s="10">
        <v>2427.2562598347563</v>
      </c>
      <c r="M60" s="10">
        <v>2427.2562598347563</v>
      </c>
      <c r="N60" s="10">
        <v>1594.6632</v>
      </c>
      <c r="O60" s="10">
        <v>1658.4497280000001</v>
      </c>
      <c r="P60" s="11">
        <f>G60*(L60-N60)</f>
        <v>35556520.223561801</v>
      </c>
      <c r="Q60" s="11">
        <f>(L60-N60)*H60</f>
        <v>22731573.115229953</v>
      </c>
      <c r="R60" s="11">
        <f>(M60-O60)*I60</f>
        <v>13201739.7245159</v>
      </c>
      <c r="S60" s="11">
        <f>(M60-O60)*J60</f>
        <v>30723883.855493698</v>
      </c>
      <c r="T60" s="11">
        <f t="shared" si="5"/>
        <v>102213716.91880135</v>
      </c>
      <c r="U60" s="12"/>
      <c r="V60" s="12"/>
      <c r="W60" s="12"/>
      <c r="X60" s="13"/>
      <c r="Y60" s="13"/>
    </row>
    <row r="61" spans="1:25" s="14" customFormat="1" ht="14.25" customHeight="1">
      <c r="A61" s="7"/>
      <c r="B61" s="8"/>
      <c r="C61" s="8"/>
      <c r="D61" s="8"/>
      <c r="E61" s="8"/>
      <c r="F61" s="8"/>
      <c r="G61" s="9"/>
      <c r="H61" s="9"/>
      <c r="I61" s="9"/>
      <c r="J61" s="9"/>
      <c r="K61" s="9"/>
      <c r="L61" s="10"/>
      <c r="M61" s="10"/>
      <c r="N61" s="10"/>
      <c r="O61" s="10"/>
      <c r="P61" s="11"/>
      <c r="Q61" s="11"/>
      <c r="R61" s="11"/>
      <c r="S61" s="11"/>
      <c r="T61" s="11"/>
      <c r="U61" s="12"/>
      <c r="V61" s="12"/>
      <c r="W61" s="12"/>
      <c r="X61" s="13"/>
      <c r="Y61" s="13"/>
    </row>
    <row r="62" spans="1:25" s="14" customFormat="1" ht="53.25" customHeight="1">
      <c r="A62" s="7" t="s">
        <v>60</v>
      </c>
      <c r="B62" s="8" t="s">
        <v>61</v>
      </c>
      <c r="C62" s="8" t="s">
        <v>59</v>
      </c>
      <c r="D62" s="8"/>
      <c r="E62" s="8"/>
      <c r="F62" s="8"/>
      <c r="G62" s="9">
        <f>'2023'!G65</f>
        <v>119.376</v>
      </c>
      <c r="H62" s="9">
        <f>'2023'!H65</f>
        <v>79.581000000000003</v>
      </c>
      <c r="I62" s="9">
        <f>'2023'!I65</f>
        <v>39.792000000000002</v>
      </c>
      <c r="J62" s="9">
        <f>'2023'!J65</f>
        <v>119.374</v>
      </c>
      <c r="K62" s="9">
        <f>G62+H62+I62+J62</f>
        <v>358.12299999999999</v>
      </c>
      <c r="L62" s="10">
        <v>8765.4380261120004</v>
      </c>
      <c r="M62" s="10">
        <v>8765.4380261120004</v>
      </c>
      <c r="N62" s="10">
        <v>1323.8784000000001</v>
      </c>
      <c r="O62" s="10">
        <v>1376.8335360000001</v>
      </c>
      <c r="P62" s="11">
        <f>G62*(L62-N62)</f>
        <v>888343.62192674621</v>
      </c>
      <c r="Q62" s="11">
        <f t="shared" ref="Q62:R65" si="22">(L62-N62)*H62</f>
        <v>592206.75660561922</v>
      </c>
      <c r="R62" s="11">
        <f t="shared" si="22"/>
        <v>294007.34987053671</v>
      </c>
      <c r="S62" s="11">
        <f>(M62-O62)*J62</f>
        <v>882007.27240262984</v>
      </c>
      <c r="T62" s="11">
        <f t="shared" si="5"/>
        <v>2656565.0008055321</v>
      </c>
      <c r="U62" s="12"/>
      <c r="V62" s="12"/>
      <c r="W62" s="12"/>
      <c r="X62" s="13"/>
      <c r="Y62" s="13"/>
    </row>
    <row r="63" spans="1:25" s="14" customFormat="1" ht="53.25" customHeight="1">
      <c r="A63" s="7" t="s">
        <v>62</v>
      </c>
      <c r="B63" s="8" t="s">
        <v>63</v>
      </c>
      <c r="C63" s="8" t="s">
        <v>59</v>
      </c>
      <c r="D63" s="8" t="s">
        <v>64</v>
      </c>
      <c r="E63" s="8"/>
      <c r="F63" s="8"/>
      <c r="G63" s="9">
        <f>'2023'!G66</f>
        <v>155.04300000000001</v>
      </c>
      <c r="H63" s="9">
        <f>'2023'!H66</f>
        <v>103.36199999999999</v>
      </c>
      <c r="I63" s="9">
        <f>'2023'!I66</f>
        <v>51.680999999999997</v>
      </c>
      <c r="J63" s="9">
        <f>'2023'!J66</f>
        <v>155.04300000000001</v>
      </c>
      <c r="K63" s="9">
        <f>G63+H63+I63+J63</f>
        <v>465.12899999999996</v>
      </c>
      <c r="L63" s="10">
        <v>9799.9</v>
      </c>
      <c r="M63" s="10">
        <v>10813.904853194044</v>
      </c>
      <c r="N63" s="10">
        <v>1103.2631999999999</v>
      </c>
      <c r="O63" s="10">
        <v>1147.393728</v>
      </c>
      <c r="P63" s="11">
        <f>G63*(L63-N63)</f>
        <v>1348352.6593824001</v>
      </c>
      <c r="Q63" s="11">
        <f t="shared" si="22"/>
        <v>898901.77292160003</v>
      </c>
      <c r="R63" s="11">
        <f t="shared" si="22"/>
        <v>499574.96146115335</v>
      </c>
      <c r="S63" s="11">
        <f>(M63-O63)*J63</f>
        <v>1498724.88438346</v>
      </c>
      <c r="T63" s="11">
        <f t="shared" si="5"/>
        <v>4245554.2781486139</v>
      </c>
      <c r="U63" s="12"/>
      <c r="V63" s="12"/>
      <c r="W63" s="12"/>
      <c r="X63" s="13"/>
      <c r="Y63" s="13"/>
    </row>
    <row r="64" spans="1:25" s="14" customFormat="1" ht="53.25" customHeight="1">
      <c r="A64" s="7" t="s">
        <v>62</v>
      </c>
      <c r="B64" s="8" t="s">
        <v>63</v>
      </c>
      <c r="C64" s="8" t="s">
        <v>59</v>
      </c>
      <c r="D64" s="8" t="s">
        <v>319</v>
      </c>
      <c r="E64" s="8"/>
      <c r="F64" s="8"/>
      <c r="G64" s="9">
        <f>'2023'!G67</f>
        <v>169.14100000000002</v>
      </c>
      <c r="H64" s="9">
        <f>'2023'!H67</f>
        <v>113.572</v>
      </c>
      <c r="I64" s="9">
        <f>'2023'!I67</f>
        <v>54.86</v>
      </c>
      <c r="J64" s="9">
        <f>'2023'!J67</f>
        <v>172.28300000000002</v>
      </c>
      <c r="K64" s="9">
        <f>G64+H64+I64+J64</f>
        <v>509.85600000000005</v>
      </c>
      <c r="L64" s="10">
        <v>9705.8665422222221</v>
      </c>
      <c r="M64" s="10">
        <v>9705.8665422222221</v>
      </c>
      <c r="N64" s="10">
        <v>1103.2631999999999</v>
      </c>
      <c r="O64" s="10">
        <v>1147.393728</v>
      </c>
      <c r="P64" s="11">
        <f>G64*(L64-N64)</f>
        <v>1455052.9319068091</v>
      </c>
      <c r="Q64" s="11">
        <f t="shared" si="22"/>
        <v>977014.86678286234</v>
      </c>
      <c r="R64" s="11">
        <f t="shared" si="22"/>
        <v>469517.81858823117</v>
      </c>
      <c r="S64" s="11">
        <f>(M64-O64)*J64</f>
        <v>1474479.3718526473</v>
      </c>
      <c r="T64" s="11">
        <f t="shared" si="5"/>
        <v>4376064.9891305501</v>
      </c>
      <c r="U64" s="12"/>
      <c r="V64" s="12"/>
      <c r="W64" s="12"/>
      <c r="X64" s="13"/>
      <c r="Y64" s="13"/>
    </row>
    <row r="65" spans="1:25" s="14" customFormat="1" ht="53.25" customHeight="1">
      <c r="A65" s="7" t="s">
        <v>47</v>
      </c>
      <c r="B65" s="8" t="s">
        <v>48</v>
      </c>
      <c r="C65" s="8" t="s">
        <v>59</v>
      </c>
      <c r="D65" s="8"/>
      <c r="E65" s="8"/>
      <c r="F65" s="8"/>
      <c r="G65" s="9">
        <f>'2023'!G68</f>
        <v>488446.61800000002</v>
      </c>
      <c r="H65" s="9">
        <f>'2023'!H68</f>
        <v>249541.72900000002</v>
      </c>
      <c r="I65" s="9">
        <f>'2023'!I68</f>
        <v>100835.575</v>
      </c>
      <c r="J65" s="9">
        <f>'2023'!J68</f>
        <v>383379.21100000001</v>
      </c>
      <c r="K65" s="9">
        <f>G65+H65+I65+J65</f>
        <v>1222203.1329999999</v>
      </c>
      <c r="L65" s="10">
        <v>1518.368303995421</v>
      </c>
      <c r="M65" s="10">
        <v>1518.368303995421</v>
      </c>
      <c r="N65" s="10">
        <v>1276.5999999999999</v>
      </c>
      <c r="O65" s="10">
        <v>1327.66</v>
      </c>
      <c r="P65" s="11">
        <f>G65*(L65-N65)</f>
        <v>118090910.42615932</v>
      </c>
      <c r="Q65" s="11">
        <f t="shared" si="22"/>
        <v>60331280.596414991</v>
      </c>
      <c r="R65" s="11">
        <f t="shared" si="22"/>
        <v>19230181.490653064</v>
      </c>
      <c r="S65" s="11">
        <f>(M65-O65)*J65</f>
        <v>73113599.116912618</v>
      </c>
      <c r="T65" s="11">
        <f t="shared" si="5"/>
        <v>270765971.63014001</v>
      </c>
      <c r="U65" s="12"/>
      <c r="V65" s="12"/>
      <c r="W65" s="12"/>
      <c r="X65" s="13"/>
      <c r="Y65" s="13"/>
    </row>
    <row r="66" spans="1:25" s="14" customFormat="1" ht="14.25" customHeight="1">
      <c r="A66" s="7"/>
      <c r="B66" s="8"/>
      <c r="C66" s="8"/>
      <c r="D66" s="8"/>
      <c r="E66" s="8"/>
      <c r="F66" s="8"/>
      <c r="G66" s="9"/>
      <c r="H66" s="9"/>
      <c r="I66" s="9"/>
      <c r="J66" s="9"/>
      <c r="K66" s="9"/>
      <c r="L66" s="10"/>
      <c r="M66" s="10"/>
      <c r="N66" s="10"/>
      <c r="O66" s="10"/>
      <c r="P66" s="11"/>
      <c r="Q66" s="11"/>
      <c r="R66" s="11"/>
      <c r="S66" s="11"/>
      <c r="T66" s="11"/>
      <c r="U66" s="12"/>
      <c r="V66" s="12"/>
      <c r="W66" s="12"/>
      <c r="X66" s="13"/>
      <c r="Y66" s="13"/>
    </row>
    <row r="67" spans="1:25" s="14" customFormat="1" ht="53.25" customHeight="1">
      <c r="A67" s="7">
        <v>2903011092</v>
      </c>
      <c r="B67" s="8" t="s">
        <v>413</v>
      </c>
      <c r="C67" s="8" t="s">
        <v>412</v>
      </c>
      <c r="D67" s="8"/>
      <c r="E67" s="8"/>
      <c r="F67" s="8"/>
      <c r="G67" s="9">
        <f>'2023'!G70</f>
        <v>67554.725999999995</v>
      </c>
      <c r="H67" s="9">
        <f>'2023'!H70</f>
        <v>45036.484000000004</v>
      </c>
      <c r="I67" s="9">
        <f>'2023'!I70</f>
        <v>18668.52</v>
      </c>
      <c r="J67" s="9">
        <f>'2023'!J70</f>
        <v>79586.86</v>
      </c>
      <c r="K67" s="9">
        <f>G67+H67+I67+J67</f>
        <v>210846.58999999997</v>
      </c>
      <c r="L67" s="10">
        <v>2044.31</v>
      </c>
      <c r="M67" s="10">
        <v>2044.31</v>
      </c>
      <c r="N67" s="10">
        <v>1462.61</v>
      </c>
      <c r="O67" s="10">
        <v>1521.12</v>
      </c>
      <c r="P67" s="11">
        <f>G67*(L67-N67)</f>
        <v>39296584.114200003</v>
      </c>
      <c r="Q67" s="11">
        <f>(L67-N67)*H67</f>
        <v>26197722.742800005</v>
      </c>
      <c r="R67" s="11">
        <f>(M67-O67)*I67</f>
        <v>9767182.9788000006</v>
      </c>
      <c r="S67" s="11">
        <f>(M67-O67)*J67</f>
        <v>41639049.283400007</v>
      </c>
      <c r="T67" s="11">
        <f t="shared" si="5"/>
        <v>116900539.11920002</v>
      </c>
      <c r="U67" s="12"/>
      <c r="V67" s="12"/>
      <c r="W67" s="12"/>
      <c r="X67" s="13"/>
      <c r="Y67" s="13"/>
    </row>
    <row r="68" spans="1:25" s="14" customFormat="1" ht="11.25" customHeight="1">
      <c r="A68" s="7"/>
      <c r="B68" s="8"/>
      <c r="C68" s="8"/>
      <c r="D68" s="8"/>
      <c r="E68" s="8"/>
      <c r="F68" s="8"/>
      <c r="G68" s="9"/>
      <c r="H68" s="9"/>
      <c r="I68" s="9"/>
      <c r="J68" s="9"/>
      <c r="K68" s="9"/>
      <c r="L68" s="10"/>
      <c r="M68" s="10"/>
      <c r="N68" s="10"/>
      <c r="O68" s="10"/>
      <c r="P68" s="11"/>
      <c r="Q68" s="11"/>
      <c r="R68" s="11"/>
      <c r="S68" s="11"/>
      <c r="T68" s="11"/>
      <c r="U68" s="12"/>
      <c r="V68" s="12"/>
      <c r="W68" s="12"/>
      <c r="X68" s="13"/>
      <c r="Y68" s="13"/>
    </row>
    <row r="69" spans="1:25" s="14" customFormat="1" ht="78" customHeight="1">
      <c r="A69" s="7" t="s">
        <v>65</v>
      </c>
      <c r="B69" s="8" t="s">
        <v>321</v>
      </c>
      <c r="C69" s="8" t="s">
        <v>250</v>
      </c>
      <c r="D69" s="8" t="s">
        <v>66</v>
      </c>
      <c r="E69" s="8"/>
      <c r="F69" s="8"/>
      <c r="G69" s="9">
        <f>'2023'!G72</f>
        <v>80.992999999999995</v>
      </c>
      <c r="H69" s="9">
        <f>'2023'!H72</f>
        <v>38.646999999999998</v>
      </c>
      <c r="I69" s="9">
        <f>'2023'!I72</f>
        <v>22.568999999999999</v>
      </c>
      <c r="J69" s="9">
        <f>'2023'!J72</f>
        <v>67.706999999999994</v>
      </c>
      <c r="K69" s="9">
        <f t="shared" ref="K69:K77" si="23">G69+H69+I69+J69</f>
        <v>209.91599999999997</v>
      </c>
      <c r="L69" s="10">
        <v>6292.16</v>
      </c>
      <c r="M69" s="10">
        <v>6292.16</v>
      </c>
      <c r="N69" s="10">
        <v>1664</v>
      </c>
      <c r="O69" s="10">
        <v>1730.56</v>
      </c>
      <c r="P69" s="11">
        <f t="shared" ref="P69:P77" si="24">G69*(L69-N69)</f>
        <v>374848.56287999998</v>
      </c>
      <c r="Q69" s="11">
        <f t="shared" ref="Q69:Q77" si="25">(L69-N69)*H69</f>
        <v>178864.49951999998</v>
      </c>
      <c r="R69" s="11">
        <f t="shared" ref="R69:R77" si="26">(M69-O69)*I69</f>
        <v>102950.7504</v>
      </c>
      <c r="S69" s="11">
        <f t="shared" ref="S69:S77" si="27">(M69-O69)*J69</f>
        <v>308852.2512</v>
      </c>
      <c r="T69" s="11">
        <f t="shared" si="5"/>
        <v>965516.06400000001</v>
      </c>
      <c r="U69" s="12"/>
      <c r="V69" s="12"/>
      <c r="W69" s="12"/>
      <c r="X69" s="13"/>
      <c r="Y69" s="13"/>
    </row>
    <row r="70" spans="1:25" s="14" customFormat="1" ht="54" customHeight="1">
      <c r="A70" s="7" t="s">
        <v>251</v>
      </c>
      <c r="B70" s="8" t="s">
        <v>252</v>
      </c>
      <c r="C70" s="8" t="s">
        <v>250</v>
      </c>
      <c r="D70" s="8" t="s">
        <v>253</v>
      </c>
      <c r="E70" s="8"/>
      <c r="F70" s="8"/>
      <c r="G70" s="9">
        <f>'2023'!G73</f>
        <v>5446.6059999999998</v>
      </c>
      <c r="H70" s="9">
        <f>'2023'!H73</f>
        <v>2159.6170000000002</v>
      </c>
      <c r="I70" s="9">
        <f>'2023'!I73</f>
        <v>776.30600000000004</v>
      </c>
      <c r="J70" s="9">
        <f>'2023'!J73</f>
        <v>4436.4809999999998</v>
      </c>
      <c r="K70" s="9">
        <f t="shared" si="23"/>
        <v>12819.01</v>
      </c>
      <c r="L70" s="10">
        <v>5902.62</v>
      </c>
      <c r="M70" s="10">
        <v>6033.1613803777191</v>
      </c>
      <c r="N70" s="10">
        <v>1747.2</v>
      </c>
      <c r="O70" s="10">
        <v>1817.0880000000002</v>
      </c>
      <c r="P70" s="11">
        <f t="shared" si="24"/>
        <v>22632935.504519999</v>
      </c>
      <c r="Q70" s="11">
        <f t="shared" si="25"/>
        <v>8974115.6741400007</v>
      </c>
      <c r="R70" s="11">
        <f t="shared" si="26"/>
        <v>3272963.0616275053</v>
      </c>
      <c r="S70" s="11">
        <f t="shared" si="27"/>
        <v>18704529.446651518</v>
      </c>
      <c r="T70" s="11">
        <f t="shared" si="5"/>
        <v>53584543.686939023</v>
      </c>
      <c r="U70" s="12"/>
      <c r="V70" s="12"/>
      <c r="W70" s="12"/>
      <c r="X70" s="13"/>
      <c r="Y70" s="13"/>
    </row>
    <row r="71" spans="1:25" s="14" customFormat="1" ht="54" customHeight="1">
      <c r="A71" s="7" t="s">
        <v>254</v>
      </c>
      <c r="B71" s="8" t="s">
        <v>322</v>
      </c>
      <c r="C71" s="8" t="s">
        <v>250</v>
      </c>
      <c r="D71" s="8" t="s">
        <v>255</v>
      </c>
      <c r="E71" s="8"/>
      <c r="F71" s="8"/>
      <c r="G71" s="9">
        <f>'2023'!G74</f>
        <v>249.64500000000001</v>
      </c>
      <c r="H71" s="9">
        <f>'2023'!H74</f>
        <v>166.43</v>
      </c>
      <c r="I71" s="9">
        <f>'2023'!I74</f>
        <v>83.215000000000003</v>
      </c>
      <c r="J71" s="9">
        <f>'2023'!J74</f>
        <v>249.64500000000001</v>
      </c>
      <c r="K71" s="9">
        <f t="shared" si="23"/>
        <v>748.93500000000006</v>
      </c>
      <c r="L71" s="10">
        <v>6378.2</v>
      </c>
      <c r="M71" s="10">
        <v>6972.3175519638835</v>
      </c>
      <c r="N71" s="10">
        <v>1664</v>
      </c>
      <c r="O71" s="10">
        <v>1730.56</v>
      </c>
      <c r="P71" s="11">
        <f t="shared" si="24"/>
        <v>1176876.459</v>
      </c>
      <c r="Q71" s="11">
        <f t="shared" si="25"/>
        <v>784584.30599999998</v>
      </c>
      <c r="R71" s="11">
        <f t="shared" si="26"/>
        <v>436192.85468667455</v>
      </c>
      <c r="S71" s="11">
        <f t="shared" si="27"/>
        <v>1308578.5640600238</v>
      </c>
      <c r="T71" s="11">
        <f t="shared" si="5"/>
        <v>3706232.1837466983</v>
      </c>
      <c r="U71" s="12"/>
      <c r="V71" s="12"/>
      <c r="W71" s="12"/>
      <c r="X71" s="13"/>
      <c r="Y71" s="13"/>
    </row>
    <row r="72" spans="1:25" s="14" customFormat="1" ht="54" customHeight="1">
      <c r="A72" s="7" t="s">
        <v>254</v>
      </c>
      <c r="B72" s="8" t="s">
        <v>322</v>
      </c>
      <c r="C72" s="8" t="s">
        <v>250</v>
      </c>
      <c r="D72" s="8" t="s">
        <v>256</v>
      </c>
      <c r="E72" s="8"/>
      <c r="F72" s="8"/>
      <c r="G72" s="9">
        <f>'2023'!G75</f>
        <v>210.74499999999998</v>
      </c>
      <c r="H72" s="9">
        <f>'2023'!H75</f>
        <v>103.43</v>
      </c>
      <c r="I72" s="9">
        <f>'2023'!I75</f>
        <v>41.648000000000003</v>
      </c>
      <c r="J72" s="9">
        <f>'2023'!J75</f>
        <v>172.655</v>
      </c>
      <c r="K72" s="9">
        <f t="shared" si="23"/>
        <v>528.47799999999995</v>
      </c>
      <c r="L72" s="10">
        <v>10546.22</v>
      </c>
      <c r="M72" s="10">
        <v>10546.22</v>
      </c>
      <c r="N72" s="10">
        <v>1664</v>
      </c>
      <c r="O72" s="10">
        <v>1730.56</v>
      </c>
      <c r="P72" s="11">
        <f t="shared" si="24"/>
        <v>1871883.4538999996</v>
      </c>
      <c r="Q72" s="11">
        <f t="shared" si="25"/>
        <v>918688.01459999999</v>
      </c>
      <c r="R72" s="11">
        <f t="shared" si="26"/>
        <v>367154.60768000002</v>
      </c>
      <c r="S72" s="11">
        <f t="shared" si="27"/>
        <v>1522067.7773</v>
      </c>
      <c r="T72" s="11">
        <f t="shared" si="5"/>
        <v>4679793.8534799991</v>
      </c>
      <c r="U72" s="12"/>
      <c r="V72" s="12"/>
      <c r="W72" s="12"/>
      <c r="X72" s="13"/>
      <c r="Y72" s="13"/>
    </row>
    <row r="73" spans="1:25" s="14" customFormat="1" ht="54" customHeight="1">
      <c r="A73" s="7" t="s">
        <v>254</v>
      </c>
      <c r="B73" s="8" t="s">
        <v>322</v>
      </c>
      <c r="C73" s="8" t="s">
        <v>250</v>
      </c>
      <c r="D73" s="8" t="s">
        <v>253</v>
      </c>
      <c r="E73" s="8"/>
      <c r="F73" s="8"/>
      <c r="G73" s="9">
        <f>'2023'!G76</f>
        <v>161.63200000000001</v>
      </c>
      <c r="H73" s="9">
        <f>'2023'!H76</f>
        <v>91.367999999999995</v>
      </c>
      <c r="I73" s="9">
        <f>'2023'!I76</f>
        <v>43.561</v>
      </c>
      <c r="J73" s="9">
        <f>'2023'!J76</f>
        <v>143.36099999999999</v>
      </c>
      <c r="K73" s="9">
        <f t="shared" si="23"/>
        <v>439.92199999999997</v>
      </c>
      <c r="L73" s="10">
        <v>5411.63</v>
      </c>
      <c r="M73" s="10">
        <v>5977.391318181818</v>
      </c>
      <c r="N73" s="10">
        <v>1747.2</v>
      </c>
      <c r="O73" s="10">
        <v>1817.0880000000002</v>
      </c>
      <c r="P73" s="11">
        <f t="shared" si="24"/>
        <v>592289.14976000006</v>
      </c>
      <c r="Q73" s="11">
        <f t="shared" si="25"/>
        <v>334811.64024000004</v>
      </c>
      <c r="R73" s="11">
        <f t="shared" si="26"/>
        <v>181226.97284331813</v>
      </c>
      <c r="S73" s="11">
        <f t="shared" si="27"/>
        <v>596425.24399786349</v>
      </c>
      <c r="T73" s="11">
        <f t="shared" ref="T73:T135" si="28">SUM(P73:S73)</f>
        <v>1704753.0068411818</v>
      </c>
      <c r="U73" s="12"/>
      <c r="V73" s="12"/>
      <c r="W73" s="12"/>
      <c r="X73" s="13"/>
      <c r="Y73" s="13"/>
    </row>
    <row r="74" spans="1:25" s="14" customFormat="1" ht="54" customHeight="1">
      <c r="A74" s="7" t="s">
        <v>257</v>
      </c>
      <c r="B74" s="8" t="s">
        <v>323</v>
      </c>
      <c r="C74" s="8" t="s">
        <v>250</v>
      </c>
      <c r="D74" s="8" t="s">
        <v>324</v>
      </c>
      <c r="E74" s="8"/>
      <c r="F74" s="8"/>
      <c r="G74" s="9">
        <f>'2023'!G77</f>
        <v>156.34200000000001</v>
      </c>
      <c r="H74" s="9">
        <f>'2023'!H77</f>
        <v>104.22799999999999</v>
      </c>
      <c r="I74" s="9">
        <f>'2023'!I77</f>
        <v>52.113999999999997</v>
      </c>
      <c r="J74" s="9">
        <f>'2023'!J77</f>
        <v>156.34199999999998</v>
      </c>
      <c r="K74" s="9">
        <f t="shared" si="23"/>
        <v>469.02599999999995</v>
      </c>
      <c r="L74" s="10">
        <v>7999.56</v>
      </c>
      <c r="M74" s="10">
        <v>7999.5599999999995</v>
      </c>
      <c r="N74" s="10">
        <v>1747.2</v>
      </c>
      <c r="O74" s="10">
        <v>1817.0880000000002</v>
      </c>
      <c r="P74" s="11">
        <f t="shared" si="24"/>
        <v>977506.46712000016</v>
      </c>
      <c r="Q74" s="11">
        <f t="shared" si="25"/>
        <v>651670.97808000003</v>
      </c>
      <c r="R74" s="11">
        <f t="shared" si="26"/>
        <v>322193.34580799995</v>
      </c>
      <c r="S74" s="11">
        <f t="shared" si="27"/>
        <v>966580.03742399986</v>
      </c>
      <c r="T74" s="11">
        <f t="shared" si="28"/>
        <v>2917950.8284320002</v>
      </c>
      <c r="U74" s="12"/>
      <c r="V74" s="12"/>
      <c r="W74" s="12"/>
      <c r="X74" s="13"/>
      <c r="Y74" s="13"/>
    </row>
    <row r="75" spans="1:25" s="14" customFormat="1" ht="54" customHeight="1">
      <c r="A75" s="7" t="s">
        <v>258</v>
      </c>
      <c r="B75" s="8" t="s">
        <v>325</v>
      </c>
      <c r="C75" s="8" t="s">
        <v>250</v>
      </c>
      <c r="D75" s="8" t="s">
        <v>259</v>
      </c>
      <c r="E75" s="8"/>
      <c r="F75" s="8"/>
      <c r="G75" s="9">
        <f>'2023'!G78</f>
        <v>146.316</v>
      </c>
      <c r="H75" s="9">
        <f>'2023'!H78</f>
        <v>70.798000000000002</v>
      </c>
      <c r="I75" s="9">
        <f>'2023'!I78</f>
        <v>41.085000000000001</v>
      </c>
      <c r="J75" s="9">
        <f>'2023'!J78</f>
        <v>138.892</v>
      </c>
      <c r="K75" s="9">
        <f t="shared" si="23"/>
        <v>397.09100000000001</v>
      </c>
      <c r="L75" s="10">
        <v>6513.79</v>
      </c>
      <c r="M75" s="10">
        <v>6513.7899999999991</v>
      </c>
      <c r="N75" s="10">
        <v>1768</v>
      </c>
      <c r="O75" s="10">
        <v>1838.72</v>
      </c>
      <c r="P75" s="11">
        <f t="shared" si="24"/>
        <v>694385.00964000006</v>
      </c>
      <c r="Q75" s="11">
        <f t="shared" si="25"/>
        <v>335992.44042</v>
      </c>
      <c r="R75" s="11">
        <f t="shared" si="26"/>
        <v>192075.25094999996</v>
      </c>
      <c r="S75" s="11">
        <f t="shared" si="27"/>
        <v>649329.82243999979</v>
      </c>
      <c r="T75" s="11">
        <f t="shared" si="28"/>
        <v>1871782.5234499997</v>
      </c>
      <c r="U75" s="12"/>
      <c r="V75" s="12"/>
      <c r="W75" s="12"/>
      <c r="X75" s="13"/>
      <c r="Y75" s="13"/>
    </row>
    <row r="76" spans="1:25" s="14" customFormat="1" ht="54" customHeight="1">
      <c r="A76" s="7" t="s">
        <v>260</v>
      </c>
      <c r="B76" s="8" t="s">
        <v>326</v>
      </c>
      <c r="C76" s="8" t="s">
        <v>250</v>
      </c>
      <c r="D76" s="8" t="s">
        <v>327</v>
      </c>
      <c r="E76" s="8"/>
      <c r="F76" s="8"/>
      <c r="G76" s="9">
        <f>'2023'!G79</f>
        <v>138.357</v>
      </c>
      <c r="H76" s="9">
        <f>'2023'!H79</f>
        <v>68.497</v>
      </c>
      <c r="I76" s="9">
        <f>'2023'!I79</f>
        <v>44.040999999999997</v>
      </c>
      <c r="J76" s="9">
        <f>'2023'!J79</f>
        <v>141.56099999999998</v>
      </c>
      <c r="K76" s="9">
        <f t="shared" si="23"/>
        <v>392.45599999999996</v>
      </c>
      <c r="L76" s="10">
        <v>4817.47</v>
      </c>
      <c r="M76" s="10">
        <v>4820.1404005355098</v>
      </c>
      <c r="N76" s="10">
        <v>1768</v>
      </c>
      <c r="O76" s="10">
        <v>1838.72</v>
      </c>
      <c r="P76" s="11">
        <f t="shared" si="24"/>
        <v>421915.52079000004</v>
      </c>
      <c r="Q76" s="11">
        <f t="shared" si="25"/>
        <v>208879.54659000001</v>
      </c>
      <c r="R76" s="11">
        <f t="shared" si="26"/>
        <v>131304.73585998436</v>
      </c>
      <c r="S76" s="11">
        <f t="shared" si="27"/>
        <v>422052.85332020721</v>
      </c>
      <c r="T76" s="11">
        <f t="shared" si="28"/>
        <v>1184152.6565601917</v>
      </c>
      <c r="U76" s="12"/>
      <c r="V76" s="12"/>
      <c r="W76" s="12"/>
      <c r="X76" s="13"/>
      <c r="Y76" s="13"/>
    </row>
    <row r="77" spans="1:25" s="14" customFormat="1" ht="54" customHeight="1">
      <c r="A77" s="7" t="s">
        <v>67</v>
      </c>
      <c r="B77" s="8" t="s">
        <v>328</v>
      </c>
      <c r="C77" s="8" t="s">
        <v>250</v>
      </c>
      <c r="D77" s="8" t="s">
        <v>329</v>
      </c>
      <c r="E77" s="8"/>
      <c r="F77" s="8"/>
      <c r="G77" s="9">
        <f>'2023'!G80</f>
        <v>190.94</v>
      </c>
      <c r="H77" s="9">
        <f>'2023'!H80</f>
        <v>80.34</v>
      </c>
      <c r="I77" s="9">
        <f>'2023'!I80</f>
        <v>49.36</v>
      </c>
      <c r="J77" s="9">
        <f>'2023'!J80</f>
        <v>164.98999999999998</v>
      </c>
      <c r="K77" s="9">
        <f t="shared" si="23"/>
        <v>485.63</v>
      </c>
      <c r="L77" s="10">
        <v>5124.1099999999997</v>
      </c>
      <c r="M77" s="10">
        <v>5659.8124090909087</v>
      </c>
      <c r="N77" s="10">
        <v>1664</v>
      </c>
      <c r="O77" s="10">
        <v>1730.56</v>
      </c>
      <c r="P77" s="11">
        <f t="shared" si="24"/>
        <v>660673.40339999995</v>
      </c>
      <c r="Q77" s="11">
        <f t="shared" si="25"/>
        <v>277985.23739999998</v>
      </c>
      <c r="R77" s="11">
        <f t="shared" si="26"/>
        <v>193947.89891272725</v>
      </c>
      <c r="S77" s="11">
        <f t="shared" si="27"/>
        <v>648287.35497590899</v>
      </c>
      <c r="T77" s="11">
        <f t="shared" si="28"/>
        <v>1780893.8946886361</v>
      </c>
      <c r="U77" s="12"/>
      <c r="V77" s="12"/>
      <c r="W77" s="12"/>
      <c r="X77" s="13"/>
      <c r="Y77" s="13"/>
    </row>
    <row r="78" spans="1:25" s="14" customFormat="1" ht="14.25" customHeight="1">
      <c r="A78" s="7"/>
      <c r="B78" s="8"/>
      <c r="C78" s="8"/>
      <c r="D78" s="8"/>
      <c r="E78" s="8"/>
      <c r="F78" s="8"/>
      <c r="G78" s="9"/>
      <c r="H78" s="9"/>
      <c r="I78" s="9"/>
      <c r="J78" s="9"/>
      <c r="K78" s="9"/>
      <c r="L78" s="10"/>
      <c r="M78" s="10"/>
      <c r="N78" s="10"/>
      <c r="O78" s="10"/>
      <c r="P78" s="11"/>
      <c r="Q78" s="11"/>
      <c r="R78" s="11"/>
      <c r="S78" s="11"/>
      <c r="T78" s="11"/>
      <c r="U78" s="12"/>
      <c r="V78" s="12"/>
      <c r="W78" s="12"/>
      <c r="X78" s="13"/>
      <c r="Y78" s="13"/>
    </row>
    <row r="79" spans="1:25" s="14" customFormat="1" ht="53.25" customHeight="1">
      <c r="A79" s="7" t="s">
        <v>69</v>
      </c>
      <c r="B79" s="8" t="s">
        <v>70</v>
      </c>
      <c r="C79" s="8" t="s">
        <v>68</v>
      </c>
      <c r="D79" s="8" t="s">
        <v>330</v>
      </c>
      <c r="E79" s="8"/>
      <c r="F79" s="8"/>
      <c r="G79" s="9">
        <f>'2023'!G82</f>
        <v>104.58</v>
      </c>
      <c r="H79" s="9">
        <f>'2023'!H82</f>
        <v>53.42</v>
      </c>
      <c r="I79" s="9">
        <f>'2023'!I82</f>
        <v>30.55</v>
      </c>
      <c r="J79" s="9">
        <f>'2023'!J82</f>
        <v>105.69</v>
      </c>
      <c r="K79" s="9">
        <f t="shared" ref="K79:K86" si="29">G79+H79+I79+J79</f>
        <v>294.24</v>
      </c>
      <c r="L79" s="10">
        <v>7277.5706270000001</v>
      </c>
      <c r="M79" s="10">
        <v>7277.5706270000001</v>
      </c>
      <c r="N79" s="10">
        <v>1820</v>
      </c>
      <c r="O79" s="10">
        <v>1892.8</v>
      </c>
      <c r="P79" s="11">
        <f t="shared" ref="P79:P86" si="30">G79*(L79-N79)</f>
        <v>570752.73617166001</v>
      </c>
      <c r="Q79" s="11">
        <f t="shared" ref="Q79:R86" si="31">(L79-N79)*H79</f>
        <v>291543.42289434001</v>
      </c>
      <c r="R79" s="11">
        <f t="shared" si="31"/>
        <v>164504.74265485001</v>
      </c>
      <c r="S79" s="11">
        <f t="shared" ref="S79:S86" si="32">(M79-O79)*J79</f>
        <v>569116.40756762994</v>
      </c>
      <c r="T79" s="11">
        <f t="shared" si="28"/>
        <v>1595917.3092884799</v>
      </c>
      <c r="U79" s="12"/>
      <c r="V79" s="12"/>
      <c r="W79" s="12"/>
      <c r="X79" s="13"/>
      <c r="Y79" s="13"/>
    </row>
    <row r="80" spans="1:25" s="14" customFormat="1" ht="53.25" customHeight="1">
      <c r="A80" s="7" t="s">
        <v>69</v>
      </c>
      <c r="B80" s="8" t="s">
        <v>70</v>
      </c>
      <c r="C80" s="8" t="s">
        <v>68</v>
      </c>
      <c r="D80" s="8" t="s">
        <v>71</v>
      </c>
      <c r="E80" s="8"/>
      <c r="F80" s="8"/>
      <c r="G80" s="9">
        <f>'2023'!G83</f>
        <v>77.61</v>
      </c>
      <c r="H80" s="9">
        <f>'2023'!H83</f>
        <v>39.89</v>
      </c>
      <c r="I80" s="9">
        <f>'2023'!I83</f>
        <v>22.42</v>
      </c>
      <c r="J80" s="9">
        <f>'2023'!J83</f>
        <v>77.61</v>
      </c>
      <c r="K80" s="9">
        <f t="shared" si="29"/>
        <v>217.53000000000003</v>
      </c>
      <c r="L80" s="10">
        <v>6091.74</v>
      </c>
      <c r="M80" s="10">
        <v>6775.1796718590494</v>
      </c>
      <c r="N80" s="10">
        <v>1944.8</v>
      </c>
      <c r="O80" s="10">
        <v>2022.5920000000001</v>
      </c>
      <c r="P80" s="11">
        <f t="shared" si="30"/>
        <v>321844.01339999994</v>
      </c>
      <c r="Q80" s="11">
        <f t="shared" si="31"/>
        <v>165421.43659999999</v>
      </c>
      <c r="R80" s="11">
        <f t="shared" si="31"/>
        <v>106553.01560307991</v>
      </c>
      <c r="S80" s="11">
        <f t="shared" si="32"/>
        <v>368848.32921298087</v>
      </c>
      <c r="T80" s="11">
        <f t="shared" si="28"/>
        <v>962666.79481606069</v>
      </c>
      <c r="U80" s="12"/>
      <c r="V80" s="12"/>
      <c r="W80" s="12"/>
      <c r="X80" s="13"/>
      <c r="Y80" s="13"/>
    </row>
    <row r="81" spans="1:25" s="14" customFormat="1" ht="53.25" customHeight="1">
      <c r="A81" s="7" t="s">
        <v>69</v>
      </c>
      <c r="B81" s="8" t="s">
        <v>70</v>
      </c>
      <c r="C81" s="8" t="s">
        <v>68</v>
      </c>
      <c r="D81" s="8" t="s">
        <v>72</v>
      </c>
      <c r="E81" s="8"/>
      <c r="F81" s="8"/>
      <c r="G81" s="9">
        <f>'2023'!G84</f>
        <v>121.68</v>
      </c>
      <c r="H81" s="9">
        <f>'2023'!H84</f>
        <v>63.02</v>
      </c>
      <c r="I81" s="9">
        <f>'2023'!I84</f>
        <v>57.54</v>
      </c>
      <c r="J81" s="9">
        <f>'2023'!J84</f>
        <v>95.419999999999987</v>
      </c>
      <c r="K81" s="9">
        <f t="shared" si="29"/>
        <v>337.65999999999997</v>
      </c>
      <c r="L81" s="10">
        <v>7098.46</v>
      </c>
      <c r="M81" s="10">
        <v>7098.4600000000009</v>
      </c>
      <c r="N81" s="10">
        <v>1820</v>
      </c>
      <c r="O81" s="10">
        <v>1892.8</v>
      </c>
      <c r="P81" s="11">
        <f t="shared" si="30"/>
        <v>642283.01280000003</v>
      </c>
      <c r="Q81" s="11">
        <f t="shared" si="31"/>
        <v>332648.54920000001</v>
      </c>
      <c r="R81" s="11">
        <f t="shared" si="31"/>
        <v>299533.67640000005</v>
      </c>
      <c r="S81" s="11">
        <f t="shared" si="32"/>
        <v>496724.0772</v>
      </c>
      <c r="T81" s="11">
        <f t="shared" si="28"/>
        <v>1771189.3156000001</v>
      </c>
      <c r="U81" s="12"/>
      <c r="V81" s="12"/>
      <c r="W81" s="12"/>
      <c r="X81" s="13"/>
      <c r="Y81" s="13"/>
    </row>
    <row r="82" spans="1:25" s="14" customFormat="1" ht="53.25" customHeight="1">
      <c r="A82" s="7" t="s">
        <v>73</v>
      </c>
      <c r="B82" s="8" t="s">
        <v>74</v>
      </c>
      <c r="C82" s="8" t="s">
        <v>68</v>
      </c>
      <c r="D82" s="8" t="s">
        <v>75</v>
      </c>
      <c r="E82" s="8"/>
      <c r="F82" s="8"/>
      <c r="G82" s="9">
        <f>'2023'!G85</f>
        <v>3206.1209999999996</v>
      </c>
      <c r="H82" s="9">
        <f>'2023'!H85</f>
        <v>2114.056</v>
      </c>
      <c r="I82" s="9">
        <f>'2023'!I85</f>
        <v>1061.68</v>
      </c>
      <c r="J82" s="9">
        <f>'2023'!J85</f>
        <v>3193.3100000000004</v>
      </c>
      <c r="K82" s="9">
        <f t="shared" si="29"/>
        <v>9575.1670000000013</v>
      </c>
      <c r="L82" s="10">
        <v>4552.7700000000004</v>
      </c>
      <c r="M82" s="10">
        <v>4552.7700000000004</v>
      </c>
      <c r="N82" s="10">
        <v>1820</v>
      </c>
      <c r="O82" s="10">
        <v>1892.8</v>
      </c>
      <c r="P82" s="11">
        <f t="shared" si="30"/>
        <v>8761591.28517</v>
      </c>
      <c r="Q82" s="11">
        <f t="shared" si="31"/>
        <v>5777228.8151200013</v>
      </c>
      <c r="R82" s="11">
        <f t="shared" si="31"/>
        <v>2824036.9496000004</v>
      </c>
      <c r="S82" s="11">
        <f t="shared" si="32"/>
        <v>8494108.8007000014</v>
      </c>
      <c r="T82" s="11">
        <f t="shared" si="28"/>
        <v>25856965.850590002</v>
      </c>
      <c r="U82" s="12"/>
      <c r="V82" s="12"/>
      <c r="W82" s="12"/>
      <c r="X82" s="13"/>
      <c r="Y82" s="13"/>
    </row>
    <row r="83" spans="1:25" s="14" customFormat="1" ht="53.25" customHeight="1">
      <c r="A83" s="7" t="s">
        <v>331</v>
      </c>
      <c r="B83" s="8" t="s">
        <v>332</v>
      </c>
      <c r="C83" s="8" t="s">
        <v>68</v>
      </c>
      <c r="D83" s="8" t="s">
        <v>76</v>
      </c>
      <c r="E83" s="8"/>
      <c r="F83" s="8" t="s">
        <v>333</v>
      </c>
      <c r="G83" s="9">
        <f>'2023'!G86</f>
        <v>11043.521000000001</v>
      </c>
      <c r="H83" s="9">
        <f>'2023'!H86</f>
        <v>4890.0689999999995</v>
      </c>
      <c r="I83" s="9">
        <f>'2023'!I86</f>
        <v>1857.95</v>
      </c>
      <c r="J83" s="9">
        <f>'2023'!J86</f>
        <v>9185.4699999999993</v>
      </c>
      <c r="K83" s="9">
        <f t="shared" si="29"/>
        <v>26977.010000000002</v>
      </c>
      <c r="L83" s="10">
        <v>6507.32</v>
      </c>
      <c r="M83" s="10">
        <v>6740.4470907936511</v>
      </c>
      <c r="N83" s="10">
        <v>1620.6632</v>
      </c>
      <c r="O83" s="10">
        <v>1685.489728</v>
      </c>
      <c r="P83" s="11">
        <f t="shared" si="30"/>
        <v>53965896.9905928</v>
      </c>
      <c r="Q83" s="11">
        <f t="shared" si="31"/>
        <v>23896088.931319196</v>
      </c>
      <c r="R83" s="11">
        <f t="shared" si="31"/>
        <v>9391858.0322024655</v>
      </c>
      <c r="S83" s="11">
        <f t="shared" si="32"/>
        <v>46432159.207220197</v>
      </c>
      <c r="T83" s="11">
        <f t="shared" si="28"/>
        <v>133686003.16133466</v>
      </c>
      <c r="U83" s="12"/>
      <c r="V83" s="12"/>
      <c r="W83" s="12"/>
      <c r="X83" s="13"/>
      <c r="Y83" s="13"/>
    </row>
    <row r="84" spans="1:25" s="14" customFormat="1" ht="53.25" customHeight="1">
      <c r="A84" s="7" t="s">
        <v>50</v>
      </c>
      <c r="B84" s="8" t="s">
        <v>77</v>
      </c>
      <c r="C84" s="8" t="s">
        <v>68</v>
      </c>
      <c r="D84" s="8" t="s">
        <v>76</v>
      </c>
      <c r="E84" s="8" t="s">
        <v>349</v>
      </c>
      <c r="F84" s="8"/>
      <c r="G84" s="9">
        <f>'2023'!G87</f>
        <v>88.302999999999997</v>
      </c>
      <c r="H84" s="9">
        <f>'2023'!H87</f>
        <v>38.707999999999998</v>
      </c>
      <c r="I84" s="9">
        <f>'2023'!I87</f>
        <v>20.53</v>
      </c>
      <c r="J84" s="9">
        <f>'2023'!J87</f>
        <v>81.888000000000005</v>
      </c>
      <c r="K84" s="9">
        <f t="shared" si="29"/>
        <v>229.429</v>
      </c>
      <c r="L84" s="10">
        <v>4795.0070681631951</v>
      </c>
      <c r="M84" s="10">
        <v>5359.4004315567563</v>
      </c>
      <c r="N84" s="10">
        <v>1768</v>
      </c>
      <c r="O84" s="10">
        <v>1838.72</v>
      </c>
      <c r="P84" s="11">
        <f t="shared" si="30"/>
        <v>267293.80514001462</v>
      </c>
      <c r="Q84" s="11">
        <f t="shared" si="31"/>
        <v>117169.38959446095</v>
      </c>
      <c r="R84" s="11">
        <f t="shared" si="31"/>
        <v>72279.569259860204</v>
      </c>
      <c r="S84" s="11">
        <f t="shared" si="32"/>
        <v>288301.47917931963</v>
      </c>
      <c r="T84" s="11">
        <f t="shared" si="28"/>
        <v>745044.24317365536</v>
      </c>
      <c r="U84" s="12"/>
      <c r="V84" s="12"/>
      <c r="W84" s="12"/>
      <c r="X84" s="13"/>
      <c r="Y84" s="13"/>
    </row>
    <row r="85" spans="1:25" s="14" customFormat="1" ht="53.25" customHeight="1">
      <c r="A85" s="7" t="s">
        <v>78</v>
      </c>
      <c r="B85" s="8" t="s">
        <v>79</v>
      </c>
      <c r="C85" s="8" t="s">
        <v>68</v>
      </c>
      <c r="D85" s="8" t="s">
        <v>76</v>
      </c>
      <c r="E85" s="8"/>
      <c r="F85" s="8"/>
      <c r="G85" s="9">
        <f>'2023'!G88</f>
        <v>245.27500000000001</v>
      </c>
      <c r="H85" s="9">
        <f>'2023'!H88</f>
        <v>114.57299999999999</v>
      </c>
      <c r="I85" s="9">
        <f>'2023'!I88</f>
        <v>26.907</v>
      </c>
      <c r="J85" s="9">
        <f>'2023'!J88</f>
        <v>209.892</v>
      </c>
      <c r="K85" s="9">
        <f t="shared" si="29"/>
        <v>596.64699999999993</v>
      </c>
      <c r="L85" s="10">
        <v>4217.3838744999994</v>
      </c>
      <c r="M85" s="10">
        <v>4217.3838745000003</v>
      </c>
      <c r="N85" s="10">
        <v>2121.6</v>
      </c>
      <c r="O85" s="10">
        <v>2206.4639999999999</v>
      </c>
      <c r="P85" s="11">
        <f t="shared" si="30"/>
        <v>514043.38981798739</v>
      </c>
      <c r="Q85" s="11">
        <f t="shared" si="31"/>
        <v>240120.24585308842</v>
      </c>
      <c r="R85" s="11">
        <f t="shared" si="31"/>
        <v>54107.821063171512</v>
      </c>
      <c r="S85" s="11">
        <f t="shared" si="32"/>
        <v>422075.99429855408</v>
      </c>
      <c r="T85" s="11">
        <f t="shared" si="28"/>
        <v>1230347.4510328013</v>
      </c>
      <c r="U85" s="12"/>
      <c r="V85" s="12"/>
      <c r="W85" s="12"/>
      <c r="X85" s="13"/>
      <c r="Y85" s="13"/>
    </row>
    <row r="86" spans="1:25" s="14" customFormat="1" ht="53.25" customHeight="1">
      <c r="A86" s="7" t="s">
        <v>80</v>
      </c>
      <c r="B86" s="8" t="s">
        <v>81</v>
      </c>
      <c r="C86" s="8" t="s">
        <v>68</v>
      </c>
      <c r="D86" s="8" t="s">
        <v>76</v>
      </c>
      <c r="E86" s="8"/>
      <c r="F86" s="8"/>
      <c r="G86" s="9">
        <f>'2023'!G89</f>
        <v>775.14700000000005</v>
      </c>
      <c r="H86" s="9">
        <f>'2023'!H89</f>
        <v>444.61700000000002</v>
      </c>
      <c r="I86" s="9">
        <f>'2023'!I89</f>
        <v>215.001</v>
      </c>
      <c r="J86" s="9">
        <f>'2023'!J89</f>
        <v>686.98299999999995</v>
      </c>
      <c r="K86" s="9">
        <f t="shared" si="29"/>
        <v>2121.748</v>
      </c>
      <c r="L86" s="10">
        <v>6830.23</v>
      </c>
      <c r="M86" s="10">
        <v>6830.2300000000005</v>
      </c>
      <c r="N86" s="10">
        <v>1726.4</v>
      </c>
      <c r="O86" s="10">
        <v>1795.4560000000001</v>
      </c>
      <c r="P86" s="11">
        <f t="shared" si="30"/>
        <v>3956218.5130100003</v>
      </c>
      <c r="Q86" s="11">
        <f t="shared" si="31"/>
        <v>2269249.58311</v>
      </c>
      <c r="R86" s="11">
        <f t="shared" si="31"/>
        <v>1082481.4447740002</v>
      </c>
      <c r="S86" s="11">
        <f t="shared" si="32"/>
        <v>3458804.1468420001</v>
      </c>
      <c r="T86" s="11">
        <f t="shared" si="28"/>
        <v>10766753.687736001</v>
      </c>
      <c r="U86" s="12"/>
      <c r="V86" s="12"/>
      <c r="W86" s="12"/>
      <c r="X86" s="13"/>
      <c r="Y86" s="13"/>
    </row>
    <row r="87" spans="1:25" s="14" customFormat="1" ht="14.25" customHeight="1">
      <c r="A87" s="7"/>
      <c r="B87" s="8"/>
      <c r="C87" s="8"/>
      <c r="D87" s="8"/>
      <c r="E87" s="8"/>
      <c r="F87" s="8"/>
      <c r="G87" s="9"/>
      <c r="H87" s="9"/>
      <c r="I87" s="9"/>
      <c r="J87" s="9"/>
      <c r="K87" s="9"/>
      <c r="L87" s="10"/>
      <c r="M87" s="10"/>
      <c r="N87" s="10"/>
      <c r="O87" s="10"/>
      <c r="P87" s="11"/>
      <c r="Q87" s="11"/>
      <c r="R87" s="11"/>
      <c r="S87" s="11"/>
      <c r="T87" s="11"/>
      <c r="U87" s="12"/>
      <c r="V87" s="12"/>
      <c r="W87" s="12"/>
      <c r="X87" s="13"/>
      <c r="Y87" s="13"/>
    </row>
    <row r="88" spans="1:25" s="14" customFormat="1" ht="50.25" customHeight="1">
      <c r="A88" s="7" t="s">
        <v>293</v>
      </c>
      <c r="B88" s="8" t="s">
        <v>294</v>
      </c>
      <c r="C88" s="8" t="s">
        <v>320</v>
      </c>
      <c r="D88" s="8"/>
      <c r="E88" s="8"/>
      <c r="F88" s="8"/>
      <c r="G88" s="9">
        <f>'2023'!G91</f>
        <v>100772.27</v>
      </c>
      <c r="H88" s="9">
        <f>'2023'!H91</f>
        <v>43188.118000000002</v>
      </c>
      <c r="I88" s="9">
        <f>'2023'!I91</f>
        <v>17093.612000000001</v>
      </c>
      <c r="J88" s="9">
        <f>'2023'!J91</f>
        <v>84931.667000000001</v>
      </c>
      <c r="K88" s="9">
        <f>G88+H88+I88+J88</f>
        <v>245985.66700000002</v>
      </c>
      <c r="L88" s="10">
        <v>1225.6275320968336</v>
      </c>
      <c r="M88" s="10">
        <v>1225.6275320968336</v>
      </c>
      <c r="N88" s="10">
        <v>1019.2</v>
      </c>
      <c r="O88" s="10">
        <v>1059.9680000000001</v>
      </c>
      <c r="P88" s="11">
        <f>G88*(L88-N88)</f>
        <v>20802170.999895781</v>
      </c>
      <c r="Q88" s="11">
        <f>(L88-N88)*H88</f>
        <v>8915216.6146468371</v>
      </c>
      <c r="R88" s="11">
        <f>(M88-O88)*I88</f>
        <v>2831719.7657648195</v>
      </c>
      <c r="S88" s="11">
        <f>(M88-O88)*J88</f>
        <v>14069740.215424081</v>
      </c>
      <c r="T88" s="11">
        <f t="shared" si="28"/>
        <v>46618847.595731519</v>
      </c>
      <c r="U88" s="12"/>
      <c r="V88" s="12"/>
      <c r="W88" s="12"/>
      <c r="X88" s="13"/>
      <c r="Y88" s="13"/>
    </row>
    <row r="89" spans="1:25" s="14" customFormat="1" ht="14.25" customHeight="1">
      <c r="A89" s="7"/>
      <c r="B89" s="8"/>
      <c r="C89" s="8"/>
      <c r="D89" s="8"/>
      <c r="E89" s="8"/>
      <c r="F89" s="8"/>
      <c r="G89" s="9"/>
      <c r="H89" s="9"/>
      <c r="I89" s="9"/>
      <c r="J89" s="9"/>
      <c r="K89" s="9"/>
      <c r="L89" s="10"/>
      <c r="M89" s="10"/>
      <c r="N89" s="10"/>
      <c r="O89" s="10"/>
      <c r="P89" s="11"/>
      <c r="Q89" s="11"/>
      <c r="R89" s="11"/>
      <c r="S89" s="11"/>
      <c r="T89" s="11"/>
      <c r="U89" s="12"/>
      <c r="V89" s="12"/>
      <c r="W89" s="12"/>
      <c r="X89" s="13"/>
      <c r="Y89" s="13"/>
    </row>
    <row r="90" spans="1:25" s="14" customFormat="1" ht="89.25" customHeight="1">
      <c r="A90" s="7" t="s">
        <v>83</v>
      </c>
      <c r="B90" s="8" t="s">
        <v>84</v>
      </c>
      <c r="C90" s="8" t="s">
        <v>82</v>
      </c>
      <c r="D90" s="8" t="s">
        <v>336</v>
      </c>
      <c r="E90" s="8" t="s">
        <v>85</v>
      </c>
      <c r="F90" s="8"/>
      <c r="G90" s="9">
        <f>'2023'!G93</f>
        <v>319.399</v>
      </c>
      <c r="H90" s="9">
        <f>'2023'!H93</f>
        <v>97.736999999999995</v>
      </c>
      <c r="I90" s="9">
        <f>'2023'!I93</f>
        <v>60.017000000000003</v>
      </c>
      <c r="J90" s="9">
        <f>'2023'!J93</f>
        <v>275.565</v>
      </c>
      <c r="K90" s="9">
        <f t="shared" ref="K90:K100" si="33">G90+H90+I90+J90</f>
        <v>752.71799999999996</v>
      </c>
      <c r="L90" s="10">
        <v>7739.7121085600011</v>
      </c>
      <c r="M90" s="10">
        <v>7739.7121085600011</v>
      </c>
      <c r="N90" s="10">
        <v>1799.2</v>
      </c>
      <c r="O90" s="10">
        <v>1871.1680000000001</v>
      </c>
      <c r="P90" s="11">
        <f t="shared" ref="P90:P100" si="34">G90*(L90-N90)</f>
        <v>1897393.6269619558</v>
      </c>
      <c r="Q90" s="11">
        <f t="shared" ref="Q90:Q100" si="35">(L90-N90)*H90</f>
        <v>580607.83195432881</v>
      </c>
      <c r="R90" s="11">
        <f t="shared" ref="R90:R100" si="36">(M90-O90)*I90</f>
        <v>352212.41176344565</v>
      </c>
      <c r="S90" s="11">
        <f t="shared" ref="S90:S100" si="37">(M90-O90)*J90</f>
        <v>1617165.3572753367</v>
      </c>
      <c r="T90" s="11">
        <f t="shared" si="28"/>
        <v>4447379.2279550666</v>
      </c>
      <c r="U90" s="12"/>
      <c r="V90" s="12"/>
      <c r="W90" s="12"/>
      <c r="X90" s="13"/>
      <c r="Y90" s="13"/>
    </row>
    <row r="91" spans="1:25" s="14" customFormat="1" ht="54" customHeight="1">
      <c r="A91" s="7" t="s">
        <v>83</v>
      </c>
      <c r="B91" s="8" t="s">
        <v>84</v>
      </c>
      <c r="C91" s="8" t="s">
        <v>82</v>
      </c>
      <c r="D91" s="8" t="s">
        <v>336</v>
      </c>
      <c r="E91" s="8" t="s">
        <v>86</v>
      </c>
      <c r="F91" s="8"/>
      <c r="G91" s="9">
        <f>'2023'!G94</f>
        <v>227.33</v>
      </c>
      <c r="H91" s="9">
        <f>'2023'!H94</f>
        <v>53.892000000000003</v>
      </c>
      <c r="I91" s="9">
        <f>'2023'!I94</f>
        <v>39.390999999999998</v>
      </c>
      <c r="J91" s="9">
        <f>'2023'!J94</f>
        <v>193.21300000000002</v>
      </c>
      <c r="K91" s="9">
        <f t="shared" si="33"/>
        <v>513.82600000000002</v>
      </c>
      <c r="L91" s="10">
        <v>7862.7117924799995</v>
      </c>
      <c r="M91" s="10">
        <v>7862.7117924800004</v>
      </c>
      <c r="N91" s="10">
        <v>1799.2</v>
      </c>
      <c r="O91" s="10">
        <v>1871.1680000000001</v>
      </c>
      <c r="P91" s="11">
        <f t="shared" si="34"/>
        <v>1378418.1357844784</v>
      </c>
      <c r="Q91" s="11">
        <f t="shared" si="35"/>
        <v>326774.77752033214</v>
      </c>
      <c r="R91" s="11">
        <f t="shared" si="36"/>
        <v>236012.90152957971</v>
      </c>
      <c r="S91" s="11">
        <f t="shared" si="37"/>
        <v>1157644.1507764384</v>
      </c>
      <c r="T91" s="11">
        <f t="shared" si="28"/>
        <v>3098849.9656108283</v>
      </c>
      <c r="U91" s="12"/>
      <c r="V91" s="12"/>
      <c r="W91" s="12"/>
      <c r="X91" s="13"/>
      <c r="Y91" s="13"/>
    </row>
    <row r="92" spans="1:25" s="14" customFormat="1" ht="54" customHeight="1">
      <c r="A92" s="7" t="s">
        <v>106</v>
      </c>
      <c r="B92" s="8" t="s">
        <v>107</v>
      </c>
      <c r="C92" s="8" t="s">
        <v>82</v>
      </c>
      <c r="D92" s="8" t="s">
        <v>87</v>
      </c>
      <c r="E92" s="8" t="s">
        <v>338</v>
      </c>
      <c r="F92" s="8"/>
      <c r="G92" s="9">
        <f>'2023'!G95</f>
        <v>4418.41</v>
      </c>
      <c r="H92" s="9">
        <f>'2023'!H95</f>
        <v>1284.6099999999999</v>
      </c>
      <c r="I92" s="9">
        <f>'2023'!I95</f>
        <v>1271.4739999999999</v>
      </c>
      <c r="J92" s="9">
        <f>'2023'!J95</f>
        <v>3744.366</v>
      </c>
      <c r="K92" s="9">
        <f t="shared" si="33"/>
        <v>10718.86</v>
      </c>
      <c r="L92" s="10">
        <v>1397.2757742000001</v>
      </c>
      <c r="M92" s="10">
        <v>1397.2757742000001</v>
      </c>
      <c r="N92" s="10">
        <v>1135.3368</v>
      </c>
      <c r="O92" s="10">
        <v>1180.750272</v>
      </c>
      <c r="P92" s="11">
        <f t="shared" si="34"/>
        <v>1157353.7829950224</v>
      </c>
      <c r="Q92" s="11">
        <f t="shared" si="35"/>
        <v>336489.42564706207</v>
      </c>
      <c r="R92" s="11">
        <f t="shared" si="36"/>
        <v>275306.54638424295</v>
      </c>
      <c r="S92" s="11">
        <f t="shared" si="37"/>
        <v>810750.72857060563</v>
      </c>
      <c r="T92" s="11">
        <f t="shared" si="28"/>
        <v>2579900.4835969331</v>
      </c>
      <c r="U92" s="12"/>
      <c r="V92" s="12"/>
      <c r="W92" s="12"/>
      <c r="X92" s="13"/>
      <c r="Y92" s="13"/>
    </row>
    <row r="93" spans="1:25" s="14" customFormat="1" ht="54" customHeight="1">
      <c r="A93" s="7" t="s">
        <v>106</v>
      </c>
      <c r="B93" s="8" t="s">
        <v>107</v>
      </c>
      <c r="C93" s="8" t="s">
        <v>82</v>
      </c>
      <c r="D93" s="8" t="s">
        <v>87</v>
      </c>
      <c r="E93" s="8" t="s">
        <v>339</v>
      </c>
      <c r="F93" s="8" t="s">
        <v>334</v>
      </c>
      <c r="G93" s="9">
        <f>'2023'!G96</f>
        <v>574.96800000000007</v>
      </c>
      <c r="H93" s="9">
        <f>'2023'!H96</f>
        <v>191.65600000000001</v>
      </c>
      <c r="I93" s="9">
        <f>'2023'!I96</f>
        <v>191.16200000000001</v>
      </c>
      <c r="J93" s="9">
        <f>'2023'!J96</f>
        <v>572.25800000000004</v>
      </c>
      <c r="K93" s="9">
        <f t="shared" si="33"/>
        <v>1530.0440000000001</v>
      </c>
      <c r="L93" s="10">
        <v>4674.3159270307206</v>
      </c>
      <c r="M93" s="10">
        <v>4674.3159270307215</v>
      </c>
      <c r="N93" s="10">
        <v>1733.3368</v>
      </c>
      <c r="O93" s="10">
        <v>1802.6702720000001</v>
      </c>
      <c r="P93" s="11">
        <f t="shared" si="34"/>
        <v>1690968.8867105995</v>
      </c>
      <c r="Q93" s="11">
        <f t="shared" si="35"/>
        <v>563656.29557019984</v>
      </c>
      <c r="R93" s="11">
        <f t="shared" si="36"/>
        <v>548949.52670698275</v>
      </c>
      <c r="S93" s="11">
        <f t="shared" si="37"/>
        <v>1643322.1992565705</v>
      </c>
      <c r="T93" s="11">
        <f t="shared" si="28"/>
        <v>4446896.9082443528</v>
      </c>
      <c r="U93" s="12"/>
      <c r="V93" s="12"/>
      <c r="W93" s="12"/>
      <c r="X93" s="13"/>
      <c r="Y93" s="13"/>
    </row>
    <row r="94" spans="1:25" s="14" customFormat="1" ht="54" customHeight="1">
      <c r="A94" s="7" t="s">
        <v>106</v>
      </c>
      <c r="B94" s="8" t="s">
        <v>107</v>
      </c>
      <c r="C94" s="8" t="s">
        <v>82</v>
      </c>
      <c r="D94" s="8" t="s">
        <v>87</v>
      </c>
      <c r="E94" s="8" t="s">
        <v>340</v>
      </c>
      <c r="F94" s="8" t="s">
        <v>334</v>
      </c>
      <c r="G94" s="9">
        <f>'2023'!G97</f>
        <v>680.17599999999993</v>
      </c>
      <c r="H94" s="9">
        <f>'2023'!H97</f>
        <v>228.071</v>
      </c>
      <c r="I94" s="9">
        <f>'2023'!I97</f>
        <v>225.31</v>
      </c>
      <c r="J94" s="9">
        <f>'2023'!J97</f>
        <v>684.21299999999997</v>
      </c>
      <c r="K94" s="9">
        <f t="shared" si="33"/>
        <v>1817.77</v>
      </c>
      <c r="L94" s="10">
        <v>4674.3159270307206</v>
      </c>
      <c r="M94" s="10">
        <v>4674.3159270307215</v>
      </c>
      <c r="N94" s="10">
        <v>1612</v>
      </c>
      <c r="O94" s="10">
        <v>1676.48</v>
      </c>
      <c r="P94" s="11">
        <f t="shared" si="34"/>
        <v>2082913.7979840471</v>
      </c>
      <c r="Q94" s="11">
        <f t="shared" si="35"/>
        <v>698425.45579382346</v>
      </c>
      <c r="R94" s="11">
        <f t="shared" si="36"/>
        <v>675442.41271929187</v>
      </c>
      <c r="S94" s="11">
        <f t="shared" si="37"/>
        <v>2051158.313141471</v>
      </c>
      <c r="T94" s="11">
        <f t="shared" si="28"/>
        <v>5507939.9796386333</v>
      </c>
      <c r="U94" s="12"/>
      <c r="V94" s="12"/>
      <c r="W94" s="12"/>
      <c r="X94" s="13"/>
      <c r="Y94" s="13"/>
    </row>
    <row r="95" spans="1:25" s="14" customFormat="1" ht="54" customHeight="1">
      <c r="A95" s="7" t="s">
        <v>106</v>
      </c>
      <c r="B95" s="8" t="s">
        <v>107</v>
      </c>
      <c r="C95" s="8" t="s">
        <v>82</v>
      </c>
      <c r="D95" s="8" t="s">
        <v>87</v>
      </c>
      <c r="E95" s="8" t="s">
        <v>341</v>
      </c>
      <c r="F95" s="8" t="s">
        <v>301</v>
      </c>
      <c r="G95" s="9">
        <f>'2023'!G98</f>
        <v>182.745</v>
      </c>
      <c r="H95" s="9">
        <f>'2023'!H98</f>
        <v>112.66499999999999</v>
      </c>
      <c r="I95" s="9">
        <f>'2023'!I98</f>
        <v>56.246000000000002</v>
      </c>
      <c r="J95" s="9">
        <f>'2023'!J98</f>
        <v>161.184</v>
      </c>
      <c r="K95" s="9">
        <f t="shared" si="33"/>
        <v>512.83999999999992</v>
      </c>
      <c r="L95" s="10">
        <v>13174.883778464002</v>
      </c>
      <c r="M95" s="10">
        <v>13174.883778464004</v>
      </c>
      <c r="N95" s="10">
        <v>1499.3368</v>
      </c>
      <c r="O95" s="10">
        <v>1559.3102720000002</v>
      </c>
      <c r="P95" s="11">
        <f t="shared" si="34"/>
        <v>2133647.8325794041</v>
      </c>
      <c r="Q95" s="11">
        <f t="shared" si="35"/>
        <v>1315425.5003286465</v>
      </c>
      <c r="R95" s="11">
        <f t="shared" si="36"/>
        <v>653329.5474445743</v>
      </c>
      <c r="S95" s="11">
        <f t="shared" si="37"/>
        <v>1872244.6000658937</v>
      </c>
      <c r="T95" s="11">
        <f t="shared" si="28"/>
        <v>5974647.4804185182</v>
      </c>
      <c r="U95" s="12"/>
      <c r="V95" s="12"/>
      <c r="W95" s="12"/>
      <c r="X95" s="13"/>
      <c r="Y95" s="13"/>
    </row>
    <row r="96" spans="1:25" s="14" customFormat="1" ht="54" customHeight="1">
      <c r="A96" s="7" t="s">
        <v>106</v>
      </c>
      <c r="B96" s="8" t="s">
        <v>107</v>
      </c>
      <c r="C96" s="8" t="s">
        <v>82</v>
      </c>
      <c r="D96" s="8" t="s">
        <v>337</v>
      </c>
      <c r="E96" s="8" t="s">
        <v>342</v>
      </c>
      <c r="F96" s="8" t="s">
        <v>335</v>
      </c>
      <c r="G96" s="9">
        <f>'2023'!G99</f>
        <v>4600.701</v>
      </c>
      <c r="H96" s="9">
        <f>'2023'!H99</f>
        <v>1709.5209999999997</v>
      </c>
      <c r="I96" s="9">
        <f>'2023'!I99</f>
        <v>766.95899999999995</v>
      </c>
      <c r="J96" s="9">
        <f>'2023'!J99</f>
        <v>3938.3300000000004</v>
      </c>
      <c r="K96" s="9">
        <f t="shared" si="33"/>
        <v>11015.511</v>
      </c>
      <c r="L96" s="10">
        <v>9430.9500000000007</v>
      </c>
      <c r="M96" s="10">
        <v>10442.120058310309</v>
      </c>
      <c r="N96" s="10">
        <v>1733.3368</v>
      </c>
      <c r="O96" s="10">
        <v>1802.6702720000001</v>
      </c>
      <c r="P96" s="11">
        <f t="shared" si="34"/>
        <v>35414416.746853203</v>
      </c>
      <c r="Q96" s="11">
        <f t="shared" si="35"/>
        <v>13159231.4152772</v>
      </c>
      <c r="R96" s="11">
        <f t="shared" si="36"/>
        <v>6626103.7686587684</v>
      </c>
      <c r="S96" s="11">
        <f t="shared" si="37"/>
        <v>34025004.276919484</v>
      </c>
      <c r="T96" s="11">
        <f t="shared" si="28"/>
        <v>89224756.207708657</v>
      </c>
      <c r="U96" s="12"/>
      <c r="V96" s="12"/>
      <c r="W96" s="12"/>
      <c r="X96" s="13"/>
      <c r="Y96" s="13"/>
    </row>
    <row r="97" spans="1:25" s="14" customFormat="1" ht="54" customHeight="1">
      <c r="A97" s="7" t="s">
        <v>106</v>
      </c>
      <c r="B97" s="8" t="s">
        <v>107</v>
      </c>
      <c r="C97" s="8" t="s">
        <v>82</v>
      </c>
      <c r="D97" s="8" t="s">
        <v>337</v>
      </c>
      <c r="E97" s="8" t="s">
        <v>343</v>
      </c>
      <c r="F97" s="8" t="s">
        <v>335</v>
      </c>
      <c r="G97" s="9">
        <f>'2023'!G100</f>
        <v>843.16099999999994</v>
      </c>
      <c r="H97" s="9">
        <f>'2023'!H100</f>
        <v>422.404</v>
      </c>
      <c r="I97" s="9">
        <f>'2023'!I100</f>
        <v>112.223</v>
      </c>
      <c r="J97" s="9">
        <f>'2023'!J100</f>
        <v>844.95100000000002</v>
      </c>
      <c r="K97" s="9">
        <f t="shared" si="33"/>
        <v>2222.739</v>
      </c>
      <c r="L97" s="10">
        <v>9430.9500000000007</v>
      </c>
      <c r="M97" s="10">
        <v>10442.120058310309</v>
      </c>
      <c r="N97" s="10">
        <v>2288</v>
      </c>
      <c r="O97" s="10">
        <v>2379.52</v>
      </c>
      <c r="P97" s="11">
        <f t="shared" si="34"/>
        <v>6022656.8649500003</v>
      </c>
      <c r="Q97" s="11">
        <f t="shared" si="35"/>
        <v>3017210.6518000001</v>
      </c>
      <c r="R97" s="11">
        <f t="shared" si="36"/>
        <v>904809.16634375777</v>
      </c>
      <c r="S97" s="11">
        <f t="shared" si="37"/>
        <v>6812501.9818693539</v>
      </c>
      <c r="T97" s="11">
        <f t="shared" si="28"/>
        <v>16757178.664963111</v>
      </c>
      <c r="U97" s="12"/>
      <c r="V97" s="12"/>
      <c r="W97" s="12"/>
      <c r="X97" s="13"/>
      <c r="Y97" s="13"/>
    </row>
    <row r="98" spans="1:25" s="14" customFormat="1" ht="54" customHeight="1">
      <c r="A98" s="7" t="s">
        <v>106</v>
      </c>
      <c r="B98" s="8" t="s">
        <v>107</v>
      </c>
      <c r="C98" s="8" t="s">
        <v>82</v>
      </c>
      <c r="D98" s="8" t="s">
        <v>337</v>
      </c>
      <c r="E98" s="8" t="s">
        <v>344</v>
      </c>
      <c r="F98" s="8" t="s">
        <v>335</v>
      </c>
      <c r="G98" s="9">
        <f>'2023'!G101</f>
        <v>421.8</v>
      </c>
      <c r="H98" s="9">
        <f>'2023'!H101</f>
        <v>140.75200000000001</v>
      </c>
      <c r="I98" s="9">
        <f>'2023'!I101</f>
        <v>140.75299999999999</v>
      </c>
      <c r="J98" s="9">
        <f>'2023'!J101</f>
        <v>577.19799999999998</v>
      </c>
      <c r="K98" s="9">
        <f t="shared" si="33"/>
        <v>1280.5030000000002</v>
      </c>
      <c r="L98" s="10">
        <v>9430.9500000000007</v>
      </c>
      <c r="M98" s="10">
        <v>10442.120058310309</v>
      </c>
      <c r="N98" s="10">
        <v>1664</v>
      </c>
      <c r="O98" s="10">
        <v>1730.56</v>
      </c>
      <c r="P98" s="11">
        <f t="shared" si="34"/>
        <v>3276099.5100000002</v>
      </c>
      <c r="Q98" s="11">
        <f t="shared" si="35"/>
        <v>1093213.7464000001</v>
      </c>
      <c r="R98" s="11">
        <f t="shared" si="36"/>
        <v>1226178.2128873509</v>
      </c>
      <c r="S98" s="11">
        <f t="shared" si="37"/>
        <v>5028295.042536594</v>
      </c>
      <c r="T98" s="11">
        <f t="shared" si="28"/>
        <v>10623786.511823945</v>
      </c>
      <c r="U98" s="12"/>
      <c r="V98" s="12"/>
      <c r="W98" s="12"/>
      <c r="X98" s="13"/>
      <c r="Y98" s="13"/>
    </row>
    <row r="99" spans="1:25" s="14" customFormat="1" ht="54" customHeight="1">
      <c r="A99" s="7" t="s">
        <v>106</v>
      </c>
      <c r="B99" s="8" t="s">
        <v>107</v>
      </c>
      <c r="C99" s="8" t="s">
        <v>82</v>
      </c>
      <c r="D99" s="8" t="s">
        <v>90</v>
      </c>
      <c r="E99" s="8"/>
      <c r="F99" s="8" t="s">
        <v>334</v>
      </c>
      <c r="G99" s="9">
        <f>'2023'!G102</f>
        <v>4563.4260000000004</v>
      </c>
      <c r="H99" s="9">
        <f>'2023'!H102</f>
        <v>1647.8490000000002</v>
      </c>
      <c r="I99" s="9">
        <f>'2023'!I102</f>
        <v>1624.0930000000001</v>
      </c>
      <c r="J99" s="9">
        <f>'2023'!J102</f>
        <v>4703.5239999999994</v>
      </c>
      <c r="K99" s="9">
        <f t="shared" si="33"/>
        <v>12538.892</v>
      </c>
      <c r="L99" s="10">
        <v>4178.08</v>
      </c>
      <c r="M99" s="10">
        <v>4641.1924819277101</v>
      </c>
      <c r="N99" s="10">
        <v>1733.3368</v>
      </c>
      <c r="O99" s="10">
        <v>1802.6702720000001</v>
      </c>
      <c r="P99" s="11">
        <f t="shared" si="34"/>
        <v>11156404.6822032</v>
      </c>
      <c r="Q99" s="11">
        <f t="shared" si="35"/>
        <v>4028567.6373768002</v>
      </c>
      <c r="R99" s="11">
        <f t="shared" si="36"/>
        <v>4610024.0514881238</v>
      </c>
      <c r="S99" s="11">
        <f t="shared" si="37"/>
        <v>13351057.33892802</v>
      </c>
      <c r="T99" s="11">
        <f t="shared" si="28"/>
        <v>33146053.709996141</v>
      </c>
      <c r="U99" s="12"/>
      <c r="V99" s="12"/>
      <c r="W99" s="12"/>
      <c r="X99" s="13"/>
      <c r="Y99" s="13"/>
    </row>
    <row r="100" spans="1:25" s="14" customFormat="1" ht="54" customHeight="1">
      <c r="A100" s="7" t="s">
        <v>265</v>
      </c>
      <c r="B100" s="8" t="s">
        <v>266</v>
      </c>
      <c r="C100" s="8" t="s">
        <v>82</v>
      </c>
      <c r="D100" s="8" t="s">
        <v>406</v>
      </c>
      <c r="E100" s="8" t="s">
        <v>407</v>
      </c>
      <c r="F100" s="8"/>
      <c r="G100" s="9">
        <f>'2023'!G103</f>
        <v>168.92099999999999</v>
      </c>
      <c r="H100" s="9">
        <f>'2023'!H103</f>
        <v>80.38</v>
      </c>
      <c r="I100" s="9">
        <f>'2023'!I103</f>
        <v>24.87</v>
      </c>
      <c r="J100" s="9">
        <f>'2023'!J103</f>
        <v>149.18</v>
      </c>
      <c r="K100" s="9">
        <f t="shared" si="33"/>
        <v>423.351</v>
      </c>
      <c r="L100" s="10">
        <v>2300</v>
      </c>
      <c r="M100" s="10">
        <v>2380.6518587786259</v>
      </c>
      <c r="N100" s="10">
        <v>2080</v>
      </c>
      <c r="O100" s="10">
        <v>2163.2000000000003</v>
      </c>
      <c r="P100" s="11">
        <f t="shared" si="34"/>
        <v>37162.619999999995</v>
      </c>
      <c r="Q100" s="11">
        <f t="shared" si="35"/>
        <v>17683.599999999999</v>
      </c>
      <c r="R100" s="11">
        <f t="shared" si="36"/>
        <v>5408.0277278244184</v>
      </c>
      <c r="S100" s="11">
        <f t="shared" si="37"/>
        <v>32439.468292595368</v>
      </c>
      <c r="T100" s="11">
        <f t="shared" si="28"/>
        <v>92693.716020419786</v>
      </c>
      <c r="U100" s="12"/>
      <c r="V100" s="12"/>
      <c r="W100" s="12"/>
      <c r="X100" s="13"/>
      <c r="Y100" s="13"/>
    </row>
    <row r="101" spans="1:25" s="14" customFormat="1" ht="14.25" customHeight="1">
      <c r="A101" s="7"/>
      <c r="B101" s="8"/>
      <c r="C101" s="8"/>
      <c r="D101" s="8"/>
      <c r="E101" s="8"/>
      <c r="F101" s="8"/>
      <c r="G101" s="9"/>
      <c r="H101" s="9"/>
      <c r="I101" s="9"/>
      <c r="J101" s="9"/>
      <c r="K101" s="9"/>
      <c r="L101" s="10"/>
      <c r="M101" s="10"/>
      <c r="N101" s="10"/>
      <c r="O101" s="10"/>
      <c r="P101" s="11"/>
      <c r="Q101" s="11"/>
      <c r="R101" s="11"/>
      <c r="S101" s="11"/>
      <c r="T101" s="11"/>
      <c r="U101" s="12"/>
      <c r="V101" s="12"/>
      <c r="W101" s="12"/>
      <c r="X101" s="13"/>
      <c r="Y101" s="13"/>
    </row>
    <row r="102" spans="1:25" s="14" customFormat="1" ht="54" customHeight="1">
      <c r="A102" s="7" t="s">
        <v>92</v>
      </c>
      <c r="B102" s="8" t="s">
        <v>93</v>
      </c>
      <c r="C102" s="8" t="s">
        <v>91</v>
      </c>
      <c r="D102" s="8" t="s">
        <v>94</v>
      </c>
      <c r="E102" s="8"/>
      <c r="F102" s="8"/>
      <c r="G102" s="9">
        <f>'2023'!G105</f>
        <v>289.85000000000002</v>
      </c>
      <c r="H102" s="9">
        <f>'2023'!H105</f>
        <v>128.13999999999999</v>
      </c>
      <c r="I102" s="9">
        <f>'2023'!I105</f>
        <v>71.373999999999995</v>
      </c>
      <c r="J102" s="9">
        <f>'2023'!J105</f>
        <v>260.88200000000001</v>
      </c>
      <c r="K102" s="9">
        <f>G102+H102+I102+J102</f>
        <v>750.24600000000009</v>
      </c>
      <c r="L102" s="10">
        <v>10757.49</v>
      </c>
      <c r="M102" s="10">
        <v>11885.983819840367</v>
      </c>
      <c r="N102" s="10">
        <v>1955.2</v>
      </c>
      <c r="O102" s="10">
        <v>2033.4080000000001</v>
      </c>
      <c r="P102" s="11">
        <f>G102*(L102-N102)</f>
        <v>2551343.7565000001</v>
      </c>
      <c r="Q102" s="11">
        <f>(L102-N102)*H102</f>
        <v>1127925.4405999999</v>
      </c>
      <c r="R102" s="11">
        <f>(M102-O102)*I102</f>
        <v>703217.7465652863</v>
      </c>
      <c r="S102" s="11">
        <f>(M102-O102)*J102</f>
        <v>2570359.6850315947</v>
      </c>
      <c r="T102" s="11">
        <f t="shared" si="28"/>
        <v>6952846.6286968812</v>
      </c>
      <c r="U102" s="12"/>
      <c r="V102" s="12"/>
      <c r="W102" s="12"/>
      <c r="X102" s="13"/>
      <c r="Y102" s="13"/>
    </row>
    <row r="103" spans="1:25" s="14" customFormat="1" ht="54" customHeight="1">
      <c r="A103" s="7" t="s">
        <v>95</v>
      </c>
      <c r="B103" s="8" t="s">
        <v>96</v>
      </c>
      <c r="C103" s="8" t="s">
        <v>91</v>
      </c>
      <c r="D103" s="8" t="s">
        <v>97</v>
      </c>
      <c r="E103" s="8"/>
      <c r="F103" s="8"/>
      <c r="G103" s="9">
        <f>'2023'!G106</f>
        <v>3740.51</v>
      </c>
      <c r="H103" s="9">
        <f>'2023'!H106</f>
        <v>1282.3130000000001</v>
      </c>
      <c r="I103" s="9">
        <f>'2023'!I106</f>
        <v>729.71100000000001</v>
      </c>
      <c r="J103" s="9">
        <f>'2023'!J106</f>
        <v>3144.3429999999998</v>
      </c>
      <c r="K103" s="9">
        <f>G103+H103+I103+J103</f>
        <v>8896.8770000000004</v>
      </c>
      <c r="L103" s="10">
        <v>9325.6200000000008</v>
      </c>
      <c r="M103" s="10">
        <v>9325.6200000000026</v>
      </c>
      <c r="N103" s="10">
        <v>2246.4</v>
      </c>
      <c r="O103" s="10">
        <v>2336.2560000000003</v>
      </c>
      <c r="P103" s="11">
        <f>G103*(L103-N103)</f>
        <v>26479893.202200007</v>
      </c>
      <c r="Q103" s="11">
        <f>(L103-N103)*H103</f>
        <v>9077775.8358600028</v>
      </c>
      <c r="R103" s="11">
        <f>(M103-O103)*I103</f>
        <v>5100215.793804002</v>
      </c>
      <c r="S103" s="11">
        <f>(M103-O103)*J103</f>
        <v>21976957.767852005</v>
      </c>
      <c r="T103" s="11">
        <f t="shared" si="28"/>
        <v>62634842.599716023</v>
      </c>
      <c r="U103" s="12"/>
      <c r="V103" s="12"/>
      <c r="W103" s="12"/>
      <c r="X103" s="13"/>
      <c r="Y103" s="13"/>
    </row>
    <row r="104" spans="1:25" s="14" customFormat="1" ht="14.25" customHeight="1">
      <c r="A104" s="7"/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10"/>
      <c r="M104" s="10"/>
      <c r="N104" s="10"/>
      <c r="O104" s="10"/>
      <c r="P104" s="11"/>
      <c r="Q104" s="11"/>
      <c r="R104" s="11"/>
      <c r="S104" s="11"/>
      <c r="T104" s="11"/>
      <c r="U104" s="12"/>
      <c r="V104" s="12"/>
      <c r="W104" s="12"/>
      <c r="X104" s="13"/>
      <c r="Y104" s="13"/>
    </row>
    <row r="105" spans="1:25" s="14" customFormat="1" ht="54" customHeight="1">
      <c r="A105" s="7" t="s">
        <v>99</v>
      </c>
      <c r="B105" s="8" t="s">
        <v>100</v>
      </c>
      <c r="C105" s="8" t="s">
        <v>98</v>
      </c>
      <c r="D105" s="8" t="s">
        <v>102</v>
      </c>
      <c r="E105" s="8"/>
      <c r="F105" s="8"/>
      <c r="G105" s="9">
        <f>'2023'!G108</f>
        <v>1015.39</v>
      </c>
      <c r="H105" s="9">
        <f>'2023'!H108</f>
        <v>426.58900000000006</v>
      </c>
      <c r="I105" s="9">
        <f>'2023'!I108</f>
        <v>251.75399999999999</v>
      </c>
      <c r="J105" s="9">
        <f>'2023'!J108</f>
        <v>924.44799999999998</v>
      </c>
      <c r="K105" s="9">
        <f t="shared" ref="K105:K110" si="38">G105+H105+I105+J105</f>
        <v>2618.181</v>
      </c>
      <c r="L105" s="10">
        <v>3074.0285458120002</v>
      </c>
      <c r="M105" s="10">
        <v>3074.0285458119997</v>
      </c>
      <c r="N105" s="10">
        <v>1528.8</v>
      </c>
      <c r="O105" s="10">
        <v>1589.952</v>
      </c>
      <c r="P105" s="11">
        <f t="shared" ref="P105:P110" si="39">G105*(L105-N105)</f>
        <v>1569009.6131320468</v>
      </c>
      <c r="Q105" s="11">
        <f t="shared" ref="Q105:R110" si="40">(L105-N105)*H105</f>
        <v>659177.5001293954</v>
      </c>
      <c r="R105" s="11">
        <f t="shared" si="40"/>
        <v>373622.20671435416</v>
      </c>
      <c r="S105" s="11">
        <f t="shared" ref="S105:S110" si="41">(M105-O105)*J105</f>
        <v>1371951.5946228115</v>
      </c>
      <c r="T105" s="11">
        <f t="shared" si="28"/>
        <v>3973760.9145986075</v>
      </c>
      <c r="U105" s="12"/>
      <c r="V105" s="12"/>
      <c r="W105" s="12"/>
      <c r="X105" s="13"/>
      <c r="Y105" s="13"/>
    </row>
    <row r="106" spans="1:25" s="14" customFormat="1" ht="54" customHeight="1">
      <c r="A106" s="7" t="s">
        <v>99</v>
      </c>
      <c r="B106" s="8" t="s">
        <v>100</v>
      </c>
      <c r="C106" s="8" t="s">
        <v>98</v>
      </c>
      <c r="D106" s="8" t="s">
        <v>101</v>
      </c>
      <c r="E106" s="8" t="s">
        <v>350</v>
      </c>
      <c r="F106" s="8"/>
      <c r="G106" s="9">
        <f>'2023'!G109</f>
        <v>2900.3820000000001</v>
      </c>
      <c r="H106" s="9">
        <f>'2023'!H109</f>
        <v>1119.6190000000001</v>
      </c>
      <c r="I106" s="9">
        <f>'2023'!I109</f>
        <v>574.60400000000004</v>
      </c>
      <c r="J106" s="9">
        <f>'2023'!J109</f>
        <v>2398.2600000000002</v>
      </c>
      <c r="K106" s="9">
        <f t="shared" si="38"/>
        <v>6992.8650000000007</v>
      </c>
      <c r="L106" s="10">
        <v>4779.04</v>
      </c>
      <c r="M106" s="10">
        <v>5340.6637736494922</v>
      </c>
      <c r="N106" s="10">
        <v>1643.2</v>
      </c>
      <c r="O106" s="10">
        <v>1708.9280000000001</v>
      </c>
      <c r="P106" s="11">
        <f t="shared" si="39"/>
        <v>9095133.8908799998</v>
      </c>
      <c r="Q106" s="11">
        <f t="shared" si="40"/>
        <v>3510946.0449600006</v>
      </c>
      <c r="R106" s="11">
        <f t="shared" si="40"/>
        <v>2086809.9024820931</v>
      </c>
      <c r="S106" s="11">
        <f t="shared" si="41"/>
        <v>8709846.6365126316</v>
      </c>
      <c r="T106" s="11">
        <f t="shared" si="28"/>
        <v>23402736.474834725</v>
      </c>
      <c r="U106" s="12"/>
      <c r="V106" s="12"/>
      <c r="W106" s="12"/>
      <c r="X106" s="13"/>
      <c r="Y106" s="13"/>
    </row>
    <row r="107" spans="1:25" s="14" customFormat="1" ht="54" customHeight="1">
      <c r="A107" s="7" t="s">
        <v>99</v>
      </c>
      <c r="B107" s="8" t="s">
        <v>100</v>
      </c>
      <c r="C107" s="8" t="s">
        <v>98</v>
      </c>
      <c r="D107" s="8" t="s">
        <v>103</v>
      </c>
      <c r="E107" s="8"/>
      <c r="F107" s="8"/>
      <c r="G107" s="9">
        <f>'2023'!G110</f>
        <v>520.62899999999991</v>
      </c>
      <c r="H107" s="9">
        <f>'2023'!H110</f>
        <v>190.792</v>
      </c>
      <c r="I107" s="9">
        <f>'2023'!I110</f>
        <v>104.46299999999999</v>
      </c>
      <c r="J107" s="9">
        <f>'2023'!J110</f>
        <v>429.00600000000003</v>
      </c>
      <c r="K107" s="9">
        <f t="shared" si="38"/>
        <v>1244.8899999999999</v>
      </c>
      <c r="L107" s="10">
        <v>5571.21</v>
      </c>
      <c r="M107" s="10">
        <v>5571.21</v>
      </c>
      <c r="N107" s="10">
        <v>1643.2</v>
      </c>
      <c r="O107" s="10">
        <v>1708.9280000000001</v>
      </c>
      <c r="P107" s="11">
        <f t="shared" si="39"/>
        <v>2045035.9182899997</v>
      </c>
      <c r="Q107" s="11">
        <f t="shared" si="40"/>
        <v>749432.88392000005</v>
      </c>
      <c r="R107" s="11">
        <f t="shared" si="40"/>
        <v>403465.56456600002</v>
      </c>
      <c r="S107" s="11">
        <f t="shared" si="41"/>
        <v>1656942.1516920002</v>
      </c>
      <c r="T107" s="11">
        <f t="shared" si="28"/>
        <v>4854876.518468</v>
      </c>
      <c r="U107" s="12"/>
      <c r="V107" s="12"/>
      <c r="W107" s="12"/>
      <c r="X107" s="13"/>
      <c r="Y107" s="13"/>
    </row>
    <row r="108" spans="1:25" s="14" customFormat="1" ht="54" customHeight="1">
      <c r="A108" s="7" t="s">
        <v>261</v>
      </c>
      <c r="B108" s="8" t="s">
        <v>262</v>
      </c>
      <c r="C108" s="8" t="s">
        <v>98</v>
      </c>
      <c r="D108" s="8" t="s">
        <v>102</v>
      </c>
      <c r="E108" s="8"/>
      <c r="F108" s="8"/>
      <c r="G108" s="9">
        <f>'2023'!G111</f>
        <v>3897.0370000000003</v>
      </c>
      <c r="H108" s="9">
        <f>'2023'!H111</f>
        <v>1675.7349999999999</v>
      </c>
      <c r="I108" s="9">
        <f>'2023'!I111</f>
        <v>630.24599999999998</v>
      </c>
      <c r="J108" s="9">
        <f>'2023'!J111</f>
        <v>3162.8020000000001</v>
      </c>
      <c r="K108" s="9">
        <f t="shared" si="38"/>
        <v>9365.82</v>
      </c>
      <c r="L108" s="10">
        <v>1345.28</v>
      </c>
      <c r="M108" s="10">
        <v>1503.6697619657029</v>
      </c>
      <c r="N108" s="10">
        <v>803.08800000000008</v>
      </c>
      <c r="O108" s="10">
        <v>835.21152000000006</v>
      </c>
      <c r="P108" s="11">
        <f t="shared" si="39"/>
        <v>2112942.2851039995</v>
      </c>
      <c r="Q108" s="11">
        <f t="shared" si="40"/>
        <v>908570.11111999978</v>
      </c>
      <c r="R108" s="11">
        <f t="shared" si="40"/>
        <v>421293.13316591637</v>
      </c>
      <c r="S108" s="11">
        <f t="shared" si="41"/>
        <v>2114201.064605609</v>
      </c>
      <c r="T108" s="11">
        <f t="shared" si="28"/>
        <v>5557006.5939955246</v>
      </c>
      <c r="U108" s="12"/>
      <c r="V108" s="12"/>
      <c r="W108" s="12"/>
      <c r="X108" s="13"/>
      <c r="Y108" s="13"/>
    </row>
    <row r="109" spans="1:25" s="14" customFormat="1" ht="54" customHeight="1">
      <c r="A109" s="7" t="s">
        <v>104</v>
      </c>
      <c r="B109" s="8" t="s">
        <v>351</v>
      </c>
      <c r="C109" s="8" t="s">
        <v>98</v>
      </c>
      <c r="D109" s="8" t="s">
        <v>101</v>
      </c>
      <c r="E109" s="8"/>
      <c r="F109" s="8"/>
      <c r="G109" s="9">
        <f>'2023'!G112</f>
        <v>44.133000000000003</v>
      </c>
      <c r="H109" s="9">
        <f>'2023'!H112</f>
        <v>21.829000000000001</v>
      </c>
      <c r="I109" s="9">
        <f>'2023'!I112</f>
        <v>7.3559999999999999</v>
      </c>
      <c r="J109" s="9">
        <f>'2023'!J112</f>
        <v>44.133000000000003</v>
      </c>
      <c r="K109" s="9">
        <f t="shared" si="38"/>
        <v>117.45099999999999</v>
      </c>
      <c r="L109" s="10">
        <v>6834.76</v>
      </c>
      <c r="M109" s="10">
        <v>6834.76</v>
      </c>
      <c r="N109" s="10">
        <v>1643.2</v>
      </c>
      <c r="O109" s="10">
        <v>1708.9280000000001</v>
      </c>
      <c r="P109" s="11">
        <f t="shared" si="39"/>
        <v>229119.11748000004</v>
      </c>
      <c r="Q109" s="11">
        <f t="shared" si="40"/>
        <v>113326.56324000002</v>
      </c>
      <c r="R109" s="11">
        <f t="shared" si="40"/>
        <v>37705.620192000002</v>
      </c>
      <c r="S109" s="11">
        <f t="shared" si="41"/>
        <v>226218.34365600004</v>
      </c>
      <c r="T109" s="11">
        <f t="shared" si="28"/>
        <v>606369.64456800011</v>
      </c>
      <c r="U109" s="12"/>
      <c r="V109" s="12"/>
      <c r="W109" s="12"/>
      <c r="X109" s="13"/>
      <c r="Y109" s="13"/>
    </row>
    <row r="110" spans="1:25" s="14" customFormat="1" ht="54" customHeight="1">
      <c r="A110" s="7" t="s">
        <v>267</v>
      </c>
      <c r="B110" s="8" t="s">
        <v>268</v>
      </c>
      <c r="C110" s="8" t="s">
        <v>98</v>
      </c>
      <c r="D110" s="8" t="s">
        <v>101</v>
      </c>
      <c r="E110" s="8"/>
      <c r="F110" s="8"/>
      <c r="G110" s="9">
        <f>'2023'!G113</f>
        <v>7.77978945884455</v>
      </c>
      <c r="H110" s="9">
        <f>'2023'!H113</f>
        <v>5.0540000000000003</v>
      </c>
      <c r="I110" s="9">
        <f>'2023'!I113</f>
        <v>7.963807600318896</v>
      </c>
      <c r="J110" s="9">
        <f>'2023'!J113</f>
        <v>1.990951900079724</v>
      </c>
      <c r="K110" s="9">
        <f t="shared" si="38"/>
        <v>22.788548959243169</v>
      </c>
      <c r="L110" s="10">
        <v>2044.3484438534338</v>
      </c>
      <c r="M110" s="10">
        <v>2044.3484438534338</v>
      </c>
      <c r="N110" s="10">
        <v>1643.2</v>
      </c>
      <c r="O110" s="10">
        <v>1708.9280000000001</v>
      </c>
      <c r="P110" s="11">
        <f t="shared" si="39"/>
        <v>3120.8504349228383</v>
      </c>
      <c r="Q110" s="11">
        <f t="shared" si="40"/>
        <v>2027.4042352352542</v>
      </c>
      <c r="R110" s="11">
        <f t="shared" si="40"/>
        <v>2671.2238800623127</v>
      </c>
      <c r="S110" s="11">
        <f t="shared" si="41"/>
        <v>667.80597001557817</v>
      </c>
      <c r="T110" s="11">
        <f t="shared" si="28"/>
        <v>8487.2845202359822</v>
      </c>
      <c r="U110" s="12"/>
      <c r="V110" s="12"/>
      <c r="W110" s="12"/>
      <c r="X110" s="13"/>
      <c r="Y110" s="13"/>
    </row>
    <row r="111" spans="1:25" s="14" customFormat="1" ht="14.25" customHeight="1">
      <c r="A111" s="7"/>
      <c r="B111" s="8"/>
      <c r="C111" s="8"/>
      <c r="D111" s="8"/>
      <c r="E111" s="8"/>
      <c r="F111" s="8"/>
      <c r="G111" s="9"/>
      <c r="H111" s="9"/>
      <c r="I111" s="9"/>
      <c r="J111" s="9"/>
      <c r="K111" s="9"/>
      <c r="L111" s="10"/>
      <c r="M111" s="10"/>
      <c r="N111" s="10"/>
      <c r="O111" s="10"/>
      <c r="P111" s="11"/>
      <c r="Q111" s="11"/>
      <c r="R111" s="11"/>
      <c r="S111" s="11"/>
      <c r="T111" s="11"/>
      <c r="U111" s="12"/>
      <c r="V111" s="12"/>
      <c r="W111" s="12"/>
      <c r="X111" s="13"/>
      <c r="Y111" s="13"/>
    </row>
    <row r="112" spans="1:25" s="14" customFormat="1" ht="54" customHeight="1">
      <c r="A112" s="7" t="s">
        <v>106</v>
      </c>
      <c r="B112" s="8" t="s">
        <v>107</v>
      </c>
      <c r="C112" s="8" t="s">
        <v>105</v>
      </c>
      <c r="D112" s="8" t="s">
        <v>108</v>
      </c>
      <c r="E112" s="8"/>
      <c r="F112" s="8"/>
      <c r="G112" s="9">
        <f>'2023'!G115</f>
        <v>4969.9669999999996</v>
      </c>
      <c r="H112" s="9">
        <f>'2023'!H115</f>
        <v>1788.4679999999998</v>
      </c>
      <c r="I112" s="9">
        <f>'2023'!I115</f>
        <v>753.48400000000004</v>
      </c>
      <c r="J112" s="9">
        <f>'2023'!J115</f>
        <v>3588.3960000000002</v>
      </c>
      <c r="K112" s="9">
        <f>G112+H112+I112+J112</f>
        <v>11100.315000000001</v>
      </c>
      <c r="L112" s="10">
        <v>9680.0699781840012</v>
      </c>
      <c r="M112" s="10">
        <v>9680.0699781840012</v>
      </c>
      <c r="N112" s="10">
        <v>1768</v>
      </c>
      <c r="O112" s="10">
        <v>1838.72</v>
      </c>
      <c r="P112" s="11">
        <f>G112*(L112-N112)</f>
        <v>39322726.6932652</v>
      </c>
      <c r="Q112" s="11">
        <f>(L112-N112)*H112</f>
        <v>14150483.969742782</v>
      </c>
      <c r="R112" s="11">
        <f>(M112-O112)*I112</f>
        <v>5908331.7469619941</v>
      </c>
      <c r="S112" s="11">
        <f>(M112-O112)*J112</f>
        <v>28137868.896315556</v>
      </c>
      <c r="T112" s="11">
        <f t="shared" si="28"/>
        <v>87519411.30628553</v>
      </c>
      <c r="U112" s="12"/>
      <c r="V112" s="12"/>
      <c r="W112" s="12"/>
      <c r="X112" s="13"/>
      <c r="Y112" s="13"/>
    </row>
    <row r="113" spans="1:25" s="14" customFormat="1" ht="54" customHeight="1">
      <c r="A113" s="7" t="s">
        <v>106</v>
      </c>
      <c r="B113" s="8" t="s">
        <v>107</v>
      </c>
      <c r="C113" s="8" t="s">
        <v>105</v>
      </c>
      <c r="D113" s="8" t="s">
        <v>109</v>
      </c>
      <c r="E113" s="8"/>
      <c r="F113" s="8"/>
      <c r="G113" s="9">
        <f>'2023'!G116</f>
        <v>215.04300000000001</v>
      </c>
      <c r="H113" s="9">
        <f>'2023'!H116</f>
        <v>143.36199999999999</v>
      </c>
      <c r="I113" s="9">
        <f>'2023'!I116</f>
        <v>71.682000000000002</v>
      </c>
      <c r="J113" s="9">
        <f>'2023'!J116</f>
        <v>215.04399999999998</v>
      </c>
      <c r="K113" s="9">
        <f>G113+H113+I113+J113</f>
        <v>645.13099999999997</v>
      </c>
      <c r="L113" s="10">
        <v>16677.983371177284</v>
      </c>
      <c r="M113" s="10">
        <v>16677.983371177281</v>
      </c>
      <c r="N113" s="10">
        <v>1768</v>
      </c>
      <c r="O113" s="10">
        <v>1838.72</v>
      </c>
      <c r="P113" s="11">
        <f>G113*(L113-N113)</f>
        <v>3206287.554088077</v>
      </c>
      <c r="Q113" s="11">
        <f>(L113-N113)*H113</f>
        <v>2137525.0360587179</v>
      </c>
      <c r="R113" s="11">
        <f>(M113-O113)*I113</f>
        <v>1063708.07697273</v>
      </c>
      <c r="S113" s="11">
        <f>(M113-O113)*J113</f>
        <v>3191094.5523914471</v>
      </c>
      <c r="T113" s="11">
        <f t="shared" si="28"/>
        <v>9598615.2195109725</v>
      </c>
      <c r="U113" s="12"/>
      <c r="V113" s="12"/>
      <c r="W113" s="12"/>
      <c r="X113" s="13"/>
      <c r="Y113" s="13"/>
    </row>
    <row r="114" spans="1:25" s="14" customFormat="1" ht="14.25" customHeight="1">
      <c r="A114" s="7"/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10"/>
      <c r="M114" s="10"/>
      <c r="N114" s="10"/>
      <c r="O114" s="10"/>
      <c r="P114" s="11"/>
      <c r="Q114" s="11"/>
      <c r="R114" s="11"/>
      <c r="S114" s="11"/>
      <c r="T114" s="11"/>
      <c r="U114" s="12"/>
      <c r="V114" s="12"/>
      <c r="W114" s="12"/>
      <c r="X114" s="13"/>
      <c r="Y114" s="13"/>
    </row>
    <row r="115" spans="1:25" s="14" customFormat="1" ht="85.5" customHeight="1">
      <c r="A115" s="7" t="s">
        <v>111</v>
      </c>
      <c r="B115" s="8" t="s">
        <v>112</v>
      </c>
      <c r="C115" s="8" t="s">
        <v>110</v>
      </c>
      <c r="D115" s="8" t="s">
        <v>352</v>
      </c>
      <c r="E115" s="8"/>
      <c r="F115" s="8"/>
      <c r="G115" s="9">
        <f>'2023'!G118</f>
        <v>4586.6579999999994</v>
      </c>
      <c r="H115" s="9">
        <f>'2023'!H118</f>
        <v>1946.337</v>
      </c>
      <c r="I115" s="9">
        <f>'2023'!I118</f>
        <v>841.39599999999996</v>
      </c>
      <c r="J115" s="9">
        <f>'2023'!J118</f>
        <v>3373.855</v>
      </c>
      <c r="K115" s="9">
        <f>G115+H115+I115+J115</f>
        <v>10748.245999999999</v>
      </c>
      <c r="L115" s="10">
        <v>12026.915919084002</v>
      </c>
      <c r="M115" s="10">
        <v>12026.915919084</v>
      </c>
      <c r="N115" s="10">
        <v>1518.4</v>
      </c>
      <c r="O115" s="10">
        <v>1579.1360000000002</v>
      </c>
      <c r="P115" s="11">
        <f>G115*(L115-N115)</f>
        <v>48198968.608393982</v>
      </c>
      <c r="Q115" s="11">
        <f>(L115-N115)*H115</f>
        <v>20453113.348402198</v>
      </c>
      <c r="R115" s="11">
        <f>(M115-O115)*I115</f>
        <v>8790720.2327976003</v>
      </c>
      <c r="S115" s="11">
        <f>(M115-O115)*J115</f>
        <v>35249294.518901147</v>
      </c>
      <c r="T115" s="11">
        <f t="shared" si="28"/>
        <v>112692096.70849493</v>
      </c>
      <c r="U115" s="12"/>
      <c r="V115" s="12"/>
      <c r="W115" s="12"/>
      <c r="X115" s="13"/>
      <c r="Y115" s="13"/>
    </row>
    <row r="116" spans="1:25" s="14" customFormat="1" ht="14.25" customHeight="1">
      <c r="A116" s="7"/>
      <c r="B116" s="8"/>
      <c r="C116" s="8"/>
      <c r="D116" s="8"/>
      <c r="E116" s="8"/>
      <c r="F116" s="8"/>
      <c r="G116" s="9"/>
      <c r="H116" s="9"/>
      <c r="I116" s="9"/>
      <c r="J116" s="9"/>
      <c r="K116" s="9"/>
      <c r="L116" s="10"/>
      <c r="M116" s="10"/>
      <c r="N116" s="10"/>
      <c r="O116" s="10"/>
      <c r="P116" s="11"/>
      <c r="Q116" s="11"/>
      <c r="R116" s="11"/>
      <c r="S116" s="11"/>
      <c r="T116" s="11"/>
      <c r="U116" s="12"/>
      <c r="V116" s="12"/>
      <c r="W116" s="12"/>
      <c r="X116" s="13"/>
      <c r="Y116" s="13"/>
    </row>
    <row r="117" spans="1:25" s="14" customFormat="1" ht="53.25" customHeight="1">
      <c r="A117" s="7" t="s">
        <v>114</v>
      </c>
      <c r="B117" s="8" t="s">
        <v>115</v>
      </c>
      <c r="C117" s="8" t="s">
        <v>113</v>
      </c>
      <c r="D117" s="8" t="s">
        <v>116</v>
      </c>
      <c r="E117" s="8"/>
      <c r="F117" s="8"/>
      <c r="G117" s="9">
        <f>'2023'!G120</f>
        <v>17.073</v>
      </c>
      <c r="H117" s="9">
        <f>'2023'!H120</f>
        <v>8.5220000000000002</v>
      </c>
      <c r="I117" s="9">
        <f>'2023'!I120</f>
        <v>4.1740000000000004</v>
      </c>
      <c r="J117" s="9">
        <f>'2023'!J120</f>
        <v>17.073</v>
      </c>
      <c r="K117" s="9">
        <f t="shared" ref="K117:K122" si="42">G117+H117+I117+J117</f>
        <v>46.841999999999999</v>
      </c>
      <c r="L117" s="10">
        <v>8528.8514742000007</v>
      </c>
      <c r="M117" s="10">
        <v>8528.8514742000007</v>
      </c>
      <c r="N117" s="10">
        <v>1976</v>
      </c>
      <c r="O117" s="10">
        <v>2055.04</v>
      </c>
      <c r="P117" s="11">
        <f t="shared" ref="P117:P122" si="43">G117*(L117-N117)</f>
        <v>111876.83321901661</v>
      </c>
      <c r="Q117" s="11">
        <f t="shared" ref="Q117:R122" si="44">(L117-N117)*H117</f>
        <v>55843.400263132404</v>
      </c>
      <c r="R117" s="11">
        <f t="shared" si="44"/>
        <v>27021.689093310804</v>
      </c>
      <c r="S117" s="11">
        <f t="shared" ref="S117:S122" si="45">(M117-O117)*J117</f>
        <v>110527.38329901661</v>
      </c>
      <c r="T117" s="11">
        <f t="shared" si="28"/>
        <v>305269.30587447644</v>
      </c>
      <c r="U117" s="12"/>
      <c r="V117" s="12"/>
      <c r="W117" s="12"/>
      <c r="X117" s="13"/>
      <c r="Y117" s="13"/>
    </row>
    <row r="118" spans="1:25" s="14" customFormat="1" ht="53.25" customHeight="1">
      <c r="A118" s="7" t="s">
        <v>117</v>
      </c>
      <c r="B118" s="8" t="s">
        <v>118</v>
      </c>
      <c r="C118" s="8" t="s">
        <v>113</v>
      </c>
      <c r="D118" s="8" t="s">
        <v>119</v>
      </c>
      <c r="E118" s="8"/>
      <c r="F118" s="8"/>
      <c r="G118" s="9">
        <f>'2023'!G121</f>
        <v>544.23</v>
      </c>
      <c r="H118" s="9">
        <f>'2023'!H121</f>
        <v>261.57100000000003</v>
      </c>
      <c r="I118" s="9">
        <f>'2023'!I121</f>
        <v>138.124</v>
      </c>
      <c r="J118" s="9">
        <f>'2023'!J121</f>
        <v>542.06100000000004</v>
      </c>
      <c r="K118" s="9">
        <f t="shared" si="42"/>
        <v>1485.9860000000001</v>
      </c>
      <c r="L118" s="10">
        <v>7031.277584200001</v>
      </c>
      <c r="M118" s="10">
        <v>7031.2775842000019</v>
      </c>
      <c r="N118" s="10">
        <v>1976</v>
      </c>
      <c r="O118" s="10">
        <v>2055.04</v>
      </c>
      <c r="P118" s="11">
        <f t="shared" si="43"/>
        <v>2751233.7196491668</v>
      </c>
      <c r="Q118" s="11">
        <f t="shared" si="44"/>
        <v>1322314.0129767787</v>
      </c>
      <c r="R118" s="11">
        <f t="shared" si="44"/>
        <v>687337.84008004109</v>
      </c>
      <c r="S118" s="11">
        <f t="shared" si="45"/>
        <v>2697424.3211290375</v>
      </c>
      <c r="T118" s="11">
        <f t="shared" si="28"/>
        <v>7458309.8938350249</v>
      </c>
      <c r="U118" s="12"/>
      <c r="V118" s="12"/>
      <c r="W118" s="12"/>
      <c r="X118" s="13"/>
      <c r="Y118" s="13"/>
    </row>
    <row r="119" spans="1:25" s="14" customFormat="1" ht="53.25" customHeight="1">
      <c r="A119" s="7" t="s">
        <v>120</v>
      </c>
      <c r="B119" s="8" t="s">
        <v>121</v>
      </c>
      <c r="C119" s="8" t="s">
        <v>113</v>
      </c>
      <c r="D119" s="8" t="s">
        <v>119</v>
      </c>
      <c r="E119" s="8"/>
      <c r="F119" s="8"/>
      <c r="G119" s="9">
        <f>'2023'!G122</f>
        <v>1101.3900000000001</v>
      </c>
      <c r="H119" s="9">
        <f>'2023'!H122</f>
        <v>681.50299999999993</v>
      </c>
      <c r="I119" s="9">
        <f>'2023'!I122</f>
        <v>334.245</v>
      </c>
      <c r="J119" s="9">
        <f>'2023'!J122</f>
        <v>1064.123</v>
      </c>
      <c r="K119" s="9">
        <f t="shared" si="42"/>
        <v>3181.261</v>
      </c>
      <c r="L119" s="10">
        <v>11628.983345400002</v>
      </c>
      <c r="M119" s="10">
        <v>11628.983345400004</v>
      </c>
      <c r="N119" s="10">
        <v>1646.6632</v>
      </c>
      <c r="O119" s="10">
        <v>1712.529728</v>
      </c>
      <c r="P119" s="11">
        <f t="shared" si="43"/>
        <v>10994427.584942108</v>
      </c>
      <c r="Q119" s="11">
        <f t="shared" si="44"/>
        <v>6802981.1260505365</v>
      </c>
      <c r="R119" s="11">
        <f t="shared" si="44"/>
        <v>3314525.0393478642</v>
      </c>
      <c r="S119" s="11">
        <f t="shared" si="45"/>
        <v>10552326.372708544</v>
      </c>
      <c r="T119" s="11">
        <f t="shared" si="28"/>
        <v>31664260.123049054</v>
      </c>
      <c r="U119" s="12"/>
      <c r="V119" s="12"/>
      <c r="W119" s="12"/>
      <c r="X119" s="13"/>
      <c r="Y119" s="13"/>
    </row>
    <row r="120" spans="1:25" s="14" customFormat="1" ht="53.25" customHeight="1">
      <c r="A120" s="7" t="s">
        <v>50</v>
      </c>
      <c r="B120" s="8" t="s">
        <v>77</v>
      </c>
      <c r="C120" s="8" t="s">
        <v>113</v>
      </c>
      <c r="D120" s="8" t="s">
        <v>116</v>
      </c>
      <c r="E120" s="8"/>
      <c r="F120" s="8"/>
      <c r="G120" s="9">
        <f>'2023'!G123</f>
        <v>2788.7420000000002</v>
      </c>
      <c r="H120" s="9">
        <f>'2023'!H123</f>
        <v>1413.0319999999999</v>
      </c>
      <c r="I120" s="9">
        <f>'2023'!I123</f>
        <v>680.87300000000005</v>
      </c>
      <c r="J120" s="9">
        <f>'2023'!J123</f>
        <v>2245.1480000000001</v>
      </c>
      <c r="K120" s="9">
        <f t="shared" si="42"/>
        <v>7127.795000000001</v>
      </c>
      <c r="L120" s="10">
        <v>3548.5489332000006</v>
      </c>
      <c r="M120" s="10">
        <v>3548.5489332000011</v>
      </c>
      <c r="N120" s="10">
        <v>1646.6632</v>
      </c>
      <c r="O120" s="10">
        <v>1712.529728</v>
      </c>
      <c r="P120" s="11">
        <f t="shared" si="43"/>
        <v>5303868.6233756365</v>
      </c>
      <c r="Q120" s="11">
        <f t="shared" si="44"/>
        <v>2687425.4013550631</v>
      </c>
      <c r="R120" s="11">
        <f t="shared" si="44"/>
        <v>1250095.9043021405</v>
      </c>
      <c r="S120" s="11">
        <f t="shared" si="45"/>
        <v>4122134.8465163722</v>
      </c>
      <c r="T120" s="11">
        <f t="shared" si="28"/>
        <v>13363524.775549212</v>
      </c>
      <c r="U120" s="12"/>
      <c r="V120" s="12"/>
      <c r="W120" s="12"/>
      <c r="X120" s="13"/>
      <c r="Y120" s="13"/>
    </row>
    <row r="121" spans="1:25" s="14" customFormat="1" ht="53.25" customHeight="1">
      <c r="A121" s="7" t="s">
        <v>122</v>
      </c>
      <c r="B121" s="8" t="s">
        <v>123</v>
      </c>
      <c r="C121" s="8" t="s">
        <v>113</v>
      </c>
      <c r="D121" s="8" t="s">
        <v>116</v>
      </c>
      <c r="E121" s="8"/>
      <c r="F121" s="8"/>
      <c r="G121" s="9">
        <f>'2023'!G124</f>
        <v>27213.219000000001</v>
      </c>
      <c r="H121" s="9">
        <f>'2023'!H124</f>
        <v>11997.442000000001</v>
      </c>
      <c r="I121" s="9">
        <f>'2023'!I124</f>
        <v>4392.0190000000002</v>
      </c>
      <c r="J121" s="9">
        <f>'2023'!J124</f>
        <v>20391.065000000002</v>
      </c>
      <c r="K121" s="9">
        <f t="shared" si="42"/>
        <v>63993.745000000003</v>
      </c>
      <c r="L121" s="10">
        <v>7747.21</v>
      </c>
      <c r="M121" s="10">
        <v>7976.3296253658518</v>
      </c>
      <c r="N121" s="10">
        <v>1646.6632</v>
      </c>
      <c r="O121" s="10">
        <v>1712.529728</v>
      </c>
      <c r="P121" s="11">
        <f t="shared" si="43"/>
        <v>166015516.08814922</v>
      </c>
      <c r="Q121" s="11">
        <f t="shared" si="44"/>
        <v>73190956.401285604</v>
      </c>
      <c r="R121" s="11">
        <f t="shared" si="44"/>
        <v>27510728.161428876</v>
      </c>
      <c r="S121" s="11">
        <f t="shared" si="45"/>
        <v>127725550.85418044</v>
      </c>
      <c r="T121" s="11">
        <f t="shared" si="28"/>
        <v>394442751.50504416</v>
      </c>
      <c r="U121" s="12"/>
      <c r="V121" s="12"/>
      <c r="W121" s="12"/>
      <c r="X121" s="13"/>
      <c r="Y121" s="13"/>
    </row>
    <row r="122" spans="1:25" s="14" customFormat="1" ht="53.25" customHeight="1">
      <c r="A122" s="7" t="s">
        <v>124</v>
      </c>
      <c r="B122" s="8" t="s">
        <v>444</v>
      </c>
      <c r="C122" s="8" t="s">
        <v>113</v>
      </c>
      <c r="D122" s="8" t="s">
        <v>353</v>
      </c>
      <c r="E122" s="8" t="s">
        <v>354</v>
      </c>
      <c r="F122" s="8"/>
      <c r="G122" s="9">
        <f>'2023'!G125</f>
        <v>451.65600000000001</v>
      </c>
      <c r="H122" s="9">
        <f>'2023'!H125</f>
        <v>218.54199999999997</v>
      </c>
      <c r="I122" s="9">
        <f>'2023'!I125</f>
        <v>115.422</v>
      </c>
      <c r="J122" s="9">
        <f>'2023'!J125</f>
        <v>451.65600000000006</v>
      </c>
      <c r="K122" s="9">
        <f t="shared" si="42"/>
        <v>1237.2760000000001</v>
      </c>
      <c r="L122" s="10">
        <v>13326.594798400001</v>
      </c>
      <c r="M122" s="10">
        <v>13326.594798399999</v>
      </c>
      <c r="N122" s="10">
        <v>1646.6632</v>
      </c>
      <c r="O122" s="10">
        <v>1712.529728</v>
      </c>
      <c r="P122" s="11">
        <f t="shared" si="43"/>
        <v>5275311.1860069511</v>
      </c>
      <c r="Q122" s="11">
        <f t="shared" si="44"/>
        <v>2552555.6113775331</v>
      </c>
      <c r="R122" s="11">
        <f t="shared" si="44"/>
        <v>1340518.6185557088</v>
      </c>
      <c r="S122" s="11">
        <f t="shared" si="45"/>
        <v>5245562.173436583</v>
      </c>
      <c r="T122" s="11">
        <f t="shared" si="28"/>
        <v>14413947.589376774</v>
      </c>
      <c r="U122" s="12"/>
      <c r="V122" s="12"/>
      <c r="W122" s="12"/>
      <c r="X122" s="13"/>
      <c r="Y122" s="13"/>
    </row>
    <row r="123" spans="1:25" s="14" customFormat="1" ht="14.25" customHeight="1">
      <c r="A123" s="7"/>
      <c r="B123" s="8"/>
      <c r="C123" s="8"/>
      <c r="D123" s="8"/>
      <c r="E123" s="8"/>
      <c r="F123" s="8"/>
      <c r="G123" s="9"/>
      <c r="H123" s="9"/>
      <c r="I123" s="9"/>
      <c r="J123" s="9"/>
      <c r="K123" s="9"/>
      <c r="L123" s="10"/>
      <c r="M123" s="10"/>
      <c r="N123" s="10"/>
      <c r="O123" s="10"/>
      <c r="P123" s="11"/>
      <c r="Q123" s="11"/>
      <c r="R123" s="11"/>
      <c r="S123" s="11"/>
      <c r="T123" s="11"/>
      <c r="U123" s="12"/>
      <c r="V123" s="12"/>
      <c r="W123" s="12"/>
      <c r="X123" s="13"/>
      <c r="Y123" s="13"/>
    </row>
    <row r="124" spans="1:25" s="14" customFormat="1" ht="53.25" customHeight="1">
      <c r="A124" s="7" t="s">
        <v>127</v>
      </c>
      <c r="B124" s="8" t="s">
        <v>128</v>
      </c>
      <c r="C124" s="8" t="s">
        <v>126</v>
      </c>
      <c r="D124" s="8"/>
      <c r="E124" s="8"/>
      <c r="F124" s="8"/>
      <c r="G124" s="9">
        <f>'2023'!G127</f>
        <v>9610.5839999999989</v>
      </c>
      <c r="H124" s="9">
        <f>'2023'!H127</f>
        <v>5461.3110000000006</v>
      </c>
      <c r="I124" s="9">
        <f>'2023'!I127</f>
        <v>2455.277</v>
      </c>
      <c r="J124" s="9">
        <f>'2023'!J127</f>
        <v>8629.6180000000004</v>
      </c>
      <c r="K124" s="9">
        <f t="shared" ref="K124:K129" si="46">G124+H124+I124+J124</f>
        <v>26156.79</v>
      </c>
      <c r="L124" s="10">
        <v>6428.68</v>
      </c>
      <c r="M124" s="10">
        <v>6428.68</v>
      </c>
      <c r="N124" s="10">
        <v>1456</v>
      </c>
      <c r="O124" s="10">
        <v>1514.24</v>
      </c>
      <c r="P124" s="11">
        <f t="shared" ref="P124:P129" si="47">G124*(L124-N124)</f>
        <v>47790358.845119998</v>
      </c>
      <c r="Q124" s="11">
        <f t="shared" ref="Q124:R129" si="48">(L124-N124)*H124</f>
        <v>27157351.983480003</v>
      </c>
      <c r="R124" s="11">
        <f t="shared" si="48"/>
        <v>12066311.499880001</v>
      </c>
      <c r="S124" s="11">
        <f t="shared" ref="S124:S129" si="49">(M124-O124)*J124</f>
        <v>42409739.883920006</v>
      </c>
      <c r="T124" s="11">
        <f t="shared" si="28"/>
        <v>129423762.21240002</v>
      </c>
      <c r="U124" s="12"/>
      <c r="V124" s="12"/>
      <c r="W124" s="12"/>
      <c r="X124" s="13"/>
      <c r="Y124" s="13"/>
    </row>
    <row r="125" spans="1:25" s="14" customFormat="1" ht="53.25" customHeight="1">
      <c r="A125" s="7" t="s">
        <v>129</v>
      </c>
      <c r="B125" s="8" t="s">
        <v>130</v>
      </c>
      <c r="C125" s="8" t="s">
        <v>126</v>
      </c>
      <c r="D125" s="8" t="s">
        <v>131</v>
      </c>
      <c r="E125" s="8"/>
      <c r="F125" s="8"/>
      <c r="G125" s="9">
        <f>'2023'!G128</f>
        <v>115.22999999999999</v>
      </c>
      <c r="H125" s="9">
        <f>'2023'!H128</f>
        <v>76.819999999999993</v>
      </c>
      <c r="I125" s="9">
        <f>'2023'!I128</f>
        <v>38.409999999999997</v>
      </c>
      <c r="J125" s="9">
        <f>'2023'!J128</f>
        <v>115.22999999999999</v>
      </c>
      <c r="K125" s="9">
        <f t="shared" si="46"/>
        <v>345.68999999999994</v>
      </c>
      <c r="L125" s="10">
        <v>5642.09</v>
      </c>
      <c r="M125" s="10">
        <v>5892.83</v>
      </c>
      <c r="N125" s="10">
        <v>1456</v>
      </c>
      <c r="O125" s="10">
        <v>1514.24</v>
      </c>
      <c r="P125" s="11">
        <f t="shared" si="47"/>
        <v>482363.1507</v>
      </c>
      <c r="Q125" s="11">
        <f t="shared" si="48"/>
        <v>321575.4338</v>
      </c>
      <c r="R125" s="11">
        <f t="shared" si="48"/>
        <v>168181.64189999999</v>
      </c>
      <c r="S125" s="11">
        <f t="shared" si="49"/>
        <v>504544.92569999996</v>
      </c>
      <c r="T125" s="11">
        <f t="shared" si="28"/>
        <v>1476665.1521000001</v>
      </c>
      <c r="U125" s="12"/>
      <c r="V125" s="12"/>
      <c r="W125" s="12"/>
      <c r="X125" s="13"/>
      <c r="Y125" s="13"/>
    </row>
    <row r="126" spans="1:25" s="14" customFormat="1" ht="53.25" customHeight="1">
      <c r="A126" s="7" t="s">
        <v>129</v>
      </c>
      <c r="B126" s="8" t="s">
        <v>130</v>
      </c>
      <c r="C126" s="8" t="s">
        <v>126</v>
      </c>
      <c r="D126" s="8" t="s">
        <v>132</v>
      </c>
      <c r="E126" s="8" t="s">
        <v>355</v>
      </c>
      <c r="F126" s="8"/>
      <c r="G126" s="9">
        <f>'2023'!G129</f>
        <v>163.29</v>
      </c>
      <c r="H126" s="9">
        <f>'2023'!H129</f>
        <v>108.86</v>
      </c>
      <c r="I126" s="9">
        <f>'2023'!I129</f>
        <v>54.43</v>
      </c>
      <c r="J126" s="9">
        <f>'2023'!J129</f>
        <v>163.29</v>
      </c>
      <c r="K126" s="9">
        <f t="shared" si="46"/>
        <v>489.87</v>
      </c>
      <c r="L126" s="10">
        <v>17227.72</v>
      </c>
      <c r="M126" s="10">
        <v>17227.72</v>
      </c>
      <c r="N126" s="10">
        <v>1456</v>
      </c>
      <c r="O126" s="10">
        <v>1514.24</v>
      </c>
      <c r="P126" s="11">
        <f t="shared" si="47"/>
        <v>2575364.1587999999</v>
      </c>
      <c r="Q126" s="11">
        <f t="shared" si="48"/>
        <v>1716909.4392000001</v>
      </c>
      <c r="R126" s="11">
        <f t="shared" si="48"/>
        <v>855284.71640000003</v>
      </c>
      <c r="S126" s="11">
        <f t="shared" si="49"/>
        <v>2565854.1491999999</v>
      </c>
      <c r="T126" s="11">
        <f t="shared" si="28"/>
        <v>7713412.4636000004</v>
      </c>
      <c r="U126" s="12"/>
      <c r="V126" s="12"/>
      <c r="W126" s="12"/>
      <c r="X126" s="13"/>
      <c r="Y126" s="13"/>
    </row>
    <row r="127" spans="1:25" s="14" customFormat="1" ht="53.25" customHeight="1">
      <c r="A127" s="7" t="s">
        <v>50</v>
      </c>
      <c r="B127" s="8" t="s">
        <v>77</v>
      </c>
      <c r="C127" s="8" t="s">
        <v>126</v>
      </c>
      <c r="D127" s="8" t="s">
        <v>132</v>
      </c>
      <c r="E127" s="8"/>
      <c r="F127" s="8"/>
      <c r="G127" s="9">
        <f>'2023'!G130</f>
        <v>410.67500000000001</v>
      </c>
      <c r="H127" s="9">
        <f>'2023'!H130</f>
        <v>271.88900000000001</v>
      </c>
      <c r="I127" s="9">
        <f>'2023'!I130</f>
        <v>129.32000000000002</v>
      </c>
      <c r="J127" s="9">
        <f>'2023'!J130</f>
        <v>389.81100000000004</v>
      </c>
      <c r="K127" s="9">
        <f t="shared" si="46"/>
        <v>1201.6950000000002</v>
      </c>
      <c r="L127" s="10">
        <v>3499.8193496000008</v>
      </c>
      <c r="M127" s="10">
        <v>3499.8193496000004</v>
      </c>
      <c r="N127" s="10">
        <v>1456</v>
      </c>
      <c r="O127" s="10">
        <v>1514.24</v>
      </c>
      <c r="P127" s="11">
        <f t="shared" si="47"/>
        <v>839345.51139698038</v>
      </c>
      <c r="Q127" s="11">
        <f t="shared" si="48"/>
        <v>555691.99914339464</v>
      </c>
      <c r="R127" s="11">
        <f t="shared" si="48"/>
        <v>256775.12149027208</v>
      </c>
      <c r="S127" s="11">
        <f t="shared" si="49"/>
        <v>774000.67184692575</v>
      </c>
      <c r="T127" s="11">
        <f t="shared" si="28"/>
        <v>2425813.3038775725</v>
      </c>
      <c r="U127" s="12"/>
      <c r="V127" s="12"/>
      <c r="W127" s="12"/>
      <c r="X127" s="13"/>
      <c r="Y127" s="13"/>
    </row>
    <row r="128" spans="1:25" s="14" customFormat="1" ht="53.25" customHeight="1">
      <c r="A128" s="7" t="s">
        <v>133</v>
      </c>
      <c r="B128" s="8" t="s">
        <v>134</v>
      </c>
      <c r="C128" s="8" t="s">
        <v>126</v>
      </c>
      <c r="D128" s="8" t="s">
        <v>135</v>
      </c>
      <c r="E128" s="8"/>
      <c r="F128" s="8"/>
      <c r="G128" s="9">
        <f>'2023'!G131</f>
        <v>27759.233</v>
      </c>
      <c r="H128" s="9">
        <f>'2023'!H131</f>
        <v>13062.922</v>
      </c>
      <c r="I128" s="9">
        <f>'2023'!I131</f>
        <v>5852.8990000000003</v>
      </c>
      <c r="J128" s="9">
        <f>'2023'!J131</f>
        <v>22849.116000000002</v>
      </c>
      <c r="K128" s="9">
        <f t="shared" si="46"/>
        <v>69524.17</v>
      </c>
      <c r="L128" s="10">
        <v>2261.7553206940743</v>
      </c>
      <c r="M128" s="10">
        <v>2261.7553206940738</v>
      </c>
      <c r="N128" s="10">
        <v>1456</v>
      </c>
      <c r="O128" s="10">
        <v>1514.24</v>
      </c>
      <c r="P128" s="11">
        <f t="shared" si="47"/>
        <v>22367149.688136529</v>
      </c>
      <c r="Q128" s="11">
        <f t="shared" si="48"/>
        <v>10525518.905311678</v>
      </c>
      <c r="R128" s="11">
        <f t="shared" si="48"/>
        <v>4375131.6729750242</v>
      </c>
      <c r="S128" s="11">
        <f t="shared" si="49"/>
        <v>17080064.274316095</v>
      </c>
      <c r="T128" s="11">
        <f t="shared" si="28"/>
        <v>54347864.540739328</v>
      </c>
      <c r="U128" s="12"/>
      <c r="V128" s="12"/>
      <c r="W128" s="12"/>
      <c r="X128" s="13"/>
      <c r="Y128" s="13"/>
    </row>
    <row r="129" spans="1:25" s="14" customFormat="1" ht="53.25" customHeight="1">
      <c r="A129" s="7" t="s">
        <v>136</v>
      </c>
      <c r="B129" s="8" t="s">
        <v>137</v>
      </c>
      <c r="C129" s="8" t="s">
        <v>126</v>
      </c>
      <c r="D129" s="8" t="s">
        <v>131</v>
      </c>
      <c r="E129" s="8"/>
      <c r="F129" s="8"/>
      <c r="G129" s="9">
        <f>'2023'!G132</f>
        <v>78.938999999999993</v>
      </c>
      <c r="H129" s="9">
        <f>'2023'!H132</f>
        <v>52.625999999999998</v>
      </c>
      <c r="I129" s="9">
        <f>'2023'!I132</f>
        <v>26.312999999999999</v>
      </c>
      <c r="J129" s="9">
        <f>'2023'!J132</f>
        <v>78.938999999999993</v>
      </c>
      <c r="K129" s="9">
        <f t="shared" si="46"/>
        <v>236.81699999999998</v>
      </c>
      <c r="L129" s="10">
        <v>3309.7533940330013</v>
      </c>
      <c r="M129" s="10">
        <v>3309.7533940330022</v>
      </c>
      <c r="N129" s="10">
        <v>1747.2</v>
      </c>
      <c r="O129" s="10">
        <v>1817.0880000000002</v>
      </c>
      <c r="P129" s="11">
        <f t="shared" si="47"/>
        <v>123346.40237157108</v>
      </c>
      <c r="Q129" s="11">
        <f t="shared" si="48"/>
        <v>82230.934914380719</v>
      </c>
      <c r="R129" s="11">
        <f t="shared" si="48"/>
        <v>39276.504513190383</v>
      </c>
      <c r="S129" s="11">
        <f t="shared" si="49"/>
        <v>117829.51353957114</v>
      </c>
      <c r="T129" s="11">
        <f t="shared" si="28"/>
        <v>362683.35533871333</v>
      </c>
      <c r="U129" s="12"/>
      <c r="V129" s="12"/>
      <c r="W129" s="12"/>
      <c r="X129" s="13"/>
      <c r="Y129" s="13"/>
    </row>
    <row r="130" spans="1:25" s="14" customFormat="1" ht="14.25" customHeight="1">
      <c r="A130" s="7"/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10"/>
      <c r="M130" s="10"/>
      <c r="N130" s="10"/>
      <c r="O130" s="10"/>
      <c r="P130" s="11"/>
      <c r="Q130" s="11"/>
      <c r="R130" s="11"/>
      <c r="S130" s="11"/>
      <c r="T130" s="11"/>
      <c r="U130" s="12"/>
      <c r="V130" s="12"/>
      <c r="W130" s="12"/>
      <c r="X130" s="13"/>
      <c r="Y130" s="13"/>
    </row>
    <row r="131" spans="1:25" s="14" customFormat="1" ht="54" customHeight="1">
      <c r="A131" s="7" t="s">
        <v>139</v>
      </c>
      <c r="B131" s="8" t="s">
        <v>140</v>
      </c>
      <c r="C131" s="8" t="s">
        <v>138</v>
      </c>
      <c r="D131" s="8" t="s">
        <v>141</v>
      </c>
      <c r="E131" s="8"/>
      <c r="F131" s="8"/>
      <c r="G131" s="9">
        <f>'2023'!G134</f>
        <v>2029.7850000000001</v>
      </c>
      <c r="H131" s="9">
        <f>'2023'!H134</f>
        <v>1058.3340000000001</v>
      </c>
      <c r="I131" s="9">
        <f>'2023'!I134</f>
        <v>564.51400000000001</v>
      </c>
      <c r="J131" s="9">
        <f>'2023'!J134</f>
        <v>1863.5590000000002</v>
      </c>
      <c r="K131" s="9">
        <f t="shared" ref="K131:K138" si="50">G131+H131+I131+J131</f>
        <v>5516.1920000000009</v>
      </c>
      <c r="L131" s="10">
        <v>6678.52</v>
      </c>
      <c r="M131" s="10">
        <v>7446.5498000000007</v>
      </c>
      <c r="N131" s="10">
        <v>1523.6000000000001</v>
      </c>
      <c r="O131" s="10">
        <v>1584.5440000000001</v>
      </c>
      <c r="P131" s="11">
        <f t="shared" ref="P131:P138" si="51">G131*(L131-N131)</f>
        <v>10463379.292200001</v>
      </c>
      <c r="Q131" s="11">
        <f t="shared" ref="Q131:Q138" si="52">(L131-N131)*H131</f>
        <v>5455627.1032800004</v>
      </c>
      <c r="R131" s="11">
        <f t="shared" ref="R131:R138" si="53">(M131-O131)*I131</f>
        <v>3309184.3421812006</v>
      </c>
      <c r="S131" s="11">
        <f t="shared" ref="S131:S138" si="54">(M131-O131)*J131</f>
        <v>10924193.666642202</v>
      </c>
      <c r="T131" s="11">
        <f t="shared" si="28"/>
        <v>30152384.404303402</v>
      </c>
      <c r="U131" s="12"/>
      <c r="V131" s="12"/>
      <c r="W131" s="12"/>
      <c r="X131" s="13"/>
      <c r="Y131" s="13"/>
    </row>
    <row r="132" spans="1:25" s="14" customFormat="1" ht="54" customHeight="1">
      <c r="A132" s="7" t="s">
        <v>139</v>
      </c>
      <c r="B132" s="8" t="s">
        <v>140</v>
      </c>
      <c r="C132" s="8" t="s">
        <v>138</v>
      </c>
      <c r="D132" s="8" t="s">
        <v>142</v>
      </c>
      <c r="E132" s="8"/>
      <c r="F132" s="8"/>
      <c r="G132" s="9">
        <f>'2023'!G135</f>
        <v>2277.0259999999998</v>
      </c>
      <c r="H132" s="9">
        <f>'2023'!H135</f>
        <v>1321.7809999999999</v>
      </c>
      <c r="I132" s="9">
        <f>'2023'!I135</f>
        <v>674.5</v>
      </c>
      <c r="J132" s="9">
        <f>'2023'!J135</f>
        <v>2143.1089999999999</v>
      </c>
      <c r="K132" s="9">
        <f t="shared" si="50"/>
        <v>6416.4159999999993</v>
      </c>
      <c r="L132" s="10">
        <v>5967.8690062000014</v>
      </c>
      <c r="M132" s="10">
        <v>5967.8690062000005</v>
      </c>
      <c r="N132" s="10">
        <v>1523.6000000000001</v>
      </c>
      <c r="O132" s="10">
        <v>1584.5440000000001</v>
      </c>
      <c r="P132" s="11">
        <f t="shared" si="51"/>
        <v>10119716.078111563</v>
      </c>
      <c r="Q132" s="11">
        <f t="shared" si="52"/>
        <v>5874350.3312840434</v>
      </c>
      <c r="R132" s="11">
        <f t="shared" si="53"/>
        <v>2956552.7166819004</v>
      </c>
      <c r="S132" s="11">
        <f t="shared" si="54"/>
        <v>9393943.2707122769</v>
      </c>
      <c r="T132" s="11">
        <f t="shared" si="28"/>
        <v>28344562.396789782</v>
      </c>
      <c r="U132" s="12"/>
      <c r="V132" s="12"/>
      <c r="W132" s="12"/>
      <c r="X132" s="13"/>
      <c r="Y132" s="13"/>
    </row>
    <row r="133" spans="1:25" s="14" customFormat="1" ht="54" customHeight="1">
      <c r="A133" s="7" t="s">
        <v>139</v>
      </c>
      <c r="B133" s="8" t="s">
        <v>140</v>
      </c>
      <c r="C133" s="8" t="s">
        <v>138</v>
      </c>
      <c r="D133" s="8" t="s">
        <v>143</v>
      </c>
      <c r="E133" s="8"/>
      <c r="F133" s="8"/>
      <c r="G133" s="9">
        <f>'2023'!G136</f>
        <v>5202.0050000000001</v>
      </c>
      <c r="H133" s="9">
        <f>'2023'!H136</f>
        <v>3512.3940000000002</v>
      </c>
      <c r="I133" s="9">
        <f>'2023'!I136</f>
        <v>1749.759</v>
      </c>
      <c r="J133" s="9">
        <f>'2023'!J136</f>
        <v>5146.9470000000001</v>
      </c>
      <c r="K133" s="9">
        <f t="shared" si="50"/>
        <v>15611.105000000001</v>
      </c>
      <c r="L133" s="10">
        <v>7637.5262138000007</v>
      </c>
      <c r="M133" s="10">
        <v>7637.5262137999989</v>
      </c>
      <c r="N133" s="10">
        <v>1523.6000000000001</v>
      </c>
      <c r="O133" s="10">
        <v>1584.5440000000001</v>
      </c>
      <c r="P133" s="11">
        <f t="shared" si="51"/>
        <v>31804674.733818673</v>
      </c>
      <c r="Q133" s="11">
        <f t="shared" si="52"/>
        <v>21474517.749793839</v>
      </c>
      <c r="R133" s="11">
        <f t="shared" si="53"/>
        <v>10591260.105436472</v>
      </c>
      <c r="S133" s="11">
        <f t="shared" si="54"/>
        <v>31154378.646371264</v>
      </c>
      <c r="T133" s="11">
        <f t="shared" si="28"/>
        <v>95024831.235420242</v>
      </c>
      <c r="U133" s="12"/>
      <c r="V133" s="12"/>
      <c r="W133" s="12"/>
      <c r="X133" s="13"/>
      <c r="Y133" s="13"/>
    </row>
    <row r="134" spans="1:25" s="14" customFormat="1" ht="54" customHeight="1">
      <c r="A134" s="7" t="s">
        <v>111</v>
      </c>
      <c r="B134" s="8" t="s">
        <v>112</v>
      </c>
      <c r="C134" s="8" t="s">
        <v>138</v>
      </c>
      <c r="D134" s="8" t="s">
        <v>356</v>
      </c>
      <c r="E134" s="8" t="s">
        <v>357</v>
      </c>
      <c r="F134" s="8" t="s">
        <v>424</v>
      </c>
      <c r="G134" s="9">
        <f>'2023'!G137</f>
        <v>530.20399999999995</v>
      </c>
      <c r="H134" s="9">
        <f>'2023'!H137</f>
        <v>285.40600000000001</v>
      </c>
      <c r="I134" s="9">
        <f>'2023'!I137</f>
        <v>199.244</v>
      </c>
      <c r="J134" s="9">
        <f>'2023'!J137</f>
        <v>597.73299999999995</v>
      </c>
      <c r="K134" s="9">
        <f t="shared" si="50"/>
        <v>1612.587</v>
      </c>
      <c r="L134" s="10">
        <v>12145.470008</v>
      </c>
      <c r="M134" s="10">
        <v>12145.470008</v>
      </c>
      <c r="N134" s="10">
        <v>1523.6000000000001</v>
      </c>
      <c r="O134" s="10">
        <v>1584.5440000000001</v>
      </c>
      <c r="P134" s="11">
        <f t="shared" si="51"/>
        <v>5631757.9657216314</v>
      </c>
      <c r="Q134" s="11">
        <f t="shared" si="52"/>
        <v>3031545.4315032479</v>
      </c>
      <c r="R134" s="11">
        <f t="shared" si="53"/>
        <v>2104201.1415379522</v>
      </c>
      <c r="S134" s="11">
        <f t="shared" si="54"/>
        <v>6312613.9855398638</v>
      </c>
      <c r="T134" s="11">
        <f t="shared" si="28"/>
        <v>17080118.524302695</v>
      </c>
      <c r="U134" s="12"/>
      <c r="V134" s="12"/>
      <c r="W134" s="12"/>
      <c r="X134" s="13"/>
      <c r="Y134" s="13"/>
    </row>
    <row r="135" spans="1:25" s="14" customFormat="1" ht="54" customHeight="1">
      <c r="A135" s="7" t="s">
        <v>111</v>
      </c>
      <c r="B135" s="8" t="s">
        <v>112</v>
      </c>
      <c r="C135" s="8" t="s">
        <v>138</v>
      </c>
      <c r="D135" s="8" t="s">
        <v>356</v>
      </c>
      <c r="E135" s="8" t="s">
        <v>358</v>
      </c>
      <c r="F135" s="8" t="s">
        <v>423</v>
      </c>
      <c r="G135" s="9">
        <f>'2023'!G138</f>
        <v>31.746000000000002</v>
      </c>
      <c r="H135" s="9">
        <f>'2023'!H138</f>
        <v>23.004000000000001</v>
      </c>
      <c r="I135" s="9">
        <f>'2023'!I138</f>
        <v>11.502000000000001</v>
      </c>
      <c r="J135" s="9">
        <f>'2023'!J138</f>
        <v>34.506</v>
      </c>
      <c r="K135" s="9">
        <f t="shared" si="50"/>
        <v>100.758</v>
      </c>
      <c r="L135" s="10">
        <v>11467.949135000001</v>
      </c>
      <c r="M135" s="10">
        <v>11467.949135000001</v>
      </c>
      <c r="N135" s="10">
        <v>1523.6000000000001</v>
      </c>
      <c r="O135" s="10">
        <v>1584.5440000000001</v>
      </c>
      <c r="P135" s="11">
        <f t="shared" si="51"/>
        <v>315693.30763971002</v>
      </c>
      <c r="Q135" s="11">
        <f t="shared" si="52"/>
        <v>228759.80750154002</v>
      </c>
      <c r="R135" s="11">
        <f t="shared" si="53"/>
        <v>113678.92586277002</v>
      </c>
      <c r="S135" s="11">
        <f t="shared" si="54"/>
        <v>341036.77758831001</v>
      </c>
      <c r="T135" s="11">
        <f t="shared" si="28"/>
        <v>999168.81859233021</v>
      </c>
      <c r="U135" s="12"/>
      <c r="V135" s="12"/>
      <c r="W135" s="12"/>
      <c r="X135" s="13"/>
      <c r="Y135" s="13"/>
    </row>
    <row r="136" spans="1:25" s="14" customFormat="1" ht="54" customHeight="1">
      <c r="A136" s="7" t="s">
        <v>147</v>
      </c>
      <c r="B136" s="8" t="s">
        <v>148</v>
      </c>
      <c r="C136" s="8" t="s">
        <v>138</v>
      </c>
      <c r="D136" s="8" t="s">
        <v>141</v>
      </c>
      <c r="E136" s="8"/>
      <c r="F136" s="8"/>
      <c r="G136" s="9">
        <f>'2023'!G139</f>
        <v>1568.1210000000001</v>
      </c>
      <c r="H136" s="9">
        <f>'2023'!H139</f>
        <v>832.71499999999992</v>
      </c>
      <c r="I136" s="9">
        <f>'2023'!I139</f>
        <v>452.09500000000003</v>
      </c>
      <c r="J136" s="9">
        <f>'2023'!J139</f>
        <v>1479.42</v>
      </c>
      <c r="K136" s="9">
        <f t="shared" si="50"/>
        <v>4332.3510000000006</v>
      </c>
      <c r="L136" s="10">
        <v>6299.53</v>
      </c>
      <c r="M136" s="10">
        <v>7018.5830521091839</v>
      </c>
      <c r="N136" s="10">
        <v>1828.3200000000002</v>
      </c>
      <c r="O136" s="10">
        <v>1901.4528000000003</v>
      </c>
      <c r="P136" s="11">
        <f t="shared" si="51"/>
        <v>7011398.296409999</v>
      </c>
      <c r="Q136" s="11">
        <f t="shared" si="52"/>
        <v>3723243.6351499991</v>
      </c>
      <c r="R136" s="11">
        <f t="shared" si="53"/>
        <v>2313429.0013273018</v>
      </c>
      <c r="S136" s="11">
        <f t="shared" si="54"/>
        <v>7570384.8375753695</v>
      </c>
      <c r="T136" s="11">
        <f t="shared" ref="T136:T197" si="55">SUM(P136:S136)</f>
        <v>20618455.770462669</v>
      </c>
      <c r="U136" s="12"/>
      <c r="V136" s="12"/>
      <c r="W136" s="12"/>
      <c r="X136" s="13"/>
      <c r="Y136" s="13"/>
    </row>
    <row r="137" spans="1:25" s="14" customFormat="1" ht="54" customHeight="1">
      <c r="A137" s="7" t="s">
        <v>147</v>
      </c>
      <c r="B137" s="8" t="s">
        <v>148</v>
      </c>
      <c r="C137" s="8" t="s">
        <v>138</v>
      </c>
      <c r="D137" s="8" t="s">
        <v>149</v>
      </c>
      <c r="E137" s="8"/>
      <c r="F137" s="8"/>
      <c r="G137" s="9">
        <f>'2023'!G140</f>
        <v>332.97899999999998</v>
      </c>
      <c r="H137" s="9">
        <f>'2023'!H140</f>
        <v>227.524</v>
      </c>
      <c r="I137" s="9">
        <f>'2023'!I140</f>
        <v>110.017</v>
      </c>
      <c r="J137" s="9">
        <f>'2023'!J140</f>
        <v>347.98599999999999</v>
      </c>
      <c r="K137" s="9">
        <f t="shared" si="50"/>
        <v>1018.506</v>
      </c>
      <c r="L137" s="10">
        <v>8877.9699999999993</v>
      </c>
      <c r="M137" s="10">
        <v>8877.9700000000012</v>
      </c>
      <c r="N137" s="10">
        <v>1828.3200000000002</v>
      </c>
      <c r="O137" s="10">
        <v>1901.4528000000003</v>
      </c>
      <c r="P137" s="11">
        <f t="shared" si="51"/>
        <v>2347385.40735</v>
      </c>
      <c r="Q137" s="11">
        <f t="shared" si="52"/>
        <v>1603964.5666</v>
      </c>
      <c r="R137" s="11">
        <f t="shared" si="53"/>
        <v>767535.49279240007</v>
      </c>
      <c r="S137" s="11">
        <f t="shared" si="54"/>
        <v>2427730.3143592002</v>
      </c>
      <c r="T137" s="11">
        <f t="shared" si="55"/>
        <v>7146615.7811016003</v>
      </c>
      <c r="U137" s="12"/>
      <c r="V137" s="12"/>
      <c r="W137" s="12"/>
      <c r="X137" s="13"/>
      <c r="Y137" s="13"/>
    </row>
    <row r="138" spans="1:25" s="14" customFormat="1" ht="54" customHeight="1">
      <c r="A138" s="7" t="s">
        <v>144</v>
      </c>
      <c r="B138" s="8" t="s">
        <v>145</v>
      </c>
      <c r="C138" s="8" t="s">
        <v>138</v>
      </c>
      <c r="D138" s="8" t="s">
        <v>146</v>
      </c>
      <c r="E138" s="8"/>
      <c r="F138" s="8"/>
      <c r="G138" s="9">
        <f>'2023'!G141</f>
        <v>3944.74</v>
      </c>
      <c r="H138" s="9">
        <f>'2023'!H141</f>
        <v>2540.75</v>
      </c>
      <c r="I138" s="9">
        <f>'2023'!I141</f>
        <v>1311.73</v>
      </c>
      <c r="J138" s="9">
        <f>'2023'!J141</f>
        <v>3896.35</v>
      </c>
      <c r="K138" s="9">
        <f t="shared" si="50"/>
        <v>11693.57</v>
      </c>
      <c r="L138" s="10">
        <v>6470.61</v>
      </c>
      <c r="M138" s="10">
        <v>7161.2087470997667</v>
      </c>
      <c r="N138" s="10">
        <v>1828.3200000000002</v>
      </c>
      <c r="O138" s="10">
        <v>1901.4528000000003</v>
      </c>
      <c r="P138" s="11">
        <f t="shared" si="51"/>
        <v>18312627.054599997</v>
      </c>
      <c r="Q138" s="11">
        <f t="shared" si="52"/>
        <v>11794898.317499997</v>
      </c>
      <c r="R138" s="11">
        <f t="shared" si="53"/>
        <v>6899379.6684891768</v>
      </c>
      <c r="S138" s="11">
        <f t="shared" si="54"/>
        <v>20493850.084482174</v>
      </c>
      <c r="T138" s="11">
        <f t="shared" si="55"/>
        <v>57500755.125071347</v>
      </c>
      <c r="U138" s="12"/>
      <c r="V138" s="12"/>
      <c r="W138" s="12"/>
      <c r="X138" s="13"/>
      <c r="Y138" s="13"/>
    </row>
    <row r="139" spans="1:25" s="14" customFormat="1" ht="14.25" customHeight="1">
      <c r="A139" s="7"/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10"/>
      <c r="M139" s="10"/>
      <c r="N139" s="10"/>
      <c r="O139" s="10"/>
      <c r="P139" s="11"/>
      <c r="Q139" s="11"/>
      <c r="R139" s="11"/>
      <c r="S139" s="11"/>
      <c r="T139" s="11"/>
      <c r="U139" s="12"/>
      <c r="V139" s="12"/>
      <c r="W139" s="12"/>
      <c r="X139" s="13"/>
      <c r="Y139" s="13"/>
    </row>
    <row r="140" spans="1:25" s="14" customFormat="1" ht="54" customHeight="1">
      <c r="A140" s="7" t="s">
        <v>35</v>
      </c>
      <c r="B140" s="8" t="s">
        <v>36</v>
      </c>
      <c r="C140" s="8" t="s">
        <v>359</v>
      </c>
      <c r="D140" s="8" t="s">
        <v>375</v>
      </c>
      <c r="E140" s="8"/>
      <c r="F140" s="8" t="s">
        <v>371</v>
      </c>
      <c r="G140" s="9">
        <f>'2023'!G143</f>
        <v>11843.584000000001</v>
      </c>
      <c r="H140" s="9">
        <f>'2023'!H143</f>
        <v>6526.32</v>
      </c>
      <c r="I140" s="9">
        <f>'2023'!I143</f>
        <v>3362.8020000000001</v>
      </c>
      <c r="J140" s="9">
        <f>'2023'!J143</f>
        <v>10054.812</v>
      </c>
      <c r="K140" s="9">
        <f t="shared" ref="K140:K152" si="56">G140+H140+I140+J140</f>
        <v>31787.518000000004</v>
      </c>
      <c r="L140" s="10">
        <v>4709.22</v>
      </c>
      <c r="M140" s="10">
        <v>5185.71806385542</v>
      </c>
      <c r="N140" s="10">
        <v>2184</v>
      </c>
      <c r="O140" s="10">
        <v>2271.36</v>
      </c>
      <c r="P140" s="11">
        <f t="shared" ref="P140:P152" si="57">G140*(L140-N140)</f>
        <v>29907655.188480005</v>
      </c>
      <c r="Q140" s="11">
        <f t="shared" ref="Q140:Q152" si="58">(L140-N140)*H140</f>
        <v>16480393.7904</v>
      </c>
      <c r="R140" s="11">
        <f t="shared" ref="R140:R152" si="59">(M140-O140)*I140</f>
        <v>9800409.1258491334</v>
      </c>
      <c r="S140" s="11">
        <f t="shared" ref="S140:S152" si="60">(M140-O140)*J140</f>
        <v>29303322.432750244</v>
      </c>
      <c r="T140" s="11">
        <f t="shared" si="55"/>
        <v>85491780.537479386</v>
      </c>
      <c r="U140" s="12"/>
      <c r="V140" s="12"/>
      <c r="W140" s="12"/>
      <c r="X140" s="13"/>
      <c r="Y140" s="13"/>
    </row>
    <row r="141" spans="1:25" s="14" customFormat="1" ht="54" customHeight="1">
      <c r="A141" s="7" t="s">
        <v>152</v>
      </c>
      <c r="B141" s="8" t="s">
        <v>153</v>
      </c>
      <c r="C141" s="8" t="s">
        <v>359</v>
      </c>
      <c r="D141" s="8" t="s">
        <v>363</v>
      </c>
      <c r="E141" s="8"/>
      <c r="F141" s="8"/>
      <c r="G141" s="9">
        <f>'2023'!G144</f>
        <v>2776.9580000000001</v>
      </c>
      <c r="H141" s="9">
        <f>'2023'!H144</f>
        <v>1248.3309999999999</v>
      </c>
      <c r="I141" s="9">
        <f>'2023'!I144</f>
        <v>832.08799999999997</v>
      </c>
      <c r="J141" s="9">
        <f>'2023'!J144</f>
        <v>2544.0990000000002</v>
      </c>
      <c r="K141" s="9">
        <f t="shared" si="56"/>
        <v>7401.4759999999997</v>
      </c>
      <c r="L141" s="10">
        <v>5784.191636026686</v>
      </c>
      <c r="M141" s="10">
        <v>5784.191636026686</v>
      </c>
      <c r="N141" s="10">
        <f>'2023'!O144</f>
        <v>2620.8000000000002</v>
      </c>
      <c r="O141" s="10">
        <f>N141*1.04</f>
        <v>2725.6320000000001</v>
      </c>
      <c r="P141" s="11">
        <f t="shared" si="57"/>
        <v>8784605.7107973937</v>
      </c>
      <c r="Q141" s="11">
        <f t="shared" si="58"/>
        <v>3948959.8443928282</v>
      </c>
      <c r="R141" s="11">
        <f t="shared" si="59"/>
        <v>2544990.7704221727</v>
      </c>
      <c r="S141" s="11">
        <f t="shared" si="60"/>
        <v>7781278.5114558563</v>
      </c>
      <c r="T141" s="11">
        <f t="shared" si="55"/>
        <v>23059834.837068252</v>
      </c>
      <c r="U141" s="12"/>
      <c r="V141" s="12"/>
      <c r="W141" s="12"/>
      <c r="X141" s="13"/>
      <c r="Y141" s="13"/>
    </row>
    <row r="142" spans="1:25" s="14" customFormat="1" ht="54" customHeight="1">
      <c r="A142" s="7" t="s">
        <v>47</v>
      </c>
      <c r="B142" s="8" t="s">
        <v>48</v>
      </c>
      <c r="C142" s="8" t="s">
        <v>359</v>
      </c>
      <c r="D142" s="8" t="s">
        <v>365</v>
      </c>
      <c r="E142" s="8" t="s">
        <v>366</v>
      </c>
      <c r="F142" s="8"/>
      <c r="G142" s="9">
        <f>'2023'!G145</f>
        <v>16319.521000000001</v>
      </c>
      <c r="H142" s="9">
        <f>'2023'!H145</f>
        <v>4907.2950000000001</v>
      </c>
      <c r="I142" s="9">
        <f>'2023'!I145</f>
        <v>811.46100000000001</v>
      </c>
      <c r="J142" s="9">
        <f>'2023'!J145</f>
        <v>10462.117</v>
      </c>
      <c r="K142" s="9">
        <f t="shared" si="56"/>
        <v>32500.394</v>
      </c>
      <c r="L142" s="10">
        <v>7438.5155257360011</v>
      </c>
      <c r="M142" s="10">
        <v>7438.5155257360002</v>
      </c>
      <c r="N142" s="10">
        <v>2184</v>
      </c>
      <c r="O142" s="10">
        <v>2271.36</v>
      </c>
      <c r="P142" s="11">
        <f t="shared" si="57"/>
        <v>85751176.467074707</v>
      </c>
      <c r="Q142" s="11">
        <f t="shared" si="58"/>
        <v>25785457.76686665</v>
      </c>
      <c r="R142" s="11">
        <f t="shared" si="59"/>
        <v>4192945.1900692601</v>
      </c>
      <c r="S142" s="11">
        <f t="shared" si="60"/>
        <v>54059385.667446539</v>
      </c>
      <c r="T142" s="11">
        <f t="shared" si="55"/>
        <v>169788965.09145716</v>
      </c>
      <c r="U142" s="12"/>
      <c r="V142" s="12"/>
      <c r="W142" s="12"/>
      <c r="X142" s="13"/>
      <c r="Y142" s="13"/>
    </row>
    <row r="143" spans="1:25" s="14" customFormat="1" ht="54" customHeight="1">
      <c r="A143" s="7" t="s">
        <v>47</v>
      </c>
      <c r="B143" s="8" t="s">
        <v>48</v>
      </c>
      <c r="C143" s="8" t="s">
        <v>359</v>
      </c>
      <c r="D143" s="8" t="s">
        <v>365</v>
      </c>
      <c r="E143" s="8" t="s">
        <v>367</v>
      </c>
      <c r="F143" s="8"/>
      <c r="G143" s="9">
        <f>'2023'!G146</f>
        <v>60.460999999999999</v>
      </c>
      <c r="H143" s="9">
        <f>'2023'!H146</f>
        <v>21.114000000000001</v>
      </c>
      <c r="I143" s="9">
        <f>'2023'!I146</f>
        <v>15.263999999999999</v>
      </c>
      <c r="J143" s="9">
        <f>'2023'!J146</f>
        <v>33.305</v>
      </c>
      <c r="K143" s="9">
        <f t="shared" si="56"/>
        <v>130.14400000000001</v>
      </c>
      <c r="L143" s="10">
        <v>7438.5155257360011</v>
      </c>
      <c r="M143" s="10">
        <v>7438.5155257360011</v>
      </c>
      <c r="N143" s="10">
        <v>1757.6000000000001</v>
      </c>
      <c r="O143" s="10">
        <v>1827.9040000000002</v>
      </c>
      <c r="P143" s="11">
        <f t="shared" si="57"/>
        <v>343473.83360152435</v>
      </c>
      <c r="Q143" s="11">
        <f t="shared" si="58"/>
        <v>119946.85041038992</v>
      </c>
      <c r="R143" s="11">
        <f t="shared" si="59"/>
        <v>85640.37432883431</v>
      </c>
      <c r="S143" s="11">
        <f t="shared" si="60"/>
        <v>186861.41686463749</v>
      </c>
      <c r="T143" s="11">
        <f t="shared" si="55"/>
        <v>735922.47520538617</v>
      </c>
      <c r="U143" s="12"/>
      <c r="V143" s="12"/>
      <c r="W143" s="12"/>
      <c r="X143" s="13"/>
      <c r="Y143" s="13"/>
    </row>
    <row r="144" spans="1:25" s="14" customFormat="1" ht="105" customHeight="1">
      <c r="A144" s="7" t="s">
        <v>154</v>
      </c>
      <c r="B144" s="8" t="s">
        <v>155</v>
      </c>
      <c r="C144" s="8" t="s">
        <v>359</v>
      </c>
      <c r="D144" s="8" t="s">
        <v>368</v>
      </c>
      <c r="E144" s="8" t="s">
        <v>369</v>
      </c>
      <c r="F144" s="8"/>
      <c r="G144" s="9">
        <f>11394.006+260.897+2.487</f>
        <v>11657.39</v>
      </c>
      <c r="H144" s="9">
        <f>5182.818+61.247+0.631</f>
        <v>5244.6960000000008</v>
      </c>
      <c r="I144" s="9">
        <f>2374.133+29.586+0.236</f>
        <v>2403.9549999999995</v>
      </c>
      <c r="J144" s="9">
        <f>10000.683+170.273+1.711</f>
        <v>10172.666999999999</v>
      </c>
      <c r="K144" s="9">
        <f t="shared" si="56"/>
        <v>29478.707999999999</v>
      </c>
      <c r="L144" s="10">
        <v>3764.679926196106</v>
      </c>
      <c r="M144" s="10">
        <v>3764.679926196106</v>
      </c>
      <c r="N144" s="10">
        <f>'2023'!O147</f>
        <v>2620.8000000000002</v>
      </c>
      <c r="O144" s="10">
        <f>N144*1.04</f>
        <v>2725.6320000000001</v>
      </c>
      <c r="P144" s="11">
        <f t="shared" si="57"/>
        <v>13334654.412839221</v>
      </c>
      <c r="Q144" s="11">
        <f t="shared" si="58"/>
        <v>5999302.4734010119</v>
      </c>
      <c r="R144" s="11">
        <f t="shared" si="59"/>
        <v>2497824.4574187594</v>
      </c>
      <c r="S144" s="11">
        <f t="shared" si="60"/>
        <v>10569888.550233562</v>
      </c>
      <c r="T144" s="11">
        <f t="shared" si="55"/>
        <v>32401669.893892553</v>
      </c>
      <c r="U144" s="12"/>
      <c r="V144" s="12"/>
      <c r="W144" s="12"/>
      <c r="X144" s="13"/>
      <c r="Y144" s="13"/>
    </row>
    <row r="145" spans="1:25" s="14" customFormat="1" ht="54" customHeight="1">
      <c r="A145" s="7" t="s">
        <v>154</v>
      </c>
      <c r="B145" s="8" t="s">
        <v>155</v>
      </c>
      <c r="C145" s="8" t="s">
        <v>359</v>
      </c>
      <c r="D145" s="8" t="s">
        <v>368</v>
      </c>
      <c r="E145" s="8" t="s">
        <v>370</v>
      </c>
      <c r="F145" s="8"/>
      <c r="G145" s="9">
        <f>'2023'!G148</f>
        <v>139.26599999999999</v>
      </c>
      <c r="H145" s="9">
        <f>'2023'!H148</f>
        <v>92.843999999999994</v>
      </c>
      <c r="I145" s="9">
        <f>'2023'!I148</f>
        <v>46.421999999999997</v>
      </c>
      <c r="J145" s="9">
        <f>'2023'!J148</f>
        <v>139.26599999999999</v>
      </c>
      <c r="K145" s="9">
        <f t="shared" si="56"/>
        <v>417.798</v>
      </c>
      <c r="L145" s="10">
        <v>9189.65</v>
      </c>
      <c r="M145" s="10">
        <v>9414.6033355555519</v>
      </c>
      <c r="N145" s="10">
        <v>2620.8000000000002</v>
      </c>
      <c r="O145" s="10">
        <v>2725.6320000000001</v>
      </c>
      <c r="P145" s="11">
        <f t="shared" si="57"/>
        <v>914817.46409999987</v>
      </c>
      <c r="Q145" s="11">
        <f t="shared" si="58"/>
        <v>609878.30939999991</v>
      </c>
      <c r="R145" s="11">
        <f t="shared" si="59"/>
        <v>310515.42733915983</v>
      </c>
      <c r="S145" s="11">
        <f t="shared" si="60"/>
        <v>931546.28201747953</v>
      </c>
      <c r="T145" s="11">
        <f t="shared" si="55"/>
        <v>2766757.4828566392</v>
      </c>
      <c r="U145" s="12"/>
      <c r="V145" s="12"/>
      <c r="W145" s="12"/>
      <c r="X145" s="13"/>
      <c r="Y145" s="13"/>
    </row>
    <row r="146" spans="1:25" s="14" customFormat="1" ht="54" customHeight="1">
      <c r="A146" s="7" t="s">
        <v>35</v>
      </c>
      <c r="B146" s="8" t="s">
        <v>36</v>
      </c>
      <c r="C146" s="8" t="s">
        <v>359</v>
      </c>
      <c r="D146" s="8" t="s">
        <v>373</v>
      </c>
      <c r="E146" s="8"/>
      <c r="F146" s="8" t="s">
        <v>372</v>
      </c>
      <c r="G146" s="9">
        <f>'2023'!G149</f>
        <v>680.86200000000008</v>
      </c>
      <c r="H146" s="9">
        <f>'2023'!H149</f>
        <v>428.38</v>
      </c>
      <c r="I146" s="9">
        <f>'2023'!I149</f>
        <v>117.23</v>
      </c>
      <c r="J146" s="9">
        <f>'2023'!J149</f>
        <v>674.1</v>
      </c>
      <c r="K146" s="9">
        <f t="shared" si="56"/>
        <v>1900.5720000000001</v>
      </c>
      <c r="L146" s="10">
        <v>9303.3721112000021</v>
      </c>
      <c r="M146" s="10">
        <v>9303.3721112000003</v>
      </c>
      <c r="N146" s="10">
        <v>2184</v>
      </c>
      <c r="O146" s="10">
        <v>2271.36</v>
      </c>
      <c r="P146" s="11">
        <f t="shared" si="57"/>
        <v>4847309.9343758561</v>
      </c>
      <c r="Q146" s="11">
        <f t="shared" si="58"/>
        <v>3049796.624995857</v>
      </c>
      <c r="R146" s="11">
        <f t="shared" si="59"/>
        <v>824362.77979597601</v>
      </c>
      <c r="S146" s="11">
        <f t="shared" si="60"/>
        <v>4740279.3641599203</v>
      </c>
      <c r="T146" s="11">
        <f t="shared" si="55"/>
        <v>13461748.703327611</v>
      </c>
      <c r="U146" s="12"/>
      <c r="V146" s="12"/>
      <c r="W146" s="12"/>
      <c r="X146" s="13"/>
      <c r="Y146" s="13"/>
    </row>
    <row r="147" spans="1:25" s="14" customFormat="1" ht="54" customHeight="1">
      <c r="A147" s="7" t="s">
        <v>35</v>
      </c>
      <c r="B147" s="8" t="s">
        <v>36</v>
      </c>
      <c r="C147" s="8" t="s">
        <v>359</v>
      </c>
      <c r="D147" s="8" t="s">
        <v>374</v>
      </c>
      <c r="E147" s="8"/>
      <c r="F147" s="8" t="s">
        <v>372</v>
      </c>
      <c r="G147" s="9">
        <f>'2023'!G150</f>
        <v>85.055999999999997</v>
      </c>
      <c r="H147" s="9">
        <f>'2023'!H150</f>
        <v>53.804000000000002</v>
      </c>
      <c r="I147" s="9">
        <f>'2023'!I150</f>
        <v>15.06</v>
      </c>
      <c r="J147" s="9">
        <f>'2023'!J150</f>
        <v>86.59</v>
      </c>
      <c r="K147" s="9">
        <f t="shared" si="56"/>
        <v>240.51000000000002</v>
      </c>
      <c r="L147" s="10">
        <v>8182.8964928000023</v>
      </c>
      <c r="M147" s="10">
        <v>8182.8964928000005</v>
      </c>
      <c r="N147" s="10">
        <v>2184</v>
      </c>
      <c r="O147" s="10">
        <v>2271.36</v>
      </c>
      <c r="P147" s="11">
        <f t="shared" si="57"/>
        <v>510242.14009159699</v>
      </c>
      <c r="Q147" s="11">
        <f t="shared" si="58"/>
        <v>322764.62689861131</v>
      </c>
      <c r="R147" s="11">
        <f t="shared" si="59"/>
        <v>89027.739581568007</v>
      </c>
      <c r="S147" s="11">
        <f t="shared" si="60"/>
        <v>511879.94491155201</v>
      </c>
      <c r="T147" s="11">
        <f t="shared" si="55"/>
        <v>1433914.4514833284</v>
      </c>
      <c r="U147" s="12"/>
      <c r="V147" s="12"/>
      <c r="W147" s="12"/>
      <c r="X147" s="13"/>
      <c r="Y147" s="13"/>
    </row>
    <row r="148" spans="1:25" s="14" customFormat="1" ht="54" customHeight="1">
      <c r="A148" s="7" t="s">
        <v>154</v>
      </c>
      <c r="B148" s="8" t="s">
        <v>155</v>
      </c>
      <c r="C148" s="8" t="s">
        <v>359</v>
      </c>
      <c r="D148" s="8" t="s">
        <v>229</v>
      </c>
      <c r="E148" s="8"/>
      <c r="F148" s="8"/>
      <c r="G148" s="9">
        <f>'2023'!G151</f>
        <v>94.668999999999997</v>
      </c>
      <c r="H148" s="9">
        <f>'2023'!H151</f>
        <v>63.765999999999998</v>
      </c>
      <c r="I148" s="9">
        <f>'2023'!I151</f>
        <v>16.02</v>
      </c>
      <c r="J148" s="9">
        <f>'2023'!J151</f>
        <v>98.43</v>
      </c>
      <c r="K148" s="9">
        <f t="shared" si="56"/>
        <v>272.88499999999999</v>
      </c>
      <c r="L148" s="10">
        <v>0</v>
      </c>
      <c r="M148" s="10">
        <v>0</v>
      </c>
      <c r="N148" s="10">
        <v>0</v>
      </c>
      <c r="O148" s="10">
        <v>0</v>
      </c>
      <c r="P148" s="11">
        <f t="shared" si="57"/>
        <v>0</v>
      </c>
      <c r="Q148" s="11">
        <f t="shared" si="58"/>
        <v>0</v>
      </c>
      <c r="R148" s="11">
        <f t="shared" si="59"/>
        <v>0</v>
      </c>
      <c r="S148" s="11">
        <f t="shared" si="60"/>
        <v>0</v>
      </c>
      <c r="T148" s="11">
        <f t="shared" si="55"/>
        <v>0</v>
      </c>
      <c r="U148" s="12"/>
      <c r="V148" s="12"/>
      <c r="W148" s="12"/>
      <c r="X148" s="13"/>
      <c r="Y148" s="13"/>
    </row>
    <row r="149" spans="1:25" s="14" customFormat="1" ht="54" customHeight="1">
      <c r="A149" s="7" t="s">
        <v>50</v>
      </c>
      <c r="B149" s="8" t="s">
        <v>77</v>
      </c>
      <c r="C149" s="8" t="s">
        <v>359</v>
      </c>
      <c r="D149" s="8" t="s">
        <v>363</v>
      </c>
      <c r="E149" s="8" t="s">
        <v>364</v>
      </c>
      <c r="F149" s="8"/>
      <c r="G149" s="9">
        <f>'2023'!G152</f>
        <v>956.94399999999996</v>
      </c>
      <c r="H149" s="9">
        <f>'2023'!H152</f>
        <v>354.37099999999998</v>
      </c>
      <c r="I149" s="9">
        <f>'2023'!I152</f>
        <v>225.078</v>
      </c>
      <c r="J149" s="9">
        <f>'2023'!J152</f>
        <v>763.15499999999997</v>
      </c>
      <c r="K149" s="9">
        <f t="shared" si="56"/>
        <v>2299.5479999999998</v>
      </c>
      <c r="L149" s="10">
        <v>3175.9739840000002</v>
      </c>
      <c r="M149" s="10">
        <v>3175.9739839999997</v>
      </c>
      <c r="N149" s="10">
        <v>2184</v>
      </c>
      <c r="O149" s="10">
        <v>2271.36</v>
      </c>
      <c r="P149" s="11">
        <f t="shared" si="57"/>
        <v>949263.55214489612</v>
      </c>
      <c r="Q149" s="11">
        <f t="shared" si="58"/>
        <v>351526.81268406403</v>
      </c>
      <c r="R149" s="11">
        <f t="shared" si="59"/>
        <v>203608.70629075193</v>
      </c>
      <c r="S149" s="11">
        <f t="shared" si="60"/>
        <v>690360.68495951965</v>
      </c>
      <c r="T149" s="11">
        <f t="shared" si="55"/>
        <v>2194759.7560792314</v>
      </c>
      <c r="U149" s="12"/>
      <c r="V149" s="12"/>
      <c r="W149" s="12"/>
      <c r="X149" s="13"/>
      <c r="Y149" s="13"/>
    </row>
    <row r="150" spans="1:25" s="14" customFormat="1" ht="101.25" customHeight="1">
      <c r="A150" s="7" t="s">
        <v>124</v>
      </c>
      <c r="B150" s="8" t="s">
        <v>125</v>
      </c>
      <c r="C150" s="8" t="s">
        <v>359</v>
      </c>
      <c r="D150" s="8" t="s">
        <v>360</v>
      </c>
      <c r="E150" s="8"/>
      <c r="F150" s="8"/>
      <c r="G150" s="9">
        <f>'2023'!G153</f>
        <v>1079.4390000000001</v>
      </c>
      <c r="H150" s="9">
        <f>'2023'!H153</f>
        <v>473.589</v>
      </c>
      <c r="I150" s="9">
        <f>'2023'!I153</f>
        <v>303.3</v>
      </c>
      <c r="J150" s="9">
        <f>'2023'!J153</f>
        <v>1057.0709999999999</v>
      </c>
      <c r="K150" s="9">
        <f t="shared" si="56"/>
        <v>2913.3989999999999</v>
      </c>
      <c r="L150" s="10">
        <v>5429.1575673579473</v>
      </c>
      <c r="M150" s="10">
        <v>5429.1575673579473</v>
      </c>
      <c r="N150" s="10">
        <f>'2023'!O153</f>
        <v>2620.8000000000002</v>
      </c>
      <c r="O150" s="10">
        <f>N150*1.04</f>
        <v>2725.6320000000001</v>
      </c>
      <c r="P150" s="11">
        <f t="shared" si="57"/>
        <v>3031450.6841512951</v>
      </c>
      <c r="Q150" s="11">
        <f t="shared" si="58"/>
        <v>1330007.2519674827</v>
      </c>
      <c r="R150" s="11">
        <f t="shared" si="59"/>
        <v>819979.30457966542</v>
      </c>
      <c r="S150" s="11">
        <f t="shared" si="60"/>
        <v>2857818.4750126326</v>
      </c>
      <c r="T150" s="11">
        <f t="shared" si="55"/>
        <v>8039255.7157110758</v>
      </c>
      <c r="U150" s="12"/>
      <c r="V150" s="12"/>
      <c r="W150" s="12"/>
      <c r="X150" s="13"/>
      <c r="Y150" s="13"/>
    </row>
    <row r="151" spans="1:25" s="14" customFormat="1" ht="101.25" customHeight="1">
      <c r="A151" s="7" t="s">
        <v>124</v>
      </c>
      <c r="B151" s="8" t="s">
        <v>125</v>
      </c>
      <c r="C151" s="8" t="s">
        <v>359</v>
      </c>
      <c r="D151" s="8" t="s">
        <v>361</v>
      </c>
      <c r="E151" s="8"/>
      <c r="F151" s="8"/>
      <c r="G151" s="9">
        <f>'2023'!G154</f>
        <v>737.91899999999998</v>
      </c>
      <c r="H151" s="9">
        <f>'2023'!H154</f>
        <v>349.12400000000002</v>
      </c>
      <c r="I151" s="9">
        <f>'2023'!I154</f>
        <v>229.57499999999999</v>
      </c>
      <c r="J151" s="9">
        <f>'2023'!J154</f>
        <v>737.91800000000001</v>
      </c>
      <c r="K151" s="9">
        <f t="shared" si="56"/>
        <v>2054.5360000000001</v>
      </c>
      <c r="L151" s="10">
        <v>7976.3043800000005</v>
      </c>
      <c r="M151" s="10">
        <v>7976.3043800000014</v>
      </c>
      <c r="N151" s="10">
        <f>'2023'!O154</f>
        <v>2620.8000000000002</v>
      </c>
      <c r="O151" s="10">
        <f>N151*1.04</f>
        <v>2725.6320000000001</v>
      </c>
      <c r="P151" s="11">
        <f t="shared" si="57"/>
        <v>3951928.43658522</v>
      </c>
      <c r="Q151" s="11">
        <f t="shared" si="58"/>
        <v>1869735.1111631203</v>
      </c>
      <c r="R151" s="11">
        <f t="shared" si="59"/>
        <v>1205423.1116385004</v>
      </c>
      <c r="S151" s="11">
        <f t="shared" si="60"/>
        <v>3874565.6613048413</v>
      </c>
      <c r="T151" s="11">
        <f t="shared" si="55"/>
        <v>10901652.320691682</v>
      </c>
      <c r="U151" s="12"/>
      <c r="V151" s="12"/>
      <c r="W151" s="12"/>
      <c r="X151" s="13"/>
      <c r="Y151" s="13"/>
    </row>
    <row r="152" spans="1:25" s="14" customFormat="1" ht="54" customHeight="1">
      <c r="A152" s="7" t="s">
        <v>124</v>
      </c>
      <c r="B152" s="8" t="s">
        <v>125</v>
      </c>
      <c r="C152" s="8" t="s">
        <v>359</v>
      </c>
      <c r="D152" s="8" t="s">
        <v>362</v>
      </c>
      <c r="E152" s="8"/>
      <c r="F152" s="8"/>
      <c r="G152" s="9">
        <f>'2023'!G155</f>
        <v>8.7780000000000005</v>
      </c>
      <c r="H152" s="9">
        <f>'2023'!H155</f>
        <v>4.1530000000000005</v>
      </c>
      <c r="I152" s="9">
        <f>'2023'!I155</f>
        <v>2.7309999999999999</v>
      </c>
      <c r="J152" s="9">
        <f>'2023'!J155</f>
        <v>8.7780000000000005</v>
      </c>
      <c r="K152" s="9">
        <f t="shared" si="56"/>
        <v>24.44</v>
      </c>
      <c r="L152" s="10">
        <v>8182.8964928000023</v>
      </c>
      <c r="M152" s="10">
        <v>8182.8964928000005</v>
      </c>
      <c r="N152" s="10">
        <f>'2023'!O155</f>
        <v>2620.8000000000002</v>
      </c>
      <c r="O152" s="10">
        <f>N152*1.04</f>
        <v>2725.6320000000001</v>
      </c>
      <c r="P152" s="11">
        <f t="shared" si="57"/>
        <v>48824.083013798423</v>
      </c>
      <c r="Q152" s="11">
        <f t="shared" si="58"/>
        <v>23099.386734598411</v>
      </c>
      <c r="R152" s="11">
        <f t="shared" si="59"/>
        <v>14903.789329836802</v>
      </c>
      <c r="S152" s="11">
        <f t="shared" si="60"/>
        <v>47903.867717798414</v>
      </c>
      <c r="T152" s="11">
        <f t="shared" si="55"/>
        <v>134731.12679603204</v>
      </c>
      <c r="U152" s="12"/>
      <c r="V152" s="12"/>
      <c r="W152" s="12"/>
      <c r="X152" s="13"/>
      <c r="Y152" s="13"/>
    </row>
    <row r="153" spans="1:25" s="14" customFormat="1" ht="14.25" customHeight="1">
      <c r="A153" s="7"/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10"/>
      <c r="M153" s="10"/>
      <c r="N153" s="10"/>
      <c r="O153" s="10"/>
      <c r="P153" s="11"/>
      <c r="Q153" s="11"/>
      <c r="R153" s="11"/>
      <c r="S153" s="11"/>
      <c r="T153" s="11"/>
      <c r="U153" s="12"/>
      <c r="V153" s="12"/>
      <c r="W153" s="12"/>
      <c r="X153" s="13"/>
      <c r="Y153" s="13"/>
    </row>
    <row r="154" spans="1:25" s="14" customFormat="1" ht="54" customHeight="1">
      <c r="A154" s="7" t="s">
        <v>263</v>
      </c>
      <c r="B154" s="8" t="s">
        <v>376</v>
      </c>
      <c r="C154" s="8" t="s">
        <v>156</v>
      </c>
      <c r="D154" s="8" t="s">
        <v>264</v>
      </c>
      <c r="E154" s="8"/>
      <c r="F154" s="8"/>
      <c r="G154" s="9">
        <f>'2023'!G157</f>
        <v>52.177000000000007</v>
      </c>
      <c r="H154" s="9">
        <f>'2023'!H157</f>
        <v>20</v>
      </c>
      <c r="I154" s="9">
        <f>'2023'!I157</f>
        <v>4.7190000000000003</v>
      </c>
      <c r="J154" s="9">
        <f>'2023'!J157</f>
        <v>40.251999999999995</v>
      </c>
      <c r="K154" s="9">
        <f t="shared" ref="K154:K171" si="61">G154+H154+I154+J154</f>
        <v>117.148</v>
      </c>
      <c r="L154" s="10">
        <v>5407.7752312000011</v>
      </c>
      <c r="M154" s="10">
        <v>5407.7752312000011</v>
      </c>
      <c r="N154" s="10">
        <v>1944.8</v>
      </c>
      <c r="O154" s="10">
        <v>2022.5920000000001</v>
      </c>
      <c r="P154" s="11">
        <f t="shared" ref="P154:P171" si="62">G154*(L154-N154)</f>
        <v>180687.65863832246</v>
      </c>
      <c r="Q154" s="11">
        <f t="shared" ref="Q154:Q171" si="63">(L154-N154)*H154</f>
        <v>69259.504624000023</v>
      </c>
      <c r="R154" s="11">
        <f t="shared" ref="R154:R171" si="64">(M154-O154)*I154</f>
        <v>15974.679668032806</v>
      </c>
      <c r="S154" s="11">
        <f t="shared" ref="S154:S171" si="65">(M154-O154)*J154</f>
        <v>136260.39542226243</v>
      </c>
      <c r="T154" s="11">
        <f t="shared" si="55"/>
        <v>402182.23835261771</v>
      </c>
      <c r="U154" s="12"/>
      <c r="V154" s="12"/>
      <c r="W154" s="12"/>
      <c r="X154" s="13"/>
      <c r="Y154" s="13"/>
    </row>
    <row r="155" spans="1:25" s="14" customFormat="1" ht="54" customHeight="1">
      <c r="A155" s="7" t="s">
        <v>157</v>
      </c>
      <c r="B155" s="8" t="s">
        <v>158</v>
      </c>
      <c r="C155" s="8" t="s">
        <v>156</v>
      </c>
      <c r="D155" s="8" t="s">
        <v>159</v>
      </c>
      <c r="E155" s="8"/>
      <c r="F155" s="8"/>
      <c r="G155" s="9">
        <f>'2023'!G158</f>
        <v>778.12400000000002</v>
      </c>
      <c r="H155" s="9">
        <f>'2023'!H158</f>
        <v>768.52</v>
      </c>
      <c r="I155" s="9">
        <f>'2023'!I158</f>
        <v>195.49700000000001</v>
      </c>
      <c r="J155" s="9">
        <f>'2023'!J158</f>
        <v>713.76700000000005</v>
      </c>
      <c r="K155" s="9">
        <f t="shared" si="61"/>
        <v>2455.9080000000004</v>
      </c>
      <c r="L155" s="10">
        <v>6290.5659684000002</v>
      </c>
      <c r="M155" s="10">
        <v>6290.5659684000011</v>
      </c>
      <c r="N155" s="10">
        <v>2333.7600000000002</v>
      </c>
      <c r="O155" s="10">
        <v>2427.1104000000005</v>
      </c>
      <c r="P155" s="11">
        <f t="shared" si="62"/>
        <v>3078885.6873552818</v>
      </c>
      <c r="Q155" s="11">
        <f t="shared" si="63"/>
        <v>3040884.5228347681</v>
      </c>
      <c r="R155" s="11">
        <f t="shared" si="64"/>
        <v>755293.97325549496</v>
      </c>
      <c r="S155" s="11">
        <f t="shared" si="65"/>
        <v>2757607.0906901634</v>
      </c>
      <c r="T155" s="11">
        <f t="shared" si="55"/>
        <v>9632671.2741357088</v>
      </c>
      <c r="U155" s="12"/>
      <c r="V155" s="12"/>
      <c r="W155" s="12"/>
      <c r="X155" s="13"/>
      <c r="Y155" s="13"/>
    </row>
    <row r="156" spans="1:25" s="14" customFormat="1" ht="54" customHeight="1">
      <c r="A156" s="7" t="s">
        <v>160</v>
      </c>
      <c r="B156" s="8" t="s">
        <v>161</v>
      </c>
      <c r="C156" s="8" t="s">
        <v>156</v>
      </c>
      <c r="D156" s="8" t="s">
        <v>377</v>
      </c>
      <c r="E156" s="8" t="s">
        <v>378</v>
      </c>
      <c r="F156" s="8"/>
      <c r="G156" s="9">
        <f>'2023'!G159</f>
        <v>880.45100000000002</v>
      </c>
      <c r="H156" s="9">
        <f>'2023'!H159</f>
        <v>584</v>
      </c>
      <c r="I156" s="9">
        <f>'2023'!I159</f>
        <v>293</v>
      </c>
      <c r="J156" s="9">
        <f>'2023'!J159</f>
        <v>877</v>
      </c>
      <c r="K156" s="9">
        <f t="shared" si="61"/>
        <v>2634.451</v>
      </c>
      <c r="L156" s="10">
        <v>7087.43</v>
      </c>
      <c r="M156" s="10">
        <v>7820.9790050000011</v>
      </c>
      <c r="N156" s="10">
        <v>1944.8</v>
      </c>
      <c r="O156" s="10">
        <v>2022.5920000000001</v>
      </c>
      <c r="P156" s="11">
        <f t="shared" si="62"/>
        <v>4527833.7261300003</v>
      </c>
      <c r="Q156" s="11">
        <f t="shared" si="63"/>
        <v>3003295.92</v>
      </c>
      <c r="R156" s="11">
        <f t="shared" si="64"/>
        <v>1698927.392465</v>
      </c>
      <c r="S156" s="11">
        <f t="shared" si="65"/>
        <v>5085185.4033850003</v>
      </c>
      <c r="T156" s="11">
        <f t="shared" si="55"/>
        <v>14315242.441980001</v>
      </c>
      <c r="U156" s="12"/>
      <c r="V156" s="12"/>
      <c r="W156" s="12"/>
      <c r="X156" s="13"/>
      <c r="Y156" s="13"/>
    </row>
    <row r="157" spans="1:25" s="14" customFormat="1" ht="54" customHeight="1">
      <c r="A157" s="7" t="s">
        <v>160</v>
      </c>
      <c r="B157" s="8" t="s">
        <v>161</v>
      </c>
      <c r="C157" s="8" t="s">
        <v>156</v>
      </c>
      <c r="D157" s="8" t="s">
        <v>377</v>
      </c>
      <c r="E157" s="8" t="s">
        <v>379</v>
      </c>
      <c r="F157" s="8"/>
      <c r="G157" s="9">
        <f>'2023'!G160</f>
        <v>1198.8810000000001</v>
      </c>
      <c r="H157" s="9">
        <f>'2023'!H160</f>
        <v>799.25400000000002</v>
      </c>
      <c r="I157" s="9">
        <f>'2023'!I160</f>
        <v>399.62700000000001</v>
      </c>
      <c r="J157" s="9">
        <f>'2023'!J160</f>
        <v>1198.8810000000001</v>
      </c>
      <c r="K157" s="9">
        <f t="shared" si="61"/>
        <v>3596.643</v>
      </c>
      <c r="L157" s="10">
        <v>5706.19</v>
      </c>
      <c r="M157" s="10">
        <v>6296.7806649999993</v>
      </c>
      <c r="N157" s="10">
        <v>1539.2</v>
      </c>
      <c r="O157" s="10">
        <v>1600.768</v>
      </c>
      <c r="P157" s="11">
        <f t="shared" si="62"/>
        <v>4995725.1381900003</v>
      </c>
      <c r="Q157" s="11">
        <f t="shared" si="63"/>
        <v>3330483.4254600001</v>
      </c>
      <c r="R157" s="11">
        <f t="shared" si="64"/>
        <v>1876653.4532759548</v>
      </c>
      <c r="S157" s="11">
        <f t="shared" si="65"/>
        <v>5629960.3598278649</v>
      </c>
      <c r="T157" s="11">
        <f t="shared" si="55"/>
        <v>15832822.37675382</v>
      </c>
      <c r="U157" s="12"/>
      <c r="V157" s="12"/>
      <c r="W157" s="12"/>
      <c r="X157" s="13"/>
      <c r="Y157" s="13"/>
    </row>
    <row r="158" spans="1:25" s="14" customFormat="1" ht="54" customHeight="1">
      <c r="A158" s="7" t="s">
        <v>160</v>
      </c>
      <c r="B158" s="8" t="s">
        <v>161</v>
      </c>
      <c r="C158" s="8" t="s">
        <v>156</v>
      </c>
      <c r="D158" s="8" t="s">
        <v>377</v>
      </c>
      <c r="E158" s="8" t="s">
        <v>380</v>
      </c>
      <c r="F158" s="8"/>
      <c r="G158" s="9">
        <f>'2023'!G161</f>
        <v>374.33100000000002</v>
      </c>
      <c r="H158" s="9">
        <f>'2023'!H161</f>
        <v>249.554</v>
      </c>
      <c r="I158" s="9">
        <f>'2023'!I161</f>
        <v>124.777</v>
      </c>
      <c r="J158" s="9">
        <f>'2023'!J161</f>
        <v>374.33100000000002</v>
      </c>
      <c r="K158" s="9">
        <f t="shared" si="61"/>
        <v>1122.9929999999999</v>
      </c>
      <c r="L158" s="10">
        <v>6950.91</v>
      </c>
      <c r="M158" s="10">
        <v>7670.3291849999978</v>
      </c>
      <c r="N158" s="10">
        <v>1944.8</v>
      </c>
      <c r="O158" s="10">
        <v>2022.5920000000001</v>
      </c>
      <c r="P158" s="11">
        <f t="shared" si="62"/>
        <v>1873942.1624099999</v>
      </c>
      <c r="Q158" s="11">
        <f t="shared" si="63"/>
        <v>1249294.7749399999</v>
      </c>
      <c r="R158" s="11">
        <f t="shared" si="64"/>
        <v>704707.70273274474</v>
      </c>
      <c r="S158" s="11">
        <f t="shared" si="65"/>
        <v>2114123.1081982343</v>
      </c>
      <c r="T158" s="11">
        <f t="shared" si="55"/>
        <v>5942067.7482809788</v>
      </c>
      <c r="U158" s="12"/>
      <c r="V158" s="12"/>
      <c r="W158" s="12"/>
      <c r="X158" s="13"/>
      <c r="Y158" s="13"/>
    </row>
    <row r="159" spans="1:25" s="14" customFormat="1" ht="54" customHeight="1">
      <c r="A159" s="7" t="s">
        <v>162</v>
      </c>
      <c r="B159" s="8" t="s">
        <v>381</v>
      </c>
      <c r="C159" s="8" t="s">
        <v>156</v>
      </c>
      <c r="D159" s="8" t="s">
        <v>163</v>
      </c>
      <c r="E159" s="8"/>
      <c r="F159" s="8"/>
      <c r="G159" s="9">
        <f>'2023'!G162</f>
        <v>408.92700000000002</v>
      </c>
      <c r="H159" s="9">
        <f>'2023'!H162</f>
        <v>272.61200000000002</v>
      </c>
      <c r="I159" s="9">
        <f>'2023'!I162</f>
        <v>136.30600000000001</v>
      </c>
      <c r="J159" s="9">
        <f>'2023'!J162</f>
        <v>408.91800000000001</v>
      </c>
      <c r="K159" s="9">
        <f t="shared" si="61"/>
        <v>1226.7629999999999</v>
      </c>
      <c r="L159" s="10">
        <v>7476.7485244400004</v>
      </c>
      <c r="M159" s="10">
        <v>7476.7485244400004</v>
      </c>
      <c r="N159" s="10">
        <v>2333.7600000000002</v>
      </c>
      <c r="O159" s="10">
        <v>2427.1104000000005</v>
      </c>
      <c r="P159" s="11">
        <f t="shared" si="62"/>
        <v>2103106.8683336759</v>
      </c>
      <c r="Q159" s="11">
        <f t="shared" si="63"/>
        <v>1402040.3876246375</v>
      </c>
      <c r="R159" s="11">
        <f t="shared" si="64"/>
        <v>688295.97418991872</v>
      </c>
      <c r="S159" s="11">
        <f t="shared" si="65"/>
        <v>2064887.9225697559</v>
      </c>
      <c r="T159" s="11">
        <f t="shared" si="55"/>
        <v>6258331.1527179871</v>
      </c>
      <c r="U159" s="12"/>
      <c r="V159" s="12"/>
      <c r="W159" s="12"/>
      <c r="X159" s="13"/>
      <c r="Y159" s="13"/>
    </row>
    <row r="160" spans="1:25" s="14" customFormat="1" ht="54" customHeight="1">
      <c r="A160" s="7" t="s">
        <v>162</v>
      </c>
      <c r="B160" s="8" t="s">
        <v>381</v>
      </c>
      <c r="C160" s="8" t="s">
        <v>156</v>
      </c>
      <c r="D160" s="8" t="s">
        <v>164</v>
      </c>
      <c r="E160" s="8"/>
      <c r="F160" s="8"/>
      <c r="G160" s="9">
        <f>'2023'!G163</f>
        <v>252.417</v>
      </c>
      <c r="H160" s="9">
        <f>'2023'!H163</f>
        <v>75.363</v>
      </c>
      <c r="I160" s="9">
        <f>'2023'!I163</f>
        <v>32.423000000000002</v>
      </c>
      <c r="J160" s="9">
        <f>'2023'!J163</f>
        <v>160.06199999999998</v>
      </c>
      <c r="K160" s="9">
        <f t="shared" si="61"/>
        <v>520.26499999999999</v>
      </c>
      <c r="L160" s="10">
        <v>9782.2203499999978</v>
      </c>
      <c r="M160" s="10">
        <v>9920.7605311000043</v>
      </c>
      <c r="N160" s="10">
        <v>2333.7600000000002</v>
      </c>
      <c r="O160" s="10">
        <v>2427.1104000000005</v>
      </c>
      <c r="P160" s="11">
        <f t="shared" si="62"/>
        <v>1880118.0161659494</v>
      </c>
      <c r="Q160" s="11">
        <f t="shared" si="63"/>
        <v>561338.31735704979</v>
      </c>
      <c r="R160" s="11">
        <f t="shared" si="64"/>
        <v>242966.61820065544</v>
      </c>
      <c r="S160" s="11">
        <f t="shared" si="65"/>
        <v>1199448.6272841287</v>
      </c>
      <c r="T160" s="11">
        <f t="shared" si="55"/>
        <v>3883871.5790077834</v>
      </c>
      <c r="U160" s="12"/>
      <c r="V160" s="12"/>
      <c r="W160" s="12"/>
      <c r="X160" s="13"/>
      <c r="Y160" s="13"/>
    </row>
    <row r="161" spans="1:25" s="14" customFormat="1" ht="54" customHeight="1">
      <c r="A161" s="7" t="s">
        <v>150</v>
      </c>
      <c r="B161" s="8" t="s">
        <v>151</v>
      </c>
      <c r="C161" s="8" t="s">
        <v>156</v>
      </c>
      <c r="D161" s="8" t="s">
        <v>163</v>
      </c>
      <c r="E161" s="8"/>
      <c r="F161" s="8"/>
      <c r="G161" s="9">
        <f>'2023'!G164</f>
        <v>7679.616</v>
      </c>
      <c r="H161" s="9">
        <f>'2023'!H164</f>
        <v>3285.1750000000002</v>
      </c>
      <c r="I161" s="9">
        <f>'2023'!I164</f>
        <v>1794.125</v>
      </c>
      <c r="J161" s="9">
        <f>'2023'!J164</f>
        <v>5831.8869999999997</v>
      </c>
      <c r="K161" s="9">
        <f t="shared" si="61"/>
        <v>18590.803</v>
      </c>
      <c r="L161" s="10">
        <v>2332.3821000000003</v>
      </c>
      <c r="M161" s="10">
        <v>2422.9605666000007</v>
      </c>
      <c r="N161" s="10">
        <v>1944.8</v>
      </c>
      <c r="O161" s="10">
        <v>2022.5920000000001</v>
      </c>
      <c r="P161" s="11">
        <f t="shared" si="62"/>
        <v>2976481.6964736022</v>
      </c>
      <c r="Q161" s="11">
        <f t="shared" si="63"/>
        <v>1273275.0253675012</v>
      </c>
      <c r="R161" s="11">
        <f t="shared" si="64"/>
        <v>718311.25455122604</v>
      </c>
      <c r="S161" s="11">
        <f t="shared" si="65"/>
        <v>2334904.2387631773</v>
      </c>
      <c r="T161" s="11">
        <f t="shared" si="55"/>
        <v>7302972.2151555065</v>
      </c>
      <c r="U161" s="12"/>
      <c r="V161" s="12"/>
      <c r="W161" s="12"/>
      <c r="X161" s="13"/>
      <c r="Y161" s="13"/>
    </row>
    <row r="162" spans="1:25" s="14" customFormat="1" ht="54" customHeight="1">
      <c r="A162" s="7" t="s">
        <v>150</v>
      </c>
      <c r="B162" s="8" t="s">
        <v>151</v>
      </c>
      <c r="C162" s="8" t="s">
        <v>156</v>
      </c>
      <c r="D162" s="8" t="s">
        <v>165</v>
      </c>
      <c r="E162" s="8"/>
      <c r="F162" s="8"/>
      <c r="G162" s="9">
        <f>'2023'!G165</f>
        <v>4365.674</v>
      </c>
      <c r="H162" s="9">
        <f>'2023'!H165</f>
        <v>1604.848</v>
      </c>
      <c r="I162" s="9">
        <f>'2023'!I165</f>
        <v>733.42499999999995</v>
      </c>
      <c r="J162" s="9">
        <f>'2023'!J165</f>
        <v>2949.7310000000002</v>
      </c>
      <c r="K162" s="9">
        <f t="shared" si="61"/>
        <v>9653.6779999999999</v>
      </c>
      <c r="L162" s="10">
        <v>3610.2874200600004</v>
      </c>
      <c r="M162" s="10">
        <v>3610.2874200599999</v>
      </c>
      <c r="N162" s="10">
        <v>1944.8</v>
      </c>
      <c r="O162" s="10">
        <v>2022.5920000000001</v>
      </c>
      <c r="P162" s="11">
        <f t="shared" si="62"/>
        <v>7270975.1270830221</v>
      </c>
      <c r="Q162" s="11">
        <f t="shared" si="63"/>
        <v>2672854.1551084514</v>
      </c>
      <c r="R162" s="11">
        <f t="shared" si="64"/>
        <v>1164455.5134575053</v>
      </c>
      <c r="S162" s="11">
        <f t="shared" si="65"/>
        <v>4683274.3991090041</v>
      </c>
      <c r="T162" s="11">
        <f t="shared" si="55"/>
        <v>15791559.194757983</v>
      </c>
      <c r="U162" s="12"/>
      <c r="V162" s="12"/>
      <c r="W162" s="12"/>
      <c r="X162" s="13"/>
      <c r="Y162" s="13"/>
    </row>
    <row r="163" spans="1:25" s="14" customFormat="1" ht="54" customHeight="1">
      <c r="A163" s="7" t="s">
        <v>47</v>
      </c>
      <c r="B163" s="8" t="s">
        <v>48</v>
      </c>
      <c r="C163" s="8" t="s">
        <v>156</v>
      </c>
      <c r="D163" s="8"/>
      <c r="E163" s="8"/>
      <c r="F163" s="8"/>
      <c r="G163" s="9">
        <f>'2023'!G166</f>
        <v>4452.1480000000001</v>
      </c>
      <c r="H163" s="9">
        <f>'2023'!H166</f>
        <v>2281.654</v>
      </c>
      <c r="I163" s="9">
        <f>'2023'!I166</f>
        <v>1122.807</v>
      </c>
      <c r="J163" s="9">
        <f>'2023'!J166</f>
        <v>3874.9610000000002</v>
      </c>
      <c r="K163" s="9">
        <f t="shared" si="61"/>
        <v>11731.57</v>
      </c>
      <c r="L163" s="10">
        <v>2106.3950033174783</v>
      </c>
      <c r="M163" s="10">
        <v>2106.3950033174783</v>
      </c>
      <c r="N163" s="10">
        <v>1664</v>
      </c>
      <c r="O163" s="10">
        <v>1730.56</v>
      </c>
      <c r="P163" s="11">
        <f t="shared" si="62"/>
        <v>1969608.0292299045</v>
      </c>
      <c r="Q163" s="11">
        <f t="shared" si="63"/>
        <v>1009392.3288993377</v>
      </c>
      <c r="R163" s="11">
        <f t="shared" si="64"/>
        <v>421990.17256988795</v>
      </c>
      <c r="S163" s="11">
        <f t="shared" si="65"/>
        <v>1456345.9802900993</v>
      </c>
      <c r="T163" s="11">
        <f t="shared" si="55"/>
        <v>4857336.5109892292</v>
      </c>
      <c r="U163" s="12"/>
      <c r="V163" s="12"/>
      <c r="W163" s="12"/>
      <c r="X163" s="13"/>
      <c r="Y163" s="13"/>
    </row>
    <row r="164" spans="1:25" s="14" customFormat="1" ht="54" customHeight="1">
      <c r="A164" s="7" t="s">
        <v>166</v>
      </c>
      <c r="B164" s="8" t="s">
        <v>167</v>
      </c>
      <c r="C164" s="8" t="s">
        <v>156</v>
      </c>
      <c r="D164" s="8" t="s">
        <v>159</v>
      </c>
      <c r="E164" s="8"/>
      <c r="F164" s="8"/>
      <c r="G164" s="9">
        <f>'2023'!G167</f>
        <v>9325.8330000000005</v>
      </c>
      <c r="H164" s="9">
        <f>'2023'!H167</f>
        <v>4877.3460000000005</v>
      </c>
      <c r="I164" s="9">
        <f>'2023'!I167</f>
        <v>2261.9639999999999</v>
      </c>
      <c r="J164" s="9">
        <f>'2023'!J167</f>
        <v>7859.246000000001</v>
      </c>
      <c r="K164" s="9">
        <f t="shared" si="61"/>
        <v>24324.389000000003</v>
      </c>
      <c r="L164" s="10">
        <v>5785.2074464128755</v>
      </c>
      <c r="M164" s="10">
        <v>5785.2074464128746</v>
      </c>
      <c r="N164" s="10">
        <v>1944.8</v>
      </c>
      <c r="O164" s="10">
        <v>2022.5920000000001</v>
      </c>
      <c r="P164" s="11">
        <f t="shared" si="62"/>
        <v>35814998.497202925</v>
      </c>
      <c r="Q164" s="11">
        <f t="shared" si="63"/>
        <v>18730995.897132054</v>
      </c>
      <c r="R164" s="11">
        <f t="shared" si="64"/>
        <v>8510900.6856298503</v>
      </c>
      <c r="S164" s="11">
        <f t="shared" si="65"/>
        <v>29571320.396758601</v>
      </c>
      <c r="T164" s="11">
        <f t="shared" si="55"/>
        <v>92628215.476723433</v>
      </c>
      <c r="U164" s="12"/>
      <c r="V164" s="12"/>
      <c r="W164" s="12"/>
      <c r="X164" s="13"/>
      <c r="Y164" s="13"/>
    </row>
    <row r="165" spans="1:25" s="14" customFormat="1" ht="82.5" customHeight="1">
      <c r="A165" s="7" t="s">
        <v>166</v>
      </c>
      <c r="B165" s="8" t="s">
        <v>167</v>
      </c>
      <c r="C165" s="8" t="s">
        <v>156</v>
      </c>
      <c r="D165" s="8" t="s">
        <v>168</v>
      </c>
      <c r="E165" s="8"/>
      <c r="F165" s="8"/>
      <c r="G165" s="9">
        <f>'2023'!G168</f>
        <v>4335.0420000000004</v>
      </c>
      <c r="H165" s="9">
        <f>'2023'!H168</f>
        <v>2035.2510000000002</v>
      </c>
      <c r="I165" s="9">
        <f>'2023'!I168</f>
        <v>850.17000000000007</v>
      </c>
      <c r="J165" s="9">
        <f>'2023'!J168</f>
        <v>3715.0209999999997</v>
      </c>
      <c r="K165" s="9">
        <f t="shared" si="61"/>
        <v>10935.484</v>
      </c>
      <c r="L165" s="10">
        <v>6721.0477391000013</v>
      </c>
      <c r="M165" s="10">
        <v>6721.0477391000013</v>
      </c>
      <c r="N165" s="10">
        <v>1944.8</v>
      </c>
      <c r="O165" s="10">
        <v>2022.5920000000001</v>
      </c>
      <c r="P165" s="11">
        <f t="shared" si="62"/>
        <v>20705234.551403549</v>
      </c>
      <c r="Q165" s="11">
        <f t="shared" si="63"/>
        <v>9720862.9872510172</v>
      </c>
      <c r="R165" s="11">
        <f t="shared" si="64"/>
        <v>3994486.1157106487</v>
      </c>
      <c r="S165" s="11">
        <f t="shared" si="65"/>
        <v>17454861.738327026</v>
      </c>
      <c r="T165" s="11">
        <f t="shared" si="55"/>
        <v>51875445.392692238</v>
      </c>
      <c r="U165" s="12"/>
      <c r="V165" s="12"/>
      <c r="W165" s="12"/>
      <c r="X165" s="13"/>
      <c r="Y165" s="13"/>
    </row>
    <row r="166" spans="1:25" s="14" customFormat="1" ht="54" customHeight="1">
      <c r="A166" s="7" t="s">
        <v>169</v>
      </c>
      <c r="B166" s="8" t="s">
        <v>383</v>
      </c>
      <c r="C166" s="8" t="s">
        <v>156</v>
      </c>
      <c r="D166" s="8" t="s">
        <v>170</v>
      </c>
      <c r="E166" s="8"/>
      <c r="F166" s="8" t="s">
        <v>382</v>
      </c>
      <c r="G166" s="9">
        <f>'2023'!G169</f>
        <v>2049.2449999999999</v>
      </c>
      <c r="H166" s="9">
        <f>'2023'!H169</f>
        <v>706.21500000000003</v>
      </c>
      <c r="I166" s="9">
        <f>'2023'!I169</f>
        <v>533.28099999999995</v>
      </c>
      <c r="J166" s="9">
        <f>'2023'!J169</f>
        <v>1499.8530000000001</v>
      </c>
      <c r="K166" s="9">
        <f t="shared" si="61"/>
        <v>4788.5940000000001</v>
      </c>
      <c r="L166" s="10">
        <v>9267.19</v>
      </c>
      <c r="M166" s="10">
        <v>10371.570155440413</v>
      </c>
      <c r="N166" s="10">
        <f>'2023'!O169</f>
        <v>2429.44</v>
      </c>
      <c r="O166" s="10">
        <f>N166*1.04</f>
        <v>2526.6176</v>
      </c>
      <c r="P166" s="11">
        <f t="shared" si="62"/>
        <v>14012224.998749999</v>
      </c>
      <c r="Q166" s="11">
        <f t="shared" si="63"/>
        <v>4828921.61625</v>
      </c>
      <c r="R166" s="11">
        <f t="shared" si="64"/>
        <v>4183564.1437178189</v>
      </c>
      <c r="S166" s="11">
        <f t="shared" si="65"/>
        <v>11766275.625134971</v>
      </c>
      <c r="T166" s="11">
        <f t="shared" si="55"/>
        <v>34790986.383852787</v>
      </c>
      <c r="U166" s="12"/>
      <c r="V166" s="12"/>
      <c r="W166" s="12"/>
      <c r="X166" s="13"/>
      <c r="Y166" s="13"/>
    </row>
    <row r="167" spans="1:25" s="14" customFormat="1" ht="74.25" customHeight="1">
      <c r="A167" s="7" t="s">
        <v>169</v>
      </c>
      <c r="B167" s="8" t="s">
        <v>383</v>
      </c>
      <c r="C167" s="8" t="s">
        <v>156</v>
      </c>
      <c r="D167" s="8" t="s">
        <v>264</v>
      </c>
      <c r="E167" s="8" t="s">
        <v>384</v>
      </c>
      <c r="F167" s="8" t="s">
        <v>382</v>
      </c>
      <c r="G167" s="9">
        <f>'2023'!G170</f>
        <v>2547.0940000000001</v>
      </c>
      <c r="H167" s="9">
        <f>'2023'!H170</f>
        <v>510.25200000000001</v>
      </c>
      <c r="I167" s="9">
        <f>'2023'!I170</f>
        <v>555.20399999999995</v>
      </c>
      <c r="J167" s="9">
        <f>'2023'!J170</f>
        <v>2356.3879999999999</v>
      </c>
      <c r="K167" s="9">
        <f t="shared" si="61"/>
        <v>5968.9380000000001</v>
      </c>
      <c r="L167" s="10">
        <v>17017.830000000002</v>
      </c>
      <c r="M167" s="10">
        <v>18974.880450000008</v>
      </c>
      <c r="N167" s="10">
        <f>'2023'!O170</f>
        <v>2335.84</v>
      </c>
      <c r="O167" s="10">
        <f>N167*1.04</f>
        <v>2429.2736000000004</v>
      </c>
      <c r="P167" s="11">
        <f t="shared" si="62"/>
        <v>37396408.637060001</v>
      </c>
      <c r="Q167" s="11">
        <f t="shared" si="63"/>
        <v>7491514.7614800008</v>
      </c>
      <c r="R167" s="11">
        <f t="shared" si="64"/>
        <v>9186187.1055474039</v>
      </c>
      <c r="S167" s="11">
        <f t="shared" si="65"/>
        <v>38987869.434057817</v>
      </c>
      <c r="T167" s="11">
        <f t="shared" si="55"/>
        <v>93061979.93814522</v>
      </c>
      <c r="U167" s="12"/>
      <c r="V167" s="12"/>
      <c r="W167" s="12"/>
      <c r="X167" s="13"/>
      <c r="Y167" s="13"/>
    </row>
    <row r="168" spans="1:25" s="14" customFormat="1" ht="54" customHeight="1">
      <c r="A168" s="7" t="s">
        <v>169</v>
      </c>
      <c r="B168" s="8" t="s">
        <v>383</v>
      </c>
      <c r="C168" s="8" t="s">
        <v>156</v>
      </c>
      <c r="D168" s="8" t="s">
        <v>164</v>
      </c>
      <c r="E168" s="8" t="s">
        <v>385</v>
      </c>
      <c r="F168" s="8" t="s">
        <v>382</v>
      </c>
      <c r="G168" s="9">
        <f>'2023'!G171</f>
        <v>1519.087</v>
      </c>
      <c r="H168" s="9">
        <f>'2023'!H171</f>
        <v>651.87300000000005</v>
      </c>
      <c r="I168" s="9">
        <f>'2023'!I171</f>
        <v>391.64800000000002</v>
      </c>
      <c r="J168" s="9">
        <f>'2023'!J171</f>
        <v>1811.3620000000001</v>
      </c>
      <c r="K168" s="9">
        <f t="shared" si="61"/>
        <v>4373.97</v>
      </c>
      <c r="L168" s="10">
        <v>11515.999760000001</v>
      </c>
      <c r="M168" s="10">
        <v>11009.56</v>
      </c>
      <c r="N168" s="10">
        <f>'2023'!O171</f>
        <v>2335.84</v>
      </c>
      <c r="O168" s="10">
        <f>N168*1.04</f>
        <v>2429.2736000000004</v>
      </c>
      <c r="P168" s="11">
        <f t="shared" si="62"/>
        <v>13945461.34933912</v>
      </c>
      <c r="Q168" s="11">
        <f t="shared" si="63"/>
        <v>5984298.2832304807</v>
      </c>
      <c r="R168" s="11">
        <f t="shared" si="64"/>
        <v>3360452.0079871998</v>
      </c>
      <c r="S168" s="11">
        <f t="shared" si="65"/>
        <v>15542004.7340768</v>
      </c>
      <c r="T168" s="11">
        <f t="shared" si="55"/>
        <v>38832216.374633603</v>
      </c>
      <c r="U168" s="12"/>
      <c r="V168" s="12"/>
      <c r="W168" s="12"/>
      <c r="X168" s="13"/>
      <c r="Y168" s="13"/>
    </row>
    <row r="169" spans="1:25" s="14" customFormat="1" ht="54" customHeight="1">
      <c r="A169" s="7" t="s">
        <v>169</v>
      </c>
      <c r="B169" s="8" t="s">
        <v>383</v>
      </c>
      <c r="C169" s="8" t="s">
        <v>156</v>
      </c>
      <c r="D169" s="8" t="s">
        <v>164</v>
      </c>
      <c r="E169" s="8" t="s">
        <v>386</v>
      </c>
      <c r="F169" s="8" t="s">
        <v>382</v>
      </c>
      <c r="G169" s="9">
        <f>'2023'!G172</f>
        <v>56.262</v>
      </c>
      <c r="H169" s="9">
        <f>'2023'!H172</f>
        <v>11.77</v>
      </c>
      <c r="I169" s="9">
        <f>'2023'!I172</f>
        <v>9.359</v>
      </c>
      <c r="J169" s="9">
        <f>'2023'!J172</f>
        <v>49.28</v>
      </c>
      <c r="K169" s="9">
        <f t="shared" si="61"/>
        <v>126.67099999999999</v>
      </c>
      <c r="L169" s="10">
        <v>11515.999760000001</v>
      </c>
      <c r="M169" s="10">
        <v>11009.56</v>
      </c>
      <c r="N169" s="10">
        <f>N168</f>
        <v>2335.84</v>
      </c>
      <c r="O169" s="10">
        <f>N169*1.04</f>
        <v>2429.2736000000004</v>
      </c>
      <c r="P169" s="11">
        <f t="shared" si="62"/>
        <v>516494.14841712004</v>
      </c>
      <c r="Q169" s="11">
        <f t="shared" si="63"/>
        <v>108050.4803752</v>
      </c>
      <c r="R169" s="11">
        <f t="shared" si="64"/>
        <v>80302.900417599987</v>
      </c>
      <c r="S169" s="11">
        <f t="shared" si="65"/>
        <v>422836.51379199995</v>
      </c>
      <c r="T169" s="11">
        <f t="shared" si="55"/>
        <v>1127684.04300192</v>
      </c>
      <c r="U169" s="12"/>
      <c r="V169" s="12"/>
      <c r="W169" s="12"/>
      <c r="X169" s="13"/>
      <c r="Y169" s="13"/>
    </row>
    <row r="170" spans="1:25" s="14" customFormat="1" ht="54" customHeight="1">
      <c r="A170" s="7" t="s">
        <v>88</v>
      </c>
      <c r="B170" s="8" t="s">
        <v>89</v>
      </c>
      <c r="C170" s="8" t="s">
        <v>156</v>
      </c>
      <c r="D170" s="8" t="s">
        <v>171</v>
      </c>
      <c r="E170" s="8"/>
      <c r="F170" s="8"/>
      <c r="G170" s="9">
        <f>'2023'!G173</f>
        <v>1021.0429999999999</v>
      </c>
      <c r="H170" s="9">
        <f>'2023'!H173</f>
        <v>672.51899999999989</v>
      </c>
      <c r="I170" s="9">
        <f>'2023'!I173</f>
        <v>326.697</v>
      </c>
      <c r="J170" s="9">
        <f>'2023'!J173</f>
        <v>983.95600000000002</v>
      </c>
      <c r="K170" s="9">
        <f t="shared" si="61"/>
        <v>3004.2150000000001</v>
      </c>
      <c r="L170" s="10">
        <v>13207.2</v>
      </c>
      <c r="M170" s="10">
        <v>14522.202597402598</v>
      </c>
      <c r="N170" s="10">
        <v>1424.8</v>
      </c>
      <c r="O170" s="10">
        <v>1481.7919999999999</v>
      </c>
      <c r="P170" s="11">
        <f t="shared" si="62"/>
        <v>12030337.043200001</v>
      </c>
      <c r="Q170" s="11">
        <f t="shared" si="63"/>
        <v>7923887.8656000001</v>
      </c>
      <c r="R170" s="11">
        <f t="shared" si="64"/>
        <v>4260263.020939637</v>
      </c>
      <c r="S170" s="11">
        <f t="shared" si="65"/>
        <v>12831190.249777872</v>
      </c>
      <c r="T170" s="11">
        <f t="shared" si="55"/>
        <v>37045678.179517508</v>
      </c>
      <c r="U170" s="12"/>
      <c r="V170" s="12"/>
      <c r="W170" s="12"/>
      <c r="X170" s="13"/>
      <c r="Y170" s="13"/>
    </row>
    <row r="171" spans="1:25" s="14" customFormat="1" ht="54" customHeight="1">
      <c r="A171" s="7" t="s">
        <v>35</v>
      </c>
      <c r="B171" s="8" t="s">
        <v>36</v>
      </c>
      <c r="C171" s="8" t="s">
        <v>156</v>
      </c>
      <c r="D171" s="8" t="s">
        <v>264</v>
      </c>
      <c r="E171" s="8"/>
      <c r="F171" s="8"/>
      <c r="G171" s="9">
        <f>'2023'!G174</f>
        <v>2011.364</v>
      </c>
      <c r="H171" s="9">
        <f>'2023'!H174</f>
        <v>1232.05</v>
      </c>
      <c r="I171" s="9">
        <f>'2023'!I174</f>
        <v>450.68800000000005</v>
      </c>
      <c r="J171" s="9">
        <f>'2023'!J174</f>
        <v>1754.02</v>
      </c>
      <c r="K171" s="9">
        <f t="shared" si="61"/>
        <v>5448.1219999999994</v>
      </c>
      <c r="L171" s="10">
        <v>6442.0053044800006</v>
      </c>
      <c r="M171" s="10">
        <v>6442.0053044800015</v>
      </c>
      <c r="N171" s="10">
        <v>1944.8</v>
      </c>
      <c r="O171" s="10">
        <v>2022.5920000000001</v>
      </c>
      <c r="P171" s="11">
        <f t="shared" si="62"/>
        <v>9045516.8500401117</v>
      </c>
      <c r="Q171" s="11">
        <f t="shared" si="63"/>
        <v>5540781.795384584</v>
      </c>
      <c r="R171" s="11">
        <f t="shared" si="64"/>
        <v>1991776.5433694832</v>
      </c>
      <c r="S171" s="11">
        <f t="shared" si="65"/>
        <v>7751739.3243240127</v>
      </c>
      <c r="T171" s="11">
        <f t="shared" si="55"/>
        <v>24329814.513118193</v>
      </c>
      <c r="U171" s="12"/>
      <c r="V171" s="12"/>
      <c r="W171" s="12"/>
      <c r="X171" s="13"/>
      <c r="Y171" s="13"/>
    </row>
    <row r="172" spans="1:25" s="14" customFormat="1" ht="14.25" customHeight="1">
      <c r="A172" s="7"/>
      <c r="B172" s="8"/>
      <c r="C172" s="8"/>
      <c r="D172" s="8"/>
      <c r="E172" s="8"/>
      <c r="F172" s="8"/>
      <c r="G172" s="9"/>
      <c r="H172" s="9"/>
      <c r="I172" s="9"/>
      <c r="J172" s="9"/>
      <c r="K172" s="9"/>
      <c r="L172" s="10"/>
      <c r="M172" s="10"/>
      <c r="N172" s="10"/>
      <c r="O172" s="10"/>
      <c r="P172" s="11"/>
      <c r="Q172" s="11"/>
      <c r="R172" s="11"/>
      <c r="S172" s="11"/>
      <c r="T172" s="11"/>
      <c r="U172" s="12"/>
      <c r="V172" s="12"/>
      <c r="W172" s="12"/>
      <c r="X172" s="13"/>
      <c r="Y172" s="13"/>
    </row>
    <row r="173" spans="1:25" s="14" customFormat="1" ht="54" customHeight="1">
      <c r="A173" s="7" t="s">
        <v>173</v>
      </c>
      <c r="B173" s="8" t="s">
        <v>174</v>
      </c>
      <c r="C173" s="8" t="s">
        <v>172</v>
      </c>
      <c r="D173" s="8" t="s">
        <v>175</v>
      </c>
      <c r="E173" s="8"/>
      <c r="F173" s="8"/>
      <c r="G173" s="9">
        <f>'2023'!G176</f>
        <v>635.28</v>
      </c>
      <c r="H173" s="9">
        <f>'2023'!H176</f>
        <v>300.56299999999999</v>
      </c>
      <c r="I173" s="9">
        <f>'2023'!I176</f>
        <v>141.17400000000001</v>
      </c>
      <c r="J173" s="9">
        <f>'2023'!J176</f>
        <v>635.28</v>
      </c>
      <c r="K173" s="9">
        <f t="shared" ref="K173:K185" si="66">G173+H173+I173+J173</f>
        <v>1712.297</v>
      </c>
      <c r="L173" s="10">
        <v>6165.0551313600008</v>
      </c>
      <c r="M173" s="10">
        <v>6165.0551313600017</v>
      </c>
      <c r="N173" s="10">
        <f>'2023'!O176</f>
        <v>1840.8</v>
      </c>
      <c r="O173" s="10">
        <f>N173*1.04</f>
        <v>1914.432</v>
      </c>
      <c r="P173" s="11">
        <f t="shared" ref="P173:P185" si="67">G173*(L173-N173)</f>
        <v>2747112.799850381</v>
      </c>
      <c r="Q173" s="11">
        <f t="shared" ref="Q173:Q185" si="68">(L173-N173)*H173</f>
        <v>1299711.0950469559</v>
      </c>
      <c r="R173" s="11">
        <f t="shared" ref="R173:R185" si="69">(M173-O173)*I173</f>
        <v>600077.46994661691</v>
      </c>
      <c r="S173" s="11">
        <f t="shared" ref="S173:S185" si="70">(M173-O173)*J173</f>
        <v>2700335.8628903818</v>
      </c>
      <c r="T173" s="11">
        <f t="shared" si="55"/>
        <v>7347237.2277343366</v>
      </c>
      <c r="U173" s="12"/>
      <c r="V173" s="12"/>
      <c r="W173" s="12"/>
      <c r="X173" s="13"/>
      <c r="Y173" s="13"/>
    </row>
    <row r="174" spans="1:25" s="14" customFormat="1" ht="54" customHeight="1">
      <c r="A174" s="7" t="s">
        <v>176</v>
      </c>
      <c r="B174" s="8" t="s">
        <v>177</v>
      </c>
      <c r="C174" s="8" t="s">
        <v>172</v>
      </c>
      <c r="D174" s="8" t="s">
        <v>178</v>
      </c>
      <c r="E174" s="8"/>
      <c r="F174" s="8"/>
      <c r="G174" s="9">
        <f>'2023'!G177</f>
        <v>2002.4429999999998</v>
      </c>
      <c r="H174" s="9">
        <f>'2023'!H177</f>
        <v>686.34100000000001</v>
      </c>
      <c r="I174" s="9">
        <f>'2023'!I177</f>
        <v>499.74599999999998</v>
      </c>
      <c r="J174" s="9">
        <f>'2023'!J177</f>
        <v>1838.7089999999998</v>
      </c>
      <c r="K174" s="9">
        <f t="shared" si="66"/>
        <v>5027.2389999999996</v>
      </c>
      <c r="L174" s="10">
        <v>4709.6919855999986</v>
      </c>
      <c r="M174" s="10">
        <v>4709.6919855999986</v>
      </c>
      <c r="N174" s="10">
        <f>'2023'!O177</f>
        <v>1653.6000000000001</v>
      </c>
      <c r="O174" s="10">
        <f>N174*1.04</f>
        <v>1719.7440000000001</v>
      </c>
      <c r="P174" s="11">
        <f t="shared" si="67"/>
        <v>6119650.0039208168</v>
      </c>
      <c r="Q174" s="11">
        <f t="shared" si="68"/>
        <v>2097521.2294886885</v>
      </c>
      <c r="R174" s="11">
        <f t="shared" si="69"/>
        <v>1494214.5460116568</v>
      </c>
      <c r="S174" s="11">
        <f t="shared" si="70"/>
        <v>5497644.2706545871</v>
      </c>
      <c r="T174" s="11">
        <f t="shared" si="55"/>
        <v>15209030.050075749</v>
      </c>
      <c r="U174" s="12"/>
      <c r="V174" s="12"/>
      <c r="W174" s="12"/>
      <c r="X174" s="13"/>
      <c r="Y174" s="13"/>
    </row>
    <row r="175" spans="1:25" s="14" customFormat="1" ht="54" customHeight="1">
      <c r="A175" s="7" t="s">
        <v>42</v>
      </c>
      <c r="B175" s="8" t="s">
        <v>43</v>
      </c>
      <c r="C175" s="8" t="s">
        <v>172</v>
      </c>
      <c r="D175" s="8" t="s">
        <v>179</v>
      </c>
      <c r="E175" s="8"/>
      <c r="F175" s="8"/>
      <c r="G175" s="9">
        <f>'2023'!G178</f>
        <v>17910.12</v>
      </c>
      <c r="H175" s="9">
        <f>'2023'!H178</f>
        <v>8234.61</v>
      </c>
      <c r="I175" s="9">
        <f>'2023'!I178</f>
        <v>3928.0199999999995</v>
      </c>
      <c r="J175" s="9">
        <f>'2023'!J178</f>
        <v>15620.82</v>
      </c>
      <c r="K175" s="9">
        <f t="shared" si="66"/>
        <v>45693.57</v>
      </c>
      <c r="L175" s="10">
        <v>5579.2095243299136</v>
      </c>
      <c r="M175" s="10">
        <v>5579.2095243299136</v>
      </c>
      <c r="N175" s="10">
        <f>'2023'!O178</f>
        <v>2046.72</v>
      </c>
      <c r="O175" s="10">
        <f>N175*1.04</f>
        <v>2128.5888</v>
      </c>
      <c r="P175" s="11">
        <f t="shared" si="67"/>
        <v>63267311.279491663</v>
      </c>
      <c r="Q175" s="11">
        <f t="shared" si="68"/>
        <v>29088673.56194235</v>
      </c>
      <c r="R175" s="11">
        <f t="shared" si="69"/>
        <v>13554107.217582386</v>
      </c>
      <c r="S175" s="11">
        <f t="shared" si="70"/>
        <v>53901525.2230272</v>
      </c>
      <c r="T175" s="11">
        <f t="shared" si="55"/>
        <v>159811617.28204361</v>
      </c>
      <c r="U175" s="12"/>
      <c r="V175" s="12"/>
      <c r="W175" s="12"/>
      <c r="X175" s="13"/>
      <c r="Y175" s="13"/>
    </row>
    <row r="176" spans="1:25" s="14" customFormat="1" ht="54" customHeight="1">
      <c r="A176" s="7" t="s">
        <v>42</v>
      </c>
      <c r="B176" s="8" t="s">
        <v>43</v>
      </c>
      <c r="C176" s="8" t="s">
        <v>172</v>
      </c>
      <c r="D176" s="8" t="s">
        <v>180</v>
      </c>
      <c r="E176" s="8"/>
      <c r="F176" s="8"/>
      <c r="G176" s="9">
        <f>'2023'!G179</f>
        <v>6.27</v>
      </c>
      <c r="H176" s="9">
        <f>'2023'!H179</f>
        <v>2.78</v>
      </c>
      <c r="I176" s="9">
        <f>'2023'!I179</f>
        <v>1.55</v>
      </c>
      <c r="J176" s="9">
        <f>'2023'!J179</f>
        <v>9.61</v>
      </c>
      <c r="K176" s="9">
        <f t="shared" si="66"/>
        <v>20.21</v>
      </c>
      <c r="L176" s="10">
        <v>6471.35</v>
      </c>
      <c r="M176" s="10">
        <v>6979.600128051904</v>
      </c>
      <c r="N176" s="10">
        <f>'2023'!O179</f>
        <v>1675.1011000000001</v>
      </c>
      <c r="O176" s="10">
        <f>N176*1.04</f>
        <v>1742.1051440000001</v>
      </c>
      <c r="P176" s="11">
        <f t="shared" si="67"/>
        <v>30072.480603</v>
      </c>
      <c r="Q176" s="11">
        <f t="shared" si="68"/>
        <v>13333.571942</v>
      </c>
      <c r="R176" s="11">
        <f t="shared" si="69"/>
        <v>8118.1172252804508</v>
      </c>
      <c r="S176" s="11">
        <f t="shared" si="70"/>
        <v>50332.326796738795</v>
      </c>
      <c r="T176" s="11">
        <f t="shared" si="55"/>
        <v>101856.49656701925</v>
      </c>
      <c r="U176" s="12"/>
      <c r="V176" s="12"/>
      <c r="W176" s="12"/>
      <c r="X176" s="13"/>
      <c r="Y176" s="13"/>
    </row>
    <row r="177" spans="1:25" s="14" customFormat="1" ht="54" customHeight="1">
      <c r="A177" s="7" t="s">
        <v>181</v>
      </c>
      <c r="B177" s="8" t="s">
        <v>182</v>
      </c>
      <c r="C177" s="8" t="s">
        <v>172</v>
      </c>
      <c r="D177" s="8" t="s">
        <v>183</v>
      </c>
      <c r="E177" s="8"/>
      <c r="F177" s="8"/>
      <c r="G177" s="9">
        <f>'2023'!G180</f>
        <v>300.06799999999998</v>
      </c>
      <c r="H177" s="9">
        <f>'2023'!H180</f>
        <v>109.30600000000001</v>
      </c>
      <c r="I177" s="9">
        <f>'2023'!I180</f>
        <v>42.152999999999999</v>
      </c>
      <c r="J177" s="9">
        <f>'2023'!J180</f>
        <v>265.41200000000003</v>
      </c>
      <c r="K177" s="9">
        <f t="shared" si="66"/>
        <v>716.93900000000008</v>
      </c>
      <c r="L177" s="10">
        <v>3421.28</v>
      </c>
      <c r="M177" s="10">
        <v>3791.6813803587775</v>
      </c>
      <c r="N177" s="10">
        <f>'2023'!O180</f>
        <v>1934.4</v>
      </c>
      <c r="O177" s="10">
        <f>N177*1.4</f>
        <v>2708.16</v>
      </c>
      <c r="P177" s="11">
        <f t="shared" si="67"/>
        <v>446165.10784000001</v>
      </c>
      <c r="Q177" s="11">
        <f t="shared" si="68"/>
        <v>162524.90528000004</v>
      </c>
      <c r="R177" s="11">
        <f t="shared" si="69"/>
        <v>45673.676746263554</v>
      </c>
      <c r="S177" s="11">
        <f t="shared" si="70"/>
        <v>287579.57660378393</v>
      </c>
      <c r="T177" s="11">
        <f t="shared" si="55"/>
        <v>941943.26647004741</v>
      </c>
      <c r="U177" s="12"/>
      <c r="V177" s="12"/>
      <c r="W177" s="12"/>
      <c r="X177" s="13"/>
      <c r="Y177" s="13"/>
    </row>
    <row r="178" spans="1:25" s="14" customFormat="1" ht="54" customHeight="1">
      <c r="A178" s="7" t="s">
        <v>184</v>
      </c>
      <c r="B178" s="8" t="s">
        <v>387</v>
      </c>
      <c r="C178" s="8" t="s">
        <v>172</v>
      </c>
      <c r="D178" s="8" t="s">
        <v>185</v>
      </c>
      <c r="E178" s="8"/>
      <c r="F178" s="8"/>
      <c r="G178" s="9">
        <f>'2023'!G181</f>
        <v>2329.8780000000002</v>
      </c>
      <c r="H178" s="9">
        <f>'2023'!H181</f>
        <v>1158.5940000000001</v>
      </c>
      <c r="I178" s="9">
        <f>'2023'!I181</f>
        <v>396.02300000000002</v>
      </c>
      <c r="J178" s="9">
        <f>'2023'!J181</f>
        <v>2329.5549999999998</v>
      </c>
      <c r="K178" s="9">
        <f t="shared" si="66"/>
        <v>6214.05</v>
      </c>
      <c r="L178" s="10">
        <v>4209.8441642023345</v>
      </c>
      <c r="M178" s="10">
        <v>4308.1073231235059</v>
      </c>
      <c r="N178" s="10">
        <v>2046.72</v>
      </c>
      <c r="O178" s="10">
        <v>2128.5888</v>
      </c>
      <c r="P178" s="11">
        <f t="shared" si="67"/>
        <v>5039815.401443406</v>
      </c>
      <c r="Q178" s="11">
        <f t="shared" si="68"/>
        <v>2506182.6778998394</v>
      </c>
      <c r="R178" s="11">
        <f t="shared" si="69"/>
        <v>863139.46408294025</v>
      </c>
      <c r="S178" s="11">
        <f t="shared" si="70"/>
        <v>5077308.2731349785</v>
      </c>
      <c r="T178" s="11">
        <f t="shared" si="55"/>
        <v>13486445.816561164</v>
      </c>
      <c r="U178" s="12"/>
      <c r="V178" s="12"/>
      <c r="W178" s="12"/>
      <c r="X178" s="13"/>
      <c r="Y178" s="13"/>
    </row>
    <row r="179" spans="1:25" s="14" customFormat="1" ht="54" customHeight="1">
      <c r="A179" s="7" t="s">
        <v>388</v>
      </c>
      <c r="B179" s="8" t="s">
        <v>389</v>
      </c>
      <c r="C179" s="8" t="s">
        <v>172</v>
      </c>
      <c r="D179" s="8" t="s">
        <v>390</v>
      </c>
      <c r="E179" s="8"/>
      <c r="F179" s="8" t="s">
        <v>408</v>
      </c>
      <c r="G179" s="9">
        <f>'2023'!G182</f>
        <v>16.134</v>
      </c>
      <c r="H179" s="9">
        <f>'2023'!H182</f>
        <v>7.6360000000000001</v>
      </c>
      <c r="I179" s="9">
        <f>'2023'!I182</f>
        <v>2.8679999999999999</v>
      </c>
      <c r="J179" s="9">
        <f>'2023'!J182</f>
        <v>16.134</v>
      </c>
      <c r="K179" s="9">
        <f t="shared" si="66"/>
        <v>42.771999999999998</v>
      </c>
      <c r="L179" s="10">
        <v>5048.8546090999998</v>
      </c>
      <c r="M179" s="10">
        <v>5048.8546090999998</v>
      </c>
      <c r="N179" s="10">
        <f>'2023'!O182</f>
        <v>1653.6000000000001</v>
      </c>
      <c r="O179" s="10">
        <f t="shared" ref="O179:O185" si="71">N179*1.04</f>
        <v>1719.7440000000001</v>
      </c>
      <c r="P179" s="11">
        <f t="shared" si="67"/>
        <v>54779.03786321939</v>
      </c>
      <c r="Q179" s="11">
        <f t="shared" si="68"/>
        <v>25926.164195087596</v>
      </c>
      <c r="R179" s="11">
        <f t="shared" si="69"/>
        <v>9547.8892268987984</v>
      </c>
      <c r="S179" s="11">
        <f t="shared" si="70"/>
        <v>53711.870567219397</v>
      </c>
      <c r="T179" s="11">
        <f t="shared" si="55"/>
        <v>143964.96185242519</v>
      </c>
      <c r="U179" s="12"/>
      <c r="V179" s="12"/>
      <c r="W179" s="12"/>
      <c r="X179" s="13"/>
      <c r="Y179" s="13"/>
    </row>
    <row r="180" spans="1:25" s="14" customFormat="1" ht="54" customHeight="1">
      <c r="A180" s="7" t="s">
        <v>388</v>
      </c>
      <c r="B180" s="8" t="s">
        <v>389</v>
      </c>
      <c r="C180" s="8" t="s">
        <v>172</v>
      </c>
      <c r="D180" s="8" t="s">
        <v>186</v>
      </c>
      <c r="E180" s="8"/>
      <c r="F180" s="8" t="s">
        <v>409</v>
      </c>
      <c r="G180" s="9">
        <f>'2023'!G183</f>
        <v>62.654000000000003</v>
      </c>
      <c r="H180" s="9">
        <f>'2023'!H183</f>
        <v>28.460999999999999</v>
      </c>
      <c r="I180" s="9">
        <f>'2023'!I183</f>
        <v>9.07</v>
      </c>
      <c r="J180" s="9">
        <f>'2023'!J183</f>
        <v>57.792999999999999</v>
      </c>
      <c r="K180" s="9">
        <f t="shared" si="66"/>
        <v>157.97800000000001</v>
      </c>
      <c r="L180" s="10">
        <v>9601.993542440001</v>
      </c>
      <c r="M180" s="10">
        <v>9601.993542440001</v>
      </c>
      <c r="N180" s="10">
        <f>'2023'!O183</f>
        <v>1934.4</v>
      </c>
      <c r="O180" s="10">
        <f t="shared" si="71"/>
        <v>2011.7760000000001</v>
      </c>
      <c r="P180" s="11">
        <f t="shared" si="67"/>
        <v>480405.40580803587</v>
      </c>
      <c r="Q180" s="11">
        <f t="shared" si="68"/>
        <v>218227.37981138486</v>
      </c>
      <c r="R180" s="11">
        <f t="shared" si="69"/>
        <v>68843.273109930815</v>
      </c>
      <c r="S180" s="11">
        <f t="shared" si="70"/>
        <v>438661.44243023498</v>
      </c>
      <c r="T180" s="11">
        <f t="shared" si="55"/>
        <v>1206137.5011595865</v>
      </c>
      <c r="U180" s="12"/>
      <c r="V180" s="12"/>
      <c r="W180" s="12"/>
      <c r="X180" s="13"/>
      <c r="Y180" s="13"/>
    </row>
    <row r="181" spans="1:25" s="14" customFormat="1" ht="54" customHeight="1">
      <c r="A181" s="7" t="s">
        <v>388</v>
      </c>
      <c r="B181" s="8" t="s">
        <v>389</v>
      </c>
      <c r="C181" s="8" t="s">
        <v>172</v>
      </c>
      <c r="D181" s="8" t="s">
        <v>187</v>
      </c>
      <c r="E181" s="8"/>
      <c r="F181" s="8" t="s">
        <v>409</v>
      </c>
      <c r="G181" s="9">
        <f>'2023'!G184</f>
        <v>17.234000000000002</v>
      </c>
      <c r="H181" s="9">
        <f>'2023'!H184</f>
        <v>8.1539999999999999</v>
      </c>
      <c r="I181" s="9">
        <f>'2023'!I184</f>
        <v>2.93</v>
      </c>
      <c r="J181" s="9">
        <f>'2023'!J184</f>
        <v>17.147000000000002</v>
      </c>
      <c r="K181" s="9">
        <f t="shared" si="66"/>
        <v>45.465000000000003</v>
      </c>
      <c r="L181" s="10">
        <v>7552.1135566399998</v>
      </c>
      <c r="M181" s="10">
        <v>7552.1135566399998</v>
      </c>
      <c r="N181" s="10">
        <f>'2023'!O184</f>
        <v>2050.88</v>
      </c>
      <c r="O181" s="10">
        <f t="shared" si="71"/>
        <v>2132.9152000000004</v>
      </c>
      <c r="P181" s="11">
        <f t="shared" si="67"/>
        <v>94808.259115133769</v>
      </c>
      <c r="Q181" s="11">
        <f t="shared" si="68"/>
        <v>44857.058420842557</v>
      </c>
      <c r="R181" s="11">
        <f t="shared" si="69"/>
        <v>15878.251184955199</v>
      </c>
      <c r="S181" s="11">
        <f t="shared" si="70"/>
        <v>92922.994221306086</v>
      </c>
      <c r="T181" s="11">
        <f t="shared" si="55"/>
        <v>248466.56294223762</v>
      </c>
      <c r="U181" s="12"/>
      <c r="V181" s="12"/>
      <c r="W181" s="12"/>
      <c r="X181" s="13"/>
      <c r="Y181" s="13"/>
    </row>
    <row r="182" spans="1:25" s="14" customFormat="1" ht="54" customHeight="1">
      <c r="A182" s="7" t="s">
        <v>388</v>
      </c>
      <c r="B182" s="8" t="s">
        <v>389</v>
      </c>
      <c r="C182" s="8" t="s">
        <v>172</v>
      </c>
      <c r="D182" s="8" t="s">
        <v>188</v>
      </c>
      <c r="E182" s="8"/>
      <c r="F182" s="8" t="s">
        <v>409</v>
      </c>
      <c r="G182" s="9">
        <f>'2023'!G185</f>
        <v>7.7809999999999988</v>
      </c>
      <c r="H182" s="9">
        <f>'2023'!H185</f>
        <v>3.6819999999999999</v>
      </c>
      <c r="I182" s="9">
        <f>'2023'!I185</f>
        <v>1.383</v>
      </c>
      <c r="J182" s="9">
        <f>'2023'!J185</f>
        <v>7.7410000000000005</v>
      </c>
      <c r="K182" s="9">
        <f t="shared" si="66"/>
        <v>20.587</v>
      </c>
      <c r="L182" s="10">
        <v>6919.0566217099995</v>
      </c>
      <c r="M182" s="10">
        <v>6919.0566217100004</v>
      </c>
      <c r="N182" s="10">
        <f>'2023'!O185</f>
        <v>2184.0832</v>
      </c>
      <c r="O182" s="10">
        <f t="shared" si="71"/>
        <v>2271.4465279999999</v>
      </c>
      <c r="P182" s="11">
        <f t="shared" si="67"/>
        <v>36842.828194325499</v>
      </c>
      <c r="Q182" s="11">
        <f t="shared" si="68"/>
        <v>17434.172138736219</v>
      </c>
      <c r="R182" s="11">
        <f t="shared" si="69"/>
        <v>6427.6447596009302</v>
      </c>
      <c r="S182" s="11">
        <f t="shared" si="70"/>
        <v>35977.149735409112</v>
      </c>
      <c r="T182" s="11">
        <f t="shared" si="55"/>
        <v>96681.794828071754</v>
      </c>
      <c r="U182" s="12"/>
      <c r="V182" s="12"/>
      <c r="W182" s="12"/>
      <c r="X182" s="13"/>
      <c r="Y182" s="13"/>
    </row>
    <row r="183" spans="1:25" s="14" customFormat="1" ht="54" customHeight="1">
      <c r="A183" s="7" t="s">
        <v>388</v>
      </c>
      <c r="B183" s="8" t="s">
        <v>389</v>
      </c>
      <c r="C183" s="8" t="s">
        <v>172</v>
      </c>
      <c r="D183" s="8" t="s">
        <v>189</v>
      </c>
      <c r="E183" s="8"/>
      <c r="F183" s="8" t="s">
        <v>409</v>
      </c>
      <c r="G183" s="9">
        <f>'2023'!G186</f>
        <v>7.6080000000000005</v>
      </c>
      <c r="H183" s="9">
        <f>'2023'!H186</f>
        <v>3.6</v>
      </c>
      <c r="I183" s="9">
        <f>'2023'!I186</f>
        <v>1.353</v>
      </c>
      <c r="J183" s="9">
        <f>'2023'!J186</f>
        <v>7.57</v>
      </c>
      <c r="K183" s="9">
        <f t="shared" si="66"/>
        <v>20.131</v>
      </c>
      <c r="L183" s="10">
        <v>8445.1576042399993</v>
      </c>
      <c r="M183" s="10">
        <v>8445.1576042399993</v>
      </c>
      <c r="N183" s="10">
        <f>'2023'!O186</f>
        <v>1568.3200000000002</v>
      </c>
      <c r="O183" s="10">
        <f t="shared" si="71"/>
        <v>1631.0528000000002</v>
      </c>
      <c r="P183" s="11">
        <f t="shared" si="67"/>
        <v>52318.980493057919</v>
      </c>
      <c r="Q183" s="11">
        <f t="shared" si="68"/>
        <v>24756.615375263998</v>
      </c>
      <c r="R183" s="11">
        <f t="shared" si="69"/>
        <v>9219.4838001367189</v>
      </c>
      <c r="S183" s="11">
        <f t="shared" si="70"/>
        <v>51582.773368096794</v>
      </c>
      <c r="T183" s="11">
        <f t="shared" si="55"/>
        <v>137877.85303655543</v>
      </c>
      <c r="U183" s="12"/>
      <c r="V183" s="12"/>
      <c r="W183" s="12"/>
      <c r="X183" s="13"/>
      <c r="Y183" s="13"/>
    </row>
    <row r="184" spans="1:25" s="14" customFormat="1" ht="54" customHeight="1">
      <c r="A184" s="7" t="s">
        <v>388</v>
      </c>
      <c r="B184" s="8" t="s">
        <v>389</v>
      </c>
      <c r="C184" s="8" t="s">
        <v>172</v>
      </c>
      <c r="D184" s="8" t="s">
        <v>190</v>
      </c>
      <c r="E184" s="8"/>
      <c r="F184" s="8" t="s">
        <v>410</v>
      </c>
      <c r="G184" s="9">
        <f>'2023'!G187</f>
        <v>58.768999999999998</v>
      </c>
      <c r="H184" s="9">
        <f>'2023'!H187</f>
        <v>15.960999999999999</v>
      </c>
      <c r="I184" s="9">
        <f>'2023'!I187</f>
        <v>1.75</v>
      </c>
      <c r="J184" s="9">
        <f>'2023'!J187</f>
        <v>36.412999999999997</v>
      </c>
      <c r="K184" s="9">
        <f t="shared" si="66"/>
        <v>112.89299999999999</v>
      </c>
      <c r="L184" s="10">
        <v>7389.9163072079991</v>
      </c>
      <c r="M184" s="10">
        <v>7389.9163072079991</v>
      </c>
      <c r="N184" s="10">
        <f>'2023'!O187</f>
        <v>2163.2000000000003</v>
      </c>
      <c r="O184" s="10">
        <f t="shared" si="71"/>
        <v>2249.7280000000005</v>
      </c>
      <c r="P184" s="11">
        <f t="shared" si="67"/>
        <v>307168.89065830683</v>
      </c>
      <c r="Q184" s="11">
        <f t="shared" si="68"/>
        <v>83423.618979346851</v>
      </c>
      <c r="R184" s="11">
        <f t="shared" si="69"/>
        <v>8995.3295376139977</v>
      </c>
      <c r="S184" s="11">
        <f t="shared" si="70"/>
        <v>187169.67683036483</v>
      </c>
      <c r="T184" s="11">
        <f t="shared" si="55"/>
        <v>586757.51600563258</v>
      </c>
      <c r="U184" s="12"/>
      <c r="V184" s="12"/>
      <c r="W184" s="12"/>
      <c r="X184" s="13"/>
      <c r="Y184" s="13"/>
    </row>
    <row r="185" spans="1:25" s="14" customFormat="1" ht="54" customHeight="1">
      <c r="A185" s="7" t="s">
        <v>388</v>
      </c>
      <c r="B185" s="8" t="s">
        <v>389</v>
      </c>
      <c r="C185" s="8" t="s">
        <v>172</v>
      </c>
      <c r="D185" s="8" t="s">
        <v>391</v>
      </c>
      <c r="E185" s="8"/>
      <c r="F185" s="8" t="s">
        <v>410</v>
      </c>
      <c r="G185" s="9">
        <f>'2023'!G188</f>
        <v>129.92099999999999</v>
      </c>
      <c r="H185" s="9">
        <f>'2023'!H188</f>
        <v>65.382000000000005</v>
      </c>
      <c r="I185" s="9">
        <f>'2023'!I188</f>
        <v>22.14</v>
      </c>
      <c r="J185" s="9">
        <f>'2023'!J188</f>
        <v>129.43100000000001</v>
      </c>
      <c r="K185" s="9">
        <f t="shared" si="66"/>
        <v>346.87400000000002</v>
      </c>
      <c r="L185" s="10">
        <v>6980.07</v>
      </c>
      <c r="M185" s="10">
        <v>7703.2304054054066</v>
      </c>
      <c r="N185" s="10">
        <f>'2023'!O188</f>
        <v>2163.2000000000003</v>
      </c>
      <c r="O185" s="10">
        <f t="shared" si="71"/>
        <v>2249.7280000000005</v>
      </c>
      <c r="P185" s="11">
        <f t="shared" si="67"/>
        <v>625812.56726999988</v>
      </c>
      <c r="Q185" s="11">
        <f t="shared" si="68"/>
        <v>314936.59433999995</v>
      </c>
      <c r="R185" s="11">
        <f t="shared" si="69"/>
        <v>120740.5432556757</v>
      </c>
      <c r="S185" s="11">
        <f t="shared" si="70"/>
        <v>705852.26983402728</v>
      </c>
      <c r="T185" s="11">
        <f t="shared" si="55"/>
        <v>1767341.9746997026</v>
      </c>
      <c r="U185" s="12"/>
      <c r="V185" s="12"/>
      <c r="W185" s="12"/>
      <c r="X185" s="13"/>
      <c r="Y185" s="13"/>
    </row>
    <row r="186" spans="1:25" s="14" customFormat="1" ht="9.75" customHeight="1">
      <c r="A186" s="7"/>
      <c r="B186" s="8"/>
      <c r="C186" s="8"/>
      <c r="D186" s="8"/>
      <c r="E186" s="8"/>
      <c r="F186" s="8"/>
      <c r="G186" s="9"/>
      <c r="H186" s="9"/>
      <c r="I186" s="9"/>
      <c r="J186" s="9"/>
      <c r="K186" s="9"/>
      <c r="L186" s="10"/>
      <c r="M186" s="10"/>
      <c r="N186" s="10"/>
      <c r="O186" s="10"/>
      <c r="P186" s="11"/>
      <c r="Q186" s="11"/>
      <c r="R186" s="11"/>
      <c r="S186" s="11"/>
      <c r="T186" s="11"/>
      <c r="U186" s="12"/>
      <c r="V186" s="12"/>
      <c r="W186" s="12"/>
      <c r="X186" s="13"/>
      <c r="Y186" s="13"/>
    </row>
    <row r="187" spans="1:25" s="14" customFormat="1" ht="54" customHeight="1">
      <c r="A187" s="7" t="s">
        <v>192</v>
      </c>
      <c r="B187" s="8" t="s">
        <v>193</v>
      </c>
      <c r="C187" s="8" t="s">
        <v>191</v>
      </c>
      <c r="D187" s="8" t="s">
        <v>194</v>
      </c>
      <c r="E187" s="8"/>
      <c r="F187" s="8"/>
      <c r="G187" s="9">
        <f>'2023'!G190</f>
        <v>7067.5209999999988</v>
      </c>
      <c r="H187" s="9">
        <f>'2023'!H190</f>
        <v>3165.748</v>
      </c>
      <c r="I187" s="9">
        <f>'2023'!I190</f>
        <v>1568.826</v>
      </c>
      <c r="J187" s="9">
        <f>'2023'!J190</f>
        <v>6237.5110000000004</v>
      </c>
      <c r="K187" s="9">
        <f t="shared" ref="K187:K203" si="72">G187+H187+I187+J187</f>
        <v>18039.606</v>
      </c>
      <c r="L187" s="10">
        <v>6729.1695577700002</v>
      </c>
      <c r="M187" s="10">
        <v>6729.1695577700002</v>
      </c>
      <c r="N187" s="10">
        <v>1386.6632</v>
      </c>
      <c r="O187" s="10">
        <v>1442.1297280000001</v>
      </c>
      <c r="P187" s="11">
        <f t="shared" ref="P187:P197" si="73">G187*(L187-N187)</f>
        <v>37758275.876172982</v>
      </c>
      <c r="Q187" s="11">
        <f t="shared" ref="Q187:Q197" si="74">(L187-N187)*H187</f>
        <v>16913028.817097664</v>
      </c>
      <c r="R187" s="11">
        <f t="shared" ref="R187:R197" si="75">(M187-O187)*I187</f>
        <v>8294445.5479787504</v>
      </c>
      <c r="S187" s="11">
        <f t="shared" ref="S187:S197" si="76">(M187-O187)*J187</f>
        <v>32977969.095628507</v>
      </c>
      <c r="T187" s="11">
        <f t="shared" si="55"/>
        <v>95943719.336877912</v>
      </c>
      <c r="U187" s="12"/>
      <c r="V187" s="12"/>
      <c r="W187" s="12"/>
      <c r="X187" s="13"/>
      <c r="Y187" s="13"/>
    </row>
    <row r="188" spans="1:25" s="14" customFormat="1" ht="54" customHeight="1">
      <c r="A188" s="7" t="s">
        <v>195</v>
      </c>
      <c r="B188" s="8" t="s">
        <v>196</v>
      </c>
      <c r="C188" s="8" t="s">
        <v>191</v>
      </c>
      <c r="D188" s="8" t="s">
        <v>197</v>
      </c>
      <c r="E188" s="8"/>
      <c r="F188" s="8"/>
      <c r="G188" s="9">
        <f>'2023'!G191</f>
        <v>2865.087</v>
      </c>
      <c r="H188" s="9">
        <f>'2023'!H191</f>
        <v>1910.058</v>
      </c>
      <c r="I188" s="9">
        <f>'2023'!I191</f>
        <v>958.75900000000001</v>
      </c>
      <c r="J188" s="9">
        <f>'2023'!J191</f>
        <v>2876.277</v>
      </c>
      <c r="K188" s="9">
        <f t="shared" si="72"/>
        <v>8610.1810000000005</v>
      </c>
      <c r="L188" s="10">
        <v>5696.21</v>
      </c>
      <c r="M188" s="10">
        <v>5887.1005277448758</v>
      </c>
      <c r="N188" s="10">
        <v>1622.4</v>
      </c>
      <c r="O188" s="10">
        <v>1687.296</v>
      </c>
      <c r="P188" s="11">
        <f t="shared" si="73"/>
        <v>11671820.07147</v>
      </c>
      <c r="Q188" s="11">
        <f t="shared" si="74"/>
        <v>7781213.3809799999</v>
      </c>
      <c r="R188" s="11">
        <f t="shared" si="75"/>
        <v>4026600.3892161492</v>
      </c>
      <c r="S188" s="11">
        <f t="shared" si="76"/>
        <v>12079801.167648448</v>
      </c>
      <c r="T188" s="11">
        <f t="shared" si="55"/>
        <v>35559435.009314597</v>
      </c>
      <c r="U188" s="12"/>
      <c r="V188" s="12"/>
      <c r="W188" s="12"/>
      <c r="X188" s="13"/>
      <c r="Y188" s="13"/>
    </row>
    <row r="189" spans="1:25" s="14" customFormat="1" ht="54" customHeight="1">
      <c r="A189" s="7" t="s">
        <v>198</v>
      </c>
      <c r="B189" s="8" t="s">
        <v>199</v>
      </c>
      <c r="C189" s="8" t="s">
        <v>191</v>
      </c>
      <c r="D189" s="8" t="s">
        <v>393</v>
      </c>
      <c r="E189" s="8" t="s">
        <v>397</v>
      </c>
      <c r="F189" s="8"/>
      <c r="G189" s="9">
        <f>'2023'!G192</f>
        <v>5468.0129999999999</v>
      </c>
      <c r="H189" s="9">
        <f>'2023'!H192</f>
        <v>1909.8030000000001</v>
      </c>
      <c r="I189" s="9">
        <f>'2023'!I192</f>
        <v>825.13499999999999</v>
      </c>
      <c r="J189" s="9">
        <f>'2023'!J192</f>
        <v>4098.183</v>
      </c>
      <c r="K189" s="9">
        <f t="shared" si="72"/>
        <v>12301.133999999998</v>
      </c>
      <c r="L189" s="10">
        <v>5740.49</v>
      </c>
      <c r="M189" s="10">
        <v>6400.64635</v>
      </c>
      <c r="N189" s="10">
        <v>1664</v>
      </c>
      <c r="O189" s="10">
        <v>1730.56</v>
      </c>
      <c r="P189" s="11">
        <f t="shared" si="73"/>
        <v>22290300.314369999</v>
      </c>
      <c r="Q189" s="11">
        <f t="shared" si="74"/>
        <v>7785292.8314699996</v>
      </c>
      <c r="R189" s="11">
        <f t="shared" si="75"/>
        <v>3853451.7004072494</v>
      </c>
      <c r="S189" s="11">
        <f t="shared" si="76"/>
        <v>19138868.488102049</v>
      </c>
      <c r="T189" s="11">
        <f t="shared" si="55"/>
        <v>53067913.334349297</v>
      </c>
      <c r="U189" s="12"/>
      <c r="V189" s="12"/>
      <c r="W189" s="12"/>
      <c r="X189" s="13"/>
      <c r="Y189" s="13"/>
    </row>
    <row r="190" spans="1:25" s="14" customFormat="1" ht="54" customHeight="1">
      <c r="A190" s="7" t="s">
        <v>200</v>
      </c>
      <c r="B190" s="8" t="s">
        <v>201</v>
      </c>
      <c r="C190" s="8" t="s">
        <v>191</v>
      </c>
      <c r="D190" s="8" t="s">
        <v>393</v>
      </c>
      <c r="E190" s="8" t="s">
        <v>394</v>
      </c>
      <c r="F190" s="8"/>
      <c r="G190" s="9">
        <f>'2023'!G193</f>
        <v>1044.798</v>
      </c>
      <c r="H190" s="9">
        <f>'2023'!H193</f>
        <v>476.565</v>
      </c>
      <c r="I190" s="9">
        <f>'2023'!I193</f>
        <v>200.28700000000001</v>
      </c>
      <c r="J190" s="9">
        <f>'2023'!J193</f>
        <v>882.4369999999999</v>
      </c>
      <c r="K190" s="9">
        <f t="shared" si="72"/>
        <v>2604.087</v>
      </c>
      <c r="L190" s="10">
        <v>6191.51</v>
      </c>
      <c r="M190" s="10">
        <v>6824.4199111111111</v>
      </c>
      <c r="N190" s="10">
        <v>1664</v>
      </c>
      <c r="O190" s="10">
        <v>1730.56</v>
      </c>
      <c r="P190" s="11">
        <f t="shared" si="73"/>
        <v>4730333.39298</v>
      </c>
      <c r="Q190" s="11">
        <f t="shared" si="74"/>
        <v>2157652.8031500001</v>
      </c>
      <c r="R190" s="11">
        <f t="shared" si="75"/>
        <v>1020233.9200167111</v>
      </c>
      <c r="S190" s="11">
        <f t="shared" si="76"/>
        <v>4495010.4583811546</v>
      </c>
      <c r="T190" s="11">
        <f t="shared" si="55"/>
        <v>12403230.574527867</v>
      </c>
      <c r="U190" s="12"/>
      <c r="V190" s="12"/>
      <c r="W190" s="12"/>
      <c r="X190" s="13"/>
      <c r="Y190" s="13"/>
    </row>
    <row r="191" spans="1:25" s="14" customFormat="1" ht="54" customHeight="1">
      <c r="A191" s="7" t="s">
        <v>200</v>
      </c>
      <c r="B191" s="8" t="s">
        <v>201</v>
      </c>
      <c r="C191" s="8" t="s">
        <v>191</v>
      </c>
      <c r="D191" s="8" t="s">
        <v>393</v>
      </c>
      <c r="E191" s="8" t="s">
        <v>395</v>
      </c>
      <c r="F191" s="8"/>
      <c r="G191" s="9">
        <f>'2023'!G194</f>
        <v>565.03300000000002</v>
      </c>
      <c r="H191" s="9">
        <f>'2023'!H194</f>
        <v>156.09300000000002</v>
      </c>
      <c r="I191" s="9">
        <f>'2023'!I194</f>
        <v>47.276000000000003</v>
      </c>
      <c r="J191" s="9">
        <f>'2023'!J194</f>
        <v>408.60500000000002</v>
      </c>
      <c r="K191" s="9">
        <f t="shared" si="72"/>
        <v>1177.0070000000001</v>
      </c>
      <c r="L191" s="10">
        <v>5686.69</v>
      </c>
      <c r="M191" s="10">
        <v>6320.0743583535095</v>
      </c>
      <c r="N191" s="10">
        <v>1664</v>
      </c>
      <c r="O191" s="10">
        <v>1730.56</v>
      </c>
      <c r="P191" s="11">
        <f t="shared" si="73"/>
        <v>2272952.59877</v>
      </c>
      <c r="Q191" s="11">
        <f t="shared" si="74"/>
        <v>627913.75017000001</v>
      </c>
      <c r="R191" s="11">
        <f t="shared" si="75"/>
        <v>216973.88080552054</v>
      </c>
      <c r="S191" s="11">
        <f t="shared" si="76"/>
        <v>1875298.514395036</v>
      </c>
      <c r="T191" s="11">
        <f t="shared" si="55"/>
        <v>4993138.7441405561</v>
      </c>
      <c r="U191" s="12"/>
      <c r="V191" s="12"/>
      <c r="W191" s="12"/>
      <c r="X191" s="13"/>
      <c r="Y191" s="13"/>
    </row>
    <row r="192" spans="1:25" s="14" customFormat="1" ht="54" customHeight="1">
      <c r="A192" s="7" t="s">
        <v>200</v>
      </c>
      <c r="B192" s="8" t="s">
        <v>201</v>
      </c>
      <c r="C192" s="8" t="s">
        <v>191</v>
      </c>
      <c r="D192" s="8" t="s">
        <v>393</v>
      </c>
      <c r="E192" s="8" t="s">
        <v>396</v>
      </c>
      <c r="F192" s="8"/>
      <c r="G192" s="9">
        <f>'2023'!G195</f>
        <v>425.67500000000001</v>
      </c>
      <c r="H192" s="9">
        <f>'2023'!H195</f>
        <v>283.78399999999999</v>
      </c>
      <c r="I192" s="9">
        <f>'2023'!I195</f>
        <v>138.83099999999999</v>
      </c>
      <c r="J192" s="9">
        <f>'2023'!J195</f>
        <v>428.73700000000002</v>
      </c>
      <c r="K192" s="9">
        <f t="shared" si="72"/>
        <v>1277.027</v>
      </c>
      <c r="L192" s="10">
        <v>5686.69</v>
      </c>
      <c r="M192" s="10">
        <v>6320.0743583535104</v>
      </c>
      <c r="N192" s="10">
        <v>1622.4</v>
      </c>
      <c r="O192" s="10">
        <v>1687.296</v>
      </c>
      <c r="P192" s="11">
        <f t="shared" si="73"/>
        <v>1730066.6457499999</v>
      </c>
      <c r="Q192" s="11">
        <f t="shared" si="74"/>
        <v>1153380.4733599997</v>
      </c>
      <c r="R192" s="11">
        <f t="shared" si="75"/>
        <v>643173.25226857606</v>
      </c>
      <c r="S192" s="11">
        <f t="shared" si="76"/>
        <v>1986243.4950254089</v>
      </c>
      <c r="T192" s="11">
        <f t="shared" si="55"/>
        <v>5512863.8664039839</v>
      </c>
      <c r="U192" s="12"/>
      <c r="V192" s="12"/>
      <c r="W192" s="12"/>
      <c r="X192" s="13"/>
      <c r="Y192" s="13"/>
    </row>
    <row r="193" spans="1:25" s="14" customFormat="1" ht="54" customHeight="1">
      <c r="A193" s="7" t="s">
        <v>200</v>
      </c>
      <c r="B193" s="8" t="s">
        <v>201</v>
      </c>
      <c r="C193" s="8" t="s">
        <v>191</v>
      </c>
      <c r="D193" s="8" t="s">
        <v>202</v>
      </c>
      <c r="E193" s="8"/>
      <c r="F193" s="8"/>
      <c r="G193" s="9">
        <f>'2023'!G196</f>
        <v>3210.451</v>
      </c>
      <c r="H193" s="9">
        <f>'2023'!H196</f>
        <v>1403.749</v>
      </c>
      <c r="I193" s="9">
        <f>'2023'!I196</f>
        <v>667.36199999999997</v>
      </c>
      <c r="J193" s="9">
        <f>'2023'!J196</f>
        <v>2615.598</v>
      </c>
      <c r="K193" s="9">
        <f t="shared" si="72"/>
        <v>7897.16</v>
      </c>
      <c r="L193" s="10">
        <v>9780.9599999999991</v>
      </c>
      <c r="M193" s="10">
        <v>9780.9600000000009</v>
      </c>
      <c r="N193" s="10">
        <v>1622.4</v>
      </c>
      <c r="O193" s="10">
        <v>1687.296</v>
      </c>
      <c r="P193" s="11">
        <f t="shared" si="73"/>
        <v>26192657.11056</v>
      </c>
      <c r="Q193" s="11">
        <f t="shared" si="74"/>
        <v>11452570.441439999</v>
      </c>
      <c r="R193" s="11">
        <f t="shared" si="75"/>
        <v>5401403.7943679998</v>
      </c>
      <c r="S193" s="11">
        <f t="shared" si="76"/>
        <v>21169771.371072002</v>
      </c>
      <c r="T193" s="11">
        <f t="shared" si="55"/>
        <v>64216402.717440002</v>
      </c>
      <c r="U193" s="12"/>
      <c r="V193" s="12"/>
      <c r="W193" s="12"/>
      <c r="X193" s="13"/>
      <c r="Y193" s="13"/>
    </row>
    <row r="194" spans="1:25" s="14" customFormat="1" ht="54" customHeight="1">
      <c r="A194" s="7" t="s">
        <v>209</v>
      </c>
      <c r="B194" s="8" t="s">
        <v>210</v>
      </c>
      <c r="C194" s="8" t="s">
        <v>191</v>
      </c>
      <c r="D194" s="8" t="s">
        <v>211</v>
      </c>
      <c r="E194" s="8"/>
      <c r="F194" s="8"/>
      <c r="G194" s="9">
        <f>'2023'!G197</f>
        <v>2157.5249999999996</v>
      </c>
      <c r="H194" s="9">
        <f>'2023'!H197</f>
        <v>1438.35</v>
      </c>
      <c r="I194" s="9">
        <f>'2023'!I197</f>
        <v>719.17499999999995</v>
      </c>
      <c r="J194" s="9">
        <f>'2023'!J197</f>
        <v>2157.5249999999996</v>
      </c>
      <c r="K194" s="9">
        <f t="shared" si="72"/>
        <v>6472.5749999999989</v>
      </c>
      <c r="L194" s="10">
        <v>5413.05</v>
      </c>
      <c r="M194" s="10">
        <v>5981.5438356164404</v>
      </c>
      <c r="N194" s="10">
        <v>1622.4</v>
      </c>
      <c r="O194" s="10">
        <v>1687.296</v>
      </c>
      <c r="P194" s="11">
        <f t="shared" si="73"/>
        <v>8178422.1412499985</v>
      </c>
      <c r="Q194" s="11">
        <f t="shared" si="74"/>
        <v>5452281.4275000002</v>
      </c>
      <c r="R194" s="11">
        <f t="shared" si="75"/>
        <v>3088315.6871794532</v>
      </c>
      <c r="S194" s="11">
        <f t="shared" si="76"/>
        <v>9264947.0615383592</v>
      </c>
      <c r="T194" s="11">
        <f t="shared" si="55"/>
        <v>25983966.317467809</v>
      </c>
      <c r="U194" s="12"/>
      <c r="V194" s="12"/>
      <c r="W194" s="12"/>
      <c r="X194" s="13"/>
      <c r="Y194" s="13"/>
    </row>
    <row r="195" spans="1:25" s="14" customFormat="1" ht="54" customHeight="1">
      <c r="A195" s="7" t="s">
        <v>212</v>
      </c>
      <c r="B195" s="8" t="s">
        <v>213</v>
      </c>
      <c r="C195" s="8" t="s">
        <v>191</v>
      </c>
      <c r="D195" s="8" t="s">
        <v>214</v>
      </c>
      <c r="E195" s="8" t="s">
        <v>392</v>
      </c>
      <c r="F195" s="8"/>
      <c r="G195" s="9">
        <f>'2023'!G198</f>
        <v>199.77600000000001</v>
      </c>
      <c r="H195" s="9">
        <f>'2023'!H198</f>
        <v>133.184</v>
      </c>
      <c r="I195" s="9">
        <f>'2023'!I198</f>
        <v>66.591999999999999</v>
      </c>
      <c r="J195" s="9">
        <f>'2023'!J198</f>
        <v>199.77600000000001</v>
      </c>
      <c r="K195" s="9">
        <f t="shared" si="72"/>
        <v>599.32799999999997</v>
      </c>
      <c r="L195" s="10">
        <v>6696.3993677811068</v>
      </c>
      <c r="M195" s="10">
        <v>6797.2418273947578</v>
      </c>
      <c r="N195" s="10">
        <v>1664</v>
      </c>
      <c r="O195" s="10">
        <v>1730.56</v>
      </c>
      <c r="P195" s="11">
        <f t="shared" si="73"/>
        <v>1005352.6160978384</v>
      </c>
      <c r="Q195" s="11">
        <f t="shared" si="74"/>
        <v>670235.07739855896</v>
      </c>
      <c r="R195" s="11">
        <f t="shared" si="75"/>
        <v>337400.47624987166</v>
      </c>
      <c r="S195" s="11">
        <f t="shared" si="76"/>
        <v>1012201.4287496151</v>
      </c>
      <c r="T195" s="11">
        <f t="shared" si="55"/>
        <v>3025189.5984958839</v>
      </c>
      <c r="U195" s="12"/>
      <c r="V195" s="12"/>
      <c r="W195" s="12"/>
      <c r="X195" s="13"/>
      <c r="Y195" s="13"/>
    </row>
    <row r="196" spans="1:25" s="14" customFormat="1" ht="54" customHeight="1">
      <c r="A196" s="7" t="s">
        <v>212</v>
      </c>
      <c r="B196" s="8" t="s">
        <v>213</v>
      </c>
      <c r="C196" s="8" t="s">
        <v>191</v>
      </c>
      <c r="D196" s="8" t="s">
        <v>214</v>
      </c>
      <c r="E196" s="8" t="s">
        <v>411</v>
      </c>
      <c r="F196" s="8"/>
      <c r="G196" s="9">
        <f>'2023'!G199</f>
        <v>67.700999999999993</v>
      </c>
      <c r="H196" s="9">
        <f>'2023'!H199</f>
        <v>45.134</v>
      </c>
      <c r="I196" s="9">
        <f>'2023'!I199</f>
        <v>22.567</v>
      </c>
      <c r="J196" s="9">
        <f>'2023'!J199</f>
        <v>67.700999999999993</v>
      </c>
      <c r="K196" s="9">
        <f t="shared" si="72"/>
        <v>203.10299999999998</v>
      </c>
      <c r="L196" s="10">
        <v>6696.3993677811068</v>
      </c>
      <c r="M196" s="10">
        <v>6797.2418273947596</v>
      </c>
      <c r="N196" s="10">
        <v>1622.4</v>
      </c>
      <c r="O196" s="10">
        <v>1687.296</v>
      </c>
      <c r="P196" s="11">
        <f t="shared" si="73"/>
        <v>343514.83119814872</v>
      </c>
      <c r="Q196" s="11">
        <f t="shared" si="74"/>
        <v>229009.88746543249</v>
      </c>
      <c r="R196" s="11">
        <f t="shared" si="75"/>
        <v>115316.14748681753</v>
      </c>
      <c r="S196" s="11">
        <f t="shared" si="76"/>
        <v>345948.44246045256</v>
      </c>
      <c r="T196" s="11">
        <f t="shared" si="55"/>
        <v>1033789.3086108513</v>
      </c>
      <c r="U196" s="12"/>
      <c r="V196" s="12"/>
      <c r="W196" s="12"/>
      <c r="X196" s="13"/>
      <c r="Y196" s="13"/>
    </row>
    <row r="197" spans="1:25" s="14" customFormat="1" ht="54" customHeight="1">
      <c r="A197" s="7" t="s">
        <v>203</v>
      </c>
      <c r="B197" s="8" t="s">
        <v>204</v>
      </c>
      <c r="C197" s="8" t="s">
        <v>191</v>
      </c>
      <c r="D197" s="8" t="s">
        <v>205</v>
      </c>
      <c r="E197" s="8"/>
      <c r="F197" s="8"/>
      <c r="G197" s="9">
        <f>'2023'!G200</f>
        <v>3411.652</v>
      </c>
      <c r="H197" s="9">
        <f>'2023'!H200</f>
        <v>1544.1610000000001</v>
      </c>
      <c r="I197" s="9">
        <f>'2023'!I200</f>
        <v>669.35299999999995</v>
      </c>
      <c r="J197" s="9">
        <f>'2023'!J200</f>
        <v>2820.1669999999999</v>
      </c>
      <c r="K197" s="9">
        <f t="shared" si="72"/>
        <v>8445.3330000000005</v>
      </c>
      <c r="L197" s="10">
        <v>6272.85</v>
      </c>
      <c r="M197" s="10">
        <v>6994.2277500000018</v>
      </c>
      <c r="N197" s="10">
        <v>1664</v>
      </c>
      <c r="O197" s="10">
        <v>1730.56</v>
      </c>
      <c r="P197" s="11">
        <f t="shared" si="73"/>
        <v>15723792.320200002</v>
      </c>
      <c r="Q197" s="11">
        <f t="shared" si="74"/>
        <v>7116806.424850001</v>
      </c>
      <c r="R197" s="11">
        <f t="shared" si="75"/>
        <v>3523251.7994657513</v>
      </c>
      <c r="S197" s="11">
        <f t="shared" si="76"/>
        <v>14844422.087514257</v>
      </c>
      <c r="T197" s="11">
        <f t="shared" si="55"/>
        <v>41208272.63203001</v>
      </c>
      <c r="U197" s="12"/>
      <c r="V197" s="12"/>
      <c r="W197" s="12"/>
      <c r="X197" s="13"/>
      <c r="Y197" s="13"/>
    </row>
    <row r="198" spans="1:25" s="14" customFormat="1" ht="54" customHeight="1">
      <c r="A198" s="7" t="s">
        <v>215</v>
      </c>
      <c r="B198" s="8" t="s">
        <v>216</v>
      </c>
      <c r="C198" s="8" t="s">
        <v>191</v>
      </c>
      <c r="D198" s="8" t="s">
        <v>393</v>
      </c>
      <c r="E198" s="8" t="s">
        <v>398</v>
      </c>
      <c r="F198" s="8"/>
      <c r="G198" s="9">
        <f>'2023'!G201</f>
        <v>3580.3339999999998</v>
      </c>
      <c r="H198" s="9">
        <f>'2023'!H201</f>
        <v>1231.3229999999999</v>
      </c>
      <c r="I198" s="9">
        <f>'2023'!I201</f>
        <v>579.01199999999994</v>
      </c>
      <c r="J198" s="9">
        <f>'2023'!J201</f>
        <v>2543.3029999999999</v>
      </c>
      <c r="K198" s="9">
        <f t="shared" si="72"/>
        <v>7933.9719999999988</v>
      </c>
      <c r="L198" s="10">
        <v>6141.73</v>
      </c>
      <c r="M198" s="10">
        <v>6848.0289499999999</v>
      </c>
      <c r="N198" s="10">
        <v>1664</v>
      </c>
      <c r="O198" s="10">
        <v>1730.56</v>
      </c>
      <c r="P198" s="11">
        <f t="shared" ref="P198:P211" si="77">G198*(L198-N198)</f>
        <v>16031768.961819997</v>
      </c>
      <c r="Q198" s="11">
        <f t="shared" ref="Q198:R211" si="78">(L198-N198)*H198</f>
        <v>5513531.9367899988</v>
      </c>
      <c r="R198" s="11">
        <f t="shared" si="78"/>
        <v>2963075.9316774001</v>
      </c>
      <c r="S198" s="11">
        <f t="shared" ref="S198:S211" si="79">(M198-O198)*J198</f>
        <v>13015274.13294185</v>
      </c>
      <c r="T198" s="11">
        <f t="shared" ref="T198:T211" si="80">SUM(P198:S198)</f>
        <v>37523650.963229246</v>
      </c>
      <c r="U198" s="12"/>
      <c r="V198" s="12"/>
      <c r="W198" s="12"/>
      <c r="X198" s="13"/>
      <c r="Y198" s="13"/>
    </row>
    <row r="199" spans="1:25" s="14" customFormat="1" ht="54" customHeight="1">
      <c r="A199" s="7" t="s">
        <v>217</v>
      </c>
      <c r="B199" s="8" t="s">
        <v>218</v>
      </c>
      <c r="C199" s="8" t="s">
        <v>191</v>
      </c>
      <c r="D199" s="8" t="s">
        <v>37</v>
      </c>
      <c r="E199" s="8" t="s">
        <v>399</v>
      </c>
      <c r="F199" s="8"/>
      <c r="G199" s="9">
        <f>'2023'!G202</f>
        <v>827.15000000000009</v>
      </c>
      <c r="H199" s="9">
        <f>'2023'!H202</f>
        <v>411.65899999999999</v>
      </c>
      <c r="I199" s="9">
        <f>'2023'!I202</f>
        <v>188.98099999999999</v>
      </c>
      <c r="J199" s="9">
        <f>'2023'!J202</f>
        <v>701.601</v>
      </c>
      <c r="K199" s="9">
        <f t="shared" si="72"/>
        <v>2129.3910000000001</v>
      </c>
      <c r="L199" s="10">
        <v>6491.96</v>
      </c>
      <c r="M199" s="10">
        <v>7170.6649090909141</v>
      </c>
      <c r="N199" s="10">
        <v>1664</v>
      </c>
      <c r="O199" s="10">
        <v>1730.56</v>
      </c>
      <c r="P199" s="11">
        <f t="shared" si="77"/>
        <v>3993447.1140000005</v>
      </c>
      <c r="Q199" s="11">
        <f t="shared" si="78"/>
        <v>1987473.18564</v>
      </c>
      <c r="R199" s="11">
        <f t="shared" si="78"/>
        <v>1028076.4658249101</v>
      </c>
      <c r="S199" s="11">
        <f t="shared" si="79"/>
        <v>3816783.0443230947</v>
      </c>
      <c r="T199" s="11">
        <f t="shared" si="80"/>
        <v>10825779.809788005</v>
      </c>
      <c r="U199" s="12"/>
      <c r="V199" s="12"/>
      <c r="W199" s="12"/>
      <c r="X199" s="13"/>
      <c r="Y199" s="13"/>
    </row>
    <row r="200" spans="1:25" s="14" customFormat="1" ht="54" customHeight="1">
      <c r="A200" s="7" t="s">
        <v>219</v>
      </c>
      <c r="B200" s="8" t="s">
        <v>220</v>
      </c>
      <c r="C200" s="8" t="s">
        <v>191</v>
      </c>
      <c r="D200" s="8" t="s">
        <v>37</v>
      </c>
      <c r="E200" s="8"/>
      <c r="F200" s="8"/>
      <c r="G200" s="9">
        <f>'2023'!G203</f>
        <v>556.45100000000002</v>
      </c>
      <c r="H200" s="9">
        <f>'2023'!H203</f>
        <v>195.88799999999998</v>
      </c>
      <c r="I200" s="9">
        <f>'2023'!I203</f>
        <v>79.793000000000006</v>
      </c>
      <c r="J200" s="9">
        <f>'2023'!J203</f>
        <v>398.18600000000004</v>
      </c>
      <c r="K200" s="9">
        <f t="shared" si="72"/>
        <v>1230.318</v>
      </c>
      <c r="L200" s="10">
        <v>6459.84</v>
      </c>
      <c r="M200" s="10">
        <v>6881.0602581818175</v>
      </c>
      <c r="N200" s="10">
        <v>1664</v>
      </c>
      <c r="O200" s="10">
        <v>1730.56</v>
      </c>
      <c r="P200" s="11">
        <f t="shared" si="77"/>
        <v>2668649.9638400003</v>
      </c>
      <c r="Q200" s="11">
        <f t="shared" si="78"/>
        <v>939447.50591999991</v>
      </c>
      <c r="R200" s="11">
        <f t="shared" si="78"/>
        <v>410973.86710110179</v>
      </c>
      <c r="S200" s="11">
        <f t="shared" si="79"/>
        <v>2050857.0958043851</v>
      </c>
      <c r="T200" s="11">
        <f t="shared" si="80"/>
        <v>6069928.4326654868</v>
      </c>
      <c r="U200" s="12"/>
      <c r="V200" s="12"/>
      <c r="W200" s="12"/>
      <c r="X200" s="13"/>
      <c r="Y200" s="13"/>
    </row>
    <row r="201" spans="1:25" s="14" customFormat="1" ht="54" customHeight="1">
      <c r="A201" s="7" t="s">
        <v>206</v>
      </c>
      <c r="B201" s="8" t="s">
        <v>207</v>
      </c>
      <c r="C201" s="8" t="s">
        <v>191</v>
      </c>
      <c r="D201" s="8" t="s">
        <v>208</v>
      </c>
      <c r="E201" s="8"/>
      <c r="F201" s="8"/>
      <c r="G201" s="9">
        <f>'2023'!G204</f>
        <v>698.96799999999996</v>
      </c>
      <c r="H201" s="9">
        <f>'2023'!H204</f>
        <v>467.101</v>
      </c>
      <c r="I201" s="9">
        <f>'2023'!I204</f>
        <v>233.55</v>
      </c>
      <c r="J201" s="9">
        <f>'2023'!J204</f>
        <v>700.65000000000009</v>
      </c>
      <c r="K201" s="9">
        <f t="shared" si="72"/>
        <v>2100.2690000000002</v>
      </c>
      <c r="L201" s="10">
        <v>7425.63</v>
      </c>
      <c r="M201" s="10">
        <v>8184.6944000000012</v>
      </c>
      <c r="N201" s="10">
        <v>1622.4</v>
      </c>
      <c r="O201" s="10">
        <v>1687.296</v>
      </c>
      <c r="P201" s="11">
        <f t="shared" si="77"/>
        <v>4056272.0666399994</v>
      </c>
      <c r="Q201" s="11">
        <f t="shared" si="78"/>
        <v>2710694.5362299997</v>
      </c>
      <c r="R201" s="11">
        <f t="shared" si="78"/>
        <v>1517467.3963200003</v>
      </c>
      <c r="S201" s="11">
        <f t="shared" si="79"/>
        <v>4552402.1889600009</v>
      </c>
      <c r="T201" s="11">
        <f t="shared" si="80"/>
        <v>12836836.18815</v>
      </c>
      <c r="U201" s="12"/>
      <c r="V201" s="12"/>
      <c r="W201" s="12"/>
      <c r="X201" s="13"/>
      <c r="Y201" s="13"/>
    </row>
    <row r="202" spans="1:25" s="14" customFormat="1" ht="54" customHeight="1">
      <c r="A202" s="7" t="s">
        <v>221</v>
      </c>
      <c r="B202" s="8" t="s">
        <v>222</v>
      </c>
      <c r="C202" s="8" t="s">
        <v>191</v>
      </c>
      <c r="D202" s="8" t="s">
        <v>214</v>
      </c>
      <c r="E202" s="8"/>
      <c r="F202" s="8"/>
      <c r="G202" s="9">
        <f>'2023'!G205</f>
        <v>3675.777</v>
      </c>
      <c r="H202" s="9">
        <f>'2023'!H205</f>
        <v>1444.57</v>
      </c>
      <c r="I202" s="9">
        <f>'2023'!I205</f>
        <v>594.95600000000002</v>
      </c>
      <c r="J202" s="9">
        <f>'2023'!J205</f>
        <v>2734.6409999999996</v>
      </c>
      <c r="K202" s="9">
        <f t="shared" si="72"/>
        <v>8449.9439999999995</v>
      </c>
      <c r="L202" s="10">
        <v>8135.7</v>
      </c>
      <c r="M202" s="10">
        <v>9071.31</v>
      </c>
      <c r="N202" s="10">
        <v>1664</v>
      </c>
      <c r="O202" s="10">
        <v>1730.56</v>
      </c>
      <c r="P202" s="11">
        <f t="shared" si="77"/>
        <v>23788526.010899998</v>
      </c>
      <c r="Q202" s="11">
        <f t="shared" si="78"/>
        <v>9348823.6689999998</v>
      </c>
      <c r="R202" s="11">
        <f t="shared" si="78"/>
        <v>4367423.2570000002</v>
      </c>
      <c r="S202" s="11">
        <f t="shared" si="79"/>
        <v>20074315.920749996</v>
      </c>
      <c r="T202" s="11">
        <f t="shared" si="80"/>
        <v>57579088.857649997</v>
      </c>
      <c r="U202" s="12"/>
      <c r="V202" s="12"/>
      <c r="W202" s="12"/>
      <c r="X202" s="13"/>
      <c r="Y202" s="13"/>
    </row>
    <row r="203" spans="1:25" s="14" customFormat="1" ht="54" customHeight="1">
      <c r="A203" s="7" t="s">
        <v>221</v>
      </c>
      <c r="B203" s="8" t="s">
        <v>222</v>
      </c>
      <c r="C203" s="8" t="s">
        <v>191</v>
      </c>
      <c r="D203" s="8" t="s">
        <v>223</v>
      </c>
      <c r="E203" s="8"/>
      <c r="F203" s="8"/>
      <c r="G203" s="9">
        <f>'2023'!G206</f>
        <v>1448.8980000000001</v>
      </c>
      <c r="H203" s="9">
        <f>'2023'!H206</f>
        <v>673.702</v>
      </c>
      <c r="I203" s="9">
        <f>'2023'!I206</f>
        <v>269.29000000000002</v>
      </c>
      <c r="J203" s="9">
        <f>'2023'!J206</f>
        <v>1131.9470000000001</v>
      </c>
      <c r="K203" s="9">
        <f t="shared" si="72"/>
        <v>3523.8370000000004</v>
      </c>
      <c r="L203" s="10">
        <v>8778</v>
      </c>
      <c r="M203" s="10">
        <v>9787.4699999999993</v>
      </c>
      <c r="N203" s="10">
        <v>1664</v>
      </c>
      <c r="O203" s="10">
        <v>1730.56</v>
      </c>
      <c r="P203" s="11">
        <f t="shared" si="77"/>
        <v>10307460.372000001</v>
      </c>
      <c r="Q203" s="11">
        <f t="shared" si="78"/>
        <v>4792716.0279999999</v>
      </c>
      <c r="R203" s="11">
        <f t="shared" si="78"/>
        <v>2169645.2938999999</v>
      </c>
      <c r="S203" s="11">
        <f t="shared" si="79"/>
        <v>9119995.1037700009</v>
      </c>
      <c r="T203" s="11">
        <f t="shared" si="80"/>
        <v>26389816.797670007</v>
      </c>
      <c r="U203" s="12"/>
      <c r="V203" s="12"/>
      <c r="W203" s="12"/>
      <c r="X203" s="13"/>
      <c r="Y203" s="13"/>
    </row>
    <row r="204" spans="1:25" s="14" customFormat="1" ht="14.25" customHeight="1">
      <c r="A204" s="7"/>
      <c r="B204" s="8"/>
      <c r="C204" s="8"/>
      <c r="D204" s="8"/>
      <c r="E204" s="8"/>
      <c r="F204" s="8"/>
      <c r="G204" s="9"/>
      <c r="H204" s="9"/>
      <c r="I204" s="9"/>
      <c r="J204" s="9"/>
      <c r="K204" s="9"/>
      <c r="L204" s="10"/>
      <c r="M204" s="10"/>
      <c r="N204" s="10"/>
      <c r="O204" s="10"/>
      <c r="P204" s="11"/>
      <c r="Q204" s="11"/>
      <c r="R204" s="11"/>
      <c r="S204" s="11"/>
      <c r="T204" s="11"/>
      <c r="U204" s="12"/>
      <c r="V204" s="12"/>
      <c r="W204" s="12"/>
      <c r="X204" s="13"/>
      <c r="Y204" s="13"/>
    </row>
    <row r="205" spans="1:25" s="14" customFormat="1" ht="54" customHeight="1">
      <c r="A205" s="7" t="s">
        <v>40</v>
      </c>
      <c r="B205" s="8" t="s">
        <v>41</v>
      </c>
      <c r="C205" s="8" t="s">
        <v>224</v>
      </c>
      <c r="D205" s="8" t="s">
        <v>225</v>
      </c>
      <c r="E205" s="8"/>
      <c r="F205" s="8"/>
      <c r="G205" s="9">
        <f>'2023'!G208</f>
        <v>147.16300000000001</v>
      </c>
      <c r="H205" s="9">
        <f>'2023'!H208</f>
        <v>70.412999999999997</v>
      </c>
      <c r="I205" s="9">
        <f>'2023'!I208</f>
        <v>34.661999999999999</v>
      </c>
      <c r="J205" s="9">
        <f>'2023'!J208</f>
        <v>165.66300000000001</v>
      </c>
      <c r="K205" s="9">
        <f t="shared" ref="K205:K210" si="81">G205+H205+I205+J205</f>
        <v>417.90100000000007</v>
      </c>
      <c r="L205" s="10">
        <v>12222.49</v>
      </c>
      <c r="M205" s="10">
        <v>12222.49</v>
      </c>
      <c r="N205" s="10">
        <v>1898</v>
      </c>
      <c r="O205" s="10">
        <v>1973.92</v>
      </c>
      <c r="P205" s="11">
        <f t="shared" si="77"/>
        <v>1519382.9218700002</v>
      </c>
      <c r="Q205" s="11">
        <f t="shared" si="78"/>
        <v>726978.31436999992</v>
      </c>
      <c r="R205" s="11">
        <f t="shared" si="78"/>
        <v>355235.93333999999</v>
      </c>
      <c r="S205" s="11">
        <f t="shared" si="79"/>
        <v>1697808.85191</v>
      </c>
      <c r="T205" s="11">
        <f t="shared" si="80"/>
        <v>4299406.0214900002</v>
      </c>
      <c r="U205" s="12"/>
      <c r="V205" s="12"/>
      <c r="W205" s="12"/>
      <c r="X205" s="13"/>
      <c r="Y205" s="13"/>
    </row>
    <row r="206" spans="1:25" s="14" customFormat="1" ht="54" customHeight="1">
      <c r="A206" s="7" t="s">
        <v>40</v>
      </c>
      <c r="B206" s="8" t="s">
        <v>41</v>
      </c>
      <c r="C206" s="8" t="s">
        <v>224</v>
      </c>
      <c r="D206" s="8" t="s">
        <v>401</v>
      </c>
      <c r="E206" s="8" t="s">
        <v>402</v>
      </c>
      <c r="F206" s="8"/>
      <c r="G206" s="9">
        <f>'2023'!G209</f>
        <v>67.391999999999996</v>
      </c>
      <c r="H206" s="9">
        <f>'2023'!H209</f>
        <v>36.231999999999999</v>
      </c>
      <c r="I206" s="9">
        <f>'2023'!I209</f>
        <v>22.465</v>
      </c>
      <c r="J206" s="9">
        <f>'2023'!J209</f>
        <v>67.394999999999996</v>
      </c>
      <c r="K206" s="9">
        <f t="shared" si="81"/>
        <v>193.48399999999998</v>
      </c>
      <c r="L206" s="10">
        <v>8757.5</v>
      </c>
      <c r="M206" s="10">
        <v>9703.1455399061088</v>
      </c>
      <c r="N206" s="10">
        <v>1898</v>
      </c>
      <c r="O206" s="10">
        <v>1973.92</v>
      </c>
      <c r="P206" s="11">
        <f t="shared" si="77"/>
        <v>462275.424</v>
      </c>
      <c r="Q206" s="11">
        <f t="shared" si="78"/>
        <v>248533.40400000001</v>
      </c>
      <c r="R206" s="11">
        <f t="shared" si="78"/>
        <v>173637.05175399073</v>
      </c>
      <c r="S206" s="11">
        <f t="shared" si="79"/>
        <v>520911.15526197216</v>
      </c>
      <c r="T206" s="11">
        <f t="shared" si="80"/>
        <v>1405357.0350159628</v>
      </c>
      <c r="U206" s="12"/>
      <c r="V206" s="12"/>
      <c r="W206" s="12"/>
      <c r="X206" s="13"/>
      <c r="Y206" s="13"/>
    </row>
    <row r="207" spans="1:25" s="14" customFormat="1" ht="54" customHeight="1">
      <c r="A207" s="7" t="s">
        <v>40</v>
      </c>
      <c r="B207" s="8" t="s">
        <v>41</v>
      </c>
      <c r="C207" s="8" t="s">
        <v>224</v>
      </c>
      <c r="D207" s="8" t="s">
        <v>401</v>
      </c>
      <c r="E207" s="8" t="s">
        <v>403</v>
      </c>
      <c r="F207" s="8"/>
      <c r="G207" s="9">
        <f>'2023'!G210</f>
        <v>121.74300000000001</v>
      </c>
      <c r="H207" s="9">
        <f>'2023'!H210</f>
        <v>61.526000000000003</v>
      </c>
      <c r="I207" s="9">
        <f>'2023'!I210</f>
        <v>21.643999999999998</v>
      </c>
      <c r="J207" s="9">
        <f>'2023'!J210</f>
        <v>121.74600000000001</v>
      </c>
      <c r="K207" s="9">
        <f t="shared" si="81"/>
        <v>326.65899999999999</v>
      </c>
      <c r="L207" s="10">
        <v>5131.83</v>
      </c>
      <c r="M207" s="10">
        <v>5697.9311510791376</v>
      </c>
      <c r="N207" s="10">
        <v>1898</v>
      </c>
      <c r="O207" s="10">
        <v>1973.92</v>
      </c>
      <c r="P207" s="11">
        <f t="shared" si="77"/>
        <v>393696.16568999999</v>
      </c>
      <c r="Q207" s="11">
        <f t="shared" si="78"/>
        <v>198964.62458</v>
      </c>
      <c r="R207" s="11">
        <f t="shared" si="78"/>
        <v>80602.497353956845</v>
      </c>
      <c r="S207" s="11">
        <f t="shared" si="79"/>
        <v>453383.46159928071</v>
      </c>
      <c r="T207" s="11">
        <f t="shared" si="80"/>
        <v>1126646.7492232374</v>
      </c>
      <c r="U207" s="12"/>
      <c r="V207" s="12"/>
      <c r="W207" s="12"/>
      <c r="X207" s="13"/>
      <c r="Y207" s="13"/>
    </row>
    <row r="208" spans="1:25" s="14" customFormat="1" ht="103.5" customHeight="1">
      <c r="A208" s="7" t="s">
        <v>35</v>
      </c>
      <c r="B208" s="8" t="s">
        <v>36</v>
      </c>
      <c r="C208" s="8" t="s">
        <v>224</v>
      </c>
      <c r="D208" s="8" t="s">
        <v>404</v>
      </c>
      <c r="E208" s="8"/>
      <c r="F208" s="8"/>
      <c r="G208" s="9">
        <f>'2023'!G211</f>
        <v>2308.4360000000001</v>
      </c>
      <c r="H208" s="9">
        <f>'2023'!H211</f>
        <v>1104.1010000000001</v>
      </c>
      <c r="I208" s="9">
        <f>'2023'!I211</f>
        <v>535.39</v>
      </c>
      <c r="J208" s="9">
        <f>'2023'!J211</f>
        <v>2355.7350000000001</v>
      </c>
      <c r="K208" s="9">
        <f t="shared" si="81"/>
        <v>6303.6620000000003</v>
      </c>
      <c r="L208" s="10">
        <v>7109.7976842108028</v>
      </c>
      <c r="M208" s="10">
        <v>7109.7976842107955</v>
      </c>
      <c r="N208" s="10">
        <v>1794</v>
      </c>
      <c r="O208" s="10">
        <v>1865.76</v>
      </c>
      <c r="P208" s="11">
        <f t="shared" si="77"/>
        <v>12271178.742948849</v>
      </c>
      <c r="Q208" s="11">
        <f t="shared" si="78"/>
        <v>5869177.5389348324</v>
      </c>
      <c r="R208" s="11">
        <f t="shared" si="78"/>
        <v>2807605.3357496178</v>
      </c>
      <c r="S208" s="11">
        <f t="shared" si="79"/>
        <v>12353563.114014318</v>
      </c>
      <c r="T208" s="11">
        <f t="shared" si="80"/>
        <v>33301524.731647618</v>
      </c>
      <c r="U208" s="12"/>
      <c r="V208" s="12"/>
      <c r="W208" s="12"/>
      <c r="X208" s="13"/>
      <c r="Y208" s="13"/>
    </row>
    <row r="209" spans="1:25" s="14" customFormat="1" ht="54" customHeight="1">
      <c r="A209" s="7" t="s">
        <v>35</v>
      </c>
      <c r="B209" s="8" t="s">
        <v>36</v>
      </c>
      <c r="C209" s="8" t="s">
        <v>224</v>
      </c>
      <c r="D209" s="8" t="s">
        <v>226</v>
      </c>
      <c r="E209" s="8"/>
      <c r="F209" s="8"/>
      <c r="G209" s="9">
        <f>'2023'!G212</f>
        <v>549.43200000000002</v>
      </c>
      <c r="H209" s="9">
        <f>'2023'!H212</f>
        <v>258.48199999999997</v>
      </c>
      <c r="I209" s="9">
        <f>'2023'!I212</f>
        <v>141.23400000000001</v>
      </c>
      <c r="J209" s="9">
        <f>'2023'!J212</f>
        <v>552.63</v>
      </c>
      <c r="K209" s="9">
        <f t="shared" si="81"/>
        <v>1501.778</v>
      </c>
      <c r="L209" s="10">
        <v>7109.7976842108028</v>
      </c>
      <c r="M209" s="10">
        <v>7109.7976842107955</v>
      </c>
      <c r="N209" s="10">
        <v>1794</v>
      </c>
      <c r="O209" s="10">
        <v>1865.76</v>
      </c>
      <c r="P209" s="11">
        <f t="shared" si="77"/>
        <v>2920669.3532313099</v>
      </c>
      <c r="Q209" s="11">
        <f t="shared" si="78"/>
        <v>1374038.0170101766</v>
      </c>
      <c r="R209" s="11">
        <f t="shared" si="78"/>
        <v>740636.41829182755</v>
      </c>
      <c r="S209" s="11">
        <f t="shared" si="79"/>
        <v>2898012.5454254118</v>
      </c>
      <c r="T209" s="11">
        <f t="shared" si="80"/>
        <v>7933356.3339587264</v>
      </c>
      <c r="U209" s="12"/>
      <c r="V209" s="12"/>
      <c r="W209" s="12"/>
      <c r="X209" s="13"/>
      <c r="Y209" s="13"/>
    </row>
    <row r="210" spans="1:25" s="14" customFormat="1" ht="54" customHeight="1">
      <c r="A210" s="7" t="s">
        <v>35</v>
      </c>
      <c r="B210" s="8" t="s">
        <v>36</v>
      </c>
      <c r="C210" s="8" t="s">
        <v>224</v>
      </c>
      <c r="D210" s="8" t="s">
        <v>227</v>
      </c>
      <c r="E210" s="8"/>
      <c r="F210" s="8"/>
      <c r="G210" s="9">
        <f>'2023'!G213</f>
        <v>79.956999999999994</v>
      </c>
      <c r="H210" s="9">
        <f>'2023'!H213</f>
        <v>35.704000000000001</v>
      </c>
      <c r="I210" s="9">
        <f>'2023'!I213</f>
        <v>22.04</v>
      </c>
      <c r="J210" s="9">
        <f>'2023'!J213</f>
        <v>77.388000000000005</v>
      </c>
      <c r="K210" s="9">
        <f t="shared" si="81"/>
        <v>215.089</v>
      </c>
      <c r="L210" s="10">
        <v>7135.8416645600009</v>
      </c>
      <c r="M210" s="10">
        <v>7135.8416645600018</v>
      </c>
      <c r="N210" s="10">
        <v>1239.3368</v>
      </c>
      <c r="O210" s="10">
        <v>1288.9102720000001</v>
      </c>
      <c r="P210" s="11">
        <f t="shared" si="77"/>
        <v>471466.83945562394</v>
      </c>
      <c r="Q210" s="11">
        <f t="shared" si="78"/>
        <v>210528.80968425027</v>
      </c>
      <c r="R210" s="11">
        <f t="shared" si="78"/>
        <v>128866.36789202243</v>
      </c>
      <c r="S210" s="11">
        <f t="shared" si="79"/>
        <v>452482.32660743344</v>
      </c>
      <c r="T210" s="11">
        <f t="shared" si="80"/>
        <v>1263344.34363933</v>
      </c>
      <c r="U210" s="12"/>
      <c r="V210" s="12"/>
      <c r="W210" s="12"/>
      <c r="X210" s="13"/>
      <c r="Y210" s="13"/>
    </row>
    <row r="211" spans="1:25" s="14" customFormat="1" ht="88.5" customHeight="1">
      <c r="A211" s="7" t="s">
        <v>35</v>
      </c>
      <c r="B211" s="8" t="s">
        <v>36</v>
      </c>
      <c r="C211" s="8" t="s">
        <v>224</v>
      </c>
      <c r="D211" s="8" t="s">
        <v>405</v>
      </c>
      <c r="E211" s="8"/>
      <c r="F211" s="8" t="s">
        <v>400</v>
      </c>
      <c r="G211" s="9">
        <f>'2023'!G214</f>
        <v>1800.394</v>
      </c>
      <c r="H211" s="9">
        <f>'2023'!H214</f>
        <v>835.803</v>
      </c>
      <c r="I211" s="9">
        <f>'2023'!I214</f>
        <v>441.19099999999997</v>
      </c>
      <c r="J211" s="9">
        <f>'2023'!J214</f>
        <v>1823.212</v>
      </c>
      <c r="K211" s="9">
        <f>G211+H211+I211+J211</f>
        <v>4900.6000000000004</v>
      </c>
      <c r="L211" s="10">
        <v>7109.7976842108028</v>
      </c>
      <c r="M211" s="10">
        <v>7109.7976842107955</v>
      </c>
      <c r="N211" s="10">
        <v>1794</v>
      </c>
      <c r="O211" s="10">
        <v>1865.76</v>
      </c>
      <c r="P211" s="11">
        <f t="shared" si="77"/>
        <v>9570530.2558670249</v>
      </c>
      <c r="Q211" s="11">
        <f t="shared" si="78"/>
        <v>4442959.651856442</v>
      </c>
      <c r="R211" s="11">
        <f t="shared" si="78"/>
        <v>2313622.2299346449</v>
      </c>
      <c r="S211" s="11">
        <f t="shared" si="79"/>
        <v>9560992.4343053326</v>
      </c>
      <c r="T211" s="11">
        <f t="shared" si="80"/>
        <v>25888104.571963444</v>
      </c>
      <c r="U211" s="12"/>
      <c r="V211" s="12"/>
      <c r="W211" s="12"/>
      <c r="X211" s="13"/>
      <c r="Y211" s="13"/>
    </row>
    <row r="212" spans="1:25" s="14" customFormat="1" ht="64.5" customHeight="1">
      <c r="A212" s="67" t="s">
        <v>441</v>
      </c>
      <c r="B212" s="68"/>
      <c r="C212" s="68"/>
      <c r="D212" s="68"/>
      <c r="E212" s="64"/>
      <c r="F212" s="16"/>
      <c r="G212" s="9">
        <f>SUM(G8:G211)</f>
        <v>1969269.6887894596</v>
      </c>
      <c r="H212" s="9">
        <f>SUM(H8:H211)</f>
        <v>898170.73199999961</v>
      </c>
      <c r="I212" s="9">
        <f>SUM(I8:I211)</f>
        <v>404394.58480760024</v>
      </c>
      <c r="J212" s="9">
        <f>SUM(J8:J211)</f>
        <v>1584896.6629518992</v>
      </c>
      <c r="K212" s="9">
        <f>SUM(K8:K211)</f>
        <v>4856731.668548963</v>
      </c>
      <c r="L212" s="10"/>
      <c r="M212" s="10"/>
      <c r="N212" s="10"/>
      <c r="O212" s="10"/>
      <c r="P212" s="11">
        <f>SUM(P8:P211)</f>
        <v>2078677807.476043</v>
      </c>
      <c r="Q212" s="11">
        <f>SUM(Q8:Q211)</f>
        <v>946014364.50967073</v>
      </c>
      <c r="R212" s="11">
        <f>SUM(R8:R211)</f>
        <v>428947172.23254389</v>
      </c>
      <c r="S212" s="11">
        <f>SUM(S8:S211)</f>
        <v>1713773689.8822246</v>
      </c>
      <c r="T212" s="11">
        <f>SUM(T8:T211)</f>
        <v>5167413034.1004829</v>
      </c>
      <c r="U212" s="12"/>
      <c r="V212" s="12"/>
      <c r="W212" s="12"/>
      <c r="X212" s="13"/>
      <c r="Y212" s="13"/>
    </row>
    <row r="213" spans="1:25" s="14" customFormat="1" ht="19.5" customHeight="1">
      <c r="A213" s="69"/>
      <c r="B213" s="70"/>
      <c r="C213" s="70"/>
      <c r="D213" s="70"/>
      <c r="E213" s="70"/>
      <c r="F213" s="16"/>
      <c r="G213" s="9"/>
      <c r="H213" s="9"/>
      <c r="I213" s="9"/>
      <c r="J213" s="9"/>
      <c r="K213" s="9"/>
      <c r="L213" s="71"/>
      <c r="M213" s="71"/>
      <c r="N213" s="71"/>
      <c r="O213" s="71"/>
      <c r="P213" s="72"/>
      <c r="Q213" s="72"/>
      <c r="R213" s="72"/>
      <c r="S213" s="72"/>
      <c r="T213" s="72"/>
      <c r="U213" s="73"/>
      <c r="V213" s="73"/>
      <c r="W213" s="74"/>
      <c r="X213" s="13"/>
      <c r="Y213" s="13"/>
    </row>
    <row r="214" spans="1:25" s="14" customFormat="1" ht="63" customHeight="1">
      <c r="A214" s="67" t="s">
        <v>435</v>
      </c>
      <c r="B214" s="68"/>
      <c r="C214" s="68"/>
      <c r="D214" s="68"/>
      <c r="E214" s="64"/>
      <c r="F214" s="16"/>
      <c r="G214" s="75"/>
      <c r="H214" s="75"/>
      <c r="I214" s="75"/>
      <c r="J214" s="75"/>
      <c r="K214" s="9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5"/>
      <c r="X214" s="13"/>
      <c r="Y214" s="13"/>
    </row>
    <row r="215" spans="1:25" s="14" customFormat="1" ht="54" customHeight="1">
      <c r="A215" s="7" t="s">
        <v>144</v>
      </c>
      <c r="B215" s="15" t="s">
        <v>145</v>
      </c>
      <c r="C215" s="8" t="s">
        <v>138</v>
      </c>
      <c r="D215" s="16"/>
      <c r="E215" s="17"/>
      <c r="F215" s="16" t="s">
        <v>436</v>
      </c>
      <c r="G215" s="9">
        <f>372.65*0.6</f>
        <v>223.58999999999997</v>
      </c>
      <c r="H215" s="9">
        <f>372.65-G215</f>
        <v>149.06</v>
      </c>
      <c r="I215" s="9">
        <f>213.4*0.25</f>
        <v>53.35</v>
      </c>
      <c r="J215" s="9">
        <f>213.4*0.75</f>
        <v>160.05000000000001</v>
      </c>
      <c r="K215" s="9">
        <f>SUM(G215:J215)</f>
        <v>586.04999999999995</v>
      </c>
      <c r="L215" s="10">
        <v>6470.61</v>
      </c>
      <c r="M215" s="10">
        <v>7161.2087470997667</v>
      </c>
      <c r="N215" s="10">
        <v>1828.3200000000002</v>
      </c>
      <c r="O215" s="10">
        <v>1901.4528000000003</v>
      </c>
      <c r="P215" s="11">
        <f>G215*(L215-N215)</f>
        <v>1037969.6210999996</v>
      </c>
      <c r="Q215" s="11">
        <f t="shared" ref="Q215:R218" si="82">(L215-N215)*H215</f>
        <v>691979.74739999988</v>
      </c>
      <c r="R215" s="11">
        <f t="shared" si="82"/>
        <v>280607.97977777256</v>
      </c>
      <c r="S215" s="11">
        <f t="shared" ref="S215:S218" si="83">(M215-O215)*J215</f>
        <v>841823.93933331768</v>
      </c>
      <c r="T215" s="11">
        <f>SUM(P215:S215)</f>
        <v>2852381.2876110896</v>
      </c>
      <c r="U215" s="12"/>
      <c r="V215" s="12"/>
      <c r="W215" s="12"/>
      <c r="X215" s="13"/>
      <c r="Y215" s="13"/>
    </row>
    <row r="216" spans="1:25" s="14" customFormat="1" ht="54" customHeight="1">
      <c r="A216" s="7" t="s">
        <v>144</v>
      </c>
      <c r="B216" s="15" t="s">
        <v>145</v>
      </c>
      <c r="C216" s="8" t="s">
        <v>138</v>
      </c>
      <c r="D216" s="16"/>
      <c r="E216" s="17"/>
      <c r="F216" s="16" t="s">
        <v>437</v>
      </c>
      <c r="G216" s="9">
        <f>4149.85/5*3</f>
        <v>2489.91</v>
      </c>
      <c r="H216" s="9">
        <f>4149.85-G216</f>
        <v>1659.9400000000005</v>
      </c>
      <c r="I216" s="9">
        <v>0</v>
      </c>
      <c r="J216" s="9">
        <v>2131.2600000000002</v>
      </c>
      <c r="K216" s="9">
        <f t="shared" ref="K216:K218" si="84">SUM(G216:J216)</f>
        <v>6281.1100000000006</v>
      </c>
      <c r="L216" s="10">
        <f>'2023'!M219</f>
        <v>178.12850000000003</v>
      </c>
      <c r="M216" s="10">
        <v>185.17711100000002</v>
      </c>
      <c r="N216" s="10">
        <f>'2023'!O219</f>
        <v>64.48</v>
      </c>
      <c r="O216" s="10">
        <f>N216*1.04</f>
        <v>67.059200000000004</v>
      </c>
      <c r="P216" s="11">
        <f t="shared" ref="P216:P218" si="85">G216*(L216-N216)</f>
        <v>282974.53663500003</v>
      </c>
      <c r="Q216" s="11">
        <f t="shared" si="82"/>
        <v>188649.69109000009</v>
      </c>
      <c r="R216" s="11">
        <f t="shared" si="82"/>
        <v>0</v>
      </c>
      <c r="S216" s="11">
        <f t="shared" si="83"/>
        <v>251739.97899786007</v>
      </c>
      <c r="T216" s="11">
        <f t="shared" ref="T216:T218" si="86">SUM(P216:S216)</f>
        <v>723364.20672286022</v>
      </c>
      <c r="U216" s="12"/>
      <c r="V216" s="12"/>
      <c r="W216" s="12"/>
      <c r="X216" s="13"/>
      <c r="Y216" s="13"/>
    </row>
    <row r="217" spans="1:25" s="14" customFormat="1" ht="54" customHeight="1">
      <c r="A217" s="7">
        <v>2920015308</v>
      </c>
      <c r="B217" s="15" t="s">
        <v>155</v>
      </c>
      <c r="C217" s="8" t="s">
        <v>359</v>
      </c>
      <c r="D217" s="16"/>
      <c r="E217" s="17"/>
      <c r="F217" s="16" t="s">
        <v>436</v>
      </c>
      <c r="G217" s="9">
        <f>650.471+137.449</f>
        <v>787.92000000000007</v>
      </c>
      <c r="H217" s="9">
        <f>610.635+79.349</f>
        <v>689.98400000000004</v>
      </c>
      <c r="I217" s="9">
        <f>599.097+44.396</f>
        <v>643.49299999999994</v>
      </c>
      <c r="J217" s="9">
        <f>612.029+142.911</f>
        <v>754.94</v>
      </c>
      <c r="K217" s="9">
        <f t="shared" si="84"/>
        <v>2876.337</v>
      </c>
      <c r="L217" s="10">
        <v>3764.679926196106</v>
      </c>
      <c r="M217" s="10">
        <v>3764.679926196106</v>
      </c>
      <c r="N217" s="10">
        <v>2620.8000000000002</v>
      </c>
      <c r="O217" s="10">
        <v>2725.6320000000001</v>
      </c>
      <c r="P217" s="11">
        <f t="shared" si="85"/>
        <v>901285.8714484357</v>
      </c>
      <c r="Q217" s="11">
        <f t="shared" si="82"/>
        <v>789258.84699649387</v>
      </c>
      <c r="R217" s="11">
        <f t="shared" si="82"/>
        <v>668620.06717171066</v>
      </c>
      <c r="S217" s="11">
        <f t="shared" si="83"/>
        <v>784418.84140248829</v>
      </c>
      <c r="T217" s="11">
        <f t="shared" si="86"/>
        <v>3143583.6270191283</v>
      </c>
      <c r="U217" s="12"/>
      <c r="V217" s="12"/>
      <c r="W217" s="12"/>
      <c r="X217" s="13"/>
      <c r="Y217" s="13"/>
    </row>
    <row r="218" spans="1:25" s="14" customFormat="1" ht="54" customHeight="1">
      <c r="A218" s="7">
        <v>2920015308</v>
      </c>
      <c r="B218" s="15" t="s">
        <v>155</v>
      </c>
      <c r="C218" s="8" t="s">
        <v>359</v>
      </c>
      <c r="D218" s="16"/>
      <c r="E218" s="17"/>
      <c r="F218" s="16" t="s">
        <v>437</v>
      </c>
      <c r="G218" s="9">
        <f>29912.082/2</f>
        <v>14956.040999999999</v>
      </c>
      <c r="H218" s="9">
        <f>20912.082/2</f>
        <v>10456.040999999999</v>
      </c>
      <c r="I218" s="9">
        <f>20250.926/2</f>
        <v>10125.463</v>
      </c>
      <c r="J218" s="9">
        <f>20250.926/2</f>
        <v>10125.463</v>
      </c>
      <c r="K218" s="9">
        <f t="shared" si="84"/>
        <v>45663.008000000002</v>
      </c>
      <c r="L218" s="10">
        <f>'2023'!M221</f>
        <v>85.729181230000023</v>
      </c>
      <c r="M218" s="10">
        <f>L218</f>
        <v>85.729181230000023</v>
      </c>
      <c r="N218" s="10">
        <f>'2023'!O221</f>
        <v>51.74</v>
      </c>
      <c r="O218" s="10">
        <v>53.804842041600011</v>
      </c>
      <c r="P218" s="11">
        <f t="shared" si="85"/>
        <v>508343.58803231071</v>
      </c>
      <c r="Q218" s="11">
        <f t="shared" si="82"/>
        <v>355392.27249731065</v>
      </c>
      <c r="R218" s="11">
        <f t="shared" si="82"/>
        <v>323248.71525159432</v>
      </c>
      <c r="S218" s="11">
        <f t="shared" si="83"/>
        <v>323248.71525159432</v>
      </c>
      <c r="T218" s="11">
        <f t="shared" si="86"/>
        <v>1510233.29103281</v>
      </c>
      <c r="U218" s="12"/>
      <c r="V218" s="12"/>
      <c r="W218" s="12"/>
      <c r="X218" s="13"/>
      <c r="Y218" s="13"/>
    </row>
    <row r="219" spans="1:25" s="14" customFormat="1" ht="54" customHeight="1">
      <c r="A219" s="7" t="s">
        <v>122</v>
      </c>
      <c r="B219" s="15" t="s">
        <v>123</v>
      </c>
      <c r="C219" s="8" t="s">
        <v>113</v>
      </c>
      <c r="D219" s="16" t="s">
        <v>116</v>
      </c>
      <c r="E219" s="17"/>
      <c r="F219" s="16" t="s">
        <v>436</v>
      </c>
      <c r="G219" s="9">
        <f>'2023'!G222</f>
        <v>2129.4575999999997</v>
      </c>
      <c r="H219" s="9">
        <f>'2023'!H222</f>
        <v>532.36439999999993</v>
      </c>
      <c r="I219" s="9">
        <f>'2023'!I222</f>
        <v>709.81920000000002</v>
      </c>
      <c r="J219" s="9">
        <f>'2023'!J222</f>
        <v>1064.7287999999999</v>
      </c>
      <c r="K219" s="9">
        <f>'2023'!K222</f>
        <v>4436.369999999999</v>
      </c>
      <c r="L219" s="10">
        <v>7747.21</v>
      </c>
      <c r="M219" s="10">
        <v>7976.3296253658518</v>
      </c>
      <c r="N219" s="10">
        <v>1646.6632</v>
      </c>
      <c r="O219" s="10">
        <v>1712.529728</v>
      </c>
      <c r="P219" s="11">
        <f>G219*(L219-N219)</f>
        <v>12990855.747415679</v>
      </c>
      <c r="Q219" s="11">
        <f t="shared" ref="Q219:Q220" si="87">(L219-N219)*H219</f>
        <v>3247713.9368539196</v>
      </c>
      <c r="R219" s="11">
        <f t="shared" ref="R219:R220" si="88">(M219-O219)*I219</f>
        <v>4446165.4321083119</v>
      </c>
      <c r="S219" s="11">
        <f t="shared" ref="S219:S220" si="89">(M219-O219)*J219</f>
        <v>6669248.1481624665</v>
      </c>
      <c r="T219" s="11">
        <f>SUM(P219:S219)</f>
        <v>27353983.264540374</v>
      </c>
      <c r="U219" s="12"/>
      <c r="V219" s="12"/>
      <c r="W219" s="12"/>
      <c r="X219" s="13"/>
      <c r="Y219" s="13"/>
    </row>
    <row r="220" spans="1:25" s="14" customFormat="1" ht="54" customHeight="1">
      <c r="A220" s="7" t="s">
        <v>122</v>
      </c>
      <c r="B220" s="15" t="s">
        <v>123</v>
      </c>
      <c r="C220" s="8" t="s">
        <v>113</v>
      </c>
      <c r="D220" s="16" t="s">
        <v>116</v>
      </c>
      <c r="E220" s="17"/>
      <c r="F220" s="16" t="s">
        <v>437</v>
      </c>
      <c r="G220" s="9">
        <f>'2023'!G223</f>
        <v>9193.8959999999988</v>
      </c>
      <c r="H220" s="9">
        <f>'2023'!H223</f>
        <v>6129.2639999999992</v>
      </c>
      <c r="I220" s="9">
        <f>'2023'!I223</f>
        <v>2043.0880000000002</v>
      </c>
      <c r="J220" s="9">
        <f>'2023'!J223</f>
        <v>8172.3520000000008</v>
      </c>
      <c r="K220" s="9">
        <f>'2023'!K223</f>
        <v>25538.6</v>
      </c>
      <c r="L220" s="10">
        <f>'2023'!M223</f>
        <v>98.436191000000008</v>
      </c>
      <c r="M220" s="10">
        <f>L220</f>
        <v>98.436191000000008</v>
      </c>
      <c r="N220" s="10">
        <f>'2023'!O223</f>
        <v>49.608000000000004</v>
      </c>
      <c r="O220" s="10">
        <f>N220*1.04</f>
        <v>51.592320000000008</v>
      </c>
      <c r="P220" s="11">
        <f t="shared" ref="P220" si="90">G220*(L220-N220)</f>
        <v>448921.30992213596</v>
      </c>
      <c r="Q220" s="11">
        <f t="shared" si="87"/>
        <v>299280.87328142399</v>
      </c>
      <c r="R220" s="11">
        <f t="shared" si="88"/>
        <v>95706.150713648007</v>
      </c>
      <c r="S220" s="11">
        <f t="shared" si="89"/>
        <v>382824.60285459203</v>
      </c>
      <c r="T220" s="11">
        <f t="shared" ref="T220" si="91">SUM(P220:S220)</f>
        <v>1226732.9367718</v>
      </c>
      <c r="U220" s="12"/>
      <c r="V220" s="12"/>
      <c r="W220" s="12"/>
      <c r="X220" s="13"/>
      <c r="Y220" s="13"/>
    </row>
    <row r="221" spans="1:25" s="14" customFormat="1" ht="67.5" customHeight="1">
      <c r="A221" s="7" t="s">
        <v>35</v>
      </c>
      <c r="B221" s="15" t="s">
        <v>36</v>
      </c>
      <c r="C221" s="8" t="s">
        <v>359</v>
      </c>
      <c r="D221" s="16" t="s">
        <v>375</v>
      </c>
      <c r="E221" s="17"/>
      <c r="F221" s="16" t="s">
        <v>436</v>
      </c>
      <c r="G221" s="9">
        <f>'2023'!G224</f>
        <v>1909.6092000000001</v>
      </c>
      <c r="H221" s="9">
        <f>'2023'!H224</f>
        <v>1273.0728000000001</v>
      </c>
      <c r="I221" s="9">
        <f>'2023'!I224</f>
        <v>424.35760000000005</v>
      </c>
      <c r="J221" s="9">
        <f>'2023'!J224</f>
        <v>1697.4304000000002</v>
      </c>
      <c r="K221" s="9">
        <f>'2023'!K224</f>
        <v>5304.47</v>
      </c>
      <c r="L221" s="10">
        <v>4709.22</v>
      </c>
      <c r="M221" s="10">
        <v>5185.71806385542</v>
      </c>
      <c r="N221" s="10">
        <v>2184</v>
      </c>
      <c r="O221" s="10">
        <v>2271.36</v>
      </c>
      <c r="P221" s="11">
        <f t="shared" ref="P221:P222" si="92">G221*(L221-N221)</f>
        <v>4822183.3440240007</v>
      </c>
      <c r="Q221" s="11">
        <f t="shared" ref="Q221:Q222" si="93">(L221-N221)*H221</f>
        <v>3214788.8960160008</v>
      </c>
      <c r="R221" s="11">
        <f t="shared" ref="R221:R222" si="94">(M221-O221)*I221</f>
        <v>1236729.993518333</v>
      </c>
      <c r="S221" s="11">
        <f t="shared" ref="S221:S222" si="95">(M221-O221)*J221</f>
        <v>4946919.9740733318</v>
      </c>
      <c r="T221" s="11">
        <f t="shared" ref="T221:T222" si="96">SUM(P221:S221)</f>
        <v>14220622.207631666</v>
      </c>
      <c r="U221" s="12"/>
      <c r="V221" s="12"/>
      <c r="W221" s="12"/>
      <c r="X221" s="13"/>
      <c r="Y221" s="13"/>
    </row>
    <row r="222" spans="1:25" s="14" customFormat="1" ht="57" customHeight="1">
      <c r="A222" s="7" t="s">
        <v>35</v>
      </c>
      <c r="B222" s="15" t="s">
        <v>36</v>
      </c>
      <c r="C222" s="8" t="s">
        <v>359</v>
      </c>
      <c r="D222" s="16" t="s">
        <v>375</v>
      </c>
      <c r="E222" s="17"/>
      <c r="F222" s="16" t="s">
        <v>437</v>
      </c>
      <c r="G222" s="9">
        <f>'2023'!G225</f>
        <v>38102.077499999999</v>
      </c>
      <c r="H222" s="9">
        <f>'2023'!H225</f>
        <v>38102.077499999999</v>
      </c>
      <c r="I222" s="9">
        <f>'2023'!I225</f>
        <v>38102.077499999999</v>
      </c>
      <c r="J222" s="9">
        <f>'2023'!J225</f>
        <v>38102.077499999999</v>
      </c>
      <c r="K222" s="9">
        <f>'2023'!K225</f>
        <v>152408.31</v>
      </c>
      <c r="L222" s="10">
        <f>'2023'!M225</f>
        <v>21.283447328600005</v>
      </c>
      <c r="M222" s="10">
        <f>L222</f>
        <v>21.283447328600005</v>
      </c>
      <c r="N222" s="10">
        <f>'2023'!O225</f>
        <v>18.760000000000002</v>
      </c>
      <c r="O222" s="10">
        <v>19.510000000000002</v>
      </c>
      <c r="P222" s="11">
        <f t="shared" si="92"/>
        <v>96148.585681485289</v>
      </c>
      <c r="Q222" s="11">
        <f t="shared" si="93"/>
        <v>96148.585681485289</v>
      </c>
      <c r="R222" s="11">
        <f t="shared" si="94"/>
        <v>67572.027556485293</v>
      </c>
      <c r="S222" s="11">
        <f t="shared" si="95"/>
        <v>67572.027556485293</v>
      </c>
      <c r="T222" s="11">
        <f t="shared" si="96"/>
        <v>327441.22647594113</v>
      </c>
      <c r="U222" s="12"/>
      <c r="V222" s="12"/>
      <c r="W222" s="12"/>
      <c r="X222" s="13"/>
      <c r="Y222" s="13"/>
    </row>
    <row r="223" spans="1:25" s="14" customFormat="1" ht="49.5" customHeight="1">
      <c r="A223" s="67" t="s">
        <v>446</v>
      </c>
      <c r="B223" s="68"/>
      <c r="C223" s="68"/>
      <c r="D223" s="68"/>
      <c r="E223" s="68"/>
      <c r="F223" s="16"/>
      <c r="G223" s="9"/>
      <c r="H223" s="9"/>
      <c r="I223" s="9"/>
      <c r="J223" s="9"/>
      <c r="K223" s="9"/>
      <c r="L223" s="10"/>
      <c r="M223" s="10"/>
      <c r="N223" s="10"/>
      <c r="O223" s="10"/>
      <c r="P223" s="11">
        <f>SUM(P215:P222)</f>
        <v>21088682.604259048</v>
      </c>
      <c r="Q223" s="11">
        <f t="shared" ref="Q223:T223" si="97">SUM(Q215:Q222)</f>
        <v>8883212.8498166334</v>
      </c>
      <c r="R223" s="11">
        <f t="shared" si="97"/>
        <v>7118650.3660978554</v>
      </c>
      <c r="S223" s="11">
        <f t="shared" si="97"/>
        <v>14267796.227632135</v>
      </c>
      <c r="T223" s="11">
        <f t="shared" si="97"/>
        <v>51358342.047805667</v>
      </c>
      <c r="U223" s="12"/>
      <c r="V223" s="12"/>
      <c r="W223" s="12"/>
      <c r="X223" s="13"/>
      <c r="Y223" s="13"/>
    </row>
    <row r="224" spans="1:25" s="83" customFormat="1" ht="71.25" customHeight="1">
      <c r="A224" s="76" t="s">
        <v>448</v>
      </c>
      <c r="B224" s="77"/>
      <c r="C224" s="77"/>
      <c r="D224" s="77"/>
      <c r="E224" s="78"/>
      <c r="F224" s="79"/>
      <c r="G224" s="80"/>
      <c r="H224" s="80"/>
      <c r="I224" s="80"/>
      <c r="J224" s="80"/>
      <c r="K224" s="80"/>
      <c r="L224" s="80"/>
      <c r="M224" s="80"/>
      <c r="N224" s="80"/>
      <c r="O224" s="80"/>
      <c r="P224" s="80">
        <f>P212+P223</f>
        <v>2099766490.080302</v>
      </c>
      <c r="Q224" s="80">
        <f>Q212+Q223</f>
        <v>954897577.35948741</v>
      </c>
      <c r="R224" s="80">
        <f>R212+R223</f>
        <v>436065822.59864175</v>
      </c>
      <c r="S224" s="80">
        <f>S212+S223</f>
        <v>1728041486.1098566</v>
      </c>
      <c r="T224" s="80">
        <f>T212+T223</f>
        <v>5218771376.1482887</v>
      </c>
      <c r="U224" s="82">
        <f>U225+U226</f>
        <v>757386292.85957801</v>
      </c>
      <c r="V224" s="82">
        <f>V225+V226</f>
        <v>622067591.39089084</v>
      </c>
      <c r="W224" s="81">
        <f>T224+U224-V224</f>
        <v>5354090077.6169758</v>
      </c>
      <c r="X224" s="55"/>
      <c r="Y224" s="55"/>
    </row>
    <row r="225" spans="1:16139" s="85" customFormat="1" ht="36.75" customHeight="1">
      <c r="A225" s="32" t="s">
        <v>450</v>
      </c>
      <c r="B225" s="33"/>
      <c r="C225" s="33"/>
      <c r="D225" s="34"/>
      <c r="E225" s="5"/>
      <c r="F225" s="2"/>
      <c r="G225" s="3">
        <f>G212+G215+G217+G219+G221</f>
        <v>1974320.2655894598</v>
      </c>
      <c r="H225" s="3">
        <f t="shared" ref="H225:K225" si="98">H212+H215+H217+H219+H221</f>
        <v>900815.21319999965</v>
      </c>
      <c r="I225" s="3">
        <f t="shared" si="98"/>
        <v>406225.60460760025</v>
      </c>
      <c r="J225" s="3">
        <f t="shared" si="98"/>
        <v>1588573.8121518991</v>
      </c>
      <c r="K225" s="3">
        <f t="shared" si="98"/>
        <v>4869934.895548963</v>
      </c>
      <c r="L225" s="3"/>
      <c r="M225" s="3"/>
      <c r="N225" s="3"/>
      <c r="O225" s="3"/>
      <c r="P225" s="3">
        <f>P215+P217+P212+P219+P221</f>
        <v>2098430102.0600312</v>
      </c>
      <c r="Q225" s="3">
        <f t="shared" ref="Q225:T225" si="99">Q215+Q217+Q212+Q219+Q221</f>
        <v>953958105.93693709</v>
      </c>
      <c r="R225" s="3">
        <f t="shared" si="99"/>
        <v>435579295.70512003</v>
      </c>
      <c r="S225" s="3">
        <f t="shared" si="99"/>
        <v>1727016100.7851961</v>
      </c>
      <c r="T225" s="3">
        <f t="shared" si="99"/>
        <v>5214983604.4872856</v>
      </c>
      <c r="U225" s="4">
        <f>'2023'!V228</f>
        <v>757025772.70987427</v>
      </c>
      <c r="V225" s="4">
        <f>S225*0.36</f>
        <v>621725796.28267062</v>
      </c>
      <c r="W225" s="6">
        <f t="shared" ref="W225:W226" si="100">T225+U225-V225</f>
        <v>5350283580.9144888</v>
      </c>
      <c r="X225" s="84"/>
      <c r="Y225" s="84"/>
    </row>
    <row r="226" spans="1:16139" s="85" customFormat="1" ht="36.75" customHeight="1">
      <c r="A226" s="32" t="s">
        <v>437</v>
      </c>
      <c r="B226" s="33"/>
      <c r="C226" s="33"/>
      <c r="D226" s="34"/>
      <c r="E226" s="5"/>
      <c r="F226" s="2"/>
      <c r="G226" s="3">
        <f>G216+G218+G220+G222</f>
        <v>64741.924500000001</v>
      </c>
      <c r="H226" s="3">
        <f t="shared" ref="H226:K226" si="101">H216+H218+H220+H222</f>
        <v>56347.322499999995</v>
      </c>
      <c r="I226" s="3">
        <f t="shared" si="101"/>
        <v>50270.628499999999</v>
      </c>
      <c r="J226" s="3">
        <f t="shared" si="101"/>
        <v>58531.152499999997</v>
      </c>
      <c r="K226" s="3">
        <f t="shared" si="101"/>
        <v>229891.02799999999</v>
      </c>
      <c r="L226" s="3"/>
      <c r="M226" s="3"/>
      <c r="N226" s="3"/>
      <c r="O226" s="3"/>
      <c r="P226" s="3">
        <f>P216+P218+P220+P222</f>
        <v>1336388.020270932</v>
      </c>
      <c r="Q226" s="3">
        <f t="shared" ref="Q226:T226" si="102">Q216+Q218+Q220+Q222</f>
        <v>939471.42255022004</v>
      </c>
      <c r="R226" s="3">
        <f t="shared" si="102"/>
        <v>486526.89352172764</v>
      </c>
      <c r="S226" s="3">
        <f t="shared" si="102"/>
        <v>1025385.3246605317</v>
      </c>
      <c r="T226" s="3">
        <f t="shared" si="102"/>
        <v>3787771.6610034108</v>
      </c>
      <c r="U226" s="4">
        <f>'2023'!V229</f>
        <v>360520.14970379235</v>
      </c>
      <c r="V226" s="4">
        <f>S226/3</f>
        <v>341795.10822017724</v>
      </c>
      <c r="W226" s="6">
        <f t="shared" si="100"/>
        <v>3806496.7024870259</v>
      </c>
      <c r="X226" s="84"/>
      <c r="Y226" s="84"/>
    </row>
    <row r="227" spans="1:16139" s="89" customFormat="1" ht="20.25" customHeight="1">
      <c r="A227" s="86"/>
      <c r="B227" s="87"/>
      <c r="C227" s="87"/>
      <c r="D227" s="87"/>
      <c r="E227" s="88"/>
      <c r="F227" s="15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72"/>
      <c r="V227" s="72"/>
      <c r="W227" s="137"/>
      <c r="X227" s="13"/>
      <c r="Y227" s="13"/>
    </row>
    <row r="228" spans="1:16139" s="89" customFormat="1" ht="48.75" customHeight="1">
      <c r="A228" s="67" t="s">
        <v>291</v>
      </c>
      <c r="B228" s="68"/>
      <c r="C228" s="68"/>
      <c r="D228" s="68"/>
      <c r="E228" s="92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9"/>
      <c r="X228" s="13"/>
      <c r="Y228" s="13"/>
    </row>
    <row r="229" spans="1:16139" s="26" customFormat="1" ht="53.25" customHeight="1">
      <c r="A229" s="21">
        <v>2914001089</v>
      </c>
      <c r="B229" s="8" t="s">
        <v>270</v>
      </c>
      <c r="C229" s="8" t="s">
        <v>91</v>
      </c>
      <c r="D229" s="8" t="s">
        <v>271</v>
      </c>
      <c r="E229" s="8"/>
      <c r="F229" s="8"/>
      <c r="G229" s="9">
        <f>'2023'!G232</f>
        <v>77.650000000000006</v>
      </c>
      <c r="H229" s="9">
        <f>'2023'!H232</f>
        <v>20.990000000000002</v>
      </c>
      <c r="I229" s="9">
        <f>'2023'!I232</f>
        <v>9.0500000000000007</v>
      </c>
      <c r="J229" s="9">
        <f>'2023'!J232</f>
        <v>48.45</v>
      </c>
      <c r="K229" s="9">
        <f t="shared" ref="K229:K242" si="103">G229+H229+I229+J229</f>
        <v>156.14000000000001</v>
      </c>
      <c r="L229" s="23">
        <v>12749.34</v>
      </c>
      <c r="M229" s="10">
        <v>14082.22554545455</v>
      </c>
      <c r="N229" s="23">
        <v>1955.2</v>
      </c>
      <c r="O229" s="10">
        <v>2033.4080000000001</v>
      </c>
      <c r="P229" s="11">
        <f t="shared" ref="P229:P242" si="104">G229*(L229-N229)</f>
        <v>838164.97100000002</v>
      </c>
      <c r="Q229" s="11">
        <f t="shared" ref="Q229:R242" si="105">(L229-N229)*H229</f>
        <v>226568.99860000002</v>
      </c>
      <c r="R229" s="11">
        <f t="shared" si="105"/>
        <v>109041.7987863637</v>
      </c>
      <c r="S229" s="11">
        <f t="shared" ref="S229:S242" si="106">(M229-O229)*J229</f>
        <v>583765.21007727308</v>
      </c>
      <c r="T229" s="11">
        <f t="shared" ref="T229:T242" si="107">SUM(P229:S229)</f>
        <v>1757540.9784636367</v>
      </c>
      <c r="U229" s="27"/>
      <c r="V229" s="25"/>
      <c r="W229" s="25"/>
      <c r="X229" s="13"/>
      <c r="Y229" s="13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</row>
    <row r="230" spans="1:16139" s="26" customFormat="1" ht="53.25" customHeight="1">
      <c r="A230" s="21">
        <v>2919003788</v>
      </c>
      <c r="B230" s="8" t="s">
        <v>272</v>
      </c>
      <c r="C230" s="8" t="s">
        <v>138</v>
      </c>
      <c r="D230" s="8" t="s">
        <v>273</v>
      </c>
      <c r="E230" s="8"/>
      <c r="F230" s="8"/>
      <c r="G230" s="9">
        <f>'2023'!G233</f>
        <v>15.561</v>
      </c>
      <c r="H230" s="9">
        <f>'2023'!H233</f>
        <v>8.0310000000000006</v>
      </c>
      <c r="I230" s="9">
        <f>'2023'!I233</f>
        <v>5.1870000000000003</v>
      </c>
      <c r="J230" s="9">
        <f>'2023'!J233</f>
        <v>15.561</v>
      </c>
      <c r="K230" s="9">
        <f t="shared" si="103"/>
        <v>44.34</v>
      </c>
      <c r="L230" s="23">
        <v>5684.58</v>
      </c>
      <c r="M230" s="10">
        <v>5684.5800000000017</v>
      </c>
      <c r="N230" s="23">
        <v>1828.3200000000002</v>
      </c>
      <c r="O230" s="10">
        <v>1901.4528000000003</v>
      </c>
      <c r="P230" s="11">
        <f t="shared" si="104"/>
        <v>60007.261859999999</v>
      </c>
      <c r="Q230" s="11">
        <f t="shared" si="105"/>
        <v>30969.624060000002</v>
      </c>
      <c r="R230" s="11">
        <f t="shared" si="105"/>
        <v>19623.080786400009</v>
      </c>
      <c r="S230" s="11">
        <f t="shared" si="106"/>
        <v>58869.242359200027</v>
      </c>
      <c r="T230" s="11">
        <f t="shared" si="107"/>
        <v>169469.20906560004</v>
      </c>
      <c r="U230" s="24"/>
      <c r="V230" s="25"/>
      <c r="W230" s="25"/>
      <c r="X230" s="13"/>
      <c r="Y230" s="13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  <c r="AMK230" s="29"/>
      <c r="AML230" s="29"/>
      <c r="AMM230" s="29"/>
      <c r="AMN230" s="29"/>
      <c r="AMO230" s="29"/>
      <c r="AMP230" s="29"/>
      <c r="AMQ230" s="29"/>
      <c r="AMR230" s="29"/>
      <c r="AMS230" s="29"/>
      <c r="AMT230" s="29"/>
      <c r="AMU230" s="29"/>
      <c r="AMV230" s="29"/>
      <c r="AMW230" s="29"/>
      <c r="AMX230" s="29"/>
      <c r="AMY230" s="29"/>
      <c r="AMZ230" s="29"/>
      <c r="ANA230" s="29"/>
      <c r="ANB230" s="29"/>
      <c r="ANC230" s="29"/>
      <c r="AND230" s="29"/>
      <c r="ANE230" s="29"/>
      <c r="ANF230" s="29"/>
      <c r="ANG230" s="29"/>
      <c r="ANH230" s="29"/>
      <c r="ANI230" s="29"/>
      <c r="ANJ230" s="29"/>
      <c r="ANK230" s="29"/>
      <c r="ANL230" s="29"/>
      <c r="ANM230" s="29"/>
      <c r="ANN230" s="29"/>
      <c r="ANO230" s="29"/>
      <c r="ANP230" s="29"/>
      <c r="ANQ230" s="29"/>
      <c r="ANR230" s="29"/>
      <c r="ANS230" s="29"/>
      <c r="ANT230" s="29"/>
      <c r="ANU230" s="29"/>
      <c r="ANV230" s="29"/>
      <c r="ANW230" s="29"/>
      <c r="ANX230" s="29"/>
      <c r="ANY230" s="29"/>
      <c r="ANZ230" s="29"/>
      <c r="AOA230" s="29"/>
      <c r="AOB230" s="29"/>
      <c r="AOC230" s="29"/>
      <c r="AOD230" s="29"/>
      <c r="AOE230" s="29"/>
      <c r="AOF230" s="29"/>
      <c r="AOG230" s="29"/>
      <c r="AOH230" s="29"/>
      <c r="AOI230" s="29"/>
      <c r="AOJ230" s="29"/>
      <c r="AOK230" s="29"/>
      <c r="AOL230" s="29"/>
      <c r="AOM230" s="29"/>
      <c r="AON230" s="29"/>
      <c r="AOO230" s="29"/>
      <c r="AOP230" s="29"/>
      <c r="AOQ230" s="29"/>
      <c r="AOR230" s="29"/>
      <c r="AOS230" s="29"/>
      <c r="AOT230" s="29"/>
      <c r="AOU230" s="29"/>
      <c r="AOV230" s="29"/>
      <c r="AOW230" s="29"/>
      <c r="AOX230" s="29"/>
      <c r="AOY230" s="29"/>
      <c r="AOZ230" s="29"/>
      <c r="APA230" s="29"/>
      <c r="APB230" s="29"/>
      <c r="APC230" s="29"/>
      <c r="APD230" s="29"/>
      <c r="APE230" s="29"/>
      <c r="APF230" s="29"/>
      <c r="APG230" s="29"/>
      <c r="APH230" s="29"/>
      <c r="API230" s="29"/>
      <c r="APJ230" s="29"/>
      <c r="APK230" s="29"/>
      <c r="APL230" s="29"/>
      <c r="APM230" s="29"/>
      <c r="APN230" s="29"/>
      <c r="APO230" s="29"/>
      <c r="APP230" s="29"/>
      <c r="APQ230" s="29"/>
      <c r="APR230" s="29"/>
      <c r="APS230" s="29"/>
      <c r="APT230" s="29"/>
      <c r="APU230" s="29"/>
      <c r="APV230" s="29"/>
      <c r="APW230" s="29"/>
      <c r="APX230" s="29"/>
      <c r="APY230" s="29"/>
      <c r="APZ230" s="29"/>
      <c r="AQA230" s="29"/>
      <c r="AQB230" s="29"/>
      <c r="AQC230" s="29"/>
      <c r="AQD230" s="29"/>
      <c r="AQE230" s="29"/>
      <c r="AQF230" s="29"/>
      <c r="AQG230" s="29"/>
      <c r="AQH230" s="29"/>
      <c r="AQI230" s="29"/>
      <c r="AQJ230" s="29"/>
      <c r="AQK230" s="29"/>
      <c r="AQL230" s="29"/>
      <c r="AQM230" s="29"/>
      <c r="AQN230" s="29"/>
      <c r="AQO230" s="29"/>
      <c r="AQP230" s="29"/>
      <c r="AQQ230" s="29"/>
      <c r="AQR230" s="29"/>
      <c r="AQS230" s="29"/>
      <c r="AQT230" s="29"/>
      <c r="AQU230" s="29"/>
      <c r="AQV230" s="29"/>
      <c r="AQW230" s="29"/>
      <c r="AQX230" s="29"/>
      <c r="AQY230" s="29"/>
      <c r="AQZ230" s="29"/>
      <c r="ARA230" s="29"/>
      <c r="ARB230" s="29"/>
      <c r="ARC230" s="29"/>
      <c r="ARD230" s="29"/>
      <c r="ARE230" s="29"/>
      <c r="ARF230" s="29"/>
      <c r="ARG230" s="29"/>
      <c r="ARH230" s="29"/>
      <c r="ARI230" s="29"/>
      <c r="ARJ230" s="29"/>
      <c r="ARK230" s="29"/>
      <c r="ARL230" s="29"/>
      <c r="ARM230" s="29"/>
      <c r="ARN230" s="29"/>
      <c r="ARO230" s="29"/>
      <c r="ARP230" s="29"/>
      <c r="ARQ230" s="29"/>
      <c r="ARR230" s="29"/>
      <c r="ARS230" s="29"/>
      <c r="ART230" s="29"/>
      <c r="ARU230" s="29"/>
      <c r="ARV230" s="29"/>
      <c r="ARW230" s="29"/>
      <c r="ARX230" s="29"/>
      <c r="ARY230" s="29"/>
      <c r="ARZ230" s="29"/>
      <c r="ASA230" s="29"/>
      <c r="ASB230" s="29"/>
      <c r="ASC230" s="29"/>
      <c r="ASD230" s="29"/>
      <c r="ASE230" s="29"/>
      <c r="ASF230" s="29"/>
      <c r="ASG230" s="29"/>
      <c r="ASH230" s="29"/>
      <c r="ASI230" s="29"/>
      <c r="ASJ230" s="29"/>
      <c r="ASK230" s="29"/>
      <c r="ASL230" s="29"/>
      <c r="ASM230" s="29"/>
      <c r="ASN230" s="29"/>
      <c r="ASO230" s="29"/>
      <c r="ASP230" s="29"/>
      <c r="ASQ230" s="29"/>
      <c r="ASR230" s="29"/>
      <c r="ASS230" s="29"/>
      <c r="AST230" s="29"/>
      <c r="ASU230" s="29"/>
      <c r="ASV230" s="29"/>
      <c r="ASW230" s="29"/>
      <c r="ASX230" s="29"/>
      <c r="ASY230" s="29"/>
      <c r="ASZ230" s="29"/>
      <c r="ATA230" s="29"/>
      <c r="ATB230" s="29"/>
      <c r="ATC230" s="29"/>
      <c r="ATD230" s="29"/>
      <c r="ATE230" s="29"/>
      <c r="ATF230" s="29"/>
      <c r="ATG230" s="29"/>
      <c r="ATH230" s="29"/>
      <c r="ATI230" s="29"/>
      <c r="ATJ230" s="29"/>
      <c r="ATK230" s="29"/>
      <c r="ATL230" s="29"/>
      <c r="ATM230" s="29"/>
      <c r="ATN230" s="29"/>
      <c r="ATO230" s="29"/>
      <c r="ATP230" s="29"/>
      <c r="ATQ230" s="29"/>
      <c r="ATR230" s="29"/>
      <c r="ATS230" s="29"/>
      <c r="ATT230" s="29"/>
      <c r="ATU230" s="29"/>
      <c r="ATV230" s="29"/>
      <c r="ATW230" s="29"/>
      <c r="ATX230" s="29"/>
      <c r="ATY230" s="29"/>
      <c r="ATZ230" s="29"/>
      <c r="AUA230" s="29"/>
      <c r="AUB230" s="29"/>
      <c r="AUC230" s="29"/>
      <c r="AUD230" s="29"/>
      <c r="AUE230" s="29"/>
      <c r="AUF230" s="29"/>
      <c r="AUG230" s="29"/>
      <c r="AUH230" s="29"/>
      <c r="AUI230" s="29"/>
      <c r="AUJ230" s="29"/>
      <c r="AUK230" s="29"/>
      <c r="AUL230" s="29"/>
      <c r="AUM230" s="29"/>
      <c r="AUN230" s="29"/>
      <c r="AUO230" s="29"/>
      <c r="AUP230" s="29"/>
      <c r="AUQ230" s="29"/>
      <c r="AUR230" s="29"/>
      <c r="AUS230" s="29"/>
      <c r="AUT230" s="29"/>
      <c r="AUU230" s="29"/>
      <c r="AUV230" s="29"/>
      <c r="AUW230" s="29"/>
      <c r="AUX230" s="29"/>
      <c r="AUY230" s="29"/>
      <c r="AUZ230" s="29"/>
      <c r="AVA230" s="29"/>
      <c r="AVB230" s="29"/>
      <c r="AVC230" s="29"/>
      <c r="AVD230" s="29"/>
      <c r="AVE230" s="29"/>
      <c r="AVF230" s="29"/>
      <c r="AVG230" s="29"/>
      <c r="AVH230" s="29"/>
      <c r="AVI230" s="29"/>
      <c r="AVJ230" s="29"/>
      <c r="AVK230" s="29"/>
      <c r="AVL230" s="29"/>
      <c r="AVM230" s="29"/>
      <c r="AVN230" s="29"/>
      <c r="AVO230" s="29"/>
      <c r="AVP230" s="29"/>
      <c r="AVQ230" s="29"/>
      <c r="AVR230" s="29"/>
      <c r="AVS230" s="29"/>
      <c r="AVT230" s="29"/>
      <c r="AVU230" s="29"/>
      <c r="AVV230" s="29"/>
      <c r="AVW230" s="29"/>
      <c r="AVX230" s="29"/>
      <c r="AVY230" s="29"/>
      <c r="AVZ230" s="29"/>
      <c r="AWA230" s="29"/>
      <c r="AWB230" s="29"/>
      <c r="AWC230" s="29"/>
      <c r="AWD230" s="29"/>
      <c r="AWE230" s="29"/>
      <c r="AWF230" s="29"/>
      <c r="AWG230" s="29"/>
      <c r="AWH230" s="29"/>
      <c r="AWI230" s="29"/>
      <c r="AWJ230" s="29"/>
      <c r="AWK230" s="29"/>
      <c r="AWL230" s="29"/>
      <c r="AWM230" s="29"/>
      <c r="AWN230" s="29"/>
      <c r="AWO230" s="29"/>
      <c r="AWP230" s="29"/>
      <c r="AWQ230" s="29"/>
      <c r="AWR230" s="29"/>
      <c r="AWS230" s="29"/>
      <c r="AWT230" s="29"/>
      <c r="AWU230" s="29"/>
      <c r="AWV230" s="29"/>
      <c r="AWW230" s="29"/>
      <c r="AWX230" s="29"/>
      <c r="AWY230" s="29"/>
      <c r="AWZ230" s="29"/>
      <c r="AXA230" s="29"/>
      <c r="AXB230" s="29"/>
      <c r="AXC230" s="29"/>
      <c r="AXD230" s="29"/>
      <c r="AXE230" s="29"/>
      <c r="AXF230" s="29"/>
      <c r="AXG230" s="29"/>
      <c r="AXH230" s="29"/>
      <c r="AXI230" s="29"/>
      <c r="AXJ230" s="29"/>
      <c r="AXK230" s="29"/>
      <c r="AXL230" s="29"/>
      <c r="AXM230" s="29"/>
      <c r="AXN230" s="29"/>
      <c r="AXO230" s="29"/>
      <c r="AXP230" s="29"/>
      <c r="AXQ230" s="29"/>
      <c r="AXR230" s="29"/>
      <c r="AXS230" s="29"/>
      <c r="AXT230" s="29"/>
      <c r="AXU230" s="29"/>
      <c r="AXV230" s="29"/>
      <c r="AXW230" s="29"/>
      <c r="AXX230" s="29"/>
      <c r="AXY230" s="29"/>
      <c r="AXZ230" s="29"/>
      <c r="AYA230" s="29"/>
      <c r="AYB230" s="29"/>
      <c r="AYC230" s="29"/>
      <c r="AYD230" s="29"/>
      <c r="AYE230" s="29"/>
      <c r="AYF230" s="29"/>
      <c r="AYG230" s="29"/>
      <c r="AYH230" s="29"/>
      <c r="AYI230" s="29"/>
      <c r="AYJ230" s="29"/>
      <c r="AYK230" s="29"/>
      <c r="AYL230" s="29"/>
      <c r="AYM230" s="29"/>
      <c r="AYN230" s="29"/>
      <c r="AYO230" s="29"/>
      <c r="AYP230" s="29"/>
      <c r="AYQ230" s="29"/>
      <c r="AYR230" s="29"/>
      <c r="AYS230" s="29"/>
      <c r="AYT230" s="29"/>
      <c r="AYU230" s="29"/>
      <c r="AYV230" s="29"/>
      <c r="AYW230" s="29"/>
      <c r="AYX230" s="29"/>
      <c r="AYY230" s="29"/>
      <c r="AYZ230" s="29"/>
      <c r="AZA230" s="29"/>
      <c r="AZB230" s="29"/>
      <c r="AZC230" s="29"/>
      <c r="AZD230" s="29"/>
      <c r="AZE230" s="29"/>
      <c r="AZF230" s="29"/>
      <c r="AZG230" s="29"/>
      <c r="AZH230" s="29"/>
      <c r="AZI230" s="29"/>
      <c r="AZJ230" s="29"/>
      <c r="AZK230" s="29"/>
      <c r="AZL230" s="29"/>
      <c r="AZM230" s="29"/>
      <c r="AZN230" s="29"/>
      <c r="AZO230" s="29"/>
      <c r="AZP230" s="29"/>
      <c r="AZQ230" s="29"/>
      <c r="AZR230" s="29"/>
      <c r="AZS230" s="29"/>
      <c r="AZT230" s="29"/>
      <c r="AZU230" s="29"/>
      <c r="AZV230" s="29"/>
      <c r="AZW230" s="29"/>
      <c r="AZX230" s="29"/>
      <c r="AZY230" s="29"/>
      <c r="AZZ230" s="29"/>
      <c r="BAA230" s="29"/>
      <c r="BAB230" s="29"/>
      <c r="BAC230" s="29"/>
      <c r="BAD230" s="29"/>
      <c r="BAE230" s="29"/>
      <c r="BAF230" s="29"/>
      <c r="BAG230" s="29"/>
      <c r="BAH230" s="29"/>
      <c r="BAI230" s="29"/>
      <c r="BAJ230" s="29"/>
      <c r="BAK230" s="29"/>
      <c r="BAL230" s="29"/>
      <c r="BAM230" s="29"/>
      <c r="BAN230" s="29"/>
      <c r="BAO230" s="29"/>
      <c r="BAP230" s="29"/>
      <c r="BAQ230" s="29"/>
      <c r="BAR230" s="29"/>
      <c r="BAS230" s="29"/>
      <c r="BAT230" s="29"/>
      <c r="BAU230" s="29"/>
      <c r="BAV230" s="29"/>
      <c r="BAW230" s="29"/>
      <c r="BAX230" s="29"/>
      <c r="BAY230" s="29"/>
      <c r="BAZ230" s="29"/>
      <c r="BBA230" s="29"/>
      <c r="BBB230" s="29"/>
      <c r="BBC230" s="29"/>
      <c r="BBD230" s="29"/>
      <c r="BBE230" s="29"/>
      <c r="BBF230" s="29"/>
      <c r="BBG230" s="29"/>
      <c r="BBH230" s="29"/>
      <c r="BBI230" s="29"/>
      <c r="BBJ230" s="29"/>
      <c r="BBK230" s="29"/>
      <c r="BBL230" s="29"/>
      <c r="BBM230" s="29"/>
      <c r="BBN230" s="29"/>
      <c r="BBO230" s="29"/>
      <c r="BBP230" s="29"/>
      <c r="BBQ230" s="29"/>
      <c r="BBR230" s="29"/>
      <c r="BBS230" s="29"/>
      <c r="BBT230" s="29"/>
      <c r="BBU230" s="29"/>
      <c r="BBV230" s="29"/>
      <c r="BBW230" s="29"/>
      <c r="BBX230" s="29"/>
      <c r="BBY230" s="29"/>
      <c r="BBZ230" s="29"/>
      <c r="BCA230" s="29"/>
      <c r="BCB230" s="29"/>
      <c r="BCC230" s="29"/>
      <c r="BCD230" s="29"/>
      <c r="BCE230" s="29"/>
      <c r="BCF230" s="29"/>
      <c r="BCG230" s="29"/>
      <c r="BCH230" s="29"/>
      <c r="BCI230" s="29"/>
      <c r="BCJ230" s="29"/>
      <c r="BCK230" s="29"/>
      <c r="BCL230" s="29"/>
      <c r="BCM230" s="29"/>
      <c r="BCN230" s="29"/>
      <c r="BCO230" s="29"/>
      <c r="BCP230" s="29"/>
      <c r="BCQ230" s="29"/>
      <c r="BCR230" s="29"/>
      <c r="BCS230" s="29"/>
      <c r="BCT230" s="29"/>
      <c r="BCU230" s="29"/>
      <c r="BCV230" s="29"/>
      <c r="BCW230" s="29"/>
      <c r="BCX230" s="29"/>
      <c r="BCY230" s="29"/>
      <c r="BCZ230" s="29"/>
      <c r="BDA230" s="29"/>
      <c r="BDB230" s="29"/>
      <c r="BDC230" s="29"/>
      <c r="BDD230" s="29"/>
      <c r="BDE230" s="29"/>
      <c r="BDF230" s="29"/>
      <c r="BDG230" s="29"/>
      <c r="BDH230" s="29"/>
      <c r="BDI230" s="29"/>
      <c r="BDJ230" s="29"/>
      <c r="BDK230" s="29"/>
      <c r="BDL230" s="29"/>
      <c r="BDM230" s="29"/>
      <c r="BDN230" s="29"/>
      <c r="BDO230" s="29"/>
      <c r="BDP230" s="29"/>
      <c r="BDQ230" s="29"/>
      <c r="BDR230" s="29"/>
      <c r="BDS230" s="29"/>
      <c r="BDT230" s="29"/>
      <c r="BDU230" s="29"/>
      <c r="BDV230" s="29"/>
      <c r="BDW230" s="29"/>
      <c r="BDX230" s="29"/>
      <c r="BDY230" s="29"/>
      <c r="BDZ230" s="29"/>
      <c r="BEA230" s="29"/>
      <c r="BEB230" s="29"/>
      <c r="BEC230" s="29"/>
      <c r="BED230" s="29"/>
      <c r="BEE230" s="29"/>
      <c r="BEF230" s="29"/>
      <c r="BEG230" s="29"/>
      <c r="BEH230" s="29"/>
      <c r="BEI230" s="29"/>
      <c r="BEJ230" s="29"/>
      <c r="BEK230" s="29"/>
      <c r="BEL230" s="29"/>
      <c r="BEM230" s="29"/>
      <c r="BEN230" s="29"/>
      <c r="BEO230" s="29"/>
      <c r="BEP230" s="29"/>
      <c r="BEQ230" s="29"/>
      <c r="BER230" s="29"/>
      <c r="BES230" s="29"/>
      <c r="BET230" s="29"/>
      <c r="BEU230" s="29"/>
      <c r="BEV230" s="29"/>
      <c r="BEW230" s="29"/>
      <c r="BEX230" s="29"/>
      <c r="BEY230" s="29"/>
      <c r="BEZ230" s="29"/>
      <c r="BFA230" s="29"/>
      <c r="BFB230" s="29"/>
      <c r="BFC230" s="29"/>
      <c r="BFD230" s="29"/>
      <c r="BFE230" s="29"/>
      <c r="BFF230" s="29"/>
      <c r="BFG230" s="29"/>
      <c r="BFH230" s="29"/>
      <c r="BFI230" s="29"/>
      <c r="BFJ230" s="29"/>
      <c r="BFK230" s="29"/>
      <c r="BFL230" s="29"/>
      <c r="BFM230" s="29"/>
      <c r="BFN230" s="29"/>
      <c r="BFO230" s="29"/>
      <c r="BFP230" s="29"/>
      <c r="BFQ230" s="29"/>
      <c r="BFR230" s="29"/>
      <c r="BFS230" s="29"/>
      <c r="BFT230" s="29"/>
      <c r="BFU230" s="29"/>
      <c r="BFV230" s="29"/>
      <c r="BFW230" s="29"/>
      <c r="BFX230" s="29"/>
      <c r="BFY230" s="29"/>
      <c r="BFZ230" s="29"/>
      <c r="BGA230" s="29"/>
      <c r="BGB230" s="29"/>
      <c r="BGC230" s="29"/>
      <c r="BGD230" s="29"/>
      <c r="BGE230" s="29"/>
      <c r="BGF230" s="29"/>
      <c r="BGG230" s="29"/>
      <c r="BGH230" s="29"/>
      <c r="BGI230" s="29"/>
      <c r="BGJ230" s="29"/>
      <c r="BGK230" s="29"/>
      <c r="BGL230" s="29"/>
      <c r="BGM230" s="29"/>
      <c r="BGN230" s="29"/>
      <c r="BGO230" s="29"/>
      <c r="BGP230" s="29"/>
      <c r="BGQ230" s="29"/>
      <c r="BGR230" s="29"/>
      <c r="BGS230" s="29"/>
      <c r="BGT230" s="29"/>
      <c r="BGU230" s="29"/>
      <c r="BGV230" s="29"/>
      <c r="BGW230" s="29"/>
      <c r="BGX230" s="29"/>
      <c r="BGY230" s="29"/>
      <c r="BGZ230" s="29"/>
      <c r="BHA230" s="29"/>
      <c r="BHB230" s="29"/>
      <c r="BHC230" s="29"/>
      <c r="BHD230" s="29"/>
      <c r="BHE230" s="29"/>
      <c r="BHF230" s="29"/>
      <c r="BHG230" s="29"/>
      <c r="BHH230" s="29"/>
      <c r="BHI230" s="29"/>
      <c r="BHJ230" s="29"/>
      <c r="BHK230" s="29"/>
      <c r="BHL230" s="29"/>
      <c r="BHM230" s="29"/>
      <c r="BHN230" s="29"/>
      <c r="BHO230" s="29"/>
      <c r="BHP230" s="29"/>
      <c r="BHQ230" s="29"/>
      <c r="BHR230" s="29"/>
      <c r="BHS230" s="29"/>
      <c r="BHT230" s="29"/>
      <c r="BHU230" s="29"/>
      <c r="BHV230" s="29"/>
      <c r="BHW230" s="29"/>
      <c r="BHX230" s="29"/>
      <c r="BHY230" s="29"/>
      <c r="BHZ230" s="29"/>
      <c r="BIA230" s="29"/>
      <c r="BIB230" s="29"/>
      <c r="BIC230" s="29"/>
      <c r="BID230" s="29"/>
      <c r="BIE230" s="29"/>
      <c r="BIF230" s="29"/>
      <c r="BIG230" s="29"/>
      <c r="BIH230" s="29"/>
      <c r="BII230" s="29"/>
      <c r="BIJ230" s="29"/>
      <c r="BIK230" s="29"/>
      <c r="BIL230" s="29"/>
      <c r="BIM230" s="29"/>
      <c r="BIN230" s="29"/>
      <c r="BIO230" s="29"/>
      <c r="BIP230" s="29"/>
      <c r="BIQ230" s="29"/>
      <c r="BIR230" s="29"/>
      <c r="BIS230" s="29"/>
      <c r="BIT230" s="29"/>
      <c r="BIU230" s="29"/>
      <c r="BIV230" s="29"/>
      <c r="BIW230" s="29"/>
      <c r="BIX230" s="29"/>
      <c r="BIY230" s="29"/>
      <c r="BIZ230" s="29"/>
      <c r="BJA230" s="29"/>
      <c r="BJB230" s="29"/>
      <c r="BJC230" s="29"/>
      <c r="BJD230" s="29"/>
      <c r="BJE230" s="29"/>
      <c r="BJF230" s="29"/>
      <c r="BJG230" s="29"/>
      <c r="BJH230" s="29"/>
      <c r="BJI230" s="29"/>
      <c r="BJJ230" s="29"/>
      <c r="BJK230" s="29"/>
      <c r="BJL230" s="29"/>
      <c r="BJM230" s="29"/>
      <c r="BJN230" s="29"/>
      <c r="BJO230" s="29"/>
      <c r="BJP230" s="29"/>
      <c r="BJQ230" s="29"/>
      <c r="BJR230" s="29"/>
      <c r="BJS230" s="29"/>
      <c r="BJT230" s="29"/>
      <c r="BJU230" s="29"/>
      <c r="BJV230" s="29"/>
      <c r="BJW230" s="29"/>
      <c r="BJX230" s="29"/>
      <c r="BJY230" s="29"/>
      <c r="BJZ230" s="29"/>
      <c r="BKA230" s="29"/>
      <c r="BKB230" s="29"/>
      <c r="BKC230" s="29"/>
      <c r="BKD230" s="29"/>
      <c r="BKE230" s="29"/>
      <c r="BKF230" s="29"/>
      <c r="BKG230" s="29"/>
      <c r="BKH230" s="29"/>
      <c r="BKI230" s="29"/>
      <c r="BKJ230" s="29"/>
      <c r="BKK230" s="29"/>
      <c r="BKL230" s="29"/>
      <c r="BKM230" s="29"/>
      <c r="BKN230" s="29"/>
      <c r="BKO230" s="29"/>
      <c r="BKP230" s="29"/>
      <c r="BKQ230" s="29"/>
      <c r="BKR230" s="29"/>
      <c r="BKS230" s="29"/>
      <c r="BKT230" s="29"/>
      <c r="BKU230" s="29"/>
      <c r="BKV230" s="29"/>
      <c r="BKW230" s="29"/>
      <c r="BKX230" s="29"/>
      <c r="BKY230" s="29"/>
      <c r="BKZ230" s="29"/>
      <c r="BLA230" s="29"/>
      <c r="BLB230" s="29"/>
      <c r="BLC230" s="29"/>
      <c r="BLD230" s="29"/>
      <c r="BLE230" s="29"/>
      <c r="BLF230" s="29"/>
      <c r="BLG230" s="29"/>
      <c r="BLH230" s="29"/>
      <c r="BLI230" s="29"/>
      <c r="BLJ230" s="29"/>
      <c r="BLK230" s="29"/>
      <c r="BLL230" s="29"/>
      <c r="BLM230" s="29"/>
      <c r="BLN230" s="29"/>
      <c r="BLO230" s="29"/>
      <c r="BLP230" s="29"/>
      <c r="BLQ230" s="29"/>
      <c r="BLR230" s="29"/>
      <c r="BLS230" s="29"/>
      <c r="BLT230" s="29"/>
      <c r="BLU230" s="29"/>
      <c r="BLV230" s="29"/>
      <c r="BLW230" s="29"/>
      <c r="BLX230" s="29"/>
      <c r="BLY230" s="29"/>
      <c r="BLZ230" s="29"/>
      <c r="BMA230" s="29"/>
      <c r="BMB230" s="29"/>
      <c r="BMC230" s="29"/>
      <c r="BMD230" s="29"/>
      <c r="BME230" s="29"/>
      <c r="BMF230" s="29"/>
      <c r="BMG230" s="29"/>
      <c r="BMH230" s="29"/>
      <c r="BMI230" s="29"/>
      <c r="BMJ230" s="29"/>
      <c r="BMK230" s="29"/>
      <c r="BML230" s="29"/>
      <c r="BMM230" s="29"/>
      <c r="BMN230" s="29"/>
      <c r="BMO230" s="29"/>
      <c r="BMP230" s="29"/>
      <c r="BMQ230" s="29"/>
      <c r="BMR230" s="29"/>
      <c r="BMS230" s="29"/>
      <c r="BMT230" s="29"/>
      <c r="BMU230" s="29"/>
      <c r="BMV230" s="29"/>
      <c r="BMW230" s="29"/>
      <c r="BMX230" s="29"/>
      <c r="BMY230" s="29"/>
      <c r="BMZ230" s="29"/>
      <c r="BNA230" s="29"/>
      <c r="BNB230" s="29"/>
      <c r="BNC230" s="29"/>
      <c r="BND230" s="29"/>
      <c r="BNE230" s="29"/>
      <c r="BNF230" s="29"/>
      <c r="BNG230" s="29"/>
      <c r="BNH230" s="29"/>
      <c r="BNI230" s="29"/>
      <c r="BNJ230" s="29"/>
      <c r="BNK230" s="29"/>
      <c r="BNL230" s="29"/>
      <c r="BNM230" s="29"/>
      <c r="BNN230" s="29"/>
      <c r="BNO230" s="29"/>
      <c r="BNP230" s="29"/>
      <c r="BNQ230" s="29"/>
      <c r="BNR230" s="29"/>
      <c r="BNS230" s="29"/>
      <c r="BNT230" s="29"/>
      <c r="BNU230" s="29"/>
      <c r="BNV230" s="29"/>
      <c r="BNW230" s="29"/>
      <c r="BNX230" s="29"/>
      <c r="BNY230" s="29"/>
      <c r="BNZ230" s="29"/>
      <c r="BOA230" s="29"/>
      <c r="BOB230" s="29"/>
      <c r="BOC230" s="29"/>
      <c r="BOD230" s="29"/>
      <c r="BOE230" s="29"/>
      <c r="BOF230" s="29"/>
      <c r="BOG230" s="29"/>
      <c r="BOH230" s="29"/>
      <c r="BOI230" s="29"/>
      <c r="BOJ230" s="29"/>
      <c r="BOK230" s="29"/>
      <c r="BOL230" s="29"/>
      <c r="BOM230" s="29"/>
      <c r="BON230" s="29"/>
      <c r="BOO230" s="29"/>
      <c r="BOP230" s="29"/>
      <c r="BOQ230" s="29"/>
      <c r="BOR230" s="29"/>
      <c r="BOS230" s="29"/>
      <c r="BOT230" s="29"/>
      <c r="BOU230" s="29"/>
      <c r="BOV230" s="29"/>
      <c r="BOW230" s="29"/>
      <c r="BOX230" s="29"/>
      <c r="BOY230" s="29"/>
      <c r="BOZ230" s="29"/>
      <c r="BPA230" s="29"/>
      <c r="BPB230" s="29"/>
      <c r="BPC230" s="29"/>
      <c r="BPD230" s="29"/>
      <c r="BPE230" s="29"/>
      <c r="BPF230" s="29"/>
      <c r="BPG230" s="29"/>
      <c r="BPH230" s="29"/>
      <c r="BPI230" s="29"/>
      <c r="BPJ230" s="29"/>
      <c r="BPK230" s="29"/>
      <c r="BPL230" s="29"/>
      <c r="BPM230" s="29"/>
      <c r="BPN230" s="29"/>
      <c r="BPO230" s="29"/>
      <c r="BPP230" s="29"/>
      <c r="BPQ230" s="29"/>
      <c r="BPR230" s="29"/>
      <c r="BPS230" s="29"/>
      <c r="BPT230" s="29"/>
      <c r="BPU230" s="29"/>
      <c r="BPV230" s="29"/>
      <c r="BPW230" s="29"/>
      <c r="BPX230" s="29"/>
      <c r="BPY230" s="29"/>
      <c r="BPZ230" s="29"/>
      <c r="BQA230" s="29"/>
      <c r="BQB230" s="29"/>
      <c r="BQC230" s="29"/>
      <c r="BQD230" s="29"/>
      <c r="BQE230" s="29"/>
      <c r="BQF230" s="29"/>
      <c r="BQG230" s="29"/>
      <c r="BQH230" s="29"/>
      <c r="BQI230" s="29"/>
      <c r="BQJ230" s="29"/>
      <c r="BQK230" s="29"/>
      <c r="BQL230" s="29"/>
      <c r="BQM230" s="29"/>
      <c r="BQN230" s="29"/>
      <c r="BQO230" s="29"/>
      <c r="BQP230" s="29"/>
      <c r="BQQ230" s="29"/>
      <c r="BQR230" s="29"/>
      <c r="BQS230" s="29"/>
      <c r="BQT230" s="29"/>
      <c r="BQU230" s="29"/>
      <c r="BQV230" s="29"/>
      <c r="BQW230" s="29"/>
      <c r="BQX230" s="29"/>
      <c r="BQY230" s="29"/>
      <c r="BQZ230" s="29"/>
      <c r="BRA230" s="29"/>
      <c r="BRB230" s="29"/>
      <c r="BRC230" s="29"/>
      <c r="BRD230" s="29"/>
      <c r="BRE230" s="29"/>
      <c r="BRF230" s="29"/>
      <c r="BRG230" s="29"/>
      <c r="BRH230" s="29"/>
      <c r="BRI230" s="29"/>
      <c r="BRJ230" s="29"/>
      <c r="BRK230" s="29"/>
      <c r="BRL230" s="29"/>
      <c r="BRM230" s="29"/>
      <c r="BRN230" s="29"/>
      <c r="BRO230" s="29"/>
      <c r="BRP230" s="29"/>
      <c r="BRQ230" s="29"/>
      <c r="BRR230" s="29"/>
      <c r="BRS230" s="29"/>
      <c r="BRT230" s="29"/>
      <c r="BRU230" s="29"/>
      <c r="BRV230" s="29"/>
      <c r="BRW230" s="29"/>
      <c r="BRX230" s="29"/>
      <c r="BRY230" s="29"/>
      <c r="BRZ230" s="29"/>
      <c r="BSA230" s="29"/>
      <c r="BSB230" s="29"/>
      <c r="BSC230" s="29"/>
      <c r="BSD230" s="29"/>
      <c r="BSE230" s="29"/>
      <c r="BSF230" s="29"/>
      <c r="BSG230" s="29"/>
      <c r="BSH230" s="29"/>
      <c r="BSI230" s="29"/>
      <c r="BSJ230" s="29"/>
      <c r="BSK230" s="29"/>
      <c r="BSL230" s="29"/>
      <c r="BSM230" s="29"/>
      <c r="BSN230" s="29"/>
      <c r="BSO230" s="29"/>
      <c r="BSP230" s="29"/>
      <c r="BSQ230" s="29"/>
      <c r="BSR230" s="29"/>
      <c r="BSS230" s="29"/>
      <c r="BST230" s="29"/>
      <c r="BSU230" s="29"/>
      <c r="BSV230" s="29"/>
      <c r="BSW230" s="29"/>
      <c r="BSX230" s="29"/>
      <c r="BSY230" s="29"/>
      <c r="BSZ230" s="29"/>
      <c r="BTA230" s="29"/>
      <c r="BTB230" s="29"/>
      <c r="BTC230" s="29"/>
      <c r="BTD230" s="29"/>
      <c r="BTE230" s="29"/>
      <c r="BTF230" s="29"/>
      <c r="BTG230" s="29"/>
      <c r="BTH230" s="29"/>
      <c r="BTI230" s="29"/>
      <c r="BTJ230" s="29"/>
      <c r="BTK230" s="29"/>
      <c r="BTL230" s="29"/>
      <c r="BTM230" s="29"/>
      <c r="BTN230" s="29"/>
      <c r="BTO230" s="29"/>
      <c r="BTP230" s="29"/>
      <c r="BTQ230" s="29"/>
      <c r="BTR230" s="29"/>
      <c r="BTS230" s="29"/>
      <c r="BTT230" s="29"/>
      <c r="BTU230" s="29"/>
      <c r="BTV230" s="29"/>
      <c r="BTW230" s="29"/>
      <c r="BTX230" s="29"/>
      <c r="BTY230" s="29"/>
      <c r="BTZ230" s="29"/>
      <c r="BUA230" s="29"/>
      <c r="BUB230" s="29"/>
      <c r="BUC230" s="29"/>
      <c r="BUD230" s="29"/>
      <c r="BUE230" s="29"/>
      <c r="BUF230" s="29"/>
      <c r="BUG230" s="29"/>
      <c r="BUH230" s="29"/>
      <c r="BUI230" s="29"/>
      <c r="BUJ230" s="29"/>
      <c r="BUK230" s="29"/>
      <c r="BUL230" s="29"/>
      <c r="BUM230" s="29"/>
      <c r="BUN230" s="29"/>
      <c r="BUO230" s="29"/>
      <c r="BUP230" s="29"/>
      <c r="BUQ230" s="29"/>
      <c r="BUR230" s="29"/>
      <c r="BUS230" s="29"/>
      <c r="BUT230" s="29"/>
      <c r="BUU230" s="29"/>
      <c r="BUV230" s="29"/>
      <c r="BUW230" s="29"/>
      <c r="BUX230" s="29"/>
      <c r="BUY230" s="29"/>
      <c r="BUZ230" s="29"/>
      <c r="BVA230" s="29"/>
      <c r="BVB230" s="29"/>
      <c r="BVC230" s="29"/>
      <c r="BVD230" s="29"/>
      <c r="BVE230" s="29"/>
      <c r="BVF230" s="29"/>
      <c r="BVG230" s="29"/>
      <c r="BVH230" s="29"/>
      <c r="BVI230" s="29"/>
      <c r="BVJ230" s="29"/>
      <c r="BVK230" s="29"/>
      <c r="BVL230" s="29"/>
      <c r="BVM230" s="29"/>
      <c r="BVN230" s="29"/>
      <c r="BVO230" s="29"/>
      <c r="BVP230" s="29"/>
      <c r="BVQ230" s="29"/>
      <c r="BVR230" s="29"/>
      <c r="BVS230" s="29"/>
      <c r="BVT230" s="29"/>
      <c r="BVU230" s="29"/>
      <c r="BVV230" s="29"/>
      <c r="BVW230" s="29"/>
      <c r="BVX230" s="29"/>
      <c r="BVY230" s="29"/>
      <c r="BVZ230" s="29"/>
      <c r="BWA230" s="29"/>
      <c r="BWB230" s="29"/>
      <c r="BWC230" s="29"/>
      <c r="BWD230" s="29"/>
      <c r="BWE230" s="29"/>
      <c r="BWF230" s="29"/>
      <c r="BWG230" s="29"/>
      <c r="BWH230" s="29"/>
      <c r="BWI230" s="29"/>
      <c r="BWJ230" s="29"/>
      <c r="BWK230" s="29"/>
      <c r="BWL230" s="29"/>
      <c r="BWM230" s="29"/>
      <c r="BWN230" s="29"/>
      <c r="BWO230" s="29"/>
      <c r="BWP230" s="29"/>
      <c r="BWQ230" s="29"/>
      <c r="BWR230" s="29"/>
      <c r="BWS230" s="29"/>
      <c r="BWT230" s="29"/>
      <c r="BWU230" s="29"/>
      <c r="BWV230" s="29"/>
      <c r="BWW230" s="29"/>
      <c r="BWX230" s="29"/>
      <c r="BWY230" s="29"/>
      <c r="BWZ230" s="29"/>
      <c r="BXA230" s="29"/>
      <c r="BXB230" s="29"/>
      <c r="BXC230" s="29"/>
      <c r="BXD230" s="29"/>
      <c r="BXE230" s="29"/>
      <c r="BXF230" s="29"/>
      <c r="BXG230" s="29"/>
      <c r="BXH230" s="29"/>
      <c r="BXI230" s="29"/>
      <c r="BXJ230" s="29"/>
      <c r="BXK230" s="29"/>
      <c r="BXL230" s="29"/>
      <c r="BXM230" s="29"/>
      <c r="BXN230" s="29"/>
      <c r="BXO230" s="29"/>
      <c r="BXP230" s="29"/>
      <c r="BXQ230" s="29"/>
      <c r="BXR230" s="29"/>
      <c r="BXS230" s="29"/>
      <c r="BXT230" s="29"/>
      <c r="BXU230" s="29"/>
      <c r="BXV230" s="29"/>
      <c r="BXW230" s="29"/>
      <c r="BXX230" s="29"/>
      <c r="BXY230" s="29"/>
      <c r="BXZ230" s="29"/>
      <c r="BYA230" s="29"/>
      <c r="BYB230" s="29"/>
      <c r="BYC230" s="29"/>
      <c r="BYD230" s="29"/>
      <c r="BYE230" s="29"/>
      <c r="BYF230" s="29"/>
      <c r="BYG230" s="29"/>
      <c r="BYH230" s="29"/>
      <c r="BYI230" s="29"/>
      <c r="BYJ230" s="29"/>
      <c r="BYK230" s="29"/>
      <c r="BYL230" s="29"/>
      <c r="BYM230" s="29"/>
      <c r="BYN230" s="29"/>
      <c r="BYO230" s="29"/>
      <c r="BYP230" s="29"/>
      <c r="BYQ230" s="29"/>
      <c r="BYR230" s="29"/>
      <c r="BYS230" s="29"/>
      <c r="BYT230" s="29"/>
      <c r="BYU230" s="29"/>
      <c r="BYV230" s="29"/>
      <c r="BYW230" s="29"/>
      <c r="BYX230" s="29"/>
      <c r="BYY230" s="29"/>
      <c r="BYZ230" s="29"/>
      <c r="BZA230" s="29"/>
      <c r="BZB230" s="29"/>
      <c r="BZC230" s="29"/>
      <c r="BZD230" s="29"/>
      <c r="BZE230" s="29"/>
      <c r="BZF230" s="29"/>
      <c r="BZG230" s="29"/>
      <c r="BZH230" s="29"/>
      <c r="BZI230" s="29"/>
      <c r="BZJ230" s="29"/>
      <c r="BZK230" s="29"/>
      <c r="BZL230" s="29"/>
      <c r="BZM230" s="29"/>
      <c r="BZN230" s="29"/>
      <c r="BZO230" s="29"/>
      <c r="BZP230" s="29"/>
      <c r="BZQ230" s="29"/>
      <c r="BZR230" s="29"/>
      <c r="BZS230" s="29"/>
      <c r="BZT230" s="29"/>
      <c r="BZU230" s="29"/>
      <c r="BZV230" s="29"/>
      <c r="BZW230" s="29"/>
      <c r="BZX230" s="29"/>
      <c r="BZY230" s="29"/>
      <c r="BZZ230" s="29"/>
      <c r="CAA230" s="29"/>
      <c r="CAB230" s="29"/>
      <c r="CAC230" s="29"/>
      <c r="CAD230" s="29"/>
      <c r="CAE230" s="29"/>
      <c r="CAF230" s="29"/>
      <c r="CAG230" s="29"/>
      <c r="CAH230" s="29"/>
      <c r="CAI230" s="29"/>
      <c r="CAJ230" s="29"/>
      <c r="CAK230" s="29"/>
      <c r="CAL230" s="29"/>
      <c r="CAM230" s="29"/>
      <c r="CAN230" s="29"/>
      <c r="CAO230" s="29"/>
      <c r="CAP230" s="29"/>
      <c r="CAQ230" s="29"/>
      <c r="CAR230" s="29"/>
      <c r="CAS230" s="29"/>
      <c r="CAT230" s="29"/>
      <c r="CAU230" s="29"/>
      <c r="CAV230" s="29"/>
      <c r="CAW230" s="29"/>
      <c r="CAX230" s="29"/>
      <c r="CAY230" s="29"/>
      <c r="CAZ230" s="29"/>
      <c r="CBA230" s="29"/>
      <c r="CBB230" s="29"/>
      <c r="CBC230" s="29"/>
      <c r="CBD230" s="29"/>
      <c r="CBE230" s="29"/>
      <c r="CBF230" s="29"/>
      <c r="CBG230" s="29"/>
      <c r="CBH230" s="29"/>
      <c r="CBI230" s="29"/>
      <c r="CBJ230" s="29"/>
      <c r="CBK230" s="29"/>
      <c r="CBL230" s="29"/>
      <c r="CBM230" s="29"/>
      <c r="CBN230" s="29"/>
      <c r="CBO230" s="29"/>
      <c r="CBP230" s="29"/>
      <c r="CBQ230" s="29"/>
      <c r="CBR230" s="29"/>
      <c r="CBS230" s="29"/>
      <c r="CBT230" s="29"/>
      <c r="CBU230" s="29"/>
      <c r="CBV230" s="29"/>
      <c r="CBW230" s="29"/>
      <c r="CBX230" s="29"/>
      <c r="CBY230" s="29"/>
      <c r="CBZ230" s="29"/>
      <c r="CCA230" s="29"/>
      <c r="CCB230" s="29"/>
      <c r="CCC230" s="29"/>
      <c r="CCD230" s="29"/>
      <c r="CCE230" s="29"/>
      <c r="CCF230" s="29"/>
      <c r="CCG230" s="29"/>
      <c r="CCH230" s="29"/>
      <c r="CCI230" s="29"/>
      <c r="CCJ230" s="29"/>
      <c r="CCK230" s="29"/>
      <c r="CCL230" s="29"/>
      <c r="CCM230" s="29"/>
      <c r="CCN230" s="29"/>
      <c r="CCO230" s="29"/>
      <c r="CCP230" s="29"/>
      <c r="CCQ230" s="29"/>
      <c r="CCR230" s="29"/>
      <c r="CCS230" s="29"/>
      <c r="CCT230" s="29"/>
      <c r="CCU230" s="29"/>
      <c r="CCV230" s="29"/>
      <c r="CCW230" s="29"/>
      <c r="CCX230" s="29"/>
      <c r="CCY230" s="29"/>
      <c r="CCZ230" s="29"/>
      <c r="CDA230" s="29"/>
      <c r="CDB230" s="29"/>
      <c r="CDC230" s="29"/>
      <c r="CDD230" s="29"/>
      <c r="CDE230" s="29"/>
      <c r="CDF230" s="29"/>
      <c r="CDG230" s="29"/>
      <c r="CDH230" s="29"/>
      <c r="CDI230" s="29"/>
      <c r="CDJ230" s="29"/>
      <c r="CDK230" s="29"/>
      <c r="CDL230" s="29"/>
      <c r="CDM230" s="29"/>
      <c r="CDN230" s="29"/>
      <c r="CDO230" s="29"/>
      <c r="CDP230" s="29"/>
      <c r="CDQ230" s="29"/>
      <c r="CDR230" s="29"/>
      <c r="CDS230" s="29"/>
      <c r="CDT230" s="29"/>
      <c r="CDU230" s="29"/>
      <c r="CDV230" s="29"/>
      <c r="CDW230" s="29"/>
      <c r="CDX230" s="29"/>
      <c r="CDY230" s="29"/>
      <c r="CDZ230" s="29"/>
      <c r="CEA230" s="29"/>
      <c r="CEB230" s="29"/>
      <c r="CEC230" s="29"/>
      <c r="CED230" s="29"/>
      <c r="CEE230" s="29"/>
      <c r="CEF230" s="29"/>
      <c r="CEG230" s="29"/>
      <c r="CEH230" s="29"/>
      <c r="CEI230" s="29"/>
      <c r="CEJ230" s="29"/>
      <c r="CEK230" s="29"/>
      <c r="CEL230" s="29"/>
      <c r="CEM230" s="29"/>
      <c r="CEN230" s="29"/>
      <c r="CEO230" s="29"/>
      <c r="CEP230" s="29"/>
      <c r="CEQ230" s="29"/>
      <c r="CER230" s="29"/>
      <c r="CES230" s="29"/>
      <c r="CET230" s="29"/>
      <c r="CEU230" s="29"/>
      <c r="CEV230" s="29"/>
      <c r="CEW230" s="29"/>
      <c r="CEX230" s="29"/>
      <c r="CEY230" s="29"/>
      <c r="CEZ230" s="29"/>
      <c r="CFA230" s="29"/>
      <c r="CFB230" s="29"/>
      <c r="CFC230" s="29"/>
      <c r="CFD230" s="29"/>
      <c r="CFE230" s="29"/>
      <c r="CFF230" s="29"/>
      <c r="CFG230" s="29"/>
      <c r="CFH230" s="29"/>
      <c r="CFI230" s="29"/>
      <c r="CFJ230" s="29"/>
      <c r="CFK230" s="29"/>
      <c r="CFL230" s="29"/>
      <c r="CFM230" s="29"/>
      <c r="CFN230" s="29"/>
      <c r="CFO230" s="29"/>
      <c r="CFP230" s="29"/>
      <c r="CFQ230" s="29"/>
      <c r="CFR230" s="29"/>
      <c r="CFS230" s="29"/>
      <c r="CFT230" s="29"/>
      <c r="CFU230" s="29"/>
      <c r="CFV230" s="29"/>
      <c r="CFW230" s="29"/>
      <c r="CFX230" s="29"/>
      <c r="CFY230" s="29"/>
      <c r="CFZ230" s="29"/>
      <c r="CGA230" s="29"/>
      <c r="CGB230" s="29"/>
      <c r="CGC230" s="29"/>
      <c r="CGD230" s="29"/>
      <c r="CGE230" s="29"/>
      <c r="CGF230" s="29"/>
      <c r="CGG230" s="29"/>
      <c r="CGH230" s="29"/>
      <c r="CGI230" s="29"/>
      <c r="CGJ230" s="29"/>
      <c r="CGK230" s="29"/>
      <c r="CGL230" s="29"/>
      <c r="CGM230" s="29"/>
      <c r="CGN230" s="29"/>
      <c r="CGO230" s="29"/>
      <c r="CGP230" s="29"/>
      <c r="CGQ230" s="29"/>
      <c r="CGR230" s="29"/>
      <c r="CGS230" s="29"/>
      <c r="CGT230" s="29"/>
      <c r="CGU230" s="29"/>
      <c r="CGV230" s="29"/>
      <c r="CGW230" s="29"/>
      <c r="CGX230" s="29"/>
      <c r="CGY230" s="29"/>
      <c r="CGZ230" s="29"/>
      <c r="CHA230" s="29"/>
      <c r="CHB230" s="29"/>
      <c r="CHC230" s="29"/>
      <c r="CHD230" s="29"/>
      <c r="CHE230" s="29"/>
      <c r="CHF230" s="29"/>
      <c r="CHG230" s="29"/>
      <c r="CHH230" s="29"/>
      <c r="CHI230" s="29"/>
      <c r="CHJ230" s="29"/>
      <c r="CHK230" s="29"/>
      <c r="CHL230" s="29"/>
      <c r="CHM230" s="29"/>
      <c r="CHN230" s="29"/>
      <c r="CHO230" s="29"/>
      <c r="CHP230" s="29"/>
      <c r="CHQ230" s="29"/>
      <c r="CHR230" s="29"/>
      <c r="CHS230" s="29"/>
      <c r="CHT230" s="29"/>
      <c r="CHU230" s="29"/>
      <c r="CHV230" s="29"/>
      <c r="CHW230" s="29"/>
      <c r="CHX230" s="29"/>
      <c r="CHY230" s="29"/>
      <c r="CHZ230" s="29"/>
      <c r="CIA230" s="29"/>
      <c r="CIB230" s="29"/>
      <c r="CIC230" s="29"/>
      <c r="CID230" s="29"/>
      <c r="CIE230" s="29"/>
      <c r="CIF230" s="29"/>
      <c r="CIG230" s="29"/>
      <c r="CIH230" s="29"/>
      <c r="CII230" s="29"/>
      <c r="CIJ230" s="29"/>
      <c r="CIK230" s="29"/>
      <c r="CIL230" s="29"/>
      <c r="CIM230" s="29"/>
      <c r="CIN230" s="29"/>
      <c r="CIO230" s="29"/>
      <c r="CIP230" s="29"/>
      <c r="CIQ230" s="29"/>
      <c r="CIR230" s="29"/>
      <c r="CIS230" s="29"/>
      <c r="CIT230" s="29"/>
      <c r="CIU230" s="29"/>
      <c r="CIV230" s="29"/>
      <c r="CIW230" s="29"/>
      <c r="CIX230" s="29"/>
      <c r="CIY230" s="29"/>
      <c r="CIZ230" s="29"/>
      <c r="CJA230" s="29"/>
      <c r="CJB230" s="29"/>
      <c r="CJC230" s="29"/>
      <c r="CJD230" s="29"/>
      <c r="CJE230" s="29"/>
      <c r="CJF230" s="29"/>
      <c r="CJG230" s="29"/>
      <c r="CJH230" s="29"/>
      <c r="CJI230" s="29"/>
      <c r="CJJ230" s="29"/>
      <c r="CJK230" s="29"/>
      <c r="CJL230" s="29"/>
      <c r="CJM230" s="29"/>
      <c r="CJN230" s="29"/>
      <c r="CJO230" s="29"/>
      <c r="CJP230" s="29"/>
      <c r="CJQ230" s="29"/>
      <c r="CJR230" s="29"/>
      <c r="CJS230" s="29"/>
      <c r="CJT230" s="29"/>
      <c r="CJU230" s="29"/>
      <c r="CJV230" s="29"/>
      <c r="CJW230" s="29"/>
      <c r="CJX230" s="29"/>
      <c r="CJY230" s="29"/>
      <c r="CJZ230" s="29"/>
      <c r="CKA230" s="29"/>
      <c r="CKB230" s="29"/>
      <c r="CKC230" s="29"/>
      <c r="CKD230" s="29"/>
      <c r="CKE230" s="29"/>
      <c r="CKF230" s="29"/>
      <c r="CKG230" s="29"/>
      <c r="CKH230" s="29"/>
      <c r="CKI230" s="29"/>
      <c r="CKJ230" s="29"/>
      <c r="CKK230" s="29"/>
      <c r="CKL230" s="29"/>
      <c r="CKM230" s="29"/>
      <c r="CKN230" s="29"/>
      <c r="CKO230" s="29"/>
      <c r="CKP230" s="29"/>
      <c r="CKQ230" s="29"/>
      <c r="CKR230" s="29"/>
      <c r="CKS230" s="29"/>
      <c r="CKT230" s="29"/>
      <c r="CKU230" s="29"/>
      <c r="CKV230" s="29"/>
      <c r="CKW230" s="29"/>
      <c r="CKX230" s="29"/>
      <c r="CKY230" s="29"/>
      <c r="CKZ230" s="29"/>
      <c r="CLA230" s="29"/>
      <c r="CLB230" s="29"/>
      <c r="CLC230" s="29"/>
      <c r="CLD230" s="29"/>
      <c r="CLE230" s="29"/>
      <c r="CLF230" s="29"/>
      <c r="CLG230" s="29"/>
      <c r="CLH230" s="29"/>
      <c r="CLI230" s="29"/>
      <c r="CLJ230" s="29"/>
      <c r="CLK230" s="29"/>
      <c r="CLL230" s="29"/>
      <c r="CLM230" s="29"/>
      <c r="CLN230" s="29"/>
      <c r="CLO230" s="29"/>
      <c r="CLP230" s="29"/>
      <c r="CLQ230" s="29"/>
      <c r="CLR230" s="29"/>
      <c r="CLS230" s="29"/>
      <c r="CLT230" s="29"/>
      <c r="CLU230" s="29"/>
      <c r="CLV230" s="29"/>
      <c r="CLW230" s="29"/>
      <c r="CLX230" s="29"/>
      <c r="CLY230" s="29"/>
      <c r="CLZ230" s="29"/>
      <c r="CMA230" s="29"/>
      <c r="CMB230" s="29"/>
      <c r="CMC230" s="29"/>
      <c r="CMD230" s="29"/>
      <c r="CME230" s="29"/>
      <c r="CMF230" s="29"/>
      <c r="CMG230" s="29"/>
      <c r="CMH230" s="29"/>
      <c r="CMI230" s="29"/>
      <c r="CMJ230" s="29"/>
      <c r="CMK230" s="29"/>
      <c r="CML230" s="29"/>
      <c r="CMM230" s="29"/>
      <c r="CMN230" s="29"/>
      <c r="CMO230" s="29"/>
      <c r="CMP230" s="29"/>
      <c r="CMQ230" s="29"/>
      <c r="CMR230" s="29"/>
      <c r="CMS230" s="29"/>
      <c r="CMT230" s="29"/>
      <c r="CMU230" s="29"/>
      <c r="CMV230" s="29"/>
      <c r="CMW230" s="29"/>
      <c r="CMX230" s="29"/>
      <c r="CMY230" s="29"/>
      <c r="CMZ230" s="29"/>
      <c r="CNA230" s="29"/>
      <c r="CNB230" s="29"/>
      <c r="CNC230" s="29"/>
      <c r="CND230" s="29"/>
      <c r="CNE230" s="29"/>
      <c r="CNF230" s="29"/>
      <c r="CNG230" s="29"/>
      <c r="CNH230" s="29"/>
      <c r="CNI230" s="29"/>
      <c r="CNJ230" s="29"/>
      <c r="CNK230" s="29"/>
      <c r="CNL230" s="29"/>
      <c r="CNM230" s="29"/>
      <c r="CNN230" s="29"/>
      <c r="CNO230" s="29"/>
      <c r="CNP230" s="29"/>
      <c r="CNQ230" s="29"/>
      <c r="CNR230" s="29"/>
      <c r="CNS230" s="29"/>
      <c r="CNT230" s="29"/>
      <c r="CNU230" s="29"/>
      <c r="CNV230" s="29"/>
      <c r="CNW230" s="29"/>
      <c r="CNX230" s="29"/>
      <c r="CNY230" s="29"/>
      <c r="CNZ230" s="29"/>
      <c r="COA230" s="29"/>
      <c r="COB230" s="29"/>
      <c r="COC230" s="29"/>
      <c r="COD230" s="29"/>
      <c r="COE230" s="29"/>
      <c r="COF230" s="29"/>
      <c r="COG230" s="29"/>
      <c r="COH230" s="29"/>
      <c r="COI230" s="29"/>
      <c r="COJ230" s="29"/>
      <c r="COK230" s="29"/>
      <c r="COL230" s="29"/>
      <c r="COM230" s="29"/>
      <c r="CON230" s="29"/>
      <c r="COO230" s="29"/>
      <c r="COP230" s="29"/>
      <c r="COQ230" s="29"/>
      <c r="COR230" s="29"/>
      <c r="COS230" s="29"/>
      <c r="COT230" s="29"/>
      <c r="COU230" s="29"/>
      <c r="COV230" s="29"/>
      <c r="COW230" s="29"/>
      <c r="COX230" s="29"/>
      <c r="COY230" s="29"/>
      <c r="COZ230" s="29"/>
      <c r="CPA230" s="29"/>
      <c r="CPB230" s="29"/>
      <c r="CPC230" s="29"/>
      <c r="CPD230" s="29"/>
      <c r="CPE230" s="29"/>
      <c r="CPF230" s="29"/>
      <c r="CPG230" s="29"/>
      <c r="CPH230" s="29"/>
      <c r="CPI230" s="29"/>
      <c r="CPJ230" s="29"/>
      <c r="CPK230" s="29"/>
      <c r="CPL230" s="29"/>
      <c r="CPM230" s="29"/>
      <c r="CPN230" s="29"/>
      <c r="CPO230" s="29"/>
      <c r="CPP230" s="29"/>
      <c r="CPQ230" s="29"/>
      <c r="CPR230" s="29"/>
      <c r="CPS230" s="29"/>
      <c r="CPT230" s="29"/>
      <c r="CPU230" s="29"/>
      <c r="CPV230" s="29"/>
      <c r="CPW230" s="29"/>
      <c r="CPX230" s="29"/>
      <c r="CPY230" s="29"/>
      <c r="CPZ230" s="29"/>
      <c r="CQA230" s="29"/>
      <c r="CQB230" s="29"/>
      <c r="CQC230" s="29"/>
      <c r="CQD230" s="29"/>
      <c r="CQE230" s="29"/>
      <c r="CQF230" s="29"/>
      <c r="CQG230" s="29"/>
      <c r="CQH230" s="29"/>
      <c r="CQI230" s="29"/>
      <c r="CQJ230" s="29"/>
      <c r="CQK230" s="29"/>
      <c r="CQL230" s="29"/>
      <c r="CQM230" s="29"/>
      <c r="CQN230" s="29"/>
      <c r="CQO230" s="29"/>
      <c r="CQP230" s="29"/>
      <c r="CQQ230" s="29"/>
      <c r="CQR230" s="29"/>
      <c r="CQS230" s="29"/>
      <c r="CQT230" s="29"/>
      <c r="CQU230" s="29"/>
      <c r="CQV230" s="29"/>
      <c r="CQW230" s="29"/>
      <c r="CQX230" s="29"/>
      <c r="CQY230" s="29"/>
      <c r="CQZ230" s="29"/>
      <c r="CRA230" s="29"/>
      <c r="CRB230" s="29"/>
      <c r="CRC230" s="29"/>
      <c r="CRD230" s="29"/>
      <c r="CRE230" s="29"/>
      <c r="CRF230" s="29"/>
      <c r="CRG230" s="29"/>
      <c r="CRH230" s="29"/>
      <c r="CRI230" s="29"/>
      <c r="CRJ230" s="29"/>
      <c r="CRK230" s="29"/>
      <c r="CRL230" s="29"/>
      <c r="CRM230" s="29"/>
      <c r="CRN230" s="29"/>
      <c r="CRO230" s="29"/>
      <c r="CRP230" s="29"/>
      <c r="CRQ230" s="29"/>
      <c r="CRR230" s="29"/>
      <c r="CRS230" s="29"/>
      <c r="CRT230" s="29"/>
      <c r="CRU230" s="29"/>
      <c r="CRV230" s="29"/>
      <c r="CRW230" s="29"/>
      <c r="CRX230" s="29"/>
      <c r="CRY230" s="29"/>
      <c r="CRZ230" s="29"/>
      <c r="CSA230" s="29"/>
      <c r="CSB230" s="29"/>
      <c r="CSC230" s="29"/>
      <c r="CSD230" s="29"/>
      <c r="CSE230" s="29"/>
      <c r="CSF230" s="29"/>
      <c r="CSG230" s="29"/>
      <c r="CSH230" s="29"/>
      <c r="CSI230" s="29"/>
      <c r="CSJ230" s="29"/>
      <c r="CSK230" s="29"/>
      <c r="CSL230" s="29"/>
      <c r="CSM230" s="29"/>
      <c r="CSN230" s="29"/>
      <c r="CSO230" s="29"/>
      <c r="CSP230" s="29"/>
      <c r="CSQ230" s="29"/>
      <c r="CSR230" s="29"/>
      <c r="CSS230" s="29"/>
      <c r="CST230" s="29"/>
      <c r="CSU230" s="29"/>
      <c r="CSV230" s="29"/>
      <c r="CSW230" s="29"/>
      <c r="CSX230" s="29"/>
      <c r="CSY230" s="29"/>
      <c r="CSZ230" s="29"/>
      <c r="CTA230" s="29"/>
      <c r="CTB230" s="29"/>
      <c r="CTC230" s="29"/>
      <c r="CTD230" s="29"/>
      <c r="CTE230" s="29"/>
      <c r="CTF230" s="29"/>
      <c r="CTG230" s="29"/>
      <c r="CTH230" s="29"/>
      <c r="CTI230" s="29"/>
      <c r="CTJ230" s="29"/>
      <c r="CTK230" s="29"/>
      <c r="CTL230" s="29"/>
      <c r="CTM230" s="29"/>
      <c r="CTN230" s="29"/>
      <c r="CTO230" s="29"/>
      <c r="CTP230" s="29"/>
      <c r="CTQ230" s="29"/>
      <c r="CTR230" s="29"/>
      <c r="CTS230" s="29"/>
      <c r="CTT230" s="29"/>
      <c r="CTU230" s="29"/>
      <c r="CTV230" s="29"/>
      <c r="CTW230" s="29"/>
      <c r="CTX230" s="29"/>
      <c r="CTY230" s="29"/>
      <c r="CTZ230" s="29"/>
      <c r="CUA230" s="29"/>
      <c r="CUB230" s="29"/>
      <c r="CUC230" s="29"/>
      <c r="CUD230" s="29"/>
      <c r="CUE230" s="29"/>
      <c r="CUF230" s="29"/>
      <c r="CUG230" s="29"/>
      <c r="CUH230" s="29"/>
      <c r="CUI230" s="29"/>
      <c r="CUJ230" s="29"/>
      <c r="CUK230" s="29"/>
      <c r="CUL230" s="29"/>
      <c r="CUM230" s="29"/>
      <c r="CUN230" s="29"/>
      <c r="CUO230" s="29"/>
      <c r="CUP230" s="29"/>
      <c r="CUQ230" s="29"/>
      <c r="CUR230" s="29"/>
      <c r="CUS230" s="29"/>
      <c r="CUT230" s="29"/>
      <c r="CUU230" s="29"/>
      <c r="CUV230" s="29"/>
      <c r="CUW230" s="29"/>
      <c r="CUX230" s="29"/>
      <c r="CUY230" s="29"/>
      <c r="CUZ230" s="29"/>
      <c r="CVA230" s="29"/>
      <c r="CVB230" s="29"/>
      <c r="CVC230" s="29"/>
      <c r="CVD230" s="29"/>
      <c r="CVE230" s="29"/>
      <c r="CVF230" s="29"/>
      <c r="CVG230" s="29"/>
      <c r="CVH230" s="29"/>
      <c r="CVI230" s="29"/>
      <c r="CVJ230" s="29"/>
      <c r="CVK230" s="29"/>
      <c r="CVL230" s="29"/>
      <c r="CVM230" s="29"/>
      <c r="CVN230" s="29"/>
      <c r="CVO230" s="29"/>
      <c r="CVP230" s="29"/>
      <c r="CVQ230" s="29"/>
      <c r="CVR230" s="29"/>
      <c r="CVS230" s="29"/>
      <c r="CVT230" s="29"/>
      <c r="CVU230" s="29"/>
      <c r="CVV230" s="29"/>
      <c r="CVW230" s="29"/>
      <c r="CVX230" s="29"/>
      <c r="CVY230" s="29"/>
      <c r="CVZ230" s="29"/>
      <c r="CWA230" s="29"/>
      <c r="CWB230" s="29"/>
      <c r="CWC230" s="29"/>
      <c r="CWD230" s="29"/>
      <c r="CWE230" s="29"/>
      <c r="CWF230" s="29"/>
      <c r="CWG230" s="29"/>
      <c r="CWH230" s="29"/>
      <c r="CWI230" s="29"/>
      <c r="CWJ230" s="29"/>
      <c r="CWK230" s="29"/>
      <c r="CWL230" s="29"/>
      <c r="CWM230" s="29"/>
      <c r="CWN230" s="29"/>
      <c r="CWO230" s="29"/>
      <c r="CWP230" s="29"/>
      <c r="CWQ230" s="29"/>
      <c r="CWR230" s="29"/>
      <c r="CWS230" s="29"/>
      <c r="CWT230" s="29"/>
      <c r="CWU230" s="29"/>
      <c r="CWV230" s="29"/>
      <c r="CWW230" s="29"/>
      <c r="CWX230" s="29"/>
      <c r="CWY230" s="29"/>
      <c r="CWZ230" s="29"/>
      <c r="CXA230" s="29"/>
      <c r="CXB230" s="29"/>
      <c r="CXC230" s="29"/>
      <c r="CXD230" s="29"/>
      <c r="CXE230" s="29"/>
      <c r="CXF230" s="29"/>
      <c r="CXG230" s="29"/>
      <c r="CXH230" s="29"/>
      <c r="CXI230" s="29"/>
      <c r="CXJ230" s="29"/>
      <c r="CXK230" s="29"/>
      <c r="CXL230" s="29"/>
      <c r="CXM230" s="29"/>
      <c r="CXN230" s="29"/>
      <c r="CXO230" s="29"/>
      <c r="CXP230" s="29"/>
      <c r="CXQ230" s="29"/>
      <c r="CXR230" s="29"/>
      <c r="CXS230" s="29"/>
      <c r="CXT230" s="29"/>
      <c r="CXU230" s="29"/>
      <c r="CXV230" s="29"/>
      <c r="CXW230" s="29"/>
      <c r="CXX230" s="29"/>
      <c r="CXY230" s="29"/>
      <c r="CXZ230" s="29"/>
      <c r="CYA230" s="29"/>
      <c r="CYB230" s="29"/>
      <c r="CYC230" s="29"/>
      <c r="CYD230" s="29"/>
      <c r="CYE230" s="29"/>
      <c r="CYF230" s="29"/>
      <c r="CYG230" s="29"/>
      <c r="CYH230" s="29"/>
      <c r="CYI230" s="29"/>
      <c r="CYJ230" s="29"/>
      <c r="CYK230" s="29"/>
      <c r="CYL230" s="29"/>
      <c r="CYM230" s="29"/>
      <c r="CYN230" s="29"/>
      <c r="CYO230" s="29"/>
      <c r="CYP230" s="29"/>
      <c r="CYQ230" s="29"/>
      <c r="CYR230" s="29"/>
      <c r="CYS230" s="29"/>
      <c r="CYT230" s="29"/>
      <c r="CYU230" s="29"/>
      <c r="CYV230" s="29"/>
      <c r="CYW230" s="29"/>
      <c r="CYX230" s="29"/>
      <c r="CYY230" s="29"/>
      <c r="CYZ230" s="29"/>
      <c r="CZA230" s="29"/>
      <c r="CZB230" s="29"/>
      <c r="CZC230" s="29"/>
      <c r="CZD230" s="29"/>
      <c r="CZE230" s="29"/>
      <c r="CZF230" s="29"/>
      <c r="CZG230" s="29"/>
      <c r="CZH230" s="29"/>
      <c r="CZI230" s="29"/>
      <c r="CZJ230" s="29"/>
      <c r="CZK230" s="29"/>
      <c r="CZL230" s="29"/>
      <c r="CZM230" s="29"/>
      <c r="CZN230" s="29"/>
      <c r="CZO230" s="29"/>
      <c r="CZP230" s="29"/>
      <c r="CZQ230" s="29"/>
      <c r="CZR230" s="29"/>
      <c r="CZS230" s="29"/>
      <c r="CZT230" s="29"/>
      <c r="CZU230" s="29"/>
      <c r="CZV230" s="29"/>
      <c r="CZW230" s="29"/>
      <c r="CZX230" s="29"/>
      <c r="CZY230" s="29"/>
      <c r="CZZ230" s="29"/>
      <c r="DAA230" s="29"/>
      <c r="DAB230" s="29"/>
      <c r="DAC230" s="29"/>
      <c r="DAD230" s="29"/>
      <c r="DAE230" s="29"/>
      <c r="DAF230" s="29"/>
      <c r="DAG230" s="29"/>
      <c r="DAH230" s="29"/>
      <c r="DAI230" s="29"/>
      <c r="DAJ230" s="29"/>
      <c r="DAK230" s="29"/>
      <c r="DAL230" s="29"/>
      <c r="DAM230" s="29"/>
      <c r="DAN230" s="29"/>
      <c r="DAO230" s="29"/>
      <c r="DAP230" s="29"/>
      <c r="DAQ230" s="29"/>
      <c r="DAR230" s="29"/>
      <c r="DAS230" s="29"/>
      <c r="DAT230" s="29"/>
      <c r="DAU230" s="29"/>
      <c r="DAV230" s="29"/>
      <c r="DAW230" s="29"/>
      <c r="DAX230" s="29"/>
      <c r="DAY230" s="29"/>
      <c r="DAZ230" s="29"/>
      <c r="DBA230" s="29"/>
      <c r="DBB230" s="29"/>
      <c r="DBC230" s="29"/>
      <c r="DBD230" s="29"/>
      <c r="DBE230" s="29"/>
      <c r="DBF230" s="29"/>
      <c r="DBG230" s="29"/>
      <c r="DBH230" s="29"/>
      <c r="DBI230" s="29"/>
      <c r="DBJ230" s="29"/>
      <c r="DBK230" s="29"/>
      <c r="DBL230" s="29"/>
      <c r="DBM230" s="29"/>
      <c r="DBN230" s="29"/>
      <c r="DBO230" s="29"/>
      <c r="DBP230" s="29"/>
      <c r="DBQ230" s="29"/>
      <c r="DBR230" s="29"/>
      <c r="DBS230" s="29"/>
      <c r="DBT230" s="29"/>
      <c r="DBU230" s="29"/>
      <c r="DBV230" s="29"/>
      <c r="DBW230" s="29"/>
      <c r="DBX230" s="29"/>
      <c r="DBY230" s="29"/>
      <c r="DBZ230" s="29"/>
      <c r="DCA230" s="29"/>
      <c r="DCB230" s="29"/>
      <c r="DCC230" s="29"/>
      <c r="DCD230" s="29"/>
      <c r="DCE230" s="29"/>
      <c r="DCF230" s="29"/>
      <c r="DCG230" s="29"/>
      <c r="DCH230" s="29"/>
      <c r="DCI230" s="29"/>
      <c r="DCJ230" s="29"/>
      <c r="DCK230" s="29"/>
      <c r="DCL230" s="29"/>
      <c r="DCM230" s="29"/>
      <c r="DCN230" s="29"/>
      <c r="DCO230" s="29"/>
      <c r="DCP230" s="29"/>
      <c r="DCQ230" s="29"/>
      <c r="DCR230" s="29"/>
      <c r="DCS230" s="29"/>
      <c r="DCT230" s="29"/>
      <c r="DCU230" s="29"/>
      <c r="DCV230" s="29"/>
      <c r="DCW230" s="29"/>
      <c r="DCX230" s="29"/>
      <c r="DCY230" s="29"/>
      <c r="DCZ230" s="29"/>
      <c r="DDA230" s="29"/>
      <c r="DDB230" s="29"/>
      <c r="DDC230" s="29"/>
      <c r="DDD230" s="29"/>
      <c r="DDE230" s="29"/>
      <c r="DDF230" s="29"/>
      <c r="DDG230" s="29"/>
      <c r="DDH230" s="29"/>
      <c r="DDI230" s="29"/>
      <c r="DDJ230" s="29"/>
      <c r="DDK230" s="29"/>
      <c r="DDL230" s="29"/>
      <c r="DDM230" s="29"/>
      <c r="DDN230" s="29"/>
      <c r="DDO230" s="29"/>
      <c r="DDP230" s="29"/>
      <c r="DDQ230" s="29"/>
      <c r="DDR230" s="29"/>
      <c r="DDS230" s="29"/>
      <c r="DDT230" s="29"/>
      <c r="DDU230" s="29"/>
      <c r="DDV230" s="29"/>
      <c r="DDW230" s="29"/>
      <c r="DDX230" s="29"/>
      <c r="DDY230" s="29"/>
      <c r="DDZ230" s="29"/>
      <c r="DEA230" s="29"/>
      <c r="DEB230" s="29"/>
      <c r="DEC230" s="29"/>
      <c r="DED230" s="29"/>
      <c r="DEE230" s="29"/>
      <c r="DEF230" s="29"/>
      <c r="DEG230" s="29"/>
      <c r="DEH230" s="29"/>
      <c r="DEI230" s="29"/>
      <c r="DEJ230" s="29"/>
      <c r="DEK230" s="29"/>
      <c r="DEL230" s="29"/>
      <c r="DEM230" s="29"/>
      <c r="DEN230" s="29"/>
      <c r="DEO230" s="29"/>
      <c r="DEP230" s="29"/>
      <c r="DEQ230" s="29"/>
      <c r="DER230" s="29"/>
      <c r="DES230" s="29"/>
      <c r="DET230" s="29"/>
      <c r="DEU230" s="29"/>
      <c r="DEV230" s="29"/>
      <c r="DEW230" s="29"/>
      <c r="DEX230" s="29"/>
      <c r="DEY230" s="29"/>
      <c r="DEZ230" s="29"/>
      <c r="DFA230" s="29"/>
      <c r="DFB230" s="29"/>
      <c r="DFC230" s="29"/>
      <c r="DFD230" s="29"/>
      <c r="DFE230" s="29"/>
      <c r="DFF230" s="29"/>
      <c r="DFG230" s="29"/>
      <c r="DFH230" s="29"/>
      <c r="DFI230" s="29"/>
      <c r="DFJ230" s="29"/>
      <c r="DFK230" s="29"/>
      <c r="DFL230" s="29"/>
      <c r="DFM230" s="29"/>
      <c r="DFN230" s="29"/>
      <c r="DFO230" s="29"/>
      <c r="DFP230" s="29"/>
      <c r="DFQ230" s="29"/>
      <c r="DFR230" s="29"/>
      <c r="DFS230" s="29"/>
      <c r="DFT230" s="29"/>
      <c r="DFU230" s="29"/>
      <c r="DFV230" s="29"/>
      <c r="DFW230" s="29"/>
      <c r="DFX230" s="29"/>
      <c r="DFY230" s="29"/>
      <c r="DFZ230" s="29"/>
      <c r="DGA230" s="29"/>
      <c r="DGB230" s="29"/>
      <c r="DGC230" s="29"/>
      <c r="DGD230" s="29"/>
      <c r="DGE230" s="29"/>
      <c r="DGF230" s="29"/>
      <c r="DGG230" s="29"/>
      <c r="DGH230" s="29"/>
      <c r="DGI230" s="29"/>
      <c r="DGJ230" s="29"/>
      <c r="DGK230" s="29"/>
      <c r="DGL230" s="29"/>
      <c r="DGM230" s="29"/>
      <c r="DGN230" s="29"/>
      <c r="DGO230" s="29"/>
      <c r="DGP230" s="29"/>
      <c r="DGQ230" s="29"/>
      <c r="DGR230" s="29"/>
      <c r="DGS230" s="29"/>
      <c r="DGT230" s="29"/>
      <c r="DGU230" s="29"/>
      <c r="DGV230" s="29"/>
      <c r="DGW230" s="29"/>
      <c r="DGX230" s="29"/>
      <c r="DGY230" s="29"/>
      <c r="DGZ230" s="29"/>
      <c r="DHA230" s="29"/>
      <c r="DHB230" s="29"/>
      <c r="DHC230" s="29"/>
      <c r="DHD230" s="29"/>
      <c r="DHE230" s="29"/>
      <c r="DHF230" s="29"/>
      <c r="DHG230" s="29"/>
      <c r="DHH230" s="29"/>
      <c r="DHI230" s="29"/>
      <c r="DHJ230" s="29"/>
      <c r="DHK230" s="29"/>
      <c r="DHL230" s="29"/>
      <c r="DHM230" s="29"/>
      <c r="DHN230" s="29"/>
      <c r="DHO230" s="29"/>
      <c r="DHP230" s="29"/>
      <c r="DHQ230" s="29"/>
      <c r="DHR230" s="29"/>
      <c r="DHS230" s="29"/>
      <c r="DHT230" s="29"/>
      <c r="DHU230" s="29"/>
      <c r="DHV230" s="29"/>
      <c r="DHW230" s="29"/>
      <c r="DHX230" s="29"/>
      <c r="DHY230" s="29"/>
      <c r="DHZ230" s="29"/>
      <c r="DIA230" s="29"/>
      <c r="DIB230" s="29"/>
      <c r="DIC230" s="29"/>
      <c r="DID230" s="29"/>
      <c r="DIE230" s="29"/>
      <c r="DIF230" s="29"/>
      <c r="DIG230" s="29"/>
      <c r="DIH230" s="29"/>
      <c r="DII230" s="29"/>
      <c r="DIJ230" s="29"/>
      <c r="DIK230" s="29"/>
      <c r="DIL230" s="29"/>
      <c r="DIM230" s="29"/>
      <c r="DIN230" s="29"/>
      <c r="DIO230" s="29"/>
      <c r="DIP230" s="29"/>
      <c r="DIQ230" s="29"/>
      <c r="DIR230" s="29"/>
      <c r="DIS230" s="29"/>
      <c r="DIT230" s="29"/>
      <c r="DIU230" s="29"/>
      <c r="DIV230" s="29"/>
      <c r="DIW230" s="29"/>
      <c r="DIX230" s="29"/>
      <c r="DIY230" s="29"/>
      <c r="DIZ230" s="29"/>
      <c r="DJA230" s="29"/>
      <c r="DJB230" s="29"/>
      <c r="DJC230" s="29"/>
      <c r="DJD230" s="29"/>
      <c r="DJE230" s="29"/>
      <c r="DJF230" s="29"/>
      <c r="DJG230" s="29"/>
      <c r="DJH230" s="29"/>
      <c r="DJI230" s="29"/>
      <c r="DJJ230" s="29"/>
      <c r="DJK230" s="29"/>
      <c r="DJL230" s="29"/>
      <c r="DJM230" s="29"/>
      <c r="DJN230" s="29"/>
      <c r="DJO230" s="29"/>
      <c r="DJP230" s="29"/>
      <c r="DJQ230" s="29"/>
      <c r="DJR230" s="29"/>
      <c r="DJS230" s="29"/>
      <c r="DJT230" s="29"/>
      <c r="DJU230" s="29"/>
      <c r="DJV230" s="29"/>
      <c r="DJW230" s="29"/>
      <c r="DJX230" s="29"/>
      <c r="DJY230" s="29"/>
      <c r="DJZ230" s="29"/>
      <c r="DKA230" s="29"/>
      <c r="DKB230" s="29"/>
      <c r="DKC230" s="29"/>
      <c r="DKD230" s="29"/>
      <c r="DKE230" s="29"/>
      <c r="DKF230" s="29"/>
      <c r="DKG230" s="29"/>
      <c r="DKH230" s="29"/>
      <c r="DKI230" s="29"/>
      <c r="DKJ230" s="29"/>
      <c r="DKK230" s="29"/>
      <c r="DKL230" s="29"/>
      <c r="DKM230" s="29"/>
      <c r="DKN230" s="29"/>
      <c r="DKO230" s="29"/>
      <c r="DKP230" s="29"/>
      <c r="DKQ230" s="29"/>
      <c r="DKR230" s="29"/>
      <c r="DKS230" s="29"/>
      <c r="DKT230" s="29"/>
      <c r="DKU230" s="29"/>
      <c r="DKV230" s="29"/>
      <c r="DKW230" s="29"/>
      <c r="DKX230" s="29"/>
      <c r="DKY230" s="29"/>
      <c r="DKZ230" s="29"/>
      <c r="DLA230" s="29"/>
      <c r="DLB230" s="29"/>
      <c r="DLC230" s="29"/>
      <c r="DLD230" s="29"/>
      <c r="DLE230" s="29"/>
      <c r="DLF230" s="29"/>
      <c r="DLG230" s="29"/>
      <c r="DLH230" s="29"/>
      <c r="DLI230" s="29"/>
      <c r="DLJ230" s="29"/>
      <c r="DLK230" s="29"/>
      <c r="DLL230" s="29"/>
      <c r="DLM230" s="29"/>
      <c r="DLN230" s="29"/>
      <c r="DLO230" s="29"/>
      <c r="DLP230" s="29"/>
      <c r="DLQ230" s="29"/>
      <c r="DLR230" s="29"/>
      <c r="DLS230" s="29"/>
      <c r="DLT230" s="29"/>
      <c r="DLU230" s="29"/>
      <c r="DLV230" s="29"/>
      <c r="DLW230" s="29"/>
      <c r="DLX230" s="29"/>
      <c r="DLY230" s="29"/>
      <c r="DLZ230" s="29"/>
      <c r="DMA230" s="29"/>
      <c r="DMB230" s="29"/>
      <c r="DMC230" s="29"/>
      <c r="DMD230" s="29"/>
      <c r="DME230" s="29"/>
      <c r="DMF230" s="29"/>
      <c r="DMG230" s="29"/>
      <c r="DMH230" s="29"/>
      <c r="DMI230" s="29"/>
      <c r="DMJ230" s="29"/>
      <c r="DMK230" s="29"/>
      <c r="DML230" s="29"/>
      <c r="DMM230" s="29"/>
      <c r="DMN230" s="29"/>
      <c r="DMO230" s="29"/>
      <c r="DMP230" s="29"/>
      <c r="DMQ230" s="29"/>
      <c r="DMR230" s="29"/>
      <c r="DMS230" s="29"/>
      <c r="DMT230" s="29"/>
      <c r="DMU230" s="29"/>
      <c r="DMV230" s="29"/>
      <c r="DMW230" s="29"/>
      <c r="DMX230" s="29"/>
      <c r="DMY230" s="29"/>
      <c r="DMZ230" s="29"/>
      <c r="DNA230" s="29"/>
      <c r="DNB230" s="29"/>
      <c r="DNC230" s="29"/>
      <c r="DND230" s="29"/>
      <c r="DNE230" s="29"/>
      <c r="DNF230" s="29"/>
      <c r="DNG230" s="29"/>
      <c r="DNH230" s="29"/>
      <c r="DNI230" s="29"/>
      <c r="DNJ230" s="29"/>
      <c r="DNK230" s="29"/>
      <c r="DNL230" s="29"/>
      <c r="DNM230" s="29"/>
      <c r="DNN230" s="29"/>
      <c r="DNO230" s="29"/>
      <c r="DNP230" s="29"/>
      <c r="DNQ230" s="29"/>
      <c r="DNR230" s="29"/>
      <c r="DNS230" s="29"/>
      <c r="DNT230" s="29"/>
      <c r="DNU230" s="29"/>
      <c r="DNV230" s="29"/>
      <c r="DNW230" s="29"/>
      <c r="DNX230" s="29"/>
      <c r="DNY230" s="29"/>
      <c r="DNZ230" s="29"/>
      <c r="DOA230" s="29"/>
      <c r="DOB230" s="29"/>
      <c r="DOC230" s="29"/>
      <c r="DOD230" s="29"/>
      <c r="DOE230" s="29"/>
      <c r="DOF230" s="29"/>
      <c r="DOG230" s="29"/>
      <c r="DOH230" s="29"/>
      <c r="DOI230" s="29"/>
      <c r="DOJ230" s="29"/>
      <c r="DOK230" s="29"/>
      <c r="DOL230" s="29"/>
      <c r="DOM230" s="29"/>
      <c r="DON230" s="29"/>
      <c r="DOO230" s="29"/>
      <c r="DOP230" s="29"/>
      <c r="DOQ230" s="29"/>
      <c r="DOR230" s="29"/>
      <c r="DOS230" s="29"/>
      <c r="DOT230" s="29"/>
      <c r="DOU230" s="29"/>
      <c r="DOV230" s="29"/>
      <c r="DOW230" s="29"/>
      <c r="DOX230" s="29"/>
      <c r="DOY230" s="29"/>
      <c r="DOZ230" s="29"/>
      <c r="DPA230" s="29"/>
      <c r="DPB230" s="29"/>
      <c r="DPC230" s="29"/>
      <c r="DPD230" s="29"/>
      <c r="DPE230" s="29"/>
      <c r="DPF230" s="29"/>
      <c r="DPG230" s="29"/>
      <c r="DPH230" s="29"/>
      <c r="DPI230" s="29"/>
      <c r="DPJ230" s="29"/>
      <c r="DPK230" s="29"/>
      <c r="DPL230" s="29"/>
      <c r="DPM230" s="29"/>
      <c r="DPN230" s="29"/>
      <c r="DPO230" s="29"/>
      <c r="DPP230" s="29"/>
      <c r="DPQ230" s="29"/>
      <c r="DPR230" s="29"/>
      <c r="DPS230" s="29"/>
      <c r="DPT230" s="29"/>
      <c r="DPU230" s="29"/>
      <c r="DPV230" s="29"/>
      <c r="DPW230" s="29"/>
      <c r="DPX230" s="29"/>
      <c r="DPY230" s="29"/>
      <c r="DPZ230" s="29"/>
      <c r="DQA230" s="29"/>
      <c r="DQB230" s="29"/>
      <c r="DQC230" s="29"/>
      <c r="DQD230" s="29"/>
      <c r="DQE230" s="29"/>
      <c r="DQF230" s="29"/>
      <c r="DQG230" s="29"/>
      <c r="DQH230" s="29"/>
      <c r="DQI230" s="29"/>
      <c r="DQJ230" s="29"/>
      <c r="DQK230" s="29"/>
      <c r="DQL230" s="29"/>
      <c r="DQM230" s="29"/>
      <c r="DQN230" s="29"/>
      <c r="DQO230" s="29"/>
      <c r="DQP230" s="29"/>
      <c r="DQQ230" s="29"/>
      <c r="DQR230" s="29"/>
      <c r="DQS230" s="29"/>
      <c r="DQT230" s="29"/>
      <c r="DQU230" s="29"/>
      <c r="DQV230" s="29"/>
      <c r="DQW230" s="29"/>
      <c r="DQX230" s="29"/>
      <c r="DQY230" s="29"/>
      <c r="DQZ230" s="29"/>
      <c r="DRA230" s="29"/>
      <c r="DRB230" s="29"/>
      <c r="DRC230" s="29"/>
      <c r="DRD230" s="29"/>
      <c r="DRE230" s="29"/>
      <c r="DRF230" s="29"/>
      <c r="DRG230" s="29"/>
      <c r="DRH230" s="29"/>
      <c r="DRI230" s="29"/>
      <c r="DRJ230" s="29"/>
      <c r="DRK230" s="29"/>
      <c r="DRL230" s="29"/>
      <c r="DRM230" s="29"/>
      <c r="DRN230" s="29"/>
      <c r="DRO230" s="29"/>
      <c r="DRP230" s="29"/>
      <c r="DRQ230" s="29"/>
      <c r="DRR230" s="29"/>
      <c r="DRS230" s="29"/>
      <c r="DRT230" s="29"/>
      <c r="DRU230" s="29"/>
      <c r="DRV230" s="29"/>
      <c r="DRW230" s="29"/>
      <c r="DRX230" s="29"/>
      <c r="DRY230" s="29"/>
      <c r="DRZ230" s="29"/>
      <c r="DSA230" s="29"/>
      <c r="DSB230" s="29"/>
      <c r="DSC230" s="29"/>
      <c r="DSD230" s="29"/>
      <c r="DSE230" s="29"/>
      <c r="DSF230" s="29"/>
      <c r="DSG230" s="29"/>
      <c r="DSH230" s="29"/>
      <c r="DSI230" s="29"/>
      <c r="DSJ230" s="29"/>
      <c r="DSK230" s="29"/>
      <c r="DSL230" s="29"/>
      <c r="DSM230" s="29"/>
      <c r="DSN230" s="29"/>
      <c r="DSO230" s="29"/>
      <c r="DSP230" s="29"/>
      <c r="DSQ230" s="29"/>
      <c r="DSR230" s="29"/>
      <c r="DSS230" s="29"/>
      <c r="DST230" s="29"/>
      <c r="DSU230" s="29"/>
      <c r="DSV230" s="29"/>
      <c r="DSW230" s="29"/>
      <c r="DSX230" s="29"/>
      <c r="DSY230" s="29"/>
      <c r="DSZ230" s="29"/>
      <c r="DTA230" s="29"/>
      <c r="DTB230" s="29"/>
      <c r="DTC230" s="29"/>
      <c r="DTD230" s="29"/>
      <c r="DTE230" s="29"/>
      <c r="DTF230" s="29"/>
      <c r="DTG230" s="29"/>
      <c r="DTH230" s="29"/>
      <c r="DTI230" s="29"/>
      <c r="DTJ230" s="29"/>
      <c r="DTK230" s="29"/>
      <c r="DTL230" s="29"/>
      <c r="DTM230" s="29"/>
      <c r="DTN230" s="29"/>
      <c r="DTO230" s="29"/>
      <c r="DTP230" s="29"/>
      <c r="DTQ230" s="29"/>
      <c r="DTR230" s="29"/>
      <c r="DTS230" s="29"/>
      <c r="DTT230" s="29"/>
      <c r="DTU230" s="29"/>
      <c r="DTV230" s="29"/>
      <c r="DTW230" s="29"/>
      <c r="DTX230" s="29"/>
      <c r="DTY230" s="29"/>
      <c r="DTZ230" s="29"/>
      <c r="DUA230" s="29"/>
      <c r="DUB230" s="29"/>
      <c r="DUC230" s="29"/>
      <c r="DUD230" s="29"/>
      <c r="DUE230" s="29"/>
      <c r="DUF230" s="29"/>
      <c r="DUG230" s="29"/>
      <c r="DUH230" s="29"/>
      <c r="DUI230" s="29"/>
      <c r="DUJ230" s="29"/>
      <c r="DUK230" s="29"/>
      <c r="DUL230" s="29"/>
      <c r="DUM230" s="29"/>
      <c r="DUN230" s="29"/>
      <c r="DUO230" s="29"/>
      <c r="DUP230" s="29"/>
      <c r="DUQ230" s="29"/>
      <c r="DUR230" s="29"/>
      <c r="DUS230" s="29"/>
      <c r="DUT230" s="29"/>
      <c r="DUU230" s="29"/>
      <c r="DUV230" s="29"/>
      <c r="DUW230" s="29"/>
      <c r="DUX230" s="29"/>
      <c r="DUY230" s="29"/>
      <c r="DUZ230" s="29"/>
      <c r="DVA230" s="29"/>
      <c r="DVB230" s="29"/>
      <c r="DVC230" s="29"/>
      <c r="DVD230" s="29"/>
      <c r="DVE230" s="29"/>
      <c r="DVF230" s="29"/>
      <c r="DVG230" s="29"/>
      <c r="DVH230" s="29"/>
      <c r="DVI230" s="29"/>
      <c r="DVJ230" s="29"/>
      <c r="DVK230" s="29"/>
      <c r="DVL230" s="29"/>
      <c r="DVM230" s="29"/>
      <c r="DVN230" s="29"/>
      <c r="DVO230" s="29"/>
      <c r="DVP230" s="29"/>
      <c r="DVQ230" s="29"/>
      <c r="DVR230" s="29"/>
      <c r="DVS230" s="29"/>
      <c r="DVT230" s="29"/>
      <c r="DVU230" s="29"/>
      <c r="DVV230" s="29"/>
      <c r="DVW230" s="29"/>
      <c r="DVX230" s="29"/>
      <c r="DVY230" s="29"/>
      <c r="DVZ230" s="29"/>
      <c r="DWA230" s="29"/>
      <c r="DWB230" s="29"/>
      <c r="DWC230" s="29"/>
      <c r="DWD230" s="29"/>
      <c r="DWE230" s="29"/>
      <c r="DWF230" s="29"/>
      <c r="DWG230" s="29"/>
      <c r="DWH230" s="29"/>
      <c r="DWI230" s="29"/>
      <c r="DWJ230" s="29"/>
      <c r="DWK230" s="29"/>
      <c r="DWL230" s="29"/>
      <c r="DWM230" s="29"/>
      <c r="DWN230" s="29"/>
      <c r="DWO230" s="29"/>
      <c r="DWP230" s="29"/>
      <c r="DWQ230" s="29"/>
      <c r="DWR230" s="29"/>
      <c r="DWS230" s="29"/>
      <c r="DWT230" s="29"/>
      <c r="DWU230" s="29"/>
      <c r="DWV230" s="29"/>
      <c r="DWW230" s="29"/>
      <c r="DWX230" s="29"/>
      <c r="DWY230" s="29"/>
      <c r="DWZ230" s="29"/>
      <c r="DXA230" s="29"/>
      <c r="DXB230" s="29"/>
      <c r="DXC230" s="29"/>
      <c r="DXD230" s="29"/>
      <c r="DXE230" s="29"/>
      <c r="DXF230" s="29"/>
      <c r="DXG230" s="29"/>
      <c r="DXH230" s="29"/>
      <c r="DXI230" s="29"/>
      <c r="DXJ230" s="29"/>
      <c r="DXK230" s="29"/>
      <c r="DXL230" s="29"/>
      <c r="DXM230" s="29"/>
      <c r="DXN230" s="29"/>
      <c r="DXO230" s="29"/>
      <c r="DXP230" s="29"/>
      <c r="DXQ230" s="29"/>
      <c r="DXR230" s="29"/>
      <c r="DXS230" s="29"/>
      <c r="DXT230" s="29"/>
      <c r="DXU230" s="29"/>
      <c r="DXV230" s="29"/>
      <c r="DXW230" s="29"/>
      <c r="DXX230" s="29"/>
      <c r="DXY230" s="29"/>
      <c r="DXZ230" s="29"/>
      <c r="DYA230" s="29"/>
      <c r="DYB230" s="29"/>
      <c r="DYC230" s="29"/>
      <c r="DYD230" s="29"/>
      <c r="DYE230" s="29"/>
      <c r="DYF230" s="29"/>
      <c r="DYG230" s="29"/>
      <c r="DYH230" s="29"/>
      <c r="DYI230" s="29"/>
      <c r="DYJ230" s="29"/>
      <c r="DYK230" s="29"/>
      <c r="DYL230" s="29"/>
      <c r="DYM230" s="29"/>
      <c r="DYN230" s="29"/>
      <c r="DYO230" s="29"/>
      <c r="DYP230" s="29"/>
      <c r="DYQ230" s="29"/>
      <c r="DYR230" s="29"/>
      <c r="DYS230" s="29"/>
      <c r="DYT230" s="29"/>
      <c r="DYU230" s="29"/>
      <c r="DYV230" s="29"/>
      <c r="DYW230" s="29"/>
      <c r="DYX230" s="29"/>
      <c r="DYY230" s="29"/>
      <c r="DYZ230" s="29"/>
      <c r="DZA230" s="29"/>
      <c r="DZB230" s="29"/>
      <c r="DZC230" s="29"/>
      <c r="DZD230" s="29"/>
      <c r="DZE230" s="29"/>
      <c r="DZF230" s="29"/>
      <c r="DZG230" s="29"/>
      <c r="DZH230" s="29"/>
      <c r="DZI230" s="29"/>
      <c r="DZJ230" s="29"/>
      <c r="DZK230" s="29"/>
      <c r="DZL230" s="29"/>
      <c r="DZM230" s="29"/>
      <c r="DZN230" s="29"/>
      <c r="DZO230" s="29"/>
      <c r="DZP230" s="29"/>
      <c r="DZQ230" s="29"/>
      <c r="DZR230" s="29"/>
      <c r="DZS230" s="29"/>
      <c r="DZT230" s="29"/>
      <c r="DZU230" s="29"/>
      <c r="DZV230" s="29"/>
      <c r="DZW230" s="29"/>
      <c r="DZX230" s="29"/>
      <c r="DZY230" s="29"/>
      <c r="DZZ230" s="29"/>
      <c r="EAA230" s="29"/>
      <c r="EAB230" s="29"/>
      <c r="EAC230" s="29"/>
      <c r="EAD230" s="29"/>
      <c r="EAE230" s="29"/>
      <c r="EAF230" s="29"/>
      <c r="EAG230" s="29"/>
      <c r="EAH230" s="29"/>
      <c r="EAI230" s="29"/>
      <c r="EAJ230" s="29"/>
      <c r="EAK230" s="29"/>
      <c r="EAL230" s="29"/>
      <c r="EAM230" s="29"/>
      <c r="EAN230" s="29"/>
      <c r="EAO230" s="29"/>
      <c r="EAP230" s="29"/>
      <c r="EAQ230" s="29"/>
      <c r="EAR230" s="29"/>
      <c r="EAS230" s="29"/>
      <c r="EAT230" s="29"/>
      <c r="EAU230" s="29"/>
      <c r="EAV230" s="29"/>
      <c r="EAW230" s="29"/>
      <c r="EAX230" s="29"/>
      <c r="EAY230" s="29"/>
      <c r="EAZ230" s="29"/>
      <c r="EBA230" s="29"/>
      <c r="EBB230" s="29"/>
      <c r="EBC230" s="29"/>
      <c r="EBD230" s="29"/>
      <c r="EBE230" s="29"/>
      <c r="EBF230" s="29"/>
      <c r="EBG230" s="29"/>
      <c r="EBH230" s="29"/>
      <c r="EBI230" s="29"/>
      <c r="EBJ230" s="29"/>
      <c r="EBK230" s="29"/>
      <c r="EBL230" s="29"/>
      <c r="EBM230" s="29"/>
      <c r="EBN230" s="29"/>
      <c r="EBO230" s="29"/>
      <c r="EBP230" s="29"/>
      <c r="EBQ230" s="29"/>
      <c r="EBR230" s="29"/>
      <c r="EBS230" s="29"/>
      <c r="EBT230" s="29"/>
      <c r="EBU230" s="29"/>
      <c r="EBV230" s="29"/>
      <c r="EBW230" s="29"/>
      <c r="EBX230" s="29"/>
      <c r="EBY230" s="29"/>
      <c r="EBZ230" s="29"/>
      <c r="ECA230" s="29"/>
      <c r="ECB230" s="29"/>
      <c r="ECC230" s="29"/>
      <c r="ECD230" s="29"/>
      <c r="ECE230" s="29"/>
      <c r="ECF230" s="29"/>
      <c r="ECG230" s="29"/>
      <c r="ECH230" s="29"/>
      <c r="ECI230" s="29"/>
      <c r="ECJ230" s="29"/>
      <c r="ECK230" s="29"/>
      <c r="ECL230" s="29"/>
      <c r="ECM230" s="29"/>
      <c r="ECN230" s="29"/>
      <c r="ECO230" s="29"/>
      <c r="ECP230" s="29"/>
      <c r="ECQ230" s="29"/>
      <c r="ECR230" s="29"/>
      <c r="ECS230" s="29"/>
      <c r="ECT230" s="29"/>
      <c r="ECU230" s="29"/>
      <c r="ECV230" s="29"/>
      <c r="ECW230" s="29"/>
      <c r="ECX230" s="29"/>
      <c r="ECY230" s="29"/>
      <c r="ECZ230" s="29"/>
      <c r="EDA230" s="29"/>
      <c r="EDB230" s="29"/>
      <c r="EDC230" s="29"/>
      <c r="EDD230" s="29"/>
      <c r="EDE230" s="29"/>
      <c r="EDF230" s="29"/>
      <c r="EDG230" s="29"/>
      <c r="EDH230" s="29"/>
      <c r="EDI230" s="29"/>
      <c r="EDJ230" s="29"/>
      <c r="EDK230" s="29"/>
      <c r="EDL230" s="29"/>
      <c r="EDM230" s="29"/>
      <c r="EDN230" s="29"/>
      <c r="EDO230" s="29"/>
      <c r="EDP230" s="29"/>
      <c r="EDQ230" s="29"/>
      <c r="EDR230" s="29"/>
      <c r="EDS230" s="29"/>
      <c r="EDT230" s="29"/>
      <c r="EDU230" s="29"/>
      <c r="EDV230" s="29"/>
      <c r="EDW230" s="29"/>
      <c r="EDX230" s="29"/>
      <c r="EDY230" s="29"/>
      <c r="EDZ230" s="29"/>
      <c r="EEA230" s="29"/>
      <c r="EEB230" s="29"/>
      <c r="EEC230" s="29"/>
      <c r="EED230" s="29"/>
      <c r="EEE230" s="29"/>
      <c r="EEF230" s="29"/>
      <c r="EEG230" s="29"/>
      <c r="EEH230" s="29"/>
      <c r="EEI230" s="29"/>
      <c r="EEJ230" s="29"/>
      <c r="EEK230" s="29"/>
      <c r="EEL230" s="29"/>
      <c r="EEM230" s="29"/>
      <c r="EEN230" s="29"/>
      <c r="EEO230" s="29"/>
      <c r="EEP230" s="29"/>
      <c r="EEQ230" s="29"/>
      <c r="EER230" s="29"/>
      <c r="EES230" s="29"/>
      <c r="EET230" s="29"/>
      <c r="EEU230" s="29"/>
      <c r="EEV230" s="29"/>
      <c r="EEW230" s="29"/>
      <c r="EEX230" s="29"/>
      <c r="EEY230" s="29"/>
      <c r="EEZ230" s="29"/>
      <c r="EFA230" s="29"/>
      <c r="EFB230" s="29"/>
      <c r="EFC230" s="29"/>
      <c r="EFD230" s="29"/>
      <c r="EFE230" s="29"/>
      <c r="EFF230" s="29"/>
      <c r="EFG230" s="29"/>
      <c r="EFH230" s="29"/>
      <c r="EFI230" s="29"/>
      <c r="EFJ230" s="29"/>
      <c r="EFK230" s="29"/>
      <c r="EFL230" s="29"/>
      <c r="EFM230" s="29"/>
      <c r="EFN230" s="29"/>
      <c r="EFO230" s="29"/>
      <c r="EFP230" s="29"/>
      <c r="EFQ230" s="29"/>
      <c r="EFR230" s="29"/>
      <c r="EFS230" s="29"/>
      <c r="EFT230" s="29"/>
      <c r="EFU230" s="29"/>
      <c r="EFV230" s="29"/>
      <c r="EFW230" s="29"/>
      <c r="EFX230" s="29"/>
      <c r="EFY230" s="29"/>
      <c r="EFZ230" s="29"/>
      <c r="EGA230" s="29"/>
      <c r="EGB230" s="29"/>
      <c r="EGC230" s="29"/>
      <c r="EGD230" s="29"/>
      <c r="EGE230" s="29"/>
      <c r="EGF230" s="29"/>
      <c r="EGG230" s="29"/>
      <c r="EGH230" s="29"/>
      <c r="EGI230" s="29"/>
      <c r="EGJ230" s="29"/>
      <c r="EGK230" s="29"/>
      <c r="EGL230" s="29"/>
      <c r="EGM230" s="29"/>
      <c r="EGN230" s="29"/>
      <c r="EGO230" s="29"/>
      <c r="EGP230" s="29"/>
      <c r="EGQ230" s="29"/>
      <c r="EGR230" s="29"/>
      <c r="EGS230" s="29"/>
      <c r="EGT230" s="29"/>
      <c r="EGU230" s="29"/>
      <c r="EGV230" s="29"/>
      <c r="EGW230" s="29"/>
      <c r="EGX230" s="29"/>
      <c r="EGY230" s="29"/>
      <c r="EGZ230" s="29"/>
      <c r="EHA230" s="29"/>
      <c r="EHB230" s="29"/>
      <c r="EHC230" s="29"/>
      <c r="EHD230" s="29"/>
      <c r="EHE230" s="29"/>
      <c r="EHF230" s="29"/>
      <c r="EHG230" s="29"/>
      <c r="EHH230" s="29"/>
      <c r="EHI230" s="29"/>
      <c r="EHJ230" s="29"/>
      <c r="EHK230" s="29"/>
      <c r="EHL230" s="29"/>
      <c r="EHM230" s="29"/>
      <c r="EHN230" s="29"/>
      <c r="EHO230" s="29"/>
      <c r="EHP230" s="29"/>
      <c r="EHQ230" s="29"/>
      <c r="EHR230" s="29"/>
      <c r="EHS230" s="29"/>
      <c r="EHT230" s="29"/>
      <c r="EHU230" s="29"/>
      <c r="EHV230" s="29"/>
      <c r="EHW230" s="29"/>
      <c r="EHX230" s="29"/>
      <c r="EHY230" s="29"/>
      <c r="EHZ230" s="29"/>
      <c r="EIA230" s="29"/>
      <c r="EIB230" s="29"/>
      <c r="EIC230" s="29"/>
      <c r="EID230" s="29"/>
      <c r="EIE230" s="29"/>
      <c r="EIF230" s="29"/>
      <c r="EIG230" s="29"/>
      <c r="EIH230" s="29"/>
      <c r="EII230" s="29"/>
      <c r="EIJ230" s="29"/>
      <c r="EIK230" s="29"/>
      <c r="EIL230" s="29"/>
      <c r="EIM230" s="29"/>
      <c r="EIN230" s="29"/>
      <c r="EIO230" s="29"/>
      <c r="EIP230" s="29"/>
      <c r="EIQ230" s="29"/>
      <c r="EIR230" s="29"/>
      <c r="EIS230" s="29"/>
      <c r="EIT230" s="29"/>
      <c r="EIU230" s="29"/>
      <c r="EIV230" s="29"/>
      <c r="EIW230" s="29"/>
      <c r="EIX230" s="29"/>
      <c r="EIY230" s="29"/>
      <c r="EIZ230" s="29"/>
      <c r="EJA230" s="29"/>
      <c r="EJB230" s="29"/>
      <c r="EJC230" s="29"/>
      <c r="EJD230" s="29"/>
      <c r="EJE230" s="29"/>
      <c r="EJF230" s="29"/>
      <c r="EJG230" s="29"/>
      <c r="EJH230" s="29"/>
      <c r="EJI230" s="29"/>
      <c r="EJJ230" s="29"/>
      <c r="EJK230" s="29"/>
      <c r="EJL230" s="29"/>
      <c r="EJM230" s="29"/>
      <c r="EJN230" s="29"/>
      <c r="EJO230" s="29"/>
      <c r="EJP230" s="29"/>
      <c r="EJQ230" s="29"/>
      <c r="EJR230" s="29"/>
      <c r="EJS230" s="29"/>
      <c r="EJT230" s="29"/>
      <c r="EJU230" s="29"/>
      <c r="EJV230" s="29"/>
      <c r="EJW230" s="29"/>
      <c r="EJX230" s="29"/>
      <c r="EJY230" s="29"/>
      <c r="EJZ230" s="29"/>
      <c r="EKA230" s="29"/>
      <c r="EKB230" s="29"/>
      <c r="EKC230" s="29"/>
      <c r="EKD230" s="29"/>
      <c r="EKE230" s="29"/>
      <c r="EKF230" s="29"/>
      <c r="EKG230" s="29"/>
      <c r="EKH230" s="29"/>
      <c r="EKI230" s="29"/>
      <c r="EKJ230" s="29"/>
      <c r="EKK230" s="29"/>
      <c r="EKL230" s="29"/>
      <c r="EKM230" s="29"/>
      <c r="EKN230" s="29"/>
      <c r="EKO230" s="29"/>
      <c r="EKP230" s="29"/>
      <c r="EKQ230" s="29"/>
      <c r="EKR230" s="29"/>
      <c r="EKS230" s="29"/>
      <c r="EKT230" s="29"/>
      <c r="EKU230" s="29"/>
      <c r="EKV230" s="29"/>
      <c r="EKW230" s="29"/>
      <c r="EKX230" s="29"/>
      <c r="EKY230" s="29"/>
      <c r="EKZ230" s="29"/>
      <c r="ELA230" s="29"/>
      <c r="ELB230" s="29"/>
      <c r="ELC230" s="29"/>
      <c r="ELD230" s="29"/>
      <c r="ELE230" s="29"/>
      <c r="ELF230" s="29"/>
      <c r="ELG230" s="29"/>
      <c r="ELH230" s="29"/>
      <c r="ELI230" s="29"/>
      <c r="ELJ230" s="29"/>
      <c r="ELK230" s="29"/>
      <c r="ELL230" s="29"/>
      <c r="ELM230" s="29"/>
      <c r="ELN230" s="29"/>
      <c r="ELO230" s="29"/>
      <c r="ELP230" s="29"/>
      <c r="ELQ230" s="29"/>
      <c r="ELR230" s="29"/>
      <c r="ELS230" s="29"/>
      <c r="ELT230" s="29"/>
      <c r="ELU230" s="29"/>
      <c r="ELV230" s="29"/>
      <c r="ELW230" s="29"/>
      <c r="ELX230" s="29"/>
      <c r="ELY230" s="29"/>
      <c r="ELZ230" s="29"/>
      <c r="EMA230" s="29"/>
      <c r="EMB230" s="29"/>
      <c r="EMC230" s="29"/>
      <c r="EMD230" s="29"/>
      <c r="EME230" s="29"/>
      <c r="EMF230" s="29"/>
      <c r="EMG230" s="29"/>
      <c r="EMH230" s="29"/>
      <c r="EMI230" s="29"/>
      <c r="EMJ230" s="29"/>
      <c r="EMK230" s="29"/>
      <c r="EML230" s="29"/>
      <c r="EMM230" s="29"/>
      <c r="EMN230" s="29"/>
      <c r="EMO230" s="29"/>
      <c r="EMP230" s="29"/>
      <c r="EMQ230" s="29"/>
      <c r="EMR230" s="29"/>
      <c r="EMS230" s="29"/>
      <c r="EMT230" s="29"/>
      <c r="EMU230" s="29"/>
      <c r="EMV230" s="29"/>
      <c r="EMW230" s="29"/>
      <c r="EMX230" s="29"/>
      <c r="EMY230" s="29"/>
      <c r="EMZ230" s="29"/>
      <c r="ENA230" s="29"/>
      <c r="ENB230" s="29"/>
      <c r="ENC230" s="29"/>
      <c r="END230" s="29"/>
      <c r="ENE230" s="29"/>
      <c r="ENF230" s="29"/>
      <c r="ENG230" s="29"/>
      <c r="ENH230" s="29"/>
      <c r="ENI230" s="29"/>
      <c r="ENJ230" s="29"/>
      <c r="ENK230" s="29"/>
      <c r="ENL230" s="29"/>
      <c r="ENM230" s="29"/>
      <c r="ENN230" s="29"/>
      <c r="ENO230" s="29"/>
      <c r="ENP230" s="29"/>
      <c r="ENQ230" s="29"/>
      <c r="ENR230" s="29"/>
      <c r="ENS230" s="29"/>
      <c r="ENT230" s="29"/>
      <c r="ENU230" s="29"/>
      <c r="ENV230" s="29"/>
      <c r="ENW230" s="29"/>
      <c r="ENX230" s="29"/>
      <c r="ENY230" s="29"/>
      <c r="ENZ230" s="29"/>
      <c r="EOA230" s="29"/>
      <c r="EOB230" s="29"/>
      <c r="EOC230" s="29"/>
      <c r="EOD230" s="29"/>
      <c r="EOE230" s="29"/>
      <c r="EOF230" s="29"/>
      <c r="EOG230" s="29"/>
      <c r="EOH230" s="29"/>
      <c r="EOI230" s="29"/>
      <c r="EOJ230" s="29"/>
      <c r="EOK230" s="29"/>
      <c r="EOL230" s="29"/>
      <c r="EOM230" s="29"/>
      <c r="EON230" s="29"/>
      <c r="EOO230" s="29"/>
      <c r="EOP230" s="29"/>
      <c r="EOQ230" s="29"/>
      <c r="EOR230" s="29"/>
      <c r="EOS230" s="29"/>
      <c r="EOT230" s="29"/>
      <c r="EOU230" s="29"/>
      <c r="EOV230" s="29"/>
      <c r="EOW230" s="29"/>
      <c r="EOX230" s="29"/>
      <c r="EOY230" s="29"/>
      <c r="EOZ230" s="29"/>
      <c r="EPA230" s="29"/>
      <c r="EPB230" s="29"/>
      <c r="EPC230" s="29"/>
      <c r="EPD230" s="29"/>
      <c r="EPE230" s="29"/>
      <c r="EPF230" s="29"/>
      <c r="EPG230" s="29"/>
      <c r="EPH230" s="29"/>
      <c r="EPI230" s="29"/>
      <c r="EPJ230" s="29"/>
      <c r="EPK230" s="29"/>
      <c r="EPL230" s="29"/>
      <c r="EPM230" s="29"/>
      <c r="EPN230" s="29"/>
      <c r="EPO230" s="29"/>
      <c r="EPP230" s="29"/>
      <c r="EPQ230" s="29"/>
      <c r="EPR230" s="29"/>
      <c r="EPS230" s="29"/>
      <c r="EPT230" s="29"/>
      <c r="EPU230" s="29"/>
      <c r="EPV230" s="29"/>
      <c r="EPW230" s="29"/>
      <c r="EPX230" s="29"/>
      <c r="EPY230" s="29"/>
      <c r="EPZ230" s="29"/>
      <c r="EQA230" s="29"/>
      <c r="EQB230" s="29"/>
      <c r="EQC230" s="29"/>
      <c r="EQD230" s="29"/>
      <c r="EQE230" s="29"/>
      <c r="EQF230" s="29"/>
      <c r="EQG230" s="29"/>
      <c r="EQH230" s="29"/>
      <c r="EQI230" s="29"/>
      <c r="EQJ230" s="29"/>
      <c r="EQK230" s="29"/>
      <c r="EQL230" s="29"/>
      <c r="EQM230" s="29"/>
      <c r="EQN230" s="29"/>
      <c r="EQO230" s="29"/>
      <c r="EQP230" s="29"/>
      <c r="EQQ230" s="29"/>
      <c r="EQR230" s="29"/>
      <c r="EQS230" s="29"/>
      <c r="EQT230" s="29"/>
      <c r="EQU230" s="29"/>
      <c r="EQV230" s="29"/>
      <c r="EQW230" s="29"/>
      <c r="EQX230" s="29"/>
      <c r="EQY230" s="29"/>
      <c r="EQZ230" s="29"/>
      <c r="ERA230" s="29"/>
      <c r="ERB230" s="29"/>
      <c r="ERC230" s="29"/>
      <c r="ERD230" s="29"/>
      <c r="ERE230" s="29"/>
      <c r="ERF230" s="29"/>
      <c r="ERG230" s="29"/>
      <c r="ERH230" s="29"/>
      <c r="ERI230" s="29"/>
      <c r="ERJ230" s="29"/>
      <c r="ERK230" s="29"/>
      <c r="ERL230" s="29"/>
      <c r="ERM230" s="29"/>
      <c r="ERN230" s="29"/>
      <c r="ERO230" s="29"/>
      <c r="ERP230" s="29"/>
      <c r="ERQ230" s="29"/>
      <c r="ERR230" s="29"/>
      <c r="ERS230" s="29"/>
      <c r="ERT230" s="29"/>
      <c r="ERU230" s="29"/>
      <c r="ERV230" s="29"/>
      <c r="ERW230" s="29"/>
      <c r="ERX230" s="29"/>
      <c r="ERY230" s="29"/>
      <c r="ERZ230" s="29"/>
      <c r="ESA230" s="29"/>
      <c r="ESB230" s="29"/>
      <c r="ESC230" s="29"/>
      <c r="ESD230" s="29"/>
      <c r="ESE230" s="29"/>
      <c r="ESF230" s="29"/>
      <c r="ESG230" s="29"/>
      <c r="ESH230" s="29"/>
      <c r="ESI230" s="29"/>
      <c r="ESJ230" s="29"/>
      <c r="ESK230" s="29"/>
      <c r="ESL230" s="29"/>
      <c r="ESM230" s="29"/>
      <c r="ESN230" s="29"/>
      <c r="ESO230" s="29"/>
      <c r="ESP230" s="29"/>
      <c r="ESQ230" s="29"/>
      <c r="ESR230" s="29"/>
      <c r="ESS230" s="29"/>
      <c r="EST230" s="29"/>
      <c r="ESU230" s="29"/>
      <c r="ESV230" s="29"/>
      <c r="ESW230" s="29"/>
      <c r="ESX230" s="29"/>
      <c r="ESY230" s="29"/>
      <c r="ESZ230" s="29"/>
      <c r="ETA230" s="29"/>
      <c r="ETB230" s="29"/>
      <c r="ETC230" s="29"/>
      <c r="ETD230" s="29"/>
      <c r="ETE230" s="29"/>
      <c r="ETF230" s="29"/>
      <c r="ETG230" s="29"/>
      <c r="ETH230" s="29"/>
      <c r="ETI230" s="29"/>
      <c r="ETJ230" s="29"/>
      <c r="ETK230" s="29"/>
      <c r="ETL230" s="29"/>
      <c r="ETM230" s="29"/>
      <c r="ETN230" s="29"/>
      <c r="ETO230" s="29"/>
      <c r="ETP230" s="29"/>
      <c r="ETQ230" s="29"/>
      <c r="ETR230" s="29"/>
      <c r="ETS230" s="29"/>
      <c r="ETT230" s="29"/>
      <c r="ETU230" s="29"/>
      <c r="ETV230" s="29"/>
      <c r="ETW230" s="29"/>
      <c r="ETX230" s="29"/>
      <c r="ETY230" s="29"/>
      <c r="ETZ230" s="29"/>
      <c r="EUA230" s="29"/>
      <c r="EUB230" s="29"/>
      <c r="EUC230" s="29"/>
      <c r="EUD230" s="29"/>
      <c r="EUE230" s="29"/>
      <c r="EUF230" s="29"/>
      <c r="EUG230" s="29"/>
      <c r="EUH230" s="29"/>
      <c r="EUI230" s="29"/>
      <c r="EUJ230" s="29"/>
      <c r="EUK230" s="29"/>
      <c r="EUL230" s="29"/>
      <c r="EUM230" s="29"/>
      <c r="EUN230" s="29"/>
      <c r="EUO230" s="29"/>
      <c r="EUP230" s="29"/>
      <c r="EUQ230" s="29"/>
      <c r="EUR230" s="29"/>
      <c r="EUS230" s="29"/>
      <c r="EUT230" s="29"/>
      <c r="EUU230" s="29"/>
      <c r="EUV230" s="29"/>
      <c r="EUW230" s="29"/>
      <c r="EUX230" s="29"/>
      <c r="EUY230" s="29"/>
      <c r="EUZ230" s="29"/>
      <c r="EVA230" s="29"/>
      <c r="EVB230" s="29"/>
      <c r="EVC230" s="29"/>
      <c r="EVD230" s="29"/>
      <c r="EVE230" s="29"/>
      <c r="EVF230" s="29"/>
      <c r="EVG230" s="29"/>
      <c r="EVH230" s="29"/>
      <c r="EVI230" s="29"/>
      <c r="EVJ230" s="29"/>
      <c r="EVK230" s="29"/>
      <c r="EVL230" s="29"/>
      <c r="EVM230" s="29"/>
      <c r="EVN230" s="29"/>
      <c r="EVO230" s="29"/>
      <c r="EVP230" s="29"/>
      <c r="EVQ230" s="29"/>
      <c r="EVR230" s="29"/>
      <c r="EVS230" s="29"/>
      <c r="EVT230" s="29"/>
      <c r="EVU230" s="29"/>
      <c r="EVV230" s="29"/>
      <c r="EVW230" s="29"/>
      <c r="EVX230" s="29"/>
      <c r="EVY230" s="29"/>
      <c r="EVZ230" s="29"/>
      <c r="EWA230" s="29"/>
      <c r="EWB230" s="29"/>
      <c r="EWC230" s="29"/>
      <c r="EWD230" s="29"/>
      <c r="EWE230" s="29"/>
      <c r="EWF230" s="29"/>
      <c r="EWG230" s="29"/>
      <c r="EWH230" s="29"/>
      <c r="EWI230" s="29"/>
      <c r="EWJ230" s="29"/>
      <c r="EWK230" s="29"/>
      <c r="EWL230" s="29"/>
      <c r="EWM230" s="29"/>
      <c r="EWN230" s="29"/>
      <c r="EWO230" s="29"/>
      <c r="EWP230" s="29"/>
      <c r="EWQ230" s="29"/>
      <c r="EWR230" s="29"/>
      <c r="EWS230" s="29"/>
      <c r="EWT230" s="29"/>
      <c r="EWU230" s="29"/>
      <c r="EWV230" s="29"/>
      <c r="EWW230" s="29"/>
      <c r="EWX230" s="29"/>
      <c r="EWY230" s="29"/>
      <c r="EWZ230" s="29"/>
      <c r="EXA230" s="29"/>
      <c r="EXB230" s="29"/>
      <c r="EXC230" s="29"/>
      <c r="EXD230" s="29"/>
      <c r="EXE230" s="29"/>
      <c r="EXF230" s="29"/>
      <c r="EXG230" s="29"/>
      <c r="EXH230" s="29"/>
      <c r="EXI230" s="29"/>
      <c r="EXJ230" s="29"/>
      <c r="EXK230" s="29"/>
      <c r="EXL230" s="29"/>
      <c r="EXM230" s="29"/>
      <c r="EXN230" s="29"/>
      <c r="EXO230" s="29"/>
      <c r="EXP230" s="29"/>
      <c r="EXQ230" s="29"/>
      <c r="EXR230" s="29"/>
      <c r="EXS230" s="29"/>
      <c r="EXT230" s="29"/>
      <c r="EXU230" s="29"/>
      <c r="EXV230" s="29"/>
      <c r="EXW230" s="29"/>
      <c r="EXX230" s="29"/>
      <c r="EXY230" s="29"/>
      <c r="EXZ230" s="29"/>
      <c r="EYA230" s="29"/>
      <c r="EYB230" s="29"/>
      <c r="EYC230" s="29"/>
      <c r="EYD230" s="29"/>
      <c r="EYE230" s="29"/>
      <c r="EYF230" s="29"/>
      <c r="EYG230" s="29"/>
      <c r="EYH230" s="29"/>
      <c r="EYI230" s="29"/>
      <c r="EYJ230" s="29"/>
      <c r="EYK230" s="29"/>
      <c r="EYL230" s="29"/>
      <c r="EYM230" s="29"/>
      <c r="EYN230" s="29"/>
      <c r="EYO230" s="29"/>
      <c r="EYP230" s="29"/>
      <c r="EYQ230" s="29"/>
      <c r="EYR230" s="29"/>
      <c r="EYS230" s="29"/>
      <c r="EYT230" s="29"/>
      <c r="EYU230" s="29"/>
      <c r="EYV230" s="29"/>
      <c r="EYW230" s="29"/>
      <c r="EYX230" s="29"/>
      <c r="EYY230" s="29"/>
      <c r="EYZ230" s="29"/>
      <c r="EZA230" s="29"/>
      <c r="EZB230" s="29"/>
      <c r="EZC230" s="29"/>
      <c r="EZD230" s="29"/>
      <c r="EZE230" s="29"/>
      <c r="EZF230" s="29"/>
      <c r="EZG230" s="29"/>
      <c r="EZH230" s="29"/>
      <c r="EZI230" s="29"/>
      <c r="EZJ230" s="29"/>
      <c r="EZK230" s="29"/>
      <c r="EZL230" s="29"/>
      <c r="EZM230" s="29"/>
      <c r="EZN230" s="29"/>
      <c r="EZO230" s="29"/>
      <c r="EZP230" s="29"/>
      <c r="EZQ230" s="29"/>
      <c r="EZR230" s="29"/>
      <c r="EZS230" s="29"/>
      <c r="EZT230" s="29"/>
      <c r="EZU230" s="29"/>
      <c r="EZV230" s="29"/>
      <c r="EZW230" s="29"/>
      <c r="EZX230" s="29"/>
      <c r="EZY230" s="29"/>
      <c r="EZZ230" s="29"/>
      <c r="FAA230" s="29"/>
      <c r="FAB230" s="29"/>
      <c r="FAC230" s="29"/>
      <c r="FAD230" s="29"/>
      <c r="FAE230" s="29"/>
      <c r="FAF230" s="29"/>
      <c r="FAG230" s="29"/>
      <c r="FAH230" s="29"/>
      <c r="FAI230" s="29"/>
      <c r="FAJ230" s="29"/>
      <c r="FAK230" s="29"/>
      <c r="FAL230" s="29"/>
      <c r="FAM230" s="29"/>
      <c r="FAN230" s="29"/>
      <c r="FAO230" s="29"/>
      <c r="FAP230" s="29"/>
      <c r="FAQ230" s="29"/>
      <c r="FAR230" s="29"/>
      <c r="FAS230" s="29"/>
      <c r="FAT230" s="29"/>
      <c r="FAU230" s="29"/>
      <c r="FAV230" s="29"/>
      <c r="FAW230" s="29"/>
      <c r="FAX230" s="29"/>
      <c r="FAY230" s="29"/>
      <c r="FAZ230" s="29"/>
      <c r="FBA230" s="29"/>
      <c r="FBB230" s="29"/>
      <c r="FBC230" s="29"/>
      <c r="FBD230" s="29"/>
      <c r="FBE230" s="29"/>
      <c r="FBF230" s="29"/>
      <c r="FBG230" s="29"/>
      <c r="FBH230" s="29"/>
      <c r="FBI230" s="29"/>
      <c r="FBJ230" s="29"/>
      <c r="FBK230" s="29"/>
      <c r="FBL230" s="29"/>
      <c r="FBM230" s="29"/>
      <c r="FBN230" s="29"/>
      <c r="FBO230" s="29"/>
      <c r="FBP230" s="29"/>
      <c r="FBQ230" s="29"/>
      <c r="FBR230" s="29"/>
      <c r="FBS230" s="29"/>
      <c r="FBT230" s="29"/>
      <c r="FBU230" s="29"/>
      <c r="FBV230" s="29"/>
      <c r="FBW230" s="29"/>
      <c r="FBX230" s="29"/>
      <c r="FBY230" s="29"/>
      <c r="FBZ230" s="29"/>
      <c r="FCA230" s="29"/>
      <c r="FCB230" s="29"/>
      <c r="FCC230" s="29"/>
      <c r="FCD230" s="29"/>
      <c r="FCE230" s="29"/>
      <c r="FCF230" s="29"/>
      <c r="FCG230" s="29"/>
      <c r="FCH230" s="29"/>
      <c r="FCI230" s="29"/>
      <c r="FCJ230" s="29"/>
      <c r="FCK230" s="29"/>
      <c r="FCL230" s="29"/>
      <c r="FCM230" s="29"/>
      <c r="FCN230" s="29"/>
      <c r="FCO230" s="29"/>
      <c r="FCP230" s="29"/>
      <c r="FCQ230" s="29"/>
      <c r="FCR230" s="29"/>
      <c r="FCS230" s="29"/>
      <c r="FCT230" s="29"/>
      <c r="FCU230" s="29"/>
      <c r="FCV230" s="29"/>
      <c r="FCW230" s="29"/>
      <c r="FCX230" s="29"/>
      <c r="FCY230" s="29"/>
      <c r="FCZ230" s="29"/>
      <c r="FDA230" s="29"/>
      <c r="FDB230" s="29"/>
      <c r="FDC230" s="29"/>
      <c r="FDD230" s="29"/>
      <c r="FDE230" s="29"/>
      <c r="FDF230" s="29"/>
      <c r="FDG230" s="29"/>
      <c r="FDH230" s="29"/>
      <c r="FDI230" s="29"/>
      <c r="FDJ230" s="29"/>
      <c r="FDK230" s="29"/>
      <c r="FDL230" s="29"/>
      <c r="FDM230" s="29"/>
      <c r="FDN230" s="29"/>
      <c r="FDO230" s="29"/>
      <c r="FDP230" s="29"/>
      <c r="FDQ230" s="29"/>
      <c r="FDR230" s="29"/>
      <c r="FDS230" s="29"/>
      <c r="FDT230" s="29"/>
      <c r="FDU230" s="29"/>
      <c r="FDV230" s="29"/>
      <c r="FDW230" s="29"/>
      <c r="FDX230" s="29"/>
      <c r="FDY230" s="29"/>
      <c r="FDZ230" s="29"/>
      <c r="FEA230" s="29"/>
      <c r="FEB230" s="29"/>
      <c r="FEC230" s="29"/>
      <c r="FED230" s="29"/>
      <c r="FEE230" s="29"/>
      <c r="FEF230" s="29"/>
      <c r="FEG230" s="29"/>
      <c r="FEH230" s="29"/>
      <c r="FEI230" s="29"/>
      <c r="FEJ230" s="29"/>
      <c r="FEK230" s="29"/>
      <c r="FEL230" s="29"/>
      <c r="FEM230" s="29"/>
      <c r="FEN230" s="29"/>
      <c r="FEO230" s="29"/>
      <c r="FEP230" s="29"/>
      <c r="FEQ230" s="29"/>
      <c r="FER230" s="29"/>
      <c r="FES230" s="29"/>
      <c r="FET230" s="29"/>
      <c r="FEU230" s="29"/>
      <c r="FEV230" s="29"/>
      <c r="FEW230" s="29"/>
      <c r="FEX230" s="29"/>
      <c r="FEY230" s="29"/>
      <c r="FEZ230" s="29"/>
      <c r="FFA230" s="29"/>
      <c r="FFB230" s="29"/>
      <c r="FFC230" s="29"/>
      <c r="FFD230" s="29"/>
      <c r="FFE230" s="29"/>
      <c r="FFF230" s="29"/>
      <c r="FFG230" s="29"/>
      <c r="FFH230" s="29"/>
      <c r="FFI230" s="29"/>
      <c r="FFJ230" s="29"/>
      <c r="FFK230" s="29"/>
      <c r="FFL230" s="29"/>
      <c r="FFM230" s="29"/>
      <c r="FFN230" s="29"/>
      <c r="FFO230" s="29"/>
      <c r="FFP230" s="29"/>
      <c r="FFQ230" s="29"/>
      <c r="FFR230" s="29"/>
      <c r="FFS230" s="29"/>
      <c r="FFT230" s="29"/>
      <c r="FFU230" s="29"/>
      <c r="FFV230" s="29"/>
      <c r="FFW230" s="29"/>
      <c r="FFX230" s="29"/>
      <c r="FFY230" s="29"/>
      <c r="FFZ230" s="29"/>
      <c r="FGA230" s="29"/>
      <c r="FGB230" s="29"/>
      <c r="FGC230" s="29"/>
      <c r="FGD230" s="29"/>
      <c r="FGE230" s="29"/>
      <c r="FGF230" s="29"/>
      <c r="FGG230" s="29"/>
      <c r="FGH230" s="29"/>
      <c r="FGI230" s="29"/>
      <c r="FGJ230" s="29"/>
      <c r="FGK230" s="29"/>
      <c r="FGL230" s="29"/>
      <c r="FGM230" s="29"/>
      <c r="FGN230" s="29"/>
      <c r="FGO230" s="29"/>
      <c r="FGP230" s="29"/>
      <c r="FGQ230" s="29"/>
      <c r="FGR230" s="29"/>
      <c r="FGS230" s="29"/>
      <c r="FGT230" s="29"/>
      <c r="FGU230" s="29"/>
      <c r="FGV230" s="29"/>
      <c r="FGW230" s="29"/>
      <c r="FGX230" s="29"/>
      <c r="FGY230" s="29"/>
      <c r="FGZ230" s="29"/>
      <c r="FHA230" s="29"/>
      <c r="FHB230" s="29"/>
      <c r="FHC230" s="29"/>
      <c r="FHD230" s="29"/>
      <c r="FHE230" s="29"/>
      <c r="FHF230" s="29"/>
      <c r="FHG230" s="29"/>
      <c r="FHH230" s="29"/>
      <c r="FHI230" s="29"/>
      <c r="FHJ230" s="29"/>
      <c r="FHK230" s="29"/>
      <c r="FHL230" s="29"/>
      <c r="FHM230" s="29"/>
      <c r="FHN230" s="29"/>
      <c r="FHO230" s="29"/>
      <c r="FHP230" s="29"/>
      <c r="FHQ230" s="29"/>
      <c r="FHR230" s="29"/>
      <c r="FHS230" s="29"/>
      <c r="FHT230" s="29"/>
      <c r="FHU230" s="29"/>
      <c r="FHV230" s="29"/>
      <c r="FHW230" s="29"/>
      <c r="FHX230" s="29"/>
      <c r="FHY230" s="29"/>
      <c r="FHZ230" s="29"/>
      <c r="FIA230" s="29"/>
      <c r="FIB230" s="29"/>
      <c r="FIC230" s="29"/>
      <c r="FID230" s="29"/>
      <c r="FIE230" s="29"/>
      <c r="FIF230" s="29"/>
      <c r="FIG230" s="29"/>
      <c r="FIH230" s="29"/>
      <c r="FII230" s="29"/>
      <c r="FIJ230" s="29"/>
      <c r="FIK230" s="29"/>
      <c r="FIL230" s="29"/>
      <c r="FIM230" s="29"/>
      <c r="FIN230" s="29"/>
      <c r="FIO230" s="29"/>
      <c r="FIP230" s="29"/>
      <c r="FIQ230" s="29"/>
      <c r="FIR230" s="29"/>
      <c r="FIS230" s="29"/>
      <c r="FIT230" s="29"/>
      <c r="FIU230" s="29"/>
      <c r="FIV230" s="29"/>
      <c r="FIW230" s="29"/>
      <c r="FIX230" s="29"/>
      <c r="FIY230" s="29"/>
      <c r="FIZ230" s="29"/>
      <c r="FJA230" s="29"/>
      <c r="FJB230" s="29"/>
      <c r="FJC230" s="29"/>
      <c r="FJD230" s="29"/>
      <c r="FJE230" s="29"/>
      <c r="FJF230" s="29"/>
      <c r="FJG230" s="29"/>
      <c r="FJH230" s="29"/>
      <c r="FJI230" s="29"/>
      <c r="FJJ230" s="29"/>
      <c r="FJK230" s="29"/>
      <c r="FJL230" s="29"/>
      <c r="FJM230" s="29"/>
      <c r="FJN230" s="29"/>
      <c r="FJO230" s="29"/>
      <c r="FJP230" s="29"/>
      <c r="FJQ230" s="29"/>
      <c r="FJR230" s="29"/>
      <c r="FJS230" s="29"/>
      <c r="FJT230" s="29"/>
      <c r="FJU230" s="29"/>
      <c r="FJV230" s="29"/>
      <c r="FJW230" s="29"/>
      <c r="FJX230" s="29"/>
      <c r="FJY230" s="29"/>
      <c r="FJZ230" s="29"/>
      <c r="FKA230" s="29"/>
      <c r="FKB230" s="29"/>
      <c r="FKC230" s="29"/>
      <c r="FKD230" s="29"/>
      <c r="FKE230" s="29"/>
      <c r="FKF230" s="29"/>
      <c r="FKG230" s="29"/>
      <c r="FKH230" s="29"/>
      <c r="FKI230" s="29"/>
      <c r="FKJ230" s="29"/>
      <c r="FKK230" s="29"/>
      <c r="FKL230" s="29"/>
      <c r="FKM230" s="29"/>
      <c r="FKN230" s="29"/>
      <c r="FKO230" s="29"/>
      <c r="FKP230" s="29"/>
      <c r="FKQ230" s="29"/>
      <c r="FKR230" s="29"/>
      <c r="FKS230" s="29"/>
      <c r="FKT230" s="29"/>
      <c r="FKU230" s="29"/>
      <c r="FKV230" s="29"/>
      <c r="FKW230" s="29"/>
      <c r="FKX230" s="29"/>
      <c r="FKY230" s="29"/>
      <c r="FKZ230" s="29"/>
      <c r="FLA230" s="29"/>
      <c r="FLB230" s="29"/>
      <c r="FLC230" s="29"/>
      <c r="FLD230" s="29"/>
      <c r="FLE230" s="29"/>
      <c r="FLF230" s="29"/>
      <c r="FLG230" s="29"/>
      <c r="FLH230" s="29"/>
      <c r="FLI230" s="29"/>
      <c r="FLJ230" s="29"/>
      <c r="FLK230" s="29"/>
      <c r="FLL230" s="29"/>
      <c r="FLM230" s="29"/>
      <c r="FLN230" s="29"/>
      <c r="FLO230" s="29"/>
      <c r="FLP230" s="29"/>
      <c r="FLQ230" s="29"/>
      <c r="FLR230" s="29"/>
      <c r="FLS230" s="29"/>
      <c r="FLT230" s="29"/>
      <c r="FLU230" s="29"/>
      <c r="FLV230" s="29"/>
      <c r="FLW230" s="29"/>
      <c r="FLX230" s="29"/>
      <c r="FLY230" s="29"/>
      <c r="FLZ230" s="29"/>
      <c r="FMA230" s="29"/>
      <c r="FMB230" s="29"/>
      <c r="FMC230" s="29"/>
      <c r="FMD230" s="29"/>
      <c r="FME230" s="29"/>
      <c r="FMF230" s="29"/>
      <c r="FMG230" s="29"/>
      <c r="FMH230" s="29"/>
      <c r="FMI230" s="29"/>
      <c r="FMJ230" s="29"/>
      <c r="FMK230" s="29"/>
      <c r="FML230" s="29"/>
      <c r="FMM230" s="29"/>
      <c r="FMN230" s="29"/>
      <c r="FMO230" s="29"/>
      <c r="FMP230" s="29"/>
      <c r="FMQ230" s="29"/>
      <c r="FMR230" s="29"/>
      <c r="FMS230" s="29"/>
      <c r="FMT230" s="29"/>
      <c r="FMU230" s="29"/>
      <c r="FMV230" s="29"/>
      <c r="FMW230" s="29"/>
      <c r="FMX230" s="29"/>
      <c r="FMY230" s="29"/>
      <c r="FMZ230" s="29"/>
      <c r="FNA230" s="29"/>
      <c r="FNB230" s="29"/>
      <c r="FNC230" s="29"/>
      <c r="FND230" s="29"/>
      <c r="FNE230" s="29"/>
      <c r="FNF230" s="29"/>
      <c r="FNG230" s="29"/>
      <c r="FNH230" s="29"/>
      <c r="FNI230" s="29"/>
      <c r="FNJ230" s="29"/>
      <c r="FNK230" s="29"/>
      <c r="FNL230" s="29"/>
      <c r="FNM230" s="29"/>
      <c r="FNN230" s="29"/>
      <c r="FNO230" s="29"/>
      <c r="FNP230" s="29"/>
      <c r="FNQ230" s="29"/>
      <c r="FNR230" s="29"/>
      <c r="FNS230" s="29"/>
      <c r="FNT230" s="29"/>
      <c r="FNU230" s="29"/>
      <c r="FNV230" s="29"/>
      <c r="FNW230" s="29"/>
      <c r="FNX230" s="29"/>
      <c r="FNY230" s="29"/>
      <c r="FNZ230" s="29"/>
      <c r="FOA230" s="29"/>
      <c r="FOB230" s="29"/>
      <c r="FOC230" s="29"/>
      <c r="FOD230" s="29"/>
      <c r="FOE230" s="29"/>
      <c r="FOF230" s="29"/>
      <c r="FOG230" s="29"/>
      <c r="FOH230" s="29"/>
      <c r="FOI230" s="29"/>
      <c r="FOJ230" s="29"/>
      <c r="FOK230" s="29"/>
      <c r="FOL230" s="29"/>
      <c r="FOM230" s="29"/>
      <c r="FON230" s="29"/>
      <c r="FOO230" s="29"/>
      <c r="FOP230" s="29"/>
      <c r="FOQ230" s="29"/>
      <c r="FOR230" s="29"/>
      <c r="FOS230" s="29"/>
      <c r="FOT230" s="29"/>
      <c r="FOU230" s="29"/>
      <c r="FOV230" s="29"/>
      <c r="FOW230" s="29"/>
      <c r="FOX230" s="29"/>
      <c r="FOY230" s="29"/>
      <c r="FOZ230" s="29"/>
      <c r="FPA230" s="29"/>
      <c r="FPB230" s="29"/>
      <c r="FPC230" s="29"/>
      <c r="FPD230" s="29"/>
      <c r="FPE230" s="29"/>
      <c r="FPF230" s="29"/>
      <c r="FPG230" s="29"/>
      <c r="FPH230" s="29"/>
      <c r="FPI230" s="29"/>
      <c r="FPJ230" s="29"/>
      <c r="FPK230" s="29"/>
      <c r="FPL230" s="29"/>
      <c r="FPM230" s="29"/>
      <c r="FPN230" s="29"/>
      <c r="FPO230" s="29"/>
      <c r="FPP230" s="29"/>
      <c r="FPQ230" s="29"/>
      <c r="FPR230" s="29"/>
      <c r="FPS230" s="29"/>
      <c r="FPT230" s="29"/>
      <c r="FPU230" s="29"/>
      <c r="FPV230" s="29"/>
      <c r="FPW230" s="29"/>
      <c r="FPX230" s="29"/>
      <c r="FPY230" s="29"/>
      <c r="FPZ230" s="29"/>
      <c r="FQA230" s="29"/>
      <c r="FQB230" s="29"/>
      <c r="FQC230" s="29"/>
      <c r="FQD230" s="29"/>
      <c r="FQE230" s="29"/>
      <c r="FQF230" s="29"/>
      <c r="FQG230" s="29"/>
      <c r="FQH230" s="29"/>
      <c r="FQI230" s="29"/>
      <c r="FQJ230" s="29"/>
      <c r="FQK230" s="29"/>
      <c r="FQL230" s="29"/>
      <c r="FQM230" s="29"/>
      <c r="FQN230" s="29"/>
      <c r="FQO230" s="29"/>
      <c r="FQP230" s="29"/>
      <c r="FQQ230" s="29"/>
      <c r="FQR230" s="29"/>
      <c r="FQS230" s="29"/>
      <c r="FQT230" s="29"/>
      <c r="FQU230" s="29"/>
      <c r="FQV230" s="29"/>
      <c r="FQW230" s="29"/>
      <c r="FQX230" s="29"/>
      <c r="FQY230" s="29"/>
      <c r="FQZ230" s="29"/>
      <c r="FRA230" s="29"/>
      <c r="FRB230" s="29"/>
      <c r="FRC230" s="29"/>
      <c r="FRD230" s="29"/>
      <c r="FRE230" s="29"/>
      <c r="FRF230" s="29"/>
      <c r="FRG230" s="29"/>
      <c r="FRH230" s="29"/>
      <c r="FRI230" s="29"/>
      <c r="FRJ230" s="29"/>
      <c r="FRK230" s="29"/>
      <c r="FRL230" s="29"/>
      <c r="FRM230" s="29"/>
      <c r="FRN230" s="29"/>
      <c r="FRO230" s="29"/>
      <c r="FRP230" s="29"/>
      <c r="FRQ230" s="29"/>
      <c r="FRR230" s="29"/>
      <c r="FRS230" s="29"/>
      <c r="FRT230" s="29"/>
      <c r="FRU230" s="29"/>
      <c r="FRV230" s="29"/>
      <c r="FRW230" s="29"/>
      <c r="FRX230" s="29"/>
      <c r="FRY230" s="29"/>
      <c r="FRZ230" s="29"/>
      <c r="FSA230" s="29"/>
      <c r="FSB230" s="29"/>
      <c r="FSC230" s="29"/>
      <c r="FSD230" s="29"/>
      <c r="FSE230" s="29"/>
      <c r="FSF230" s="29"/>
      <c r="FSG230" s="29"/>
      <c r="FSH230" s="29"/>
      <c r="FSI230" s="29"/>
      <c r="FSJ230" s="29"/>
      <c r="FSK230" s="29"/>
      <c r="FSL230" s="29"/>
      <c r="FSM230" s="29"/>
      <c r="FSN230" s="29"/>
      <c r="FSO230" s="29"/>
      <c r="FSP230" s="29"/>
      <c r="FSQ230" s="29"/>
      <c r="FSR230" s="29"/>
      <c r="FSS230" s="29"/>
      <c r="FST230" s="29"/>
      <c r="FSU230" s="29"/>
      <c r="FSV230" s="29"/>
      <c r="FSW230" s="29"/>
      <c r="FSX230" s="29"/>
      <c r="FSY230" s="29"/>
      <c r="FSZ230" s="29"/>
      <c r="FTA230" s="29"/>
      <c r="FTB230" s="29"/>
      <c r="FTC230" s="29"/>
      <c r="FTD230" s="29"/>
      <c r="FTE230" s="29"/>
      <c r="FTF230" s="29"/>
      <c r="FTG230" s="29"/>
      <c r="FTH230" s="29"/>
      <c r="FTI230" s="29"/>
      <c r="FTJ230" s="29"/>
      <c r="FTK230" s="29"/>
      <c r="FTL230" s="29"/>
      <c r="FTM230" s="29"/>
      <c r="FTN230" s="29"/>
      <c r="FTO230" s="29"/>
      <c r="FTP230" s="29"/>
      <c r="FTQ230" s="29"/>
      <c r="FTR230" s="29"/>
      <c r="FTS230" s="29"/>
      <c r="FTT230" s="29"/>
      <c r="FTU230" s="29"/>
      <c r="FTV230" s="29"/>
      <c r="FTW230" s="29"/>
      <c r="FTX230" s="29"/>
      <c r="FTY230" s="29"/>
      <c r="FTZ230" s="29"/>
      <c r="FUA230" s="29"/>
      <c r="FUB230" s="29"/>
      <c r="FUC230" s="29"/>
      <c r="FUD230" s="29"/>
      <c r="FUE230" s="29"/>
      <c r="FUF230" s="29"/>
      <c r="FUG230" s="29"/>
      <c r="FUH230" s="29"/>
      <c r="FUI230" s="29"/>
      <c r="FUJ230" s="29"/>
      <c r="FUK230" s="29"/>
      <c r="FUL230" s="29"/>
      <c r="FUM230" s="29"/>
      <c r="FUN230" s="29"/>
      <c r="FUO230" s="29"/>
      <c r="FUP230" s="29"/>
      <c r="FUQ230" s="29"/>
      <c r="FUR230" s="29"/>
      <c r="FUS230" s="29"/>
      <c r="FUT230" s="29"/>
      <c r="FUU230" s="29"/>
      <c r="FUV230" s="29"/>
      <c r="FUW230" s="29"/>
      <c r="FUX230" s="29"/>
      <c r="FUY230" s="29"/>
      <c r="FUZ230" s="29"/>
      <c r="FVA230" s="29"/>
      <c r="FVB230" s="29"/>
      <c r="FVC230" s="29"/>
      <c r="FVD230" s="29"/>
      <c r="FVE230" s="29"/>
      <c r="FVF230" s="29"/>
      <c r="FVG230" s="29"/>
      <c r="FVH230" s="29"/>
      <c r="FVI230" s="29"/>
      <c r="FVJ230" s="29"/>
      <c r="FVK230" s="29"/>
      <c r="FVL230" s="29"/>
      <c r="FVM230" s="29"/>
      <c r="FVN230" s="29"/>
      <c r="FVO230" s="29"/>
      <c r="FVP230" s="29"/>
      <c r="FVQ230" s="29"/>
      <c r="FVR230" s="29"/>
      <c r="FVS230" s="29"/>
      <c r="FVT230" s="29"/>
      <c r="FVU230" s="29"/>
      <c r="FVV230" s="29"/>
      <c r="FVW230" s="29"/>
      <c r="FVX230" s="29"/>
      <c r="FVY230" s="29"/>
      <c r="FVZ230" s="29"/>
      <c r="FWA230" s="29"/>
      <c r="FWB230" s="29"/>
      <c r="FWC230" s="29"/>
      <c r="FWD230" s="29"/>
      <c r="FWE230" s="29"/>
      <c r="FWF230" s="29"/>
      <c r="FWG230" s="29"/>
      <c r="FWH230" s="29"/>
      <c r="FWI230" s="29"/>
      <c r="FWJ230" s="29"/>
      <c r="FWK230" s="29"/>
      <c r="FWL230" s="29"/>
      <c r="FWM230" s="29"/>
      <c r="FWN230" s="29"/>
      <c r="FWO230" s="29"/>
      <c r="FWP230" s="29"/>
      <c r="FWQ230" s="29"/>
      <c r="FWR230" s="29"/>
      <c r="FWS230" s="29"/>
      <c r="FWT230" s="29"/>
      <c r="FWU230" s="29"/>
      <c r="FWV230" s="29"/>
      <c r="FWW230" s="29"/>
      <c r="FWX230" s="29"/>
      <c r="FWY230" s="29"/>
      <c r="FWZ230" s="29"/>
      <c r="FXA230" s="29"/>
      <c r="FXB230" s="29"/>
      <c r="FXC230" s="29"/>
      <c r="FXD230" s="29"/>
      <c r="FXE230" s="29"/>
      <c r="FXF230" s="29"/>
      <c r="FXG230" s="29"/>
      <c r="FXH230" s="29"/>
      <c r="FXI230" s="29"/>
      <c r="FXJ230" s="29"/>
      <c r="FXK230" s="29"/>
      <c r="FXL230" s="29"/>
      <c r="FXM230" s="29"/>
      <c r="FXN230" s="29"/>
      <c r="FXO230" s="29"/>
      <c r="FXP230" s="29"/>
      <c r="FXQ230" s="29"/>
      <c r="FXR230" s="29"/>
      <c r="FXS230" s="29"/>
      <c r="FXT230" s="29"/>
      <c r="FXU230" s="29"/>
      <c r="FXV230" s="29"/>
      <c r="FXW230" s="29"/>
      <c r="FXX230" s="29"/>
      <c r="FXY230" s="29"/>
      <c r="FXZ230" s="29"/>
      <c r="FYA230" s="29"/>
      <c r="FYB230" s="29"/>
      <c r="FYC230" s="29"/>
      <c r="FYD230" s="29"/>
      <c r="FYE230" s="29"/>
      <c r="FYF230" s="29"/>
      <c r="FYG230" s="29"/>
      <c r="FYH230" s="29"/>
      <c r="FYI230" s="29"/>
      <c r="FYJ230" s="29"/>
      <c r="FYK230" s="29"/>
      <c r="FYL230" s="29"/>
      <c r="FYM230" s="29"/>
      <c r="FYN230" s="29"/>
      <c r="FYO230" s="29"/>
      <c r="FYP230" s="29"/>
      <c r="FYQ230" s="29"/>
      <c r="FYR230" s="29"/>
      <c r="FYS230" s="29"/>
      <c r="FYT230" s="29"/>
      <c r="FYU230" s="29"/>
      <c r="FYV230" s="29"/>
      <c r="FYW230" s="29"/>
      <c r="FYX230" s="29"/>
      <c r="FYY230" s="29"/>
      <c r="FYZ230" s="29"/>
      <c r="FZA230" s="29"/>
      <c r="FZB230" s="29"/>
      <c r="FZC230" s="29"/>
      <c r="FZD230" s="29"/>
      <c r="FZE230" s="29"/>
      <c r="FZF230" s="29"/>
      <c r="FZG230" s="29"/>
      <c r="FZH230" s="29"/>
      <c r="FZI230" s="29"/>
      <c r="FZJ230" s="29"/>
      <c r="FZK230" s="29"/>
      <c r="FZL230" s="29"/>
      <c r="FZM230" s="29"/>
      <c r="FZN230" s="29"/>
      <c r="FZO230" s="29"/>
      <c r="FZP230" s="29"/>
      <c r="FZQ230" s="29"/>
      <c r="FZR230" s="29"/>
      <c r="FZS230" s="29"/>
      <c r="FZT230" s="29"/>
      <c r="FZU230" s="29"/>
      <c r="FZV230" s="29"/>
      <c r="FZW230" s="29"/>
      <c r="FZX230" s="29"/>
      <c r="FZY230" s="29"/>
      <c r="FZZ230" s="29"/>
      <c r="GAA230" s="29"/>
      <c r="GAB230" s="29"/>
      <c r="GAC230" s="29"/>
      <c r="GAD230" s="29"/>
      <c r="GAE230" s="29"/>
      <c r="GAF230" s="29"/>
      <c r="GAG230" s="29"/>
      <c r="GAH230" s="29"/>
      <c r="GAI230" s="29"/>
      <c r="GAJ230" s="29"/>
      <c r="GAK230" s="29"/>
      <c r="GAL230" s="29"/>
      <c r="GAM230" s="29"/>
      <c r="GAN230" s="29"/>
      <c r="GAO230" s="29"/>
      <c r="GAP230" s="29"/>
      <c r="GAQ230" s="29"/>
      <c r="GAR230" s="29"/>
      <c r="GAS230" s="29"/>
      <c r="GAT230" s="29"/>
      <c r="GAU230" s="29"/>
      <c r="GAV230" s="29"/>
      <c r="GAW230" s="29"/>
      <c r="GAX230" s="29"/>
      <c r="GAY230" s="29"/>
      <c r="GAZ230" s="29"/>
      <c r="GBA230" s="29"/>
      <c r="GBB230" s="29"/>
      <c r="GBC230" s="29"/>
      <c r="GBD230" s="29"/>
      <c r="GBE230" s="29"/>
      <c r="GBF230" s="29"/>
      <c r="GBG230" s="29"/>
      <c r="GBH230" s="29"/>
      <c r="GBI230" s="29"/>
      <c r="GBJ230" s="29"/>
      <c r="GBK230" s="29"/>
      <c r="GBL230" s="29"/>
      <c r="GBM230" s="29"/>
      <c r="GBN230" s="29"/>
      <c r="GBO230" s="29"/>
      <c r="GBP230" s="29"/>
      <c r="GBQ230" s="29"/>
      <c r="GBR230" s="29"/>
      <c r="GBS230" s="29"/>
      <c r="GBT230" s="29"/>
      <c r="GBU230" s="29"/>
      <c r="GBV230" s="29"/>
      <c r="GBW230" s="29"/>
      <c r="GBX230" s="29"/>
      <c r="GBY230" s="29"/>
      <c r="GBZ230" s="29"/>
      <c r="GCA230" s="29"/>
      <c r="GCB230" s="29"/>
      <c r="GCC230" s="29"/>
      <c r="GCD230" s="29"/>
      <c r="GCE230" s="29"/>
      <c r="GCF230" s="29"/>
      <c r="GCG230" s="29"/>
      <c r="GCH230" s="29"/>
      <c r="GCI230" s="29"/>
      <c r="GCJ230" s="29"/>
      <c r="GCK230" s="29"/>
      <c r="GCL230" s="29"/>
      <c r="GCM230" s="29"/>
      <c r="GCN230" s="29"/>
      <c r="GCO230" s="29"/>
      <c r="GCP230" s="29"/>
      <c r="GCQ230" s="29"/>
      <c r="GCR230" s="29"/>
      <c r="GCS230" s="29"/>
      <c r="GCT230" s="29"/>
      <c r="GCU230" s="29"/>
      <c r="GCV230" s="29"/>
      <c r="GCW230" s="29"/>
      <c r="GCX230" s="29"/>
      <c r="GCY230" s="29"/>
      <c r="GCZ230" s="29"/>
      <c r="GDA230" s="29"/>
      <c r="GDB230" s="29"/>
      <c r="GDC230" s="29"/>
      <c r="GDD230" s="29"/>
      <c r="GDE230" s="29"/>
      <c r="GDF230" s="29"/>
      <c r="GDG230" s="29"/>
      <c r="GDH230" s="29"/>
      <c r="GDI230" s="29"/>
      <c r="GDJ230" s="29"/>
      <c r="GDK230" s="29"/>
      <c r="GDL230" s="29"/>
      <c r="GDM230" s="29"/>
      <c r="GDN230" s="29"/>
      <c r="GDO230" s="29"/>
      <c r="GDP230" s="29"/>
      <c r="GDQ230" s="29"/>
      <c r="GDR230" s="29"/>
      <c r="GDS230" s="29"/>
      <c r="GDT230" s="29"/>
      <c r="GDU230" s="29"/>
      <c r="GDV230" s="29"/>
      <c r="GDW230" s="29"/>
      <c r="GDX230" s="29"/>
      <c r="GDY230" s="29"/>
      <c r="GDZ230" s="29"/>
      <c r="GEA230" s="29"/>
      <c r="GEB230" s="29"/>
      <c r="GEC230" s="29"/>
      <c r="GED230" s="29"/>
      <c r="GEE230" s="29"/>
      <c r="GEF230" s="29"/>
      <c r="GEG230" s="29"/>
      <c r="GEH230" s="29"/>
      <c r="GEI230" s="29"/>
      <c r="GEJ230" s="29"/>
      <c r="GEK230" s="29"/>
      <c r="GEL230" s="29"/>
      <c r="GEM230" s="29"/>
      <c r="GEN230" s="29"/>
      <c r="GEO230" s="29"/>
      <c r="GEP230" s="29"/>
      <c r="GEQ230" s="29"/>
      <c r="GER230" s="29"/>
      <c r="GES230" s="29"/>
      <c r="GET230" s="29"/>
      <c r="GEU230" s="29"/>
      <c r="GEV230" s="29"/>
      <c r="GEW230" s="29"/>
      <c r="GEX230" s="29"/>
      <c r="GEY230" s="29"/>
      <c r="GEZ230" s="29"/>
      <c r="GFA230" s="29"/>
      <c r="GFB230" s="29"/>
      <c r="GFC230" s="29"/>
      <c r="GFD230" s="29"/>
      <c r="GFE230" s="29"/>
      <c r="GFF230" s="29"/>
      <c r="GFG230" s="29"/>
      <c r="GFH230" s="29"/>
      <c r="GFI230" s="29"/>
      <c r="GFJ230" s="29"/>
      <c r="GFK230" s="29"/>
      <c r="GFL230" s="29"/>
      <c r="GFM230" s="29"/>
      <c r="GFN230" s="29"/>
      <c r="GFO230" s="29"/>
      <c r="GFP230" s="29"/>
      <c r="GFQ230" s="29"/>
      <c r="GFR230" s="29"/>
      <c r="GFS230" s="29"/>
      <c r="GFT230" s="29"/>
      <c r="GFU230" s="29"/>
      <c r="GFV230" s="29"/>
      <c r="GFW230" s="29"/>
      <c r="GFX230" s="29"/>
      <c r="GFY230" s="29"/>
      <c r="GFZ230" s="29"/>
      <c r="GGA230" s="29"/>
      <c r="GGB230" s="29"/>
      <c r="GGC230" s="29"/>
      <c r="GGD230" s="29"/>
      <c r="GGE230" s="29"/>
      <c r="GGF230" s="29"/>
      <c r="GGG230" s="29"/>
      <c r="GGH230" s="29"/>
      <c r="GGI230" s="29"/>
      <c r="GGJ230" s="29"/>
      <c r="GGK230" s="29"/>
      <c r="GGL230" s="29"/>
      <c r="GGM230" s="29"/>
      <c r="GGN230" s="29"/>
      <c r="GGO230" s="29"/>
      <c r="GGP230" s="29"/>
      <c r="GGQ230" s="29"/>
      <c r="GGR230" s="29"/>
      <c r="GGS230" s="29"/>
      <c r="GGT230" s="29"/>
      <c r="GGU230" s="29"/>
      <c r="GGV230" s="29"/>
      <c r="GGW230" s="29"/>
      <c r="GGX230" s="29"/>
      <c r="GGY230" s="29"/>
      <c r="GGZ230" s="29"/>
      <c r="GHA230" s="29"/>
      <c r="GHB230" s="29"/>
      <c r="GHC230" s="29"/>
      <c r="GHD230" s="29"/>
      <c r="GHE230" s="29"/>
      <c r="GHF230" s="29"/>
      <c r="GHG230" s="29"/>
      <c r="GHH230" s="29"/>
      <c r="GHI230" s="29"/>
      <c r="GHJ230" s="29"/>
      <c r="GHK230" s="29"/>
      <c r="GHL230" s="29"/>
      <c r="GHM230" s="29"/>
      <c r="GHN230" s="29"/>
      <c r="GHO230" s="29"/>
      <c r="GHP230" s="29"/>
      <c r="GHQ230" s="29"/>
      <c r="GHR230" s="29"/>
      <c r="GHS230" s="29"/>
      <c r="GHT230" s="29"/>
      <c r="GHU230" s="29"/>
      <c r="GHV230" s="29"/>
      <c r="GHW230" s="29"/>
      <c r="GHX230" s="29"/>
      <c r="GHY230" s="29"/>
      <c r="GHZ230" s="29"/>
      <c r="GIA230" s="29"/>
      <c r="GIB230" s="29"/>
      <c r="GIC230" s="29"/>
      <c r="GID230" s="29"/>
      <c r="GIE230" s="29"/>
      <c r="GIF230" s="29"/>
      <c r="GIG230" s="29"/>
      <c r="GIH230" s="29"/>
      <c r="GII230" s="29"/>
      <c r="GIJ230" s="29"/>
      <c r="GIK230" s="29"/>
      <c r="GIL230" s="29"/>
      <c r="GIM230" s="29"/>
      <c r="GIN230" s="29"/>
      <c r="GIO230" s="29"/>
      <c r="GIP230" s="29"/>
      <c r="GIQ230" s="29"/>
      <c r="GIR230" s="29"/>
      <c r="GIS230" s="29"/>
      <c r="GIT230" s="29"/>
      <c r="GIU230" s="29"/>
      <c r="GIV230" s="29"/>
      <c r="GIW230" s="29"/>
      <c r="GIX230" s="29"/>
      <c r="GIY230" s="29"/>
      <c r="GIZ230" s="29"/>
      <c r="GJA230" s="29"/>
      <c r="GJB230" s="29"/>
      <c r="GJC230" s="29"/>
      <c r="GJD230" s="29"/>
      <c r="GJE230" s="29"/>
      <c r="GJF230" s="29"/>
      <c r="GJG230" s="29"/>
      <c r="GJH230" s="29"/>
      <c r="GJI230" s="29"/>
      <c r="GJJ230" s="29"/>
      <c r="GJK230" s="29"/>
      <c r="GJL230" s="29"/>
      <c r="GJM230" s="29"/>
      <c r="GJN230" s="29"/>
      <c r="GJO230" s="29"/>
      <c r="GJP230" s="29"/>
      <c r="GJQ230" s="29"/>
      <c r="GJR230" s="29"/>
      <c r="GJS230" s="29"/>
      <c r="GJT230" s="29"/>
      <c r="GJU230" s="29"/>
      <c r="GJV230" s="29"/>
      <c r="GJW230" s="29"/>
      <c r="GJX230" s="29"/>
      <c r="GJY230" s="29"/>
      <c r="GJZ230" s="29"/>
      <c r="GKA230" s="29"/>
      <c r="GKB230" s="29"/>
      <c r="GKC230" s="29"/>
      <c r="GKD230" s="29"/>
      <c r="GKE230" s="29"/>
      <c r="GKF230" s="29"/>
      <c r="GKG230" s="29"/>
      <c r="GKH230" s="29"/>
      <c r="GKI230" s="29"/>
      <c r="GKJ230" s="29"/>
      <c r="GKK230" s="29"/>
      <c r="GKL230" s="29"/>
      <c r="GKM230" s="29"/>
      <c r="GKN230" s="29"/>
      <c r="GKO230" s="29"/>
      <c r="GKP230" s="29"/>
      <c r="GKQ230" s="29"/>
      <c r="GKR230" s="29"/>
      <c r="GKS230" s="29"/>
      <c r="GKT230" s="29"/>
      <c r="GKU230" s="29"/>
      <c r="GKV230" s="29"/>
      <c r="GKW230" s="29"/>
      <c r="GKX230" s="29"/>
      <c r="GKY230" s="29"/>
      <c r="GKZ230" s="29"/>
      <c r="GLA230" s="29"/>
      <c r="GLB230" s="29"/>
      <c r="GLC230" s="29"/>
      <c r="GLD230" s="29"/>
      <c r="GLE230" s="29"/>
      <c r="GLF230" s="29"/>
      <c r="GLG230" s="29"/>
      <c r="GLH230" s="29"/>
      <c r="GLI230" s="29"/>
      <c r="GLJ230" s="29"/>
      <c r="GLK230" s="29"/>
      <c r="GLL230" s="29"/>
      <c r="GLM230" s="29"/>
      <c r="GLN230" s="29"/>
      <c r="GLO230" s="29"/>
      <c r="GLP230" s="29"/>
      <c r="GLQ230" s="29"/>
      <c r="GLR230" s="29"/>
      <c r="GLS230" s="29"/>
      <c r="GLT230" s="29"/>
      <c r="GLU230" s="29"/>
      <c r="GLV230" s="29"/>
      <c r="GLW230" s="29"/>
      <c r="GLX230" s="29"/>
      <c r="GLY230" s="29"/>
      <c r="GLZ230" s="29"/>
      <c r="GMA230" s="29"/>
      <c r="GMB230" s="29"/>
      <c r="GMC230" s="29"/>
      <c r="GMD230" s="29"/>
      <c r="GME230" s="29"/>
      <c r="GMF230" s="29"/>
      <c r="GMG230" s="29"/>
      <c r="GMH230" s="29"/>
      <c r="GMI230" s="29"/>
      <c r="GMJ230" s="29"/>
      <c r="GMK230" s="29"/>
      <c r="GML230" s="29"/>
      <c r="GMM230" s="29"/>
      <c r="GMN230" s="29"/>
      <c r="GMO230" s="29"/>
      <c r="GMP230" s="29"/>
      <c r="GMQ230" s="29"/>
      <c r="GMR230" s="29"/>
      <c r="GMS230" s="29"/>
      <c r="GMT230" s="29"/>
      <c r="GMU230" s="29"/>
      <c r="GMV230" s="29"/>
      <c r="GMW230" s="29"/>
      <c r="GMX230" s="29"/>
      <c r="GMY230" s="29"/>
      <c r="GMZ230" s="29"/>
      <c r="GNA230" s="29"/>
      <c r="GNB230" s="29"/>
      <c r="GNC230" s="29"/>
      <c r="GND230" s="29"/>
      <c r="GNE230" s="29"/>
      <c r="GNF230" s="29"/>
      <c r="GNG230" s="29"/>
      <c r="GNH230" s="29"/>
      <c r="GNI230" s="29"/>
      <c r="GNJ230" s="29"/>
      <c r="GNK230" s="29"/>
      <c r="GNL230" s="29"/>
      <c r="GNM230" s="29"/>
      <c r="GNN230" s="29"/>
      <c r="GNO230" s="29"/>
      <c r="GNP230" s="29"/>
      <c r="GNQ230" s="29"/>
      <c r="GNR230" s="29"/>
      <c r="GNS230" s="29"/>
      <c r="GNT230" s="29"/>
      <c r="GNU230" s="29"/>
      <c r="GNV230" s="29"/>
      <c r="GNW230" s="29"/>
      <c r="GNX230" s="29"/>
      <c r="GNY230" s="29"/>
      <c r="GNZ230" s="29"/>
      <c r="GOA230" s="29"/>
      <c r="GOB230" s="29"/>
      <c r="GOC230" s="29"/>
      <c r="GOD230" s="29"/>
      <c r="GOE230" s="29"/>
      <c r="GOF230" s="29"/>
      <c r="GOG230" s="29"/>
      <c r="GOH230" s="29"/>
      <c r="GOI230" s="29"/>
      <c r="GOJ230" s="29"/>
      <c r="GOK230" s="29"/>
      <c r="GOL230" s="29"/>
      <c r="GOM230" s="29"/>
      <c r="GON230" s="29"/>
      <c r="GOO230" s="29"/>
      <c r="GOP230" s="29"/>
      <c r="GOQ230" s="29"/>
      <c r="GOR230" s="29"/>
      <c r="GOS230" s="29"/>
      <c r="GOT230" s="29"/>
      <c r="GOU230" s="29"/>
      <c r="GOV230" s="29"/>
      <c r="GOW230" s="29"/>
      <c r="GOX230" s="29"/>
      <c r="GOY230" s="29"/>
      <c r="GOZ230" s="29"/>
      <c r="GPA230" s="29"/>
      <c r="GPB230" s="29"/>
      <c r="GPC230" s="29"/>
      <c r="GPD230" s="29"/>
      <c r="GPE230" s="29"/>
      <c r="GPF230" s="29"/>
      <c r="GPG230" s="29"/>
      <c r="GPH230" s="29"/>
      <c r="GPI230" s="29"/>
      <c r="GPJ230" s="29"/>
      <c r="GPK230" s="29"/>
      <c r="GPL230" s="29"/>
      <c r="GPM230" s="29"/>
      <c r="GPN230" s="29"/>
      <c r="GPO230" s="29"/>
      <c r="GPP230" s="29"/>
      <c r="GPQ230" s="29"/>
      <c r="GPR230" s="29"/>
      <c r="GPS230" s="29"/>
      <c r="GPT230" s="29"/>
      <c r="GPU230" s="29"/>
      <c r="GPV230" s="29"/>
      <c r="GPW230" s="29"/>
      <c r="GPX230" s="29"/>
      <c r="GPY230" s="29"/>
      <c r="GPZ230" s="29"/>
      <c r="GQA230" s="29"/>
      <c r="GQB230" s="29"/>
      <c r="GQC230" s="29"/>
      <c r="GQD230" s="29"/>
      <c r="GQE230" s="29"/>
      <c r="GQF230" s="29"/>
      <c r="GQG230" s="29"/>
      <c r="GQH230" s="29"/>
      <c r="GQI230" s="29"/>
      <c r="GQJ230" s="29"/>
      <c r="GQK230" s="29"/>
      <c r="GQL230" s="29"/>
      <c r="GQM230" s="29"/>
      <c r="GQN230" s="29"/>
      <c r="GQO230" s="29"/>
      <c r="GQP230" s="29"/>
      <c r="GQQ230" s="29"/>
      <c r="GQR230" s="29"/>
      <c r="GQS230" s="29"/>
      <c r="GQT230" s="29"/>
      <c r="GQU230" s="29"/>
      <c r="GQV230" s="29"/>
      <c r="GQW230" s="29"/>
      <c r="GQX230" s="29"/>
      <c r="GQY230" s="29"/>
      <c r="GQZ230" s="29"/>
      <c r="GRA230" s="29"/>
      <c r="GRB230" s="29"/>
      <c r="GRC230" s="29"/>
      <c r="GRD230" s="29"/>
      <c r="GRE230" s="29"/>
      <c r="GRF230" s="29"/>
      <c r="GRG230" s="29"/>
      <c r="GRH230" s="29"/>
      <c r="GRI230" s="29"/>
      <c r="GRJ230" s="29"/>
      <c r="GRK230" s="29"/>
      <c r="GRL230" s="29"/>
      <c r="GRM230" s="29"/>
      <c r="GRN230" s="29"/>
      <c r="GRO230" s="29"/>
      <c r="GRP230" s="29"/>
      <c r="GRQ230" s="29"/>
      <c r="GRR230" s="29"/>
      <c r="GRS230" s="29"/>
      <c r="GRT230" s="29"/>
      <c r="GRU230" s="29"/>
      <c r="GRV230" s="29"/>
      <c r="GRW230" s="29"/>
      <c r="GRX230" s="29"/>
      <c r="GRY230" s="29"/>
      <c r="GRZ230" s="29"/>
      <c r="GSA230" s="29"/>
      <c r="GSB230" s="29"/>
      <c r="GSC230" s="29"/>
      <c r="GSD230" s="29"/>
      <c r="GSE230" s="29"/>
      <c r="GSF230" s="29"/>
      <c r="GSG230" s="29"/>
      <c r="GSH230" s="29"/>
      <c r="GSI230" s="29"/>
      <c r="GSJ230" s="29"/>
      <c r="GSK230" s="29"/>
      <c r="GSL230" s="29"/>
      <c r="GSM230" s="29"/>
      <c r="GSN230" s="29"/>
      <c r="GSO230" s="29"/>
      <c r="GSP230" s="29"/>
      <c r="GSQ230" s="29"/>
      <c r="GSR230" s="29"/>
      <c r="GSS230" s="29"/>
      <c r="GST230" s="29"/>
      <c r="GSU230" s="29"/>
      <c r="GSV230" s="29"/>
      <c r="GSW230" s="29"/>
      <c r="GSX230" s="29"/>
      <c r="GSY230" s="29"/>
      <c r="GSZ230" s="29"/>
      <c r="GTA230" s="29"/>
      <c r="GTB230" s="29"/>
      <c r="GTC230" s="29"/>
      <c r="GTD230" s="29"/>
      <c r="GTE230" s="29"/>
      <c r="GTF230" s="29"/>
      <c r="GTG230" s="29"/>
      <c r="GTH230" s="29"/>
      <c r="GTI230" s="29"/>
      <c r="GTJ230" s="29"/>
      <c r="GTK230" s="29"/>
      <c r="GTL230" s="29"/>
      <c r="GTM230" s="29"/>
      <c r="GTN230" s="29"/>
      <c r="GTO230" s="29"/>
      <c r="GTP230" s="29"/>
      <c r="GTQ230" s="29"/>
      <c r="GTR230" s="29"/>
      <c r="GTS230" s="29"/>
      <c r="GTT230" s="29"/>
      <c r="GTU230" s="29"/>
      <c r="GTV230" s="29"/>
      <c r="GTW230" s="29"/>
      <c r="GTX230" s="29"/>
      <c r="GTY230" s="29"/>
      <c r="GTZ230" s="29"/>
      <c r="GUA230" s="29"/>
      <c r="GUB230" s="29"/>
      <c r="GUC230" s="29"/>
      <c r="GUD230" s="29"/>
      <c r="GUE230" s="29"/>
      <c r="GUF230" s="29"/>
      <c r="GUG230" s="29"/>
      <c r="GUH230" s="29"/>
      <c r="GUI230" s="29"/>
      <c r="GUJ230" s="29"/>
      <c r="GUK230" s="29"/>
      <c r="GUL230" s="29"/>
      <c r="GUM230" s="29"/>
      <c r="GUN230" s="29"/>
      <c r="GUO230" s="29"/>
      <c r="GUP230" s="29"/>
      <c r="GUQ230" s="29"/>
      <c r="GUR230" s="29"/>
      <c r="GUS230" s="29"/>
      <c r="GUT230" s="29"/>
      <c r="GUU230" s="29"/>
      <c r="GUV230" s="29"/>
      <c r="GUW230" s="29"/>
      <c r="GUX230" s="29"/>
      <c r="GUY230" s="29"/>
      <c r="GUZ230" s="29"/>
      <c r="GVA230" s="29"/>
      <c r="GVB230" s="29"/>
      <c r="GVC230" s="29"/>
      <c r="GVD230" s="29"/>
      <c r="GVE230" s="29"/>
      <c r="GVF230" s="29"/>
      <c r="GVG230" s="29"/>
      <c r="GVH230" s="29"/>
      <c r="GVI230" s="29"/>
      <c r="GVJ230" s="29"/>
      <c r="GVK230" s="29"/>
      <c r="GVL230" s="29"/>
      <c r="GVM230" s="29"/>
      <c r="GVN230" s="29"/>
      <c r="GVO230" s="29"/>
      <c r="GVP230" s="29"/>
      <c r="GVQ230" s="29"/>
      <c r="GVR230" s="29"/>
      <c r="GVS230" s="29"/>
      <c r="GVT230" s="29"/>
      <c r="GVU230" s="29"/>
      <c r="GVV230" s="29"/>
      <c r="GVW230" s="29"/>
      <c r="GVX230" s="29"/>
      <c r="GVY230" s="29"/>
      <c r="GVZ230" s="29"/>
      <c r="GWA230" s="29"/>
      <c r="GWB230" s="29"/>
      <c r="GWC230" s="29"/>
      <c r="GWD230" s="29"/>
      <c r="GWE230" s="29"/>
      <c r="GWF230" s="29"/>
      <c r="GWG230" s="29"/>
      <c r="GWH230" s="29"/>
      <c r="GWI230" s="29"/>
      <c r="GWJ230" s="29"/>
      <c r="GWK230" s="29"/>
      <c r="GWL230" s="29"/>
      <c r="GWM230" s="29"/>
      <c r="GWN230" s="29"/>
      <c r="GWO230" s="29"/>
      <c r="GWP230" s="29"/>
      <c r="GWQ230" s="29"/>
      <c r="GWR230" s="29"/>
      <c r="GWS230" s="29"/>
      <c r="GWT230" s="29"/>
      <c r="GWU230" s="29"/>
      <c r="GWV230" s="29"/>
      <c r="GWW230" s="29"/>
      <c r="GWX230" s="29"/>
      <c r="GWY230" s="29"/>
      <c r="GWZ230" s="29"/>
      <c r="GXA230" s="29"/>
      <c r="GXB230" s="29"/>
      <c r="GXC230" s="29"/>
      <c r="GXD230" s="29"/>
      <c r="GXE230" s="29"/>
      <c r="GXF230" s="29"/>
      <c r="GXG230" s="29"/>
      <c r="GXH230" s="29"/>
      <c r="GXI230" s="29"/>
      <c r="GXJ230" s="29"/>
      <c r="GXK230" s="29"/>
      <c r="GXL230" s="29"/>
      <c r="GXM230" s="29"/>
      <c r="GXN230" s="29"/>
      <c r="GXO230" s="29"/>
      <c r="GXP230" s="29"/>
      <c r="GXQ230" s="29"/>
      <c r="GXR230" s="29"/>
      <c r="GXS230" s="29"/>
      <c r="GXT230" s="29"/>
      <c r="GXU230" s="29"/>
      <c r="GXV230" s="29"/>
      <c r="GXW230" s="29"/>
      <c r="GXX230" s="29"/>
      <c r="GXY230" s="29"/>
      <c r="GXZ230" s="29"/>
      <c r="GYA230" s="29"/>
      <c r="GYB230" s="29"/>
      <c r="GYC230" s="29"/>
      <c r="GYD230" s="29"/>
      <c r="GYE230" s="29"/>
      <c r="GYF230" s="29"/>
      <c r="GYG230" s="29"/>
      <c r="GYH230" s="29"/>
      <c r="GYI230" s="29"/>
      <c r="GYJ230" s="29"/>
      <c r="GYK230" s="29"/>
      <c r="GYL230" s="29"/>
      <c r="GYM230" s="29"/>
      <c r="GYN230" s="29"/>
      <c r="GYO230" s="29"/>
      <c r="GYP230" s="29"/>
      <c r="GYQ230" s="29"/>
      <c r="GYR230" s="29"/>
      <c r="GYS230" s="29"/>
      <c r="GYT230" s="29"/>
      <c r="GYU230" s="29"/>
      <c r="GYV230" s="29"/>
      <c r="GYW230" s="29"/>
      <c r="GYX230" s="29"/>
      <c r="GYY230" s="29"/>
      <c r="GYZ230" s="29"/>
      <c r="GZA230" s="29"/>
      <c r="GZB230" s="29"/>
      <c r="GZC230" s="29"/>
      <c r="GZD230" s="29"/>
      <c r="GZE230" s="29"/>
      <c r="GZF230" s="29"/>
      <c r="GZG230" s="29"/>
      <c r="GZH230" s="29"/>
      <c r="GZI230" s="29"/>
      <c r="GZJ230" s="29"/>
      <c r="GZK230" s="29"/>
      <c r="GZL230" s="29"/>
      <c r="GZM230" s="29"/>
      <c r="GZN230" s="29"/>
      <c r="GZO230" s="29"/>
      <c r="GZP230" s="29"/>
      <c r="GZQ230" s="29"/>
      <c r="GZR230" s="29"/>
      <c r="GZS230" s="29"/>
      <c r="GZT230" s="29"/>
      <c r="GZU230" s="29"/>
      <c r="GZV230" s="29"/>
      <c r="GZW230" s="29"/>
      <c r="GZX230" s="29"/>
      <c r="GZY230" s="29"/>
      <c r="GZZ230" s="29"/>
      <c r="HAA230" s="29"/>
      <c r="HAB230" s="29"/>
      <c r="HAC230" s="29"/>
      <c r="HAD230" s="29"/>
      <c r="HAE230" s="29"/>
      <c r="HAF230" s="29"/>
      <c r="HAG230" s="29"/>
      <c r="HAH230" s="29"/>
      <c r="HAI230" s="29"/>
      <c r="HAJ230" s="29"/>
      <c r="HAK230" s="29"/>
      <c r="HAL230" s="29"/>
      <c r="HAM230" s="29"/>
      <c r="HAN230" s="29"/>
      <c r="HAO230" s="29"/>
      <c r="HAP230" s="29"/>
      <c r="HAQ230" s="29"/>
      <c r="HAR230" s="29"/>
      <c r="HAS230" s="29"/>
      <c r="HAT230" s="29"/>
      <c r="HAU230" s="29"/>
      <c r="HAV230" s="29"/>
      <c r="HAW230" s="29"/>
      <c r="HAX230" s="29"/>
      <c r="HAY230" s="29"/>
      <c r="HAZ230" s="29"/>
      <c r="HBA230" s="29"/>
      <c r="HBB230" s="29"/>
      <c r="HBC230" s="29"/>
      <c r="HBD230" s="29"/>
      <c r="HBE230" s="29"/>
      <c r="HBF230" s="29"/>
      <c r="HBG230" s="29"/>
      <c r="HBH230" s="29"/>
      <c r="HBI230" s="29"/>
      <c r="HBJ230" s="29"/>
      <c r="HBK230" s="29"/>
      <c r="HBL230" s="29"/>
      <c r="HBM230" s="29"/>
      <c r="HBN230" s="29"/>
      <c r="HBO230" s="29"/>
      <c r="HBP230" s="29"/>
      <c r="HBQ230" s="29"/>
      <c r="HBR230" s="29"/>
      <c r="HBS230" s="29"/>
      <c r="HBT230" s="29"/>
      <c r="HBU230" s="29"/>
      <c r="HBV230" s="29"/>
      <c r="HBW230" s="29"/>
      <c r="HBX230" s="29"/>
      <c r="HBY230" s="29"/>
      <c r="HBZ230" s="29"/>
      <c r="HCA230" s="29"/>
      <c r="HCB230" s="29"/>
      <c r="HCC230" s="29"/>
      <c r="HCD230" s="29"/>
      <c r="HCE230" s="29"/>
      <c r="HCF230" s="29"/>
      <c r="HCG230" s="29"/>
      <c r="HCH230" s="29"/>
      <c r="HCI230" s="29"/>
      <c r="HCJ230" s="29"/>
      <c r="HCK230" s="29"/>
      <c r="HCL230" s="29"/>
      <c r="HCM230" s="29"/>
      <c r="HCN230" s="29"/>
      <c r="HCO230" s="29"/>
      <c r="HCP230" s="29"/>
      <c r="HCQ230" s="29"/>
      <c r="HCR230" s="29"/>
      <c r="HCS230" s="29"/>
      <c r="HCT230" s="29"/>
      <c r="HCU230" s="29"/>
      <c r="HCV230" s="29"/>
      <c r="HCW230" s="29"/>
      <c r="HCX230" s="29"/>
      <c r="HCY230" s="29"/>
      <c r="HCZ230" s="29"/>
      <c r="HDA230" s="29"/>
      <c r="HDB230" s="29"/>
      <c r="HDC230" s="29"/>
      <c r="HDD230" s="29"/>
      <c r="HDE230" s="29"/>
      <c r="HDF230" s="29"/>
      <c r="HDG230" s="29"/>
      <c r="HDH230" s="29"/>
      <c r="HDI230" s="29"/>
      <c r="HDJ230" s="29"/>
      <c r="HDK230" s="29"/>
      <c r="HDL230" s="29"/>
      <c r="HDM230" s="29"/>
      <c r="HDN230" s="29"/>
      <c r="HDO230" s="29"/>
      <c r="HDP230" s="29"/>
      <c r="HDQ230" s="29"/>
      <c r="HDR230" s="29"/>
      <c r="HDS230" s="29"/>
      <c r="HDT230" s="29"/>
      <c r="HDU230" s="29"/>
      <c r="HDV230" s="29"/>
      <c r="HDW230" s="29"/>
      <c r="HDX230" s="29"/>
      <c r="HDY230" s="29"/>
      <c r="HDZ230" s="29"/>
      <c r="HEA230" s="29"/>
      <c r="HEB230" s="29"/>
      <c r="HEC230" s="29"/>
      <c r="HED230" s="29"/>
      <c r="HEE230" s="29"/>
      <c r="HEF230" s="29"/>
      <c r="HEG230" s="29"/>
      <c r="HEH230" s="29"/>
      <c r="HEI230" s="29"/>
      <c r="HEJ230" s="29"/>
      <c r="HEK230" s="29"/>
      <c r="HEL230" s="29"/>
      <c r="HEM230" s="29"/>
      <c r="HEN230" s="29"/>
      <c r="HEO230" s="29"/>
      <c r="HEP230" s="29"/>
      <c r="HEQ230" s="29"/>
      <c r="HER230" s="29"/>
      <c r="HES230" s="29"/>
      <c r="HET230" s="29"/>
      <c r="HEU230" s="29"/>
      <c r="HEV230" s="29"/>
      <c r="HEW230" s="29"/>
      <c r="HEX230" s="29"/>
      <c r="HEY230" s="29"/>
      <c r="HEZ230" s="29"/>
      <c r="HFA230" s="29"/>
      <c r="HFB230" s="29"/>
      <c r="HFC230" s="29"/>
      <c r="HFD230" s="29"/>
      <c r="HFE230" s="29"/>
      <c r="HFF230" s="29"/>
      <c r="HFG230" s="29"/>
      <c r="HFH230" s="29"/>
      <c r="HFI230" s="29"/>
      <c r="HFJ230" s="29"/>
      <c r="HFK230" s="29"/>
      <c r="HFL230" s="29"/>
      <c r="HFM230" s="29"/>
      <c r="HFN230" s="29"/>
      <c r="HFO230" s="29"/>
      <c r="HFP230" s="29"/>
      <c r="HFQ230" s="29"/>
      <c r="HFR230" s="29"/>
      <c r="HFS230" s="29"/>
      <c r="HFT230" s="29"/>
      <c r="HFU230" s="29"/>
      <c r="HFV230" s="29"/>
      <c r="HFW230" s="29"/>
      <c r="HFX230" s="29"/>
      <c r="HFY230" s="29"/>
      <c r="HFZ230" s="29"/>
      <c r="HGA230" s="29"/>
      <c r="HGB230" s="29"/>
      <c r="HGC230" s="29"/>
      <c r="HGD230" s="29"/>
      <c r="HGE230" s="29"/>
      <c r="HGF230" s="29"/>
      <c r="HGG230" s="29"/>
      <c r="HGH230" s="29"/>
      <c r="HGI230" s="29"/>
      <c r="HGJ230" s="29"/>
      <c r="HGK230" s="29"/>
      <c r="HGL230" s="29"/>
      <c r="HGM230" s="29"/>
      <c r="HGN230" s="29"/>
      <c r="HGO230" s="29"/>
      <c r="HGP230" s="29"/>
      <c r="HGQ230" s="29"/>
      <c r="HGR230" s="29"/>
      <c r="HGS230" s="29"/>
      <c r="HGT230" s="29"/>
      <c r="HGU230" s="29"/>
      <c r="HGV230" s="29"/>
      <c r="HGW230" s="29"/>
      <c r="HGX230" s="29"/>
      <c r="HGY230" s="29"/>
      <c r="HGZ230" s="29"/>
      <c r="HHA230" s="29"/>
      <c r="HHB230" s="29"/>
      <c r="HHC230" s="29"/>
      <c r="HHD230" s="29"/>
      <c r="HHE230" s="29"/>
      <c r="HHF230" s="29"/>
      <c r="HHG230" s="29"/>
      <c r="HHH230" s="29"/>
      <c r="HHI230" s="29"/>
      <c r="HHJ230" s="29"/>
      <c r="HHK230" s="29"/>
      <c r="HHL230" s="29"/>
      <c r="HHM230" s="29"/>
      <c r="HHN230" s="29"/>
      <c r="HHO230" s="29"/>
      <c r="HHP230" s="29"/>
      <c r="HHQ230" s="29"/>
      <c r="HHR230" s="29"/>
      <c r="HHS230" s="29"/>
      <c r="HHT230" s="29"/>
      <c r="HHU230" s="29"/>
      <c r="HHV230" s="29"/>
      <c r="HHW230" s="29"/>
      <c r="HHX230" s="29"/>
      <c r="HHY230" s="29"/>
      <c r="HHZ230" s="29"/>
      <c r="HIA230" s="29"/>
      <c r="HIB230" s="29"/>
      <c r="HIC230" s="29"/>
      <c r="HID230" s="29"/>
      <c r="HIE230" s="29"/>
      <c r="HIF230" s="29"/>
      <c r="HIG230" s="29"/>
      <c r="HIH230" s="29"/>
      <c r="HII230" s="29"/>
      <c r="HIJ230" s="29"/>
      <c r="HIK230" s="29"/>
      <c r="HIL230" s="29"/>
      <c r="HIM230" s="29"/>
      <c r="HIN230" s="29"/>
      <c r="HIO230" s="29"/>
      <c r="HIP230" s="29"/>
      <c r="HIQ230" s="29"/>
      <c r="HIR230" s="29"/>
      <c r="HIS230" s="29"/>
      <c r="HIT230" s="29"/>
      <c r="HIU230" s="29"/>
      <c r="HIV230" s="29"/>
      <c r="HIW230" s="29"/>
      <c r="HIX230" s="29"/>
      <c r="HIY230" s="29"/>
      <c r="HIZ230" s="29"/>
      <c r="HJA230" s="29"/>
      <c r="HJB230" s="29"/>
      <c r="HJC230" s="29"/>
      <c r="HJD230" s="29"/>
      <c r="HJE230" s="29"/>
      <c r="HJF230" s="29"/>
      <c r="HJG230" s="29"/>
      <c r="HJH230" s="29"/>
      <c r="HJI230" s="29"/>
      <c r="HJJ230" s="29"/>
      <c r="HJK230" s="29"/>
      <c r="HJL230" s="29"/>
      <c r="HJM230" s="29"/>
      <c r="HJN230" s="29"/>
      <c r="HJO230" s="29"/>
      <c r="HJP230" s="29"/>
      <c r="HJQ230" s="29"/>
      <c r="HJR230" s="29"/>
      <c r="HJS230" s="29"/>
      <c r="HJT230" s="29"/>
      <c r="HJU230" s="29"/>
      <c r="HJV230" s="29"/>
      <c r="HJW230" s="29"/>
      <c r="HJX230" s="29"/>
      <c r="HJY230" s="29"/>
      <c r="HJZ230" s="29"/>
      <c r="HKA230" s="29"/>
      <c r="HKB230" s="29"/>
      <c r="HKC230" s="29"/>
      <c r="HKD230" s="29"/>
      <c r="HKE230" s="29"/>
      <c r="HKF230" s="29"/>
      <c r="HKG230" s="29"/>
      <c r="HKH230" s="29"/>
      <c r="HKI230" s="29"/>
      <c r="HKJ230" s="29"/>
      <c r="HKK230" s="29"/>
      <c r="HKL230" s="29"/>
      <c r="HKM230" s="29"/>
      <c r="HKN230" s="29"/>
      <c r="HKO230" s="29"/>
      <c r="HKP230" s="29"/>
      <c r="HKQ230" s="29"/>
      <c r="HKR230" s="29"/>
      <c r="HKS230" s="29"/>
      <c r="HKT230" s="29"/>
      <c r="HKU230" s="29"/>
      <c r="HKV230" s="29"/>
      <c r="HKW230" s="29"/>
      <c r="HKX230" s="29"/>
      <c r="HKY230" s="29"/>
      <c r="HKZ230" s="29"/>
      <c r="HLA230" s="29"/>
      <c r="HLB230" s="29"/>
      <c r="HLC230" s="29"/>
      <c r="HLD230" s="29"/>
      <c r="HLE230" s="29"/>
      <c r="HLF230" s="29"/>
      <c r="HLG230" s="29"/>
      <c r="HLH230" s="29"/>
      <c r="HLI230" s="29"/>
      <c r="HLJ230" s="29"/>
      <c r="HLK230" s="29"/>
      <c r="HLL230" s="29"/>
      <c r="HLM230" s="29"/>
      <c r="HLN230" s="29"/>
      <c r="HLO230" s="29"/>
      <c r="HLP230" s="29"/>
      <c r="HLQ230" s="29"/>
      <c r="HLR230" s="29"/>
      <c r="HLS230" s="29"/>
      <c r="HLT230" s="29"/>
      <c r="HLU230" s="29"/>
      <c r="HLV230" s="29"/>
      <c r="HLW230" s="29"/>
      <c r="HLX230" s="29"/>
      <c r="HLY230" s="29"/>
      <c r="HLZ230" s="29"/>
      <c r="HMA230" s="29"/>
      <c r="HMB230" s="29"/>
      <c r="HMC230" s="29"/>
      <c r="HMD230" s="29"/>
      <c r="HME230" s="29"/>
      <c r="HMF230" s="29"/>
      <c r="HMG230" s="29"/>
      <c r="HMH230" s="29"/>
      <c r="HMI230" s="29"/>
      <c r="HMJ230" s="29"/>
      <c r="HMK230" s="29"/>
      <c r="HML230" s="29"/>
      <c r="HMM230" s="29"/>
      <c r="HMN230" s="29"/>
      <c r="HMO230" s="29"/>
      <c r="HMP230" s="29"/>
      <c r="HMQ230" s="29"/>
      <c r="HMR230" s="29"/>
      <c r="HMS230" s="29"/>
      <c r="HMT230" s="29"/>
      <c r="HMU230" s="29"/>
      <c r="HMV230" s="29"/>
      <c r="HMW230" s="29"/>
      <c r="HMX230" s="29"/>
      <c r="HMY230" s="29"/>
      <c r="HMZ230" s="29"/>
      <c r="HNA230" s="29"/>
      <c r="HNB230" s="29"/>
      <c r="HNC230" s="29"/>
      <c r="HND230" s="29"/>
      <c r="HNE230" s="29"/>
      <c r="HNF230" s="29"/>
      <c r="HNG230" s="29"/>
      <c r="HNH230" s="29"/>
      <c r="HNI230" s="29"/>
      <c r="HNJ230" s="29"/>
      <c r="HNK230" s="29"/>
      <c r="HNL230" s="29"/>
      <c r="HNM230" s="29"/>
      <c r="HNN230" s="29"/>
      <c r="HNO230" s="29"/>
      <c r="HNP230" s="29"/>
      <c r="HNQ230" s="29"/>
      <c r="HNR230" s="29"/>
      <c r="HNS230" s="29"/>
      <c r="HNT230" s="29"/>
      <c r="HNU230" s="29"/>
      <c r="HNV230" s="29"/>
      <c r="HNW230" s="29"/>
      <c r="HNX230" s="29"/>
      <c r="HNY230" s="29"/>
      <c r="HNZ230" s="29"/>
      <c r="HOA230" s="29"/>
      <c r="HOB230" s="29"/>
      <c r="HOC230" s="29"/>
      <c r="HOD230" s="29"/>
      <c r="HOE230" s="29"/>
      <c r="HOF230" s="29"/>
      <c r="HOG230" s="29"/>
      <c r="HOH230" s="29"/>
      <c r="HOI230" s="29"/>
      <c r="HOJ230" s="29"/>
      <c r="HOK230" s="29"/>
      <c r="HOL230" s="29"/>
      <c r="HOM230" s="29"/>
      <c r="HON230" s="29"/>
      <c r="HOO230" s="29"/>
      <c r="HOP230" s="29"/>
      <c r="HOQ230" s="29"/>
      <c r="HOR230" s="29"/>
      <c r="HOS230" s="29"/>
      <c r="HOT230" s="29"/>
      <c r="HOU230" s="29"/>
      <c r="HOV230" s="29"/>
      <c r="HOW230" s="29"/>
      <c r="HOX230" s="29"/>
      <c r="HOY230" s="29"/>
      <c r="HOZ230" s="29"/>
      <c r="HPA230" s="29"/>
      <c r="HPB230" s="29"/>
      <c r="HPC230" s="29"/>
      <c r="HPD230" s="29"/>
      <c r="HPE230" s="29"/>
      <c r="HPF230" s="29"/>
      <c r="HPG230" s="29"/>
      <c r="HPH230" s="29"/>
      <c r="HPI230" s="29"/>
      <c r="HPJ230" s="29"/>
      <c r="HPK230" s="29"/>
      <c r="HPL230" s="29"/>
      <c r="HPM230" s="29"/>
      <c r="HPN230" s="29"/>
      <c r="HPO230" s="29"/>
      <c r="HPP230" s="29"/>
      <c r="HPQ230" s="29"/>
      <c r="HPR230" s="29"/>
      <c r="HPS230" s="29"/>
      <c r="HPT230" s="29"/>
      <c r="HPU230" s="29"/>
      <c r="HPV230" s="29"/>
      <c r="HPW230" s="29"/>
      <c r="HPX230" s="29"/>
      <c r="HPY230" s="29"/>
      <c r="HPZ230" s="29"/>
      <c r="HQA230" s="29"/>
      <c r="HQB230" s="29"/>
      <c r="HQC230" s="29"/>
      <c r="HQD230" s="29"/>
      <c r="HQE230" s="29"/>
      <c r="HQF230" s="29"/>
      <c r="HQG230" s="29"/>
      <c r="HQH230" s="29"/>
      <c r="HQI230" s="29"/>
      <c r="HQJ230" s="29"/>
      <c r="HQK230" s="29"/>
      <c r="HQL230" s="29"/>
      <c r="HQM230" s="29"/>
      <c r="HQN230" s="29"/>
      <c r="HQO230" s="29"/>
      <c r="HQP230" s="29"/>
      <c r="HQQ230" s="29"/>
      <c r="HQR230" s="29"/>
      <c r="HQS230" s="29"/>
      <c r="HQT230" s="29"/>
      <c r="HQU230" s="29"/>
      <c r="HQV230" s="29"/>
      <c r="HQW230" s="29"/>
      <c r="HQX230" s="29"/>
      <c r="HQY230" s="29"/>
      <c r="HQZ230" s="29"/>
      <c r="HRA230" s="29"/>
      <c r="HRB230" s="29"/>
      <c r="HRC230" s="29"/>
      <c r="HRD230" s="29"/>
      <c r="HRE230" s="29"/>
      <c r="HRF230" s="29"/>
      <c r="HRG230" s="29"/>
      <c r="HRH230" s="29"/>
      <c r="HRI230" s="29"/>
      <c r="HRJ230" s="29"/>
      <c r="HRK230" s="29"/>
      <c r="HRL230" s="29"/>
      <c r="HRM230" s="29"/>
      <c r="HRN230" s="29"/>
      <c r="HRO230" s="29"/>
      <c r="HRP230" s="29"/>
      <c r="HRQ230" s="29"/>
      <c r="HRR230" s="29"/>
      <c r="HRS230" s="29"/>
      <c r="HRT230" s="29"/>
      <c r="HRU230" s="29"/>
      <c r="HRV230" s="29"/>
      <c r="HRW230" s="29"/>
      <c r="HRX230" s="29"/>
      <c r="HRY230" s="29"/>
      <c r="HRZ230" s="29"/>
      <c r="HSA230" s="29"/>
      <c r="HSB230" s="29"/>
      <c r="HSC230" s="29"/>
      <c r="HSD230" s="29"/>
      <c r="HSE230" s="29"/>
      <c r="HSF230" s="29"/>
      <c r="HSG230" s="29"/>
      <c r="HSH230" s="29"/>
      <c r="HSI230" s="29"/>
      <c r="HSJ230" s="29"/>
      <c r="HSK230" s="29"/>
      <c r="HSL230" s="29"/>
      <c r="HSM230" s="29"/>
      <c r="HSN230" s="29"/>
      <c r="HSO230" s="29"/>
      <c r="HSP230" s="29"/>
      <c r="HSQ230" s="29"/>
      <c r="HSR230" s="29"/>
      <c r="HSS230" s="29"/>
      <c r="HST230" s="29"/>
      <c r="HSU230" s="29"/>
      <c r="HSV230" s="29"/>
      <c r="HSW230" s="29"/>
      <c r="HSX230" s="29"/>
      <c r="HSY230" s="29"/>
      <c r="HSZ230" s="29"/>
      <c r="HTA230" s="29"/>
      <c r="HTB230" s="29"/>
      <c r="HTC230" s="29"/>
      <c r="HTD230" s="29"/>
      <c r="HTE230" s="29"/>
      <c r="HTF230" s="29"/>
      <c r="HTG230" s="29"/>
      <c r="HTH230" s="29"/>
      <c r="HTI230" s="29"/>
      <c r="HTJ230" s="29"/>
      <c r="HTK230" s="29"/>
      <c r="HTL230" s="29"/>
      <c r="HTM230" s="29"/>
      <c r="HTN230" s="29"/>
      <c r="HTO230" s="29"/>
      <c r="HTP230" s="29"/>
      <c r="HTQ230" s="29"/>
      <c r="HTR230" s="29"/>
      <c r="HTS230" s="29"/>
      <c r="HTT230" s="29"/>
      <c r="HTU230" s="29"/>
      <c r="HTV230" s="29"/>
      <c r="HTW230" s="29"/>
      <c r="HTX230" s="29"/>
      <c r="HTY230" s="29"/>
      <c r="HTZ230" s="29"/>
      <c r="HUA230" s="29"/>
      <c r="HUB230" s="29"/>
      <c r="HUC230" s="29"/>
      <c r="HUD230" s="29"/>
      <c r="HUE230" s="29"/>
      <c r="HUF230" s="29"/>
      <c r="HUG230" s="29"/>
      <c r="HUH230" s="29"/>
      <c r="HUI230" s="29"/>
      <c r="HUJ230" s="29"/>
      <c r="HUK230" s="29"/>
      <c r="HUL230" s="29"/>
      <c r="HUM230" s="29"/>
      <c r="HUN230" s="29"/>
      <c r="HUO230" s="29"/>
      <c r="HUP230" s="29"/>
      <c r="HUQ230" s="29"/>
      <c r="HUR230" s="29"/>
      <c r="HUS230" s="29"/>
      <c r="HUT230" s="29"/>
      <c r="HUU230" s="29"/>
      <c r="HUV230" s="29"/>
      <c r="HUW230" s="29"/>
      <c r="HUX230" s="29"/>
      <c r="HUY230" s="29"/>
      <c r="HUZ230" s="29"/>
      <c r="HVA230" s="29"/>
      <c r="HVB230" s="29"/>
      <c r="HVC230" s="29"/>
      <c r="HVD230" s="29"/>
      <c r="HVE230" s="29"/>
      <c r="HVF230" s="29"/>
      <c r="HVG230" s="29"/>
      <c r="HVH230" s="29"/>
      <c r="HVI230" s="29"/>
      <c r="HVJ230" s="29"/>
      <c r="HVK230" s="29"/>
      <c r="HVL230" s="29"/>
      <c r="HVM230" s="29"/>
      <c r="HVN230" s="29"/>
      <c r="HVO230" s="29"/>
      <c r="HVP230" s="29"/>
      <c r="HVQ230" s="29"/>
      <c r="HVR230" s="29"/>
      <c r="HVS230" s="29"/>
      <c r="HVT230" s="29"/>
      <c r="HVU230" s="29"/>
      <c r="HVV230" s="29"/>
      <c r="HVW230" s="29"/>
      <c r="HVX230" s="29"/>
      <c r="HVY230" s="29"/>
      <c r="HVZ230" s="29"/>
      <c r="HWA230" s="29"/>
      <c r="HWB230" s="29"/>
      <c r="HWC230" s="29"/>
      <c r="HWD230" s="29"/>
      <c r="HWE230" s="29"/>
      <c r="HWF230" s="29"/>
      <c r="HWG230" s="29"/>
      <c r="HWH230" s="29"/>
      <c r="HWI230" s="29"/>
      <c r="HWJ230" s="29"/>
      <c r="HWK230" s="29"/>
      <c r="HWL230" s="29"/>
      <c r="HWM230" s="29"/>
      <c r="HWN230" s="29"/>
      <c r="HWO230" s="29"/>
      <c r="HWP230" s="29"/>
      <c r="HWQ230" s="29"/>
      <c r="HWR230" s="29"/>
      <c r="HWS230" s="29"/>
      <c r="HWT230" s="29"/>
      <c r="HWU230" s="29"/>
      <c r="HWV230" s="29"/>
      <c r="HWW230" s="29"/>
      <c r="HWX230" s="29"/>
      <c r="HWY230" s="29"/>
      <c r="HWZ230" s="29"/>
      <c r="HXA230" s="29"/>
      <c r="HXB230" s="29"/>
      <c r="HXC230" s="29"/>
      <c r="HXD230" s="29"/>
      <c r="HXE230" s="29"/>
      <c r="HXF230" s="29"/>
      <c r="HXG230" s="29"/>
      <c r="HXH230" s="29"/>
      <c r="HXI230" s="29"/>
      <c r="HXJ230" s="29"/>
      <c r="HXK230" s="29"/>
      <c r="HXL230" s="29"/>
      <c r="HXM230" s="29"/>
      <c r="HXN230" s="29"/>
      <c r="HXO230" s="29"/>
      <c r="HXP230" s="29"/>
      <c r="HXQ230" s="29"/>
      <c r="HXR230" s="29"/>
      <c r="HXS230" s="29"/>
      <c r="HXT230" s="29"/>
      <c r="HXU230" s="29"/>
      <c r="HXV230" s="29"/>
      <c r="HXW230" s="29"/>
      <c r="HXX230" s="29"/>
      <c r="HXY230" s="29"/>
      <c r="HXZ230" s="29"/>
      <c r="HYA230" s="29"/>
      <c r="HYB230" s="29"/>
      <c r="HYC230" s="29"/>
      <c r="HYD230" s="29"/>
      <c r="HYE230" s="29"/>
      <c r="HYF230" s="29"/>
      <c r="HYG230" s="29"/>
      <c r="HYH230" s="29"/>
      <c r="HYI230" s="29"/>
      <c r="HYJ230" s="29"/>
      <c r="HYK230" s="29"/>
      <c r="HYL230" s="29"/>
      <c r="HYM230" s="29"/>
      <c r="HYN230" s="29"/>
      <c r="HYO230" s="29"/>
      <c r="HYP230" s="29"/>
      <c r="HYQ230" s="29"/>
      <c r="HYR230" s="29"/>
      <c r="HYS230" s="29"/>
      <c r="HYT230" s="29"/>
      <c r="HYU230" s="29"/>
      <c r="HYV230" s="29"/>
      <c r="HYW230" s="29"/>
      <c r="HYX230" s="29"/>
      <c r="HYY230" s="29"/>
      <c r="HYZ230" s="29"/>
      <c r="HZA230" s="29"/>
      <c r="HZB230" s="29"/>
      <c r="HZC230" s="29"/>
      <c r="HZD230" s="29"/>
      <c r="HZE230" s="29"/>
      <c r="HZF230" s="29"/>
      <c r="HZG230" s="29"/>
      <c r="HZH230" s="29"/>
      <c r="HZI230" s="29"/>
      <c r="HZJ230" s="29"/>
      <c r="HZK230" s="29"/>
      <c r="HZL230" s="29"/>
      <c r="HZM230" s="29"/>
      <c r="HZN230" s="29"/>
      <c r="HZO230" s="29"/>
      <c r="HZP230" s="29"/>
      <c r="HZQ230" s="29"/>
      <c r="HZR230" s="29"/>
      <c r="HZS230" s="29"/>
      <c r="HZT230" s="29"/>
      <c r="HZU230" s="29"/>
      <c r="HZV230" s="29"/>
      <c r="HZW230" s="29"/>
      <c r="HZX230" s="29"/>
      <c r="HZY230" s="29"/>
      <c r="HZZ230" s="29"/>
      <c r="IAA230" s="29"/>
      <c r="IAB230" s="29"/>
      <c r="IAC230" s="29"/>
      <c r="IAD230" s="29"/>
      <c r="IAE230" s="29"/>
      <c r="IAF230" s="29"/>
      <c r="IAG230" s="29"/>
      <c r="IAH230" s="29"/>
      <c r="IAI230" s="29"/>
      <c r="IAJ230" s="29"/>
      <c r="IAK230" s="29"/>
      <c r="IAL230" s="29"/>
      <c r="IAM230" s="29"/>
      <c r="IAN230" s="29"/>
      <c r="IAO230" s="29"/>
      <c r="IAP230" s="29"/>
      <c r="IAQ230" s="29"/>
      <c r="IAR230" s="29"/>
      <c r="IAS230" s="29"/>
      <c r="IAT230" s="29"/>
      <c r="IAU230" s="29"/>
      <c r="IAV230" s="29"/>
      <c r="IAW230" s="29"/>
      <c r="IAX230" s="29"/>
      <c r="IAY230" s="29"/>
      <c r="IAZ230" s="29"/>
      <c r="IBA230" s="29"/>
      <c r="IBB230" s="29"/>
      <c r="IBC230" s="29"/>
      <c r="IBD230" s="29"/>
      <c r="IBE230" s="29"/>
      <c r="IBF230" s="29"/>
      <c r="IBG230" s="29"/>
      <c r="IBH230" s="29"/>
      <c r="IBI230" s="29"/>
      <c r="IBJ230" s="29"/>
      <c r="IBK230" s="29"/>
      <c r="IBL230" s="29"/>
      <c r="IBM230" s="29"/>
      <c r="IBN230" s="29"/>
      <c r="IBO230" s="29"/>
      <c r="IBP230" s="29"/>
      <c r="IBQ230" s="29"/>
      <c r="IBR230" s="29"/>
      <c r="IBS230" s="29"/>
      <c r="IBT230" s="29"/>
      <c r="IBU230" s="29"/>
      <c r="IBV230" s="29"/>
      <c r="IBW230" s="29"/>
      <c r="IBX230" s="29"/>
      <c r="IBY230" s="29"/>
      <c r="IBZ230" s="29"/>
      <c r="ICA230" s="29"/>
      <c r="ICB230" s="29"/>
      <c r="ICC230" s="29"/>
      <c r="ICD230" s="29"/>
      <c r="ICE230" s="29"/>
      <c r="ICF230" s="29"/>
      <c r="ICG230" s="29"/>
      <c r="ICH230" s="29"/>
      <c r="ICI230" s="29"/>
      <c r="ICJ230" s="29"/>
      <c r="ICK230" s="29"/>
      <c r="ICL230" s="29"/>
      <c r="ICM230" s="29"/>
      <c r="ICN230" s="29"/>
      <c r="ICO230" s="29"/>
      <c r="ICP230" s="29"/>
      <c r="ICQ230" s="29"/>
      <c r="ICR230" s="29"/>
      <c r="ICS230" s="29"/>
      <c r="ICT230" s="29"/>
      <c r="ICU230" s="29"/>
      <c r="ICV230" s="29"/>
      <c r="ICW230" s="29"/>
      <c r="ICX230" s="29"/>
      <c r="ICY230" s="29"/>
      <c r="ICZ230" s="29"/>
      <c r="IDA230" s="29"/>
      <c r="IDB230" s="29"/>
      <c r="IDC230" s="29"/>
      <c r="IDD230" s="29"/>
      <c r="IDE230" s="29"/>
      <c r="IDF230" s="29"/>
      <c r="IDG230" s="29"/>
      <c r="IDH230" s="29"/>
      <c r="IDI230" s="29"/>
      <c r="IDJ230" s="29"/>
      <c r="IDK230" s="29"/>
      <c r="IDL230" s="29"/>
      <c r="IDM230" s="29"/>
      <c r="IDN230" s="29"/>
      <c r="IDO230" s="29"/>
      <c r="IDP230" s="29"/>
      <c r="IDQ230" s="29"/>
      <c r="IDR230" s="29"/>
      <c r="IDS230" s="29"/>
      <c r="IDT230" s="29"/>
      <c r="IDU230" s="29"/>
      <c r="IDV230" s="29"/>
      <c r="IDW230" s="29"/>
      <c r="IDX230" s="29"/>
      <c r="IDY230" s="29"/>
      <c r="IDZ230" s="29"/>
      <c r="IEA230" s="29"/>
      <c r="IEB230" s="29"/>
      <c r="IEC230" s="29"/>
      <c r="IED230" s="29"/>
      <c r="IEE230" s="29"/>
      <c r="IEF230" s="29"/>
      <c r="IEG230" s="29"/>
      <c r="IEH230" s="29"/>
      <c r="IEI230" s="29"/>
      <c r="IEJ230" s="29"/>
      <c r="IEK230" s="29"/>
      <c r="IEL230" s="29"/>
      <c r="IEM230" s="29"/>
      <c r="IEN230" s="29"/>
      <c r="IEO230" s="29"/>
      <c r="IEP230" s="29"/>
      <c r="IEQ230" s="29"/>
      <c r="IER230" s="29"/>
      <c r="IES230" s="29"/>
      <c r="IET230" s="29"/>
      <c r="IEU230" s="29"/>
      <c r="IEV230" s="29"/>
      <c r="IEW230" s="29"/>
      <c r="IEX230" s="29"/>
      <c r="IEY230" s="29"/>
      <c r="IEZ230" s="29"/>
      <c r="IFA230" s="29"/>
      <c r="IFB230" s="29"/>
      <c r="IFC230" s="29"/>
      <c r="IFD230" s="29"/>
      <c r="IFE230" s="29"/>
      <c r="IFF230" s="29"/>
      <c r="IFG230" s="29"/>
      <c r="IFH230" s="29"/>
      <c r="IFI230" s="29"/>
      <c r="IFJ230" s="29"/>
      <c r="IFK230" s="29"/>
      <c r="IFL230" s="29"/>
      <c r="IFM230" s="29"/>
      <c r="IFN230" s="29"/>
      <c r="IFO230" s="29"/>
      <c r="IFP230" s="29"/>
      <c r="IFQ230" s="29"/>
      <c r="IFR230" s="29"/>
      <c r="IFS230" s="29"/>
      <c r="IFT230" s="29"/>
      <c r="IFU230" s="29"/>
      <c r="IFV230" s="29"/>
      <c r="IFW230" s="29"/>
      <c r="IFX230" s="29"/>
      <c r="IFY230" s="29"/>
      <c r="IFZ230" s="29"/>
      <c r="IGA230" s="29"/>
      <c r="IGB230" s="29"/>
      <c r="IGC230" s="29"/>
      <c r="IGD230" s="29"/>
      <c r="IGE230" s="29"/>
      <c r="IGF230" s="29"/>
      <c r="IGG230" s="29"/>
      <c r="IGH230" s="29"/>
      <c r="IGI230" s="29"/>
      <c r="IGJ230" s="29"/>
      <c r="IGK230" s="29"/>
      <c r="IGL230" s="29"/>
      <c r="IGM230" s="29"/>
      <c r="IGN230" s="29"/>
      <c r="IGO230" s="29"/>
      <c r="IGP230" s="29"/>
      <c r="IGQ230" s="29"/>
      <c r="IGR230" s="29"/>
      <c r="IGS230" s="29"/>
      <c r="IGT230" s="29"/>
      <c r="IGU230" s="29"/>
      <c r="IGV230" s="29"/>
      <c r="IGW230" s="29"/>
      <c r="IGX230" s="29"/>
      <c r="IGY230" s="29"/>
      <c r="IGZ230" s="29"/>
      <c r="IHA230" s="29"/>
      <c r="IHB230" s="29"/>
      <c r="IHC230" s="29"/>
      <c r="IHD230" s="29"/>
      <c r="IHE230" s="29"/>
      <c r="IHF230" s="29"/>
      <c r="IHG230" s="29"/>
      <c r="IHH230" s="29"/>
      <c r="IHI230" s="29"/>
      <c r="IHJ230" s="29"/>
      <c r="IHK230" s="29"/>
      <c r="IHL230" s="29"/>
      <c r="IHM230" s="29"/>
      <c r="IHN230" s="29"/>
      <c r="IHO230" s="29"/>
      <c r="IHP230" s="29"/>
      <c r="IHQ230" s="29"/>
      <c r="IHR230" s="29"/>
      <c r="IHS230" s="29"/>
      <c r="IHT230" s="29"/>
      <c r="IHU230" s="29"/>
      <c r="IHV230" s="29"/>
      <c r="IHW230" s="29"/>
      <c r="IHX230" s="29"/>
      <c r="IHY230" s="29"/>
      <c r="IHZ230" s="29"/>
      <c r="IIA230" s="29"/>
      <c r="IIB230" s="29"/>
      <c r="IIC230" s="29"/>
      <c r="IID230" s="29"/>
      <c r="IIE230" s="29"/>
      <c r="IIF230" s="29"/>
      <c r="IIG230" s="29"/>
      <c r="IIH230" s="29"/>
      <c r="III230" s="29"/>
      <c r="IIJ230" s="29"/>
      <c r="IIK230" s="29"/>
      <c r="IIL230" s="29"/>
      <c r="IIM230" s="29"/>
      <c r="IIN230" s="29"/>
      <c r="IIO230" s="29"/>
      <c r="IIP230" s="29"/>
      <c r="IIQ230" s="29"/>
      <c r="IIR230" s="29"/>
      <c r="IIS230" s="29"/>
      <c r="IIT230" s="29"/>
      <c r="IIU230" s="29"/>
      <c r="IIV230" s="29"/>
      <c r="IIW230" s="29"/>
      <c r="IIX230" s="29"/>
      <c r="IIY230" s="29"/>
      <c r="IIZ230" s="29"/>
      <c r="IJA230" s="29"/>
      <c r="IJB230" s="29"/>
      <c r="IJC230" s="29"/>
      <c r="IJD230" s="29"/>
      <c r="IJE230" s="29"/>
      <c r="IJF230" s="29"/>
      <c r="IJG230" s="29"/>
      <c r="IJH230" s="29"/>
      <c r="IJI230" s="29"/>
      <c r="IJJ230" s="29"/>
      <c r="IJK230" s="29"/>
      <c r="IJL230" s="29"/>
      <c r="IJM230" s="29"/>
      <c r="IJN230" s="29"/>
      <c r="IJO230" s="29"/>
      <c r="IJP230" s="29"/>
      <c r="IJQ230" s="29"/>
      <c r="IJR230" s="29"/>
      <c r="IJS230" s="29"/>
      <c r="IJT230" s="29"/>
      <c r="IJU230" s="29"/>
      <c r="IJV230" s="29"/>
      <c r="IJW230" s="29"/>
      <c r="IJX230" s="29"/>
      <c r="IJY230" s="29"/>
      <c r="IJZ230" s="29"/>
      <c r="IKA230" s="29"/>
      <c r="IKB230" s="29"/>
      <c r="IKC230" s="29"/>
      <c r="IKD230" s="29"/>
      <c r="IKE230" s="29"/>
      <c r="IKF230" s="29"/>
      <c r="IKG230" s="29"/>
      <c r="IKH230" s="29"/>
      <c r="IKI230" s="29"/>
      <c r="IKJ230" s="29"/>
      <c r="IKK230" s="29"/>
      <c r="IKL230" s="29"/>
      <c r="IKM230" s="29"/>
      <c r="IKN230" s="29"/>
      <c r="IKO230" s="29"/>
      <c r="IKP230" s="29"/>
      <c r="IKQ230" s="29"/>
      <c r="IKR230" s="29"/>
      <c r="IKS230" s="29"/>
      <c r="IKT230" s="29"/>
      <c r="IKU230" s="29"/>
      <c r="IKV230" s="29"/>
      <c r="IKW230" s="29"/>
      <c r="IKX230" s="29"/>
      <c r="IKY230" s="29"/>
      <c r="IKZ230" s="29"/>
      <c r="ILA230" s="29"/>
      <c r="ILB230" s="29"/>
      <c r="ILC230" s="29"/>
      <c r="ILD230" s="29"/>
      <c r="ILE230" s="29"/>
      <c r="ILF230" s="29"/>
      <c r="ILG230" s="29"/>
      <c r="ILH230" s="29"/>
      <c r="ILI230" s="29"/>
      <c r="ILJ230" s="29"/>
      <c r="ILK230" s="29"/>
      <c r="ILL230" s="29"/>
      <c r="ILM230" s="29"/>
      <c r="ILN230" s="29"/>
      <c r="ILO230" s="29"/>
      <c r="ILP230" s="29"/>
      <c r="ILQ230" s="29"/>
      <c r="ILR230" s="29"/>
      <c r="ILS230" s="29"/>
      <c r="ILT230" s="29"/>
      <c r="ILU230" s="29"/>
      <c r="ILV230" s="29"/>
      <c r="ILW230" s="29"/>
      <c r="ILX230" s="29"/>
      <c r="ILY230" s="29"/>
      <c r="ILZ230" s="29"/>
      <c r="IMA230" s="29"/>
      <c r="IMB230" s="29"/>
      <c r="IMC230" s="29"/>
      <c r="IMD230" s="29"/>
      <c r="IME230" s="29"/>
      <c r="IMF230" s="29"/>
      <c r="IMG230" s="29"/>
      <c r="IMH230" s="29"/>
      <c r="IMI230" s="29"/>
      <c r="IMJ230" s="29"/>
      <c r="IMK230" s="29"/>
      <c r="IML230" s="29"/>
      <c r="IMM230" s="29"/>
      <c r="IMN230" s="29"/>
      <c r="IMO230" s="29"/>
      <c r="IMP230" s="29"/>
      <c r="IMQ230" s="29"/>
      <c r="IMR230" s="29"/>
      <c r="IMS230" s="29"/>
      <c r="IMT230" s="29"/>
      <c r="IMU230" s="29"/>
      <c r="IMV230" s="29"/>
      <c r="IMW230" s="29"/>
      <c r="IMX230" s="29"/>
      <c r="IMY230" s="29"/>
      <c r="IMZ230" s="29"/>
      <c r="INA230" s="29"/>
      <c r="INB230" s="29"/>
      <c r="INC230" s="29"/>
      <c r="IND230" s="29"/>
      <c r="INE230" s="29"/>
      <c r="INF230" s="29"/>
      <c r="ING230" s="29"/>
      <c r="INH230" s="29"/>
      <c r="INI230" s="29"/>
      <c r="INJ230" s="29"/>
      <c r="INK230" s="29"/>
      <c r="INL230" s="29"/>
      <c r="INM230" s="29"/>
      <c r="INN230" s="29"/>
      <c r="INO230" s="29"/>
      <c r="INP230" s="29"/>
      <c r="INQ230" s="29"/>
      <c r="INR230" s="29"/>
      <c r="INS230" s="29"/>
      <c r="INT230" s="29"/>
      <c r="INU230" s="29"/>
      <c r="INV230" s="29"/>
      <c r="INW230" s="29"/>
      <c r="INX230" s="29"/>
      <c r="INY230" s="29"/>
      <c r="INZ230" s="29"/>
      <c r="IOA230" s="29"/>
      <c r="IOB230" s="29"/>
      <c r="IOC230" s="29"/>
      <c r="IOD230" s="29"/>
      <c r="IOE230" s="29"/>
      <c r="IOF230" s="29"/>
      <c r="IOG230" s="29"/>
      <c r="IOH230" s="29"/>
      <c r="IOI230" s="29"/>
      <c r="IOJ230" s="29"/>
      <c r="IOK230" s="29"/>
      <c r="IOL230" s="29"/>
      <c r="IOM230" s="29"/>
      <c r="ION230" s="29"/>
      <c r="IOO230" s="29"/>
      <c r="IOP230" s="29"/>
      <c r="IOQ230" s="29"/>
      <c r="IOR230" s="29"/>
      <c r="IOS230" s="29"/>
      <c r="IOT230" s="29"/>
      <c r="IOU230" s="29"/>
      <c r="IOV230" s="29"/>
      <c r="IOW230" s="29"/>
      <c r="IOX230" s="29"/>
      <c r="IOY230" s="29"/>
      <c r="IOZ230" s="29"/>
      <c r="IPA230" s="29"/>
      <c r="IPB230" s="29"/>
      <c r="IPC230" s="29"/>
      <c r="IPD230" s="29"/>
      <c r="IPE230" s="29"/>
      <c r="IPF230" s="29"/>
      <c r="IPG230" s="29"/>
      <c r="IPH230" s="29"/>
      <c r="IPI230" s="29"/>
      <c r="IPJ230" s="29"/>
      <c r="IPK230" s="29"/>
      <c r="IPL230" s="29"/>
      <c r="IPM230" s="29"/>
      <c r="IPN230" s="29"/>
      <c r="IPO230" s="29"/>
      <c r="IPP230" s="29"/>
      <c r="IPQ230" s="29"/>
      <c r="IPR230" s="29"/>
      <c r="IPS230" s="29"/>
      <c r="IPT230" s="29"/>
      <c r="IPU230" s="29"/>
      <c r="IPV230" s="29"/>
      <c r="IPW230" s="29"/>
      <c r="IPX230" s="29"/>
      <c r="IPY230" s="29"/>
      <c r="IPZ230" s="29"/>
      <c r="IQA230" s="29"/>
      <c r="IQB230" s="29"/>
      <c r="IQC230" s="29"/>
      <c r="IQD230" s="29"/>
      <c r="IQE230" s="29"/>
      <c r="IQF230" s="29"/>
      <c r="IQG230" s="29"/>
      <c r="IQH230" s="29"/>
      <c r="IQI230" s="29"/>
      <c r="IQJ230" s="29"/>
      <c r="IQK230" s="29"/>
      <c r="IQL230" s="29"/>
      <c r="IQM230" s="29"/>
      <c r="IQN230" s="29"/>
      <c r="IQO230" s="29"/>
      <c r="IQP230" s="29"/>
      <c r="IQQ230" s="29"/>
      <c r="IQR230" s="29"/>
      <c r="IQS230" s="29"/>
      <c r="IQT230" s="29"/>
      <c r="IQU230" s="29"/>
      <c r="IQV230" s="29"/>
      <c r="IQW230" s="29"/>
      <c r="IQX230" s="29"/>
      <c r="IQY230" s="29"/>
      <c r="IQZ230" s="29"/>
      <c r="IRA230" s="29"/>
      <c r="IRB230" s="29"/>
      <c r="IRC230" s="29"/>
      <c r="IRD230" s="29"/>
      <c r="IRE230" s="29"/>
      <c r="IRF230" s="29"/>
      <c r="IRG230" s="29"/>
      <c r="IRH230" s="29"/>
      <c r="IRI230" s="29"/>
      <c r="IRJ230" s="29"/>
      <c r="IRK230" s="29"/>
      <c r="IRL230" s="29"/>
      <c r="IRM230" s="29"/>
      <c r="IRN230" s="29"/>
      <c r="IRO230" s="29"/>
      <c r="IRP230" s="29"/>
      <c r="IRQ230" s="29"/>
      <c r="IRR230" s="29"/>
      <c r="IRS230" s="29"/>
      <c r="IRT230" s="29"/>
      <c r="IRU230" s="29"/>
      <c r="IRV230" s="29"/>
      <c r="IRW230" s="29"/>
      <c r="IRX230" s="29"/>
      <c r="IRY230" s="29"/>
      <c r="IRZ230" s="29"/>
      <c r="ISA230" s="29"/>
      <c r="ISB230" s="29"/>
      <c r="ISC230" s="29"/>
      <c r="ISD230" s="29"/>
      <c r="ISE230" s="29"/>
      <c r="ISF230" s="29"/>
      <c r="ISG230" s="29"/>
      <c r="ISH230" s="29"/>
      <c r="ISI230" s="29"/>
      <c r="ISJ230" s="29"/>
      <c r="ISK230" s="29"/>
      <c r="ISL230" s="29"/>
      <c r="ISM230" s="29"/>
      <c r="ISN230" s="29"/>
      <c r="ISO230" s="29"/>
      <c r="ISP230" s="29"/>
      <c r="ISQ230" s="29"/>
      <c r="ISR230" s="29"/>
      <c r="ISS230" s="29"/>
      <c r="IST230" s="29"/>
      <c r="ISU230" s="29"/>
      <c r="ISV230" s="29"/>
      <c r="ISW230" s="29"/>
      <c r="ISX230" s="29"/>
      <c r="ISY230" s="29"/>
      <c r="ISZ230" s="29"/>
      <c r="ITA230" s="29"/>
      <c r="ITB230" s="29"/>
      <c r="ITC230" s="29"/>
      <c r="ITD230" s="29"/>
      <c r="ITE230" s="29"/>
      <c r="ITF230" s="29"/>
      <c r="ITG230" s="29"/>
      <c r="ITH230" s="29"/>
      <c r="ITI230" s="29"/>
      <c r="ITJ230" s="29"/>
      <c r="ITK230" s="29"/>
      <c r="ITL230" s="29"/>
      <c r="ITM230" s="29"/>
      <c r="ITN230" s="29"/>
      <c r="ITO230" s="29"/>
      <c r="ITP230" s="29"/>
      <c r="ITQ230" s="29"/>
      <c r="ITR230" s="29"/>
      <c r="ITS230" s="29"/>
      <c r="ITT230" s="29"/>
      <c r="ITU230" s="29"/>
      <c r="ITV230" s="29"/>
      <c r="ITW230" s="29"/>
      <c r="ITX230" s="29"/>
      <c r="ITY230" s="29"/>
      <c r="ITZ230" s="29"/>
      <c r="IUA230" s="29"/>
      <c r="IUB230" s="29"/>
      <c r="IUC230" s="29"/>
      <c r="IUD230" s="29"/>
      <c r="IUE230" s="29"/>
      <c r="IUF230" s="29"/>
      <c r="IUG230" s="29"/>
      <c r="IUH230" s="29"/>
      <c r="IUI230" s="29"/>
      <c r="IUJ230" s="29"/>
      <c r="IUK230" s="29"/>
      <c r="IUL230" s="29"/>
      <c r="IUM230" s="29"/>
      <c r="IUN230" s="29"/>
      <c r="IUO230" s="29"/>
      <c r="IUP230" s="29"/>
      <c r="IUQ230" s="29"/>
      <c r="IUR230" s="29"/>
      <c r="IUS230" s="29"/>
      <c r="IUT230" s="29"/>
      <c r="IUU230" s="29"/>
      <c r="IUV230" s="29"/>
      <c r="IUW230" s="29"/>
      <c r="IUX230" s="29"/>
      <c r="IUY230" s="29"/>
      <c r="IUZ230" s="29"/>
      <c r="IVA230" s="29"/>
      <c r="IVB230" s="29"/>
      <c r="IVC230" s="29"/>
      <c r="IVD230" s="29"/>
      <c r="IVE230" s="29"/>
      <c r="IVF230" s="29"/>
      <c r="IVG230" s="29"/>
      <c r="IVH230" s="29"/>
      <c r="IVI230" s="29"/>
      <c r="IVJ230" s="29"/>
      <c r="IVK230" s="29"/>
      <c r="IVL230" s="29"/>
      <c r="IVM230" s="29"/>
      <c r="IVN230" s="29"/>
      <c r="IVO230" s="29"/>
      <c r="IVP230" s="29"/>
      <c r="IVQ230" s="29"/>
      <c r="IVR230" s="29"/>
      <c r="IVS230" s="29"/>
      <c r="IVT230" s="29"/>
      <c r="IVU230" s="29"/>
      <c r="IVV230" s="29"/>
      <c r="IVW230" s="29"/>
      <c r="IVX230" s="29"/>
      <c r="IVY230" s="29"/>
      <c r="IVZ230" s="29"/>
      <c r="IWA230" s="29"/>
      <c r="IWB230" s="29"/>
      <c r="IWC230" s="29"/>
      <c r="IWD230" s="29"/>
      <c r="IWE230" s="29"/>
      <c r="IWF230" s="29"/>
      <c r="IWG230" s="29"/>
      <c r="IWH230" s="29"/>
      <c r="IWI230" s="29"/>
      <c r="IWJ230" s="29"/>
      <c r="IWK230" s="29"/>
      <c r="IWL230" s="29"/>
      <c r="IWM230" s="29"/>
      <c r="IWN230" s="29"/>
      <c r="IWO230" s="29"/>
      <c r="IWP230" s="29"/>
      <c r="IWQ230" s="29"/>
      <c r="IWR230" s="29"/>
      <c r="IWS230" s="29"/>
      <c r="IWT230" s="29"/>
      <c r="IWU230" s="29"/>
      <c r="IWV230" s="29"/>
      <c r="IWW230" s="29"/>
      <c r="IWX230" s="29"/>
      <c r="IWY230" s="29"/>
      <c r="IWZ230" s="29"/>
      <c r="IXA230" s="29"/>
      <c r="IXB230" s="29"/>
      <c r="IXC230" s="29"/>
      <c r="IXD230" s="29"/>
      <c r="IXE230" s="29"/>
      <c r="IXF230" s="29"/>
      <c r="IXG230" s="29"/>
      <c r="IXH230" s="29"/>
      <c r="IXI230" s="29"/>
      <c r="IXJ230" s="29"/>
      <c r="IXK230" s="29"/>
      <c r="IXL230" s="29"/>
      <c r="IXM230" s="29"/>
      <c r="IXN230" s="29"/>
      <c r="IXO230" s="29"/>
      <c r="IXP230" s="29"/>
      <c r="IXQ230" s="29"/>
      <c r="IXR230" s="29"/>
      <c r="IXS230" s="29"/>
      <c r="IXT230" s="29"/>
      <c r="IXU230" s="29"/>
      <c r="IXV230" s="29"/>
      <c r="IXW230" s="29"/>
      <c r="IXX230" s="29"/>
      <c r="IXY230" s="29"/>
      <c r="IXZ230" s="29"/>
      <c r="IYA230" s="29"/>
      <c r="IYB230" s="29"/>
      <c r="IYC230" s="29"/>
      <c r="IYD230" s="29"/>
      <c r="IYE230" s="29"/>
      <c r="IYF230" s="29"/>
      <c r="IYG230" s="29"/>
      <c r="IYH230" s="29"/>
      <c r="IYI230" s="29"/>
      <c r="IYJ230" s="29"/>
      <c r="IYK230" s="29"/>
      <c r="IYL230" s="29"/>
      <c r="IYM230" s="29"/>
      <c r="IYN230" s="29"/>
      <c r="IYO230" s="29"/>
      <c r="IYP230" s="29"/>
      <c r="IYQ230" s="29"/>
      <c r="IYR230" s="29"/>
      <c r="IYS230" s="29"/>
      <c r="IYT230" s="29"/>
      <c r="IYU230" s="29"/>
      <c r="IYV230" s="29"/>
      <c r="IYW230" s="29"/>
      <c r="IYX230" s="29"/>
      <c r="IYY230" s="29"/>
      <c r="IYZ230" s="29"/>
      <c r="IZA230" s="29"/>
      <c r="IZB230" s="29"/>
      <c r="IZC230" s="29"/>
      <c r="IZD230" s="29"/>
      <c r="IZE230" s="29"/>
      <c r="IZF230" s="29"/>
      <c r="IZG230" s="29"/>
      <c r="IZH230" s="29"/>
      <c r="IZI230" s="29"/>
      <c r="IZJ230" s="29"/>
      <c r="IZK230" s="29"/>
      <c r="IZL230" s="29"/>
      <c r="IZM230" s="29"/>
      <c r="IZN230" s="29"/>
      <c r="IZO230" s="29"/>
      <c r="IZP230" s="29"/>
      <c r="IZQ230" s="29"/>
      <c r="IZR230" s="29"/>
      <c r="IZS230" s="29"/>
      <c r="IZT230" s="29"/>
      <c r="IZU230" s="29"/>
      <c r="IZV230" s="29"/>
      <c r="IZW230" s="29"/>
      <c r="IZX230" s="29"/>
      <c r="IZY230" s="29"/>
      <c r="IZZ230" s="29"/>
      <c r="JAA230" s="29"/>
      <c r="JAB230" s="29"/>
      <c r="JAC230" s="29"/>
      <c r="JAD230" s="29"/>
      <c r="JAE230" s="29"/>
      <c r="JAF230" s="29"/>
      <c r="JAG230" s="29"/>
      <c r="JAH230" s="29"/>
      <c r="JAI230" s="29"/>
      <c r="JAJ230" s="29"/>
      <c r="JAK230" s="29"/>
      <c r="JAL230" s="29"/>
      <c r="JAM230" s="29"/>
      <c r="JAN230" s="29"/>
      <c r="JAO230" s="29"/>
      <c r="JAP230" s="29"/>
      <c r="JAQ230" s="29"/>
      <c r="JAR230" s="29"/>
      <c r="JAS230" s="29"/>
      <c r="JAT230" s="29"/>
      <c r="JAU230" s="29"/>
      <c r="JAV230" s="29"/>
      <c r="JAW230" s="29"/>
      <c r="JAX230" s="29"/>
      <c r="JAY230" s="29"/>
      <c r="JAZ230" s="29"/>
      <c r="JBA230" s="29"/>
      <c r="JBB230" s="29"/>
      <c r="JBC230" s="29"/>
      <c r="JBD230" s="29"/>
      <c r="JBE230" s="29"/>
      <c r="JBF230" s="29"/>
      <c r="JBG230" s="29"/>
      <c r="JBH230" s="29"/>
      <c r="JBI230" s="29"/>
      <c r="JBJ230" s="29"/>
      <c r="JBK230" s="29"/>
      <c r="JBL230" s="29"/>
      <c r="JBM230" s="29"/>
      <c r="JBN230" s="29"/>
      <c r="JBO230" s="29"/>
      <c r="JBP230" s="29"/>
      <c r="JBQ230" s="29"/>
      <c r="JBR230" s="29"/>
      <c r="JBS230" s="29"/>
      <c r="JBT230" s="29"/>
      <c r="JBU230" s="29"/>
      <c r="JBV230" s="29"/>
      <c r="JBW230" s="29"/>
      <c r="JBX230" s="29"/>
      <c r="JBY230" s="29"/>
      <c r="JBZ230" s="29"/>
      <c r="JCA230" s="29"/>
      <c r="JCB230" s="29"/>
      <c r="JCC230" s="29"/>
      <c r="JCD230" s="29"/>
      <c r="JCE230" s="29"/>
      <c r="JCF230" s="29"/>
      <c r="JCG230" s="29"/>
      <c r="JCH230" s="29"/>
      <c r="JCI230" s="29"/>
      <c r="JCJ230" s="29"/>
      <c r="JCK230" s="29"/>
      <c r="JCL230" s="29"/>
      <c r="JCM230" s="29"/>
      <c r="JCN230" s="29"/>
      <c r="JCO230" s="29"/>
      <c r="JCP230" s="29"/>
      <c r="JCQ230" s="29"/>
      <c r="JCR230" s="29"/>
      <c r="JCS230" s="29"/>
      <c r="JCT230" s="29"/>
      <c r="JCU230" s="29"/>
      <c r="JCV230" s="29"/>
      <c r="JCW230" s="29"/>
      <c r="JCX230" s="29"/>
      <c r="JCY230" s="29"/>
      <c r="JCZ230" s="29"/>
      <c r="JDA230" s="29"/>
      <c r="JDB230" s="29"/>
      <c r="JDC230" s="29"/>
      <c r="JDD230" s="29"/>
      <c r="JDE230" s="29"/>
      <c r="JDF230" s="29"/>
      <c r="JDG230" s="29"/>
      <c r="JDH230" s="29"/>
      <c r="JDI230" s="29"/>
      <c r="JDJ230" s="29"/>
      <c r="JDK230" s="29"/>
      <c r="JDL230" s="29"/>
      <c r="JDM230" s="29"/>
      <c r="JDN230" s="29"/>
      <c r="JDO230" s="29"/>
      <c r="JDP230" s="29"/>
      <c r="JDQ230" s="29"/>
      <c r="JDR230" s="29"/>
      <c r="JDS230" s="29"/>
      <c r="JDT230" s="29"/>
      <c r="JDU230" s="29"/>
      <c r="JDV230" s="29"/>
      <c r="JDW230" s="29"/>
      <c r="JDX230" s="29"/>
      <c r="JDY230" s="29"/>
      <c r="JDZ230" s="29"/>
      <c r="JEA230" s="29"/>
      <c r="JEB230" s="29"/>
      <c r="JEC230" s="29"/>
      <c r="JED230" s="29"/>
      <c r="JEE230" s="29"/>
      <c r="JEF230" s="29"/>
      <c r="JEG230" s="29"/>
      <c r="JEH230" s="29"/>
      <c r="JEI230" s="29"/>
      <c r="JEJ230" s="29"/>
      <c r="JEK230" s="29"/>
      <c r="JEL230" s="29"/>
      <c r="JEM230" s="29"/>
      <c r="JEN230" s="29"/>
      <c r="JEO230" s="29"/>
      <c r="JEP230" s="29"/>
      <c r="JEQ230" s="29"/>
      <c r="JER230" s="29"/>
      <c r="JES230" s="29"/>
      <c r="JET230" s="29"/>
      <c r="JEU230" s="29"/>
      <c r="JEV230" s="29"/>
      <c r="JEW230" s="29"/>
      <c r="JEX230" s="29"/>
      <c r="JEY230" s="29"/>
      <c r="JEZ230" s="29"/>
      <c r="JFA230" s="29"/>
      <c r="JFB230" s="29"/>
      <c r="JFC230" s="29"/>
      <c r="JFD230" s="29"/>
      <c r="JFE230" s="29"/>
      <c r="JFF230" s="29"/>
      <c r="JFG230" s="29"/>
      <c r="JFH230" s="29"/>
      <c r="JFI230" s="29"/>
      <c r="JFJ230" s="29"/>
      <c r="JFK230" s="29"/>
      <c r="JFL230" s="29"/>
      <c r="JFM230" s="29"/>
      <c r="JFN230" s="29"/>
      <c r="JFO230" s="29"/>
      <c r="JFP230" s="29"/>
      <c r="JFQ230" s="29"/>
      <c r="JFR230" s="29"/>
      <c r="JFS230" s="29"/>
      <c r="JFT230" s="29"/>
      <c r="JFU230" s="29"/>
      <c r="JFV230" s="29"/>
      <c r="JFW230" s="29"/>
      <c r="JFX230" s="29"/>
      <c r="JFY230" s="29"/>
      <c r="JFZ230" s="29"/>
      <c r="JGA230" s="29"/>
      <c r="JGB230" s="29"/>
      <c r="JGC230" s="29"/>
      <c r="JGD230" s="29"/>
      <c r="JGE230" s="29"/>
      <c r="JGF230" s="29"/>
      <c r="JGG230" s="29"/>
      <c r="JGH230" s="29"/>
      <c r="JGI230" s="29"/>
      <c r="JGJ230" s="29"/>
      <c r="JGK230" s="29"/>
      <c r="JGL230" s="29"/>
      <c r="JGM230" s="29"/>
      <c r="JGN230" s="29"/>
      <c r="JGO230" s="29"/>
      <c r="JGP230" s="29"/>
      <c r="JGQ230" s="29"/>
      <c r="JGR230" s="29"/>
      <c r="JGS230" s="29"/>
      <c r="JGT230" s="29"/>
      <c r="JGU230" s="29"/>
      <c r="JGV230" s="29"/>
      <c r="JGW230" s="29"/>
      <c r="JGX230" s="29"/>
      <c r="JGY230" s="29"/>
      <c r="JGZ230" s="29"/>
      <c r="JHA230" s="29"/>
      <c r="JHB230" s="29"/>
      <c r="JHC230" s="29"/>
      <c r="JHD230" s="29"/>
      <c r="JHE230" s="29"/>
      <c r="JHF230" s="29"/>
      <c r="JHG230" s="29"/>
      <c r="JHH230" s="29"/>
      <c r="JHI230" s="29"/>
      <c r="JHJ230" s="29"/>
      <c r="JHK230" s="29"/>
      <c r="JHL230" s="29"/>
      <c r="JHM230" s="29"/>
      <c r="JHN230" s="29"/>
      <c r="JHO230" s="29"/>
      <c r="JHP230" s="29"/>
      <c r="JHQ230" s="29"/>
      <c r="JHR230" s="29"/>
      <c r="JHS230" s="29"/>
      <c r="JHT230" s="29"/>
      <c r="JHU230" s="29"/>
      <c r="JHV230" s="29"/>
      <c r="JHW230" s="29"/>
      <c r="JHX230" s="29"/>
      <c r="JHY230" s="29"/>
      <c r="JHZ230" s="29"/>
      <c r="JIA230" s="29"/>
      <c r="JIB230" s="29"/>
      <c r="JIC230" s="29"/>
      <c r="JID230" s="29"/>
      <c r="JIE230" s="29"/>
      <c r="JIF230" s="29"/>
      <c r="JIG230" s="29"/>
      <c r="JIH230" s="29"/>
      <c r="JII230" s="29"/>
      <c r="JIJ230" s="29"/>
      <c r="JIK230" s="29"/>
      <c r="JIL230" s="29"/>
      <c r="JIM230" s="29"/>
      <c r="JIN230" s="29"/>
      <c r="JIO230" s="29"/>
      <c r="JIP230" s="29"/>
      <c r="JIQ230" s="29"/>
      <c r="JIR230" s="29"/>
      <c r="JIS230" s="29"/>
      <c r="JIT230" s="29"/>
      <c r="JIU230" s="29"/>
      <c r="JIV230" s="29"/>
      <c r="JIW230" s="29"/>
      <c r="JIX230" s="29"/>
      <c r="JIY230" s="29"/>
      <c r="JIZ230" s="29"/>
      <c r="JJA230" s="29"/>
      <c r="JJB230" s="29"/>
      <c r="JJC230" s="29"/>
      <c r="JJD230" s="29"/>
      <c r="JJE230" s="29"/>
      <c r="JJF230" s="29"/>
      <c r="JJG230" s="29"/>
      <c r="JJH230" s="29"/>
      <c r="JJI230" s="29"/>
      <c r="JJJ230" s="29"/>
      <c r="JJK230" s="29"/>
      <c r="JJL230" s="29"/>
      <c r="JJM230" s="29"/>
      <c r="JJN230" s="29"/>
      <c r="JJO230" s="29"/>
      <c r="JJP230" s="29"/>
      <c r="JJQ230" s="29"/>
      <c r="JJR230" s="29"/>
      <c r="JJS230" s="29"/>
      <c r="JJT230" s="29"/>
      <c r="JJU230" s="29"/>
      <c r="JJV230" s="29"/>
      <c r="JJW230" s="29"/>
      <c r="JJX230" s="29"/>
      <c r="JJY230" s="29"/>
      <c r="JJZ230" s="29"/>
      <c r="JKA230" s="29"/>
      <c r="JKB230" s="29"/>
      <c r="JKC230" s="29"/>
      <c r="JKD230" s="29"/>
      <c r="JKE230" s="29"/>
      <c r="JKF230" s="29"/>
      <c r="JKG230" s="29"/>
      <c r="JKH230" s="29"/>
      <c r="JKI230" s="29"/>
      <c r="JKJ230" s="29"/>
      <c r="JKK230" s="29"/>
      <c r="JKL230" s="29"/>
      <c r="JKM230" s="29"/>
      <c r="JKN230" s="29"/>
      <c r="JKO230" s="29"/>
      <c r="JKP230" s="29"/>
      <c r="JKQ230" s="29"/>
      <c r="JKR230" s="29"/>
      <c r="JKS230" s="29"/>
      <c r="JKT230" s="29"/>
      <c r="JKU230" s="29"/>
      <c r="JKV230" s="29"/>
      <c r="JKW230" s="29"/>
      <c r="JKX230" s="29"/>
      <c r="JKY230" s="29"/>
      <c r="JKZ230" s="29"/>
      <c r="JLA230" s="29"/>
      <c r="JLB230" s="29"/>
      <c r="JLC230" s="29"/>
      <c r="JLD230" s="29"/>
      <c r="JLE230" s="29"/>
      <c r="JLF230" s="29"/>
      <c r="JLG230" s="29"/>
      <c r="JLH230" s="29"/>
      <c r="JLI230" s="29"/>
      <c r="JLJ230" s="29"/>
      <c r="JLK230" s="29"/>
      <c r="JLL230" s="29"/>
      <c r="JLM230" s="29"/>
      <c r="JLN230" s="29"/>
      <c r="JLO230" s="29"/>
      <c r="JLP230" s="29"/>
      <c r="JLQ230" s="29"/>
      <c r="JLR230" s="29"/>
      <c r="JLS230" s="29"/>
      <c r="JLT230" s="29"/>
      <c r="JLU230" s="29"/>
      <c r="JLV230" s="29"/>
      <c r="JLW230" s="29"/>
      <c r="JLX230" s="29"/>
      <c r="JLY230" s="29"/>
      <c r="JLZ230" s="29"/>
      <c r="JMA230" s="29"/>
      <c r="JMB230" s="29"/>
      <c r="JMC230" s="29"/>
      <c r="JMD230" s="29"/>
      <c r="JME230" s="29"/>
      <c r="JMF230" s="29"/>
      <c r="JMG230" s="29"/>
      <c r="JMH230" s="29"/>
      <c r="JMI230" s="29"/>
      <c r="JMJ230" s="29"/>
      <c r="JMK230" s="29"/>
      <c r="JML230" s="29"/>
      <c r="JMM230" s="29"/>
      <c r="JMN230" s="29"/>
      <c r="JMO230" s="29"/>
      <c r="JMP230" s="29"/>
      <c r="JMQ230" s="29"/>
      <c r="JMR230" s="29"/>
      <c r="JMS230" s="29"/>
      <c r="JMT230" s="29"/>
      <c r="JMU230" s="29"/>
      <c r="JMV230" s="29"/>
      <c r="JMW230" s="29"/>
      <c r="JMX230" s="29"/>
      <c r="JMY230" s="29"/>
      <c r="JMZ230" s="29"/>
      <c r="JNA230" s="29"/>
      <c r="JNB230" s="29"/>
      <c r="JNC230" s="29"/>
      <c r="JND230" s="29"/>
      <c r="JNE230" s="29"/>
      <c r="JNF230" s="29"/>
      <c r="JNG230" s="29"/>
      <c r="JNH230" s="29"/>
      <c r="JNI230" s="29"/>
      <c r="JNJ230" s="29"/>
      <c r="JNK230" s="29"/>
      <c r="JNL230" s="29"/>
      <c r="JNM230" s="29"/>
      <c r="JNN230" s="29"/>
      <c r="JNO230" s="29"/>
      <c r="JNP230" s="29"/>
      <c r="JNQ230" s="29"/>
      <c r="JNR230" s="29"/>
      <c r="JNS230" s="29"/>
      <c r="JNT230" s="29"/>
      <c r="JNU230" s="29"/>
      <c r="JNV230" s="29"/>
      <c r="JNW230" s="29"/>
      <c r="JNX230" s="29"/>
      <c r="JNY230" s="29"/>
      <c r="JNZ230" s="29"/>
      <c r="JOA230" s="29"/>
      <c r="JOB230" s="29"/>
      <c r="JOC230" s="29"/>
      <c r="JOD230" s="29"/>
      <c r="JOE230" s="29"/>
      <c r="JOF230" s="29"/>
      <c r="JOG230" s="29"/>
      <c r="JOH230" s="29"/>
      <c r="JOI230" s="29"/>
      <c r="JOJ230" s="29"/>
      <c r="JOK230" s="29"/>
      <c r="JOL230" s="29"/>
      <c r="JOM230" s="29"/>
      <c r="JON230" s="29"/>
      <c r="JOO230" s="29"/>
      <c r="JOP230" s="29"/>
      <c r="JOQ230" s="29"/>
      <c r="JOR230" s="29"/>
      <c r="JOS230" s="29"/>
      <c r="JOT230" s="29"/>
      <c r="JOU230" s="29"/>
      <c r="JOV230" s="29"/>
      <c r="JOW230" s="29"/>
      <c r="JOX230" s="29"/>
      <c r="JOY230" s="29"/>
      <c r="JOZ230" s="29"/>
      <c r="JPA230" s="29"/>
      <c r="JPB230" s="29"/>
      <c r="JPC230" s="29"/>
      <c r="JPD230" s="29"/>
      <c r="JPE230" s="29"/>
      <c r="JPF230" s="29"/>
      <c r="JPG230" s="29"/>
      <c r="JPH230" s="29"/>
      <c r="JPI230" s="29"/>
      <c r="JPJ230" s="29"/>
      <c r="JPK230" s="29"/>
      <c r="JPL230" s="29"/>
      <c r="JPM230" s="29"/>
      <c r="JPN230" s="29"/>
      <c r="JPO230" s="29"/>
      <c r="JPP230" s="29"/>
      <c r="JPQ230" s="29"/>
      <c r="JPR230" s="29"/>
      <c r="JPS230" s="29"/>
      <c r="JPT230" s="29"/>
      <c r="JPU230" s="29"/>
      <c r="JPV230" s="29"/>
      <c r="JPW230" s="29"/>
      <c r="JPX230" s="29"/>
      <c r="JPY230" s="29"/>
      <c r="JPZ230" s="29"/>
      <c r="JQA230" s="29"/>
      <c r="JQB230" s="29"/>
      <c r="JQC230" s="29"/>
      <c r="JQD230" s="29"/>
      <c r="JQE230" s="29"/>
      <c r="JQF230" s="29"/>
      <c r="JQG230" s="29"/>
      <c r="JQH230" s="29"/>
      <c r="JQI230" s="29"/>
      <c r="JQJ230" s="29"/>
      <c r="JQK230" s="29"/>
      <c r="JQL230" s="29"/>
      <c r="JQM230" s="29"/>
      <c r="JQN230" s="29"/>
      <c r="JQO230" s="29"/>
      <c r="JQP230" s="29"/>
      <c r="JQQ230" s="29"/>
      <c r="JQR230" s="29"/>
      <c r="JQS230" s="29"/>
      <c r="JQT230" s="29"/>
      <c r="JQU230" s="29"/>
      <c r="JQV230" s="29"/>
      <c r="JQW230" s="29"/>
      <c r="JQX230" s="29"/>
      <c r="JQY230" s="29"/>
      <c r="JQZ230" s="29"/>
      <c r="JRA230" s="29"/>
      <c r="JRB230" s="29"/>
      <c r="JRC230" s="29"/>
      <c r="JRD230" s="29"/>
      <c r="JRE230" s="29"/>
      <c r="JRF230" s="29"/>
      <c r="JRG230" s="29"/>
      <c r="JRH230" s="29"/>
      <c r="JRI230" s="29"/>
      <c r="JRJ230" s="29"/>
      <c r="JRK230" s="29"/>
      <c r="JRL230" s="29"/>
      <c r="JRM230" s="29"/>
      <c r="JRN230" s="29"/>
      <c r="JRO230" s="29"/>
      <c r="JRP230" s="29"/>
      <c r="JRQ230" s="29"/>
      <c r="JRR230" s="29"/>
      <c r="JRS230" s="29"/>
      <c r="JRT230" s="29"/>
      <c r="JRU230" s="29"/>
      <c r="JRV230" s="29"/>
      <c r="JRW230" s="29"/>
      <c r="JRX230" s="29"/>
      <c r="JRY230" s="29"/>
      <c r="JRZ230" s="29"/>
      <c r="JSA230" s="29"/>
      <c r="JSB230" s="29"/>
      <c r="JSC230" s="29"/>
      <c r="JSD230" s="29"/>
      <c r="JSE230" s="29"/>
      <c r="JSF230" s="29"/>
      <c r="JSG230" s="29"/>
      <c r="JSH230" s="29"/>
      <c r="JSI230" s="29"/>
      <c r="JSJ230" s="29"/>
      <c r="JSK230" s="29"/>
      <c r="JSL230" s="29"/>
      <c r="JSM230" s="29"/>
      <c r="JSN230" s="29"/>
      <c r="JSO230" s="29"/>
      <c r="JSP230" s="29"/>
      <c r="JSQ230" s="29"/>
      <c r="JSR230" s="29"/>
      <c r="JSS230" s="29"/>
      <c r="JST230" s="29"/>
      <c r="JSU230" s="29"/>
      <c r="JSV230" s="29"/>
      <c r="JSW230" s="29"/>
      <c r="JSX230" s="29"/>
      <c r="JSY230" s="29"/>
      <c r="JSZ230" s="29"/>
      <c r="JTA230" s="29"/>
      <c r="JTB230" s="29"/>
      <c r="JTC230" s="29"/>
      <c r="JTD230" s="29"/>
      <c r="JTE230" s="29"/>
      <c r="JTF230" s="29"/>
      <c r="JTG230" s="29"/>
      <c r="JTH230" s="29"/>
      <c r="JTI230" s="29"/>
      <c r="JTJ230" s="29"/>
      <c r="JTK230" s="29"/>
      <c r="JTL230" s="29"/>
      <c r="JTM230" s="29"/>
      <c r="JTN230" s="29"/>
      <c r="JTO230" s="29"/>
      <c r="JTP230" s="29"/>
      <c r="JTQ230" s="29"/>
      <c r="JTR230" s="29"/>
      <c r="JTS230" s="29"/>
      <c r="JTT230" s="29"/>
      <c r="JTU230" s="29"/>
      <c r="JTV230" s="29"/>
      <c r="JTW230" s="29"/>
      <c r="JTX230" s="29"/>
      <c r="JTY230" s="29"/>
      <c r="JTZ230" s="29"/>
      <c r="JUA230" s="29"/>
      <c r="JUB230" s="29"/>
      <c r="JUC230" s="29"/>
      <c r="JUD230" s="29"/>
      <c r="JUE230" s="29"/>
      <c r="JUF230" s="29"/>
      <c r="JUG230" s="29"/>
      <c r="JUH230" s="29"/>
      <c r="JUI230" s="29"/>
      <c r="JUJ230" s="29"/>
      <c r="JUK230" s="29"/>
      <c r="JUL230" s="29"/>
      <c r="JUM230" s="29"/>
      <c r="JUN230" s="29"/>
      <c r="JUO230" s="29"/>
      <c r="JUP230" s="29"/>
      <c r="JUQ230" s="29"/>
      <c r="JUR230" s="29"/>
      <c r="JUS230" s="29"/>
      <c r="JUT230" s="29"/>
      <c r="JUU230" s="29"/>
      <c r="JUV230" s="29"/>
      <c r="JUW230" s="29"/>
      <c r="JUX230" s="29"/>
      <c r="JUY230" s="29"/>
      <c r="JUZ230" s="29"/>
      <c r="JVA230" s="29"/>
      <c r="JVB230" s="29"/>
      <c r="JVC230" s="29"/>
      <c r="JVD230" s="29"/>
      <c r="JVE230" s="29"/>
      <c r="JVF230" s="29"/>
      <c r="JVG230" s="29"/>
      <c r="JVH230" s="29"/>
      <c r="JVI230" s="29"/>
      <c r="JVJ230" s="29"/>
      <c r="JVK230" s="29"/>
      <c r="JVL230" s="29"/>
      <c r="JVM230" s="29"/>
      <c r="JVN230" s="29"/>
      <c r="JVO230" s="29"/>
      <c r="JVP230" s="29"/>
      <c r="JVQ230" s="29"/>
      <c r="JVR230" s="29"/>
      <c r="JVS230" s="29"/>
      <c r="JVT230" s="29"/>
      <c r="JVU230" s="29"/>
      <c r="JVV230" s="29"/>
      <c r="JVW230" s="29"/>
      <c r="JVX230" s="29"/>
      <c r="JVY230" s="29"/>
      <c r="JVZ230" s="29"/>
      <c r="JWA230" s="29"/>
      <c r="JWB230" s="29"/>
      <c r="JWC230" s="29"/>
      <c r="JWD230" s="29"/>
      <c r="JWE230" s="29"/>
      <c r="JWF230" s="29"/>
      <c r="JWG230" s="29"/>
      <c r="JWH230" s="29"/>
      <c r="JWI230" s="29"/>
      <c r="JWJ230" s="29"/>
      <c r="JWK230" s="29"/>
      <c r="JWL230" s="29"/>
      <c r="JWM230" s="29"/>
      <c r="JWN230" s="29"/>
      <c r="JWO230" s="29"/>
      <c r="JWP230" s="29"/>
      <c r="JWQ230" s="29"/>
      <c r="JWR230" s="29"/>
      <c r="JWS230" s="29"/>
      <c r="JWT230" s="29"/>
      <c r="JWU230" s="29"/>
      <c r="JWV230" s="29"/>
      <c r="JWW230" s="29"/>
      <c r="JWX230" s="29"/>
      <c r="JWY230" s="29"/>
      <c r="JWZ230" s="29"/>
      <c r="JXA230" s="29"/>
      <c r="JXB230" s="29"/>
      <c r="JXC230" s="29"/>
      <c r="JXD230" s="29"/>
      <c r="JXE230" s="29"/>
      <c r="JXF230" s="29"/>
      <c r="JXG230" s="29"/>
      <c r="JXH230" s="29"/>
      <c r="JXI230" s="29"/>
      <c r="JXJ230" s="29"/>
      <c r="JXK230" s="29"/>
      <c r="JXL230" s="29"/>
      <c r="JXM230" s="29"/>
      <c r="JXN230" s="29"/>
      <c r="JXO230" s="29"/>
      <c r="JXP230" s="29"/>
      <c r="JXQ230" s="29"/>
      <c r="JXR230" s="29"/>
      <c r="JXS230" s="29"/>
      <c r="JXT230" s="29"/>
      <c r="JXU230" s="29"/>
      <c r="JXV230" s="29"/>
      <c r="JXW230" s="29"/>
      <c r="JXX230" s="29"/>
      <c r="JXY230" s="29"/>
      <c r="JXZ230" s="29"/>
      <c r="JYA230" s="29"/>
      <c r="JYB230" s="29"/>
      <c r="JYC230" s="29"/>
      <c r="JYD230" s="29"/>
      <c r="JYE230" s="29"/>
      <c r="JYF230" s="29"/>
      <c r="JYG230" s="29"/>
      <c r="JYH230" s="29"/>
      <c r="JYI230" s="29"/>
      <c r="JYJ230" s="29"/>
      <c r="JYK230" s="29"/>
      <c r="JYL230" s="29"/>
      <c r="JYM230" s="29"/>
      <c r="JYN230" s="29"/>
      <c r="JYO230" s="29"/>
      <c r="JYP230" s="29"/>
      <c r="JYQ230" s="29"/>
      <c r="JYR230" s="29"/>
      <c r="JYS230" s="29"/>
      <c r="JYT230" s="29"/>
      <c r="JYU230" s="29"/>
      <c r="JYV230" s="29"/>
      <c r="JYW230" s="29"/>
      <c r="JYX230" s="29"/>
      <c r="JYY230" s="29"/>
      <c r="JYZ230" s="29"/>
      <c r="JZA230" s="29"/>
      <c r="JZB230" s="29"/>
      <c r="JZC230" s="29"/>
      <c r="JZD230" s="29"/>
      <c r="JZE230" s="29"/>
      <c r="JZF230" s="29"/>
      <c r="JZG230" s="29"/>
      <c r="JZH230" s="29"/>
      <c r="JZI230" s="29"/>
      <c r="JZJ230" s="29"/>
      <c r="JZK230" s="29"/>
      <c r="JZL230" s="29"/>
      <c r="JZM230" s="29"/>
      <c r="JZN230" s="29"/>
      <c r="JZO230" s="29"/>
      <c r="JZP230" s="29"/>
      <c r="JZQ230" s="29"/>
      <c r="JZR230" s="29"/>
      <c r="JZS230" s="29"/>
      <c r="JZT230" s="29"/>
      <c r="JZU230" s="29"/>
      <c r="JZV230" s="29"/>
      <c r="JZW230" s="29"/>
      <c r="JZX230" s="29"/>
      <c r="JZY230" s="29"/>
      <c r="JZZ230" s="29"/>
      <c r="KAA230" s="29"/>
      <c r="KAB230" s="29"/>
      <c r="KAC230" s="29"/>
      <c r="KAD230" s="29"/>
      <c r="KAE230" s="29"/>
      <c r="KAF230" s="29"/>
      <c r="KAG230" s="29"/>
      <c r="KAH230" s="29"/>
      <c r="KAI230" s="29"/>
      <c r="KAJ230" s="29"/>
      <c r="KAK230" s="29"/>
      <c r="KAL230" s="29"/>
      <c r="KAM230" s="29"/>
      <c r="KAN230" s="29"/>
      <c r="KAO230" s="29"/>
      <c r="KAP230" s="29"/>
      <c r="KAQ230" s="29"/>
      <c r="KAR230" s="29"/>
      <c r="KAS230" s="29"/>
      <c r="KAT230" s="29"/>
      <c r="KAU230" s="29"/>
      <c r="KAV230" s="29"/>
      <c r="KAW230" s="29"/>
      <c r="KAX230" s="29"/>
      <c r="KAY230" s="29"/>
      <c r="KAZ230" s="29"/>
      <c r="KBA230" s="29"/>
      <c r="KBB230" s="29"/>
      <c r="KBC230" s="29"/>
      <c r="KBD230" s="29"/>
      <c r="KBE230" s="29"/>
      <c r="KBF230" s="29"/>
      <c r="KBG230" s="29"/>
      <c r="KBH230" s="29"/>
      <c r="KBI230" s="29"/>
      <c r="KBJ230" s="29"/>
      <c r="KBK230" s="29"/>
      <c r="KBL230" s="29"/>
      <c r="KBM230" s="29"/>
      <c r="KBN230" s="29"/>
      <c r="KBO230" s="29"/>
      <c r="KBP230" s="29"/>
      <c r="KBQ230" s="29"/>
      <c r="KBR230" s="29"/>
      <c r="KBS230" s="29"/>
      <c r="KBT230" s="29"/>
      <c r="KBU230" s="29"/>
      <c r="KBV230" s="29"/>
      <c r="KBW230" s="29"/>
      <c r="KBX230" s="29"/>
      <c r="KBY230" s="29"/>
      <c r="KBZ230" s="29"/>
      <c r="KCA230" s="29"/>
      <c r="KCB230" s="29"/>
      <c r="KCC230" s="29"/>
      <c r="KCD230" s="29"/>
      <c r="KCE230" s="29"/>
      <c r="KCF230" s="29"/>
      <c r="KCG230" s="29"/>
      <c r="KCH230" s="29"/>
      <c r="KCI230" s="29"/>
      <c r="KCJ230" s="29"/>
      <c r="KCK230" s="29"/>
      <c r="KCL230" s="29"/>
      <c r="KCM230" s="29"/>
      <c r="KCN230" s="29"/>
      <c r="KCO230" s="29"/>
      <c r="KCP230" s="29"/>
      <c r="KCQ230" s="29"/>
      <c r="KCR230" s="29"/>
      <c r="KCS230" s="29"/>
      <c r="KCT230" s="29"/>
      <c r="KCU230" s="29"/>
      <c r="KCV230" s="29"/>
      <c r="KCW230" s="29"/>
      <c r="KCX230" s="29"/>
      <c r="KCY230" s="29"/>
      <c r="KCZ230" s="29"/>
      <c r="KDA230" s="29"/>
      <c r="KDB230" s="29"/>
      <c r="KDC230" s="29"/>
      <c r="KDD230" s="29"/>
      <c r="KDE230" s="29"/>
      <c r="KDF230" s="29"/>
      <c r="KDG230" s="29"/>
      <c r="KDH230" s="29"/>
      <c r="KDI230" s="29"/>
      <c r="KDJ230" s="29"/>
      <c r="KDK230" s="29"/>
      <c r="KDL230" s="29"/>
      <c r="KDM230" s="29"/>
      <c r="KDN230" s="29"/>
      <c r="KDO230" s="29"/>
      <c r="KDP230" s="29"/>
      <c r="KDQ230" s="29"/>
      <c r="KDR230" s="29"/>
      <c r="KDS230" s="29"/>
      <c r="KDT230" s="29"/>
      <c r="KDU230" s="29"/>
      <c r="KDV230" s="29"/>
      <c r="KDW230" s="29"/>
      <c r="KDX230" s="29"/>
      <c r="KDY230" s="29"/>
      <c r="KDZ230" s="29"/>
      <c r="KEA230" s="29"/>
      <c r="KEB230" s="29"/>
      <c r="KEC230" s="29"/>
      <c r="KED230" s="29"/>
      <c r="KEE230" s="29"/>
      <c r="KEF230" s="29"/>
      <c r="KEG230" s="29"/>
      <c r="KEH230" s="29"/>
      <c r="KEI230" s="29"/>
      <c r="KEJ230" s="29"/>
      <c r="KEK230" s="29"/>
      <c r="KEL230" s="29"/>
      <c r="KEM230" s="29"/>
      <c r="KEN230" s="29"/>
      <c r="KEO230" s="29"/>
      <c r="KEP230" s="29"/>
      <c r="KEQ230" s="29"/>
      <c r="KER230" s="29"/>
      <c r="KES230" s="29"/>
      <c r="KET230" s="29"/>
      <c r="KEU230" s="29"/>
      <c r="KEV230" s="29"/>
      <c r="KEW230" s="29"/>
      <c r="KEX230" s="29"/>
      <c r="KEY230" s="29"/>
      <c r="KEZ230" s="29"/>
      <c r="KFA230" s="29"/>
      <c r="KFB230" s="29"/>
      <c r="KFC230" s="29"/>
      <c r="KFD230" s="29"/>
      <c r="KFE230" s="29"/>
      <c r="KFF230" s="29"/>
      <c r="KFG230" s="29"/>
      <c r="KFH230" s="29"/>
      <c r="KFI230" s="29"/>
      <c r="KFJ230" s="29"/>
      <c r="KFK230" s="29"/>
      <c r="KFL230" s="29"/>
      <c r="KFM230" s="29"/>
      <c r="KFN230" s="29"/>
      <c r="KFO230" s="29"/>
      <c r="KFP230" s="29"/>
      <c r="KFQ230" s="29"/>
      <c r="KFR230" s="29"/>
      <c r="KFS230" s="29"/>
      <c r="KFT230" s="29"/>
      <c r="KFU230" s="29"/>
      <c r="KFV230" s="29"/>
      <c r="KFW230" s="29"/>
      <c r="KFX230" s="29"/>
      <c r="KFY230" s="29"/>
      <c r="KFZ230" s="29"/>
      <c r="KGA230" s="29"/>
      <c r="KGB230" s="29"/>
      <c r="KGC230" s="29"/>
      <c r="KGD230" s="29"/>
      <c r="KGE230" s="29"/>
      <c r="KGF230" s="29"/>
      <c r="KGG230" s="29"/>
      <c r="KGH230" s="29"/>
      <c r="KGI230" s="29"/>
      <c r="KGJ230" s="29"/>
      <c r="KGK230" s="29"/>
      <c r="KGL230" s="29"/>
      <c r="KGM230" s="29"/>
      <c r="KGN230" s="29"/>
      <c r="KGO230" s="29"/>
      <c r="KGP230" s="29"/>
      <c r="KGQ230" s="29"/>
      <c r="KGR230" s="29"/>
      <c r="KGS230" s="29"/>
      <c r="KGT230" s="29"/>
      <c r="KGU230" s="29"/>
      <c r="KGV230" s="29"/>
      <c r="KGW230" s="29"/>
      <c r="KGX230" s="29"/>
      <c r="KGY230" s="29"/>
      <c r="KGZ230" s="29"/>
      <c r="KHA230" s="29"/>
      <c r="KHB230" s="29"/>
      <c r="KHC230" s="29"/>
      <c r="KHD230" s="29"/>
      <c r="KHE230" s="29"/>
      <c r="KHF230" s="29"/>
      <c r="KHG230" s="29"/>
      <c r="KHH230" s="29"/>
      <c r="KHI230" s="29"/>
      <c r="KHJ230" s="29"/>
      <c r="KHK230" s="29"/>
      <c r="KHL230" s="29"/>
      <c r="KHM230" s="29"/>
      <c r="KHN230" s="29"/>
      <c r="KHO230" s="29"/>
      <c r="KHP230" s="29"/>
      <c r="KHQ230" s="29"/>
      <c r="KHR230" s="29"/>
      <c r="KHS230" s="29"/>
      <c r="KHT230" s="29"/>
      <c r="KHU230" s="29"/>
      <c r="KHV230" s="29"/>
      <c r="KHW230" s="29"/>
      <c r="KHX230" s="29"/>
      <c r="KHY230" s="29"/>
      <c r="KHZ230" s="29"/>
      <c r="KIA230" s="29"/>
      <c r="KIB230" s="29"/>
      <c r="KIC230" s="29"/>
      <c r="KID230" s="29"/>
      <c r="KIE230" s="29"/>
      <c r="KIF230" s="29"/>
      <c r="KIG230" s="29"/>
      <c r="KIH230" s="29"/>
      <c r="KII230" s="29"/>
      <c r="KIJ230" s="29"/>
      <c r="KIK230" s="29"/>
      <c r="KIL230" s="29"/>
      <c r="KIM230" s="29"/>
      <c r="KIN230" s="29"/>
      <c r="KIO230" s="29"/>
      <c r="KIP230" s="29"/>
      <c r="KIQ230" s="29"/>
      <c r="KIR230" s="29"/>
      <c r="KIS230" s="29"/>
      <c r="KIT230" s="29"/>
      <c r="KIU230" s="29"/>
      <c r="KIV230" s="29"/>
      <c r="KIW230" s="29"/>
      <c r="KIX230" s="29"/>
      <c r="KIY230" s="29"/>
      <c r="KIZ230" s="29"/>
      <c r="KJA230" s="29"/>
      <c r="KJB230" s="29"/>
      <c r="KJC230" s="29"/>
      <c r="KJD230" s="29"/>
      <c r="KJE230" s="29"/>
      <c r="KJF230" s="29"/>
      <c r="KJG230" s="29"/>
      <c r="KJH230" s="29"/>
      <c r="KJI230" s="29"/>
      <c r="KJJ230" s="29"/>
      <c r="KJK230" s="29"/>
      <c r="KJL230" s="29"/>
      <c r="KJM230" s="29"/>
      <c r="KJN230" s="29"/>
      <c r="KJO230" s="29"/>
      <c r="KJP230" s="29"/>
      <c r="KJQ230" s="29"/>
      <c r="KJR230" s="29"/>
      <c r="KJS230" s="29"/>
      <c r="KJT230" s="29"/>
      <c r="KJU230" s="29"/>
      <c r="KJV230" s="29"/>
      <c r="KJW230" s="29"/>
      <c r="KJX230" s="29"/>
      <c r="KJY230" s="29"/>
      <c r="KJZ230" s="29"/>
      <c r="KKA230" s="29"/>
      <c r="KKB230" s="29"/>
      <c r="KKC230" s="29"/>
      <c r="KKD230" s="29"/>
      <c r="KKE230" s="29"/>
      <c r="KKF230" s="29"/>
      <c r="KKG230" s="29"/>
      <c r="KKH230" s="29"/>
      <c r="KKI230" s="29"/>
      <c r="KKJ230" s="29"/>
      <c r="KKK230" s="29"/>
      <c r="KKL230" s="29"/>
      <c r="KKM230" s="29"/>
      <c r="KKN230" s="29"/>
      <c r="KKO230" s="29"/>
      <c r="KKP230" s="29"/>
      <c r="KKQ230" s="29"/>
      <c r="KKR230" s="29"/>
      <c r="KKS230" s="29"/>
      <c r="KKT230" s="29"/>
      <c r="KKU230" s="29"/>
      <c r="KKV230" s="29"/>
      <c r="KKW230" s="29"/>
      <c r="KKX230" s="29"/>
      <c r="KKY230" s="29"/>
      <c r="KKZ230" s="29"/>
      <c r="KLA230" s="29"/>
      <c r="KLB230" s="29"/>
      <c r="KLC230" s="29"/>
      <c r="KLD230" s="29"/>
      <c r="KLE230" s="29"/>
      <c r="KLF230" s="29"/>
      <c r="KLG230" s="29"/>
      <c r="KLH230" s="29"/>
      <c r="KLI230" s="29"/>
      <c r="KLJ230" s="29"/>
      <c r="KLK230" s="29"/>
      <c r="KLL230" s="29"/>
      <c r="KLM230" s="29"/>
      <c r="KLN230" s="29"/>
      <c r="KLO230" s="29"/>
      <c r="KLP230" s="29"/>
      <c r="KLQ230" s="29"/>
      <c r="KLR230" s="29"/>
      <c r="KLS230" s="29"/>
      <c r="KLT230" s="29"/>
      <c r="KLU230" s="29"/>
      <c r="KLV230" s="29"/>
      <c r="KLW230" s="29"/>
      <c r="KLX230" s="29"/>
      <c r="KLY230" s="29"/>
      <c r="KLZ230" s="29"/>
      <c r="KMA230" s="29"/>
      <c r="KMB230" s="29"/>
      <c r="KMC230" s="29"/>
      <c r="KMD230" s="29"/>
      <c r="KME230" s="29"/>
      <c r="KMF230" s="29"/>
      <c r="KMG230" s="29"/>
      <c r="KMH230" s="29"/>
      <c r="KMI230" s="29"/>
      <c r="KMJ230" s="29"/>
      <c r="KMK230" s="29"/>
      <c r="KML230" s="29"/>
      <c r="KMM230" s="29"/>
      <c r="KMN230" s="29"/>
      <c r="KMO230" s="29"/>
      <c r="KMP230" s="29"/>
      <c r="KMQ230" s="29"/>
      <c r="KMR230" s="29"/>
      <c r="KMS230" s="29"/>
      <c r="KMT230" s="29"/>
      <c r="KMU230" s="29"/>
      <c r="KMV230" s="29"/>
      <c r="KMW230" s="29"/>
      <c r="KMX230" s="29"/>
      <c r="KMY230" s="29"/>
      <c r="KMZ230" s="29"/>
      <c r="KNA230" s="29"/>
      <c r="KNB230" s="29"/>
      <c r="KNC230" s="29"/>
      <c r="KND230" s="29"/>
      <c r="KNE230" s="29"/>
      <c r="KNF230" s="29"/>
      <c r="KNG230" s="29"/>
      <c r="KNH230" s="29"/>
      <c r="KNI230" s="29"/>
      <c r="KNJ230" s="29"/>
      <c r="KNK230" s="29"/>
      <c r="KNL230" s="29"/>
      <c r="KNM230" s="29"/>
      <c r="KNN230" s="29"/>
      <c r="KNO230" s="29"/>
      <c r="KNP230" s="29"/>
      <c r="KNQ230" s="29"/>
      <c r="KNR230" s="29"/>
      <c r="KNS230" s="29"/>
      <c r="KNT230" s="29"/>
      <c r="KNU230" s="29"/>
      <c r="KNV230" s="29"/>
      <c r="KNW230" s="29"/>
      <c r="KNX230" s="29"/>
      <c r="KNY230" s="29"/>
      <c r="KNZ230" s="29"/>
      <c r="KOA230" s="29"/>
      <c r="KOB230" s="29"/>
      <c r="KOC230" s="29"/>
      <c r="KOD230" s="29"/>
      <c r="KOE230" s="29"/>
      <c r="KOF230" s="29"/>
      <c r="KOG230" s="29"/>
      <c r="KOH230" s="29"/>
      <c r="KOI230" s="29"/>
      <c r="KOJ230" s="29"/>
      <c r="KOK230" s="29"/>
      <c r="KOL230" s="29"/>
      <c r="KOM230" s="29"/>
      <c r="KON230" s="29"/>
      <c r="KOO230" s="29"/>
      <c r="KOP230" s="29"/>
      <c r="KOQ230" s="29"/>
      <c r="KOR230" s="29"/>
      <c r="KOS230" s="29"/>
      <c r="KOT230" s="29"/>
      <c r="KOU230" s="29"/>
      <c r="KOV230" s="29"/>
      <c r="KOW230" s="29"/>
      <c r="KOX230" s="29"/>
      <c r="KOY230" s="29"/>
      <c r="KOZ230" s="29"/>
      <c r="KPA230" s="29"/>
      <c r="KPB230" s="29"/>
      <c r="KPC230" s="29"/>
      <c r="KPD230" s="29"/>
      <c r="KPE230" s="29"/>
      <c r="KPF230" s="29"/>
      <c r="KPG230" s="29"/>
      <c r="KPH230" s="29"/>
      <c r="KPI230" s="29"/>
      <c r="KPJ230" s="29"/>
      <c r="KPK230" s="29"/>
      <c r="KPL230" s="29"/>
      <c r="KPM230" s="29"/>
      <c r="KPN230" s="29"/>
      <c r="KPO230" s="29"/>
      <c r="KPP230" s="29"/>
      <c r="KPQ230" s="29"/>
      <c r="KPR230" s="29"/>
      <c r="KPS230" s="29"/>
      <c r="KPT230" s="29"/>
      <c r="KPU230" s="29"/>
      <c r="KPV230" s="29"/>
      <c r="KPW230" s="29"/>
      <c r="KPX230" s="29"/>
      <c r="KPY230" s="29"/>
      <c r="KPZ230" s="29"/>
      <c r="KQA230" s="29"/>
      <c r="KQB230" s="29"/>
      <c r="KQC230" s="29"/>
      <c r="KQD230" s="29"/>
      <c r="KQE230" s="29"/>
      <c r="KQF230" s="29"/>
      <c r="KQG230" s="29"/>
      <c r="KQH230" s="29"/>
      <c r="KQI230" s="29"/>
      <c r="KQJ230" s="29"/>
      <c r="KQK230" s="29"/>
      <c r="KQL230" s="29"/>
      <c r="KQM230" s="29"/>
      <c r="KQN230" s="29"/>
      <c r="KQO230" s="29"/>
      <c r="KQP230" s="29"/>
      <c r="KQQ230" s="29"/>
      <c r="KQR230" s="29"/>
      <c r="KQS230" s="29"/>
      <c r="KQT230" s="29"/>
      <c r="KQU230" s="29"/>
      <c r="KQV230" s="29"/>
      <c r="KQW230" s="29"/>
      <c r="KQX230" s="29"/>
      <c r="KQY230" s="29"/>
      <c r="KQZ230" s="29"/>
      <c r="KRA230" s="29"/>
      <c r="KRB230" s="29"/>
      <c r="KRC230" s="29"/>
      <c r="KRD230" s="29"/>
      <c r="KRE230" s="29"/>
      <c r="KRF230" s="29"/>
      <c r="KRG230" s="29"/>
      <c r="KRH230" s="29"/>
      <c r="KRI230" s="29"/>
      <c r="KRJ230" s="29"/>
      <c r="KRK230" s="29"/>
      <c r="KRL230" s="29"/>
      <c r="KRM230" s="29"/>
      <c r="KRN230" s="29"/>
      <c r="KRO230" s="29"/>
      <c r="KRP230" s="29"/>
      <c r="KRQ230" s="29"/>
      <c r="KRR230" s="29"/>
      <c r="KRS230" s="29"/>
      <c r="KRT230" s="29"/>
      <c r="KRU230" s="29"/>
      <c r="KRV230" s="29"/>
      <c r="KRW230" s="29"/>
      <c r="KRX230" s="29"/>
      <c r="KRY230" s="29"/>
      <c r="KRZ230" s="29"/>
      <c r="KSA230" s="29"/>
      <c r="KSB230" s="29"/>
      <c r="KSC230" s="29"/>
      <c r="KSD230" s="29"/>
      <c r="KSE230" s="29"/>
      <c r="KSF230" s="29"/>
      <c r="KSG230" s="29"/>
      <c r="KSH230" s="29"/>
      <c r="KSI230" s="29"/>
      <c r="KSJ230" s="29"/>
      <c r="KSK230" s="29"/>
      <c r="KSL230" s="29"/>
      <c r="KSM230" s="29"/>
      <c r="KSN230" s="29"/>
      <c r="KSO230" s="29"/>
      <c r="KSP230" s="29"/>
      <c r="KSQ230" s="29"/>
      <c r="KSR230" s="29"/>
      <c r="KSS230" s="29"/>
      <c r="KST230" s="29"/>
      <c r="KSU230" s="29"/>
      <c r="KSV230" s="29"/>
      <c r="KSW230" s="29"/>
      <c r="KSX230" s="29"/>
      <c r="KSY230" s="29"/>
      <c r="KSZ230" s="29"/>
      <c r="KTA230" s="29"/>
      <c r="KTB230" s="29"/>
      <c r="KTC230" s="29"/>
      <c r="KTD230" s="29"/>
      <c r="KTE230" s="29"/>
      <c r="KTF230" s="29"/>
      <c r="KTG230" s="29"/>
      <c r="KTH230" s="29"/>
      <c r="KTI230" s="29"/>
      <c r="KTJ230" s="29"/>
      <c r="KTK230" s="29"/>
      <c r="KTL230" s="29"/>
      <c r="KTM230" s="29"/>
      <c r="KTN230" s="29"/>
      <c r="KTO230" s="29"/>
      <c r="KTP230" s="29"/>
      <c r="KTQ230" s="29"/>
      <c r="KTR230" s="29"/>
      <c r="KTS230" s="29"/>
      <c r="KTT230" s="29"/>
      <c r="KTU230" s="29"/>
      <c r="KTV230" s="29"/>
      <c r="KTW230" s="29"/>
      <c r="KTX230" s="29"/>
      <c r="KTY230" s="29"/>
      <c r="KTZ230" s="29"/>
      <c r="KUA230" s="29"/>
      <c r="KUB230" s="29"/>
      <c r="KUC230" s="29"/>
      <c r="KUD230" s="29"/>
      <c r="KUE230" s="29"/>
      <c r="KUF230" s="29"/>
      <c r="KUG230" s="29"/>
      <c r="KUH230" s="29"/>
      <c r="KUI230" s="29"/>
      <c r="KUJ230" s="29"/>
      <c r="KUK230" s="29"/>
      <c r="KUL230" s="29"/>
      <c r="KUM230" s="29"/>
      <c r="KUN230" s="29"/>
      <c r="KUO230" s="29"/>
      <c r="KUP230" s="29"/>
      <c r="KUQ230" s="29"/>
      <c r="KUR230" s="29"/>
      <c r="KUS230" s="29"/>
      <c r="KUT230" s="29"/>
      <c r="KUU230" s="29"/>
      <c r="KUV230" s="29"/>
      <c r="KUW230" s="29"/>
      <c r="KUX230" s="29"/>
      <c r="KUY230" s="29"/>
      <c r="KUZ230" s="29"/>
      <c r="KVA230" s="29"/>
      <c r="KVB230" s="29"/>
      <c r="KVC230" s="29"/>
      <c r="KVD230" s="29"/>
      <c r="KVE230" s="29"/>
      <c r="KVF230" s="29"/>
      <c r="KVG230" s="29"/>
      <c r="KVH230" s="29"/>
      <c r="KVI230" s="29"/>
      <c r="KVJ230" s="29"/>
      <c r="KVK230" s="29"/>
      <c r="KVL230" s="29"/>
      <c r="KVM230" s="29"/>
      <c r="KVN230" s="29"/>
      <c r="KVO230" s="29"/>
      <c r="KVP230" s="29"/>
      <c r="KVQ230" s="29"/>
      <c r="KVR230" s="29"/>
      <c r="KVS230" s="29"/>
      <c r="KVT230" s="29"/>
      <c r="KVU230" s="29"/>
      <c r="KVV230" s="29"/>
      <c r="KVW230" s="29"/>
      <c r="KVX230" s="29"/>
      <c r="KVY230" s="29"/>
      <c r="KVZ230" s="29"/>
      <c r="KWA230" s="29"/>
      <c r="KWB230" s="29"/>
      <c r="KWC230" s="29"/>
      <c r="KWD230" s="29"/>
      <c r="KWE230" s="29"/>
      <c r="KWF230" s="29"/>
      <c r="KWG230" s="29"/>
      <c r="KWH230" s="29"/>
      <c r="KWI230" s="29"/>
      <c r="KWJ230" s="29"/>
      <c r="KWK230" s="29"/>
      <c r="KWL230" s="29"/>
      <c r="KWM230" s="29"/>
      <c r="KWN230" s="29"/>
      <c r="KWO230" s="29"/>
      <c r="KWP230" s="29"/>
      <c r="KWQ230" s="29"/>
      <c r="KWR230" s="29"/>
      <c r="KWS230" s="29"/>
      <c r="KWT230" s="29"/>
      <c r="KWU230" s="29"/>
      <c r="KWV230" s="29"/>
      <c r="KWW230" s="29"/>
      <c r="KWX230" s="29"/>
      <c r="KWY230" s="29"/>
      <c r="KWZ230" s="29"/>
      <c r="KXA230" s="29"/>
      <c r="KXB230" s="29"/>
      <c r="KXC230" s="29"/>
      <c r="KXD230" s="29"/>
      <c r="KXE230" s="29"/>
      <c r="KXF230" s="29"/>
      <c r="KXG230" s="29"/>
      <c r="KXH230" s="29"/>
      <c r="KXI230" s="29"/>
      <c r="KXJ230" s="29"/>
      <c r="KXK230" s="29"/>
      <c r="KXL230" s="29"/>
      <c r="KXM230" s="29"/>
      <c r="KXN230" s="29"/>
      <c r="KXO230" s="29"/>
      <c r="KXP230" s="29"/>
      <c r="KXQ230" s="29"/>
      <c r="KXR230" s="29"/>
      <c r="KXS230" s="29"/>
      <c r="KXT230" s="29"/>
      <c r="KXU230" s="29"/>
      <c r="KXV230" s="29"/>
      <c r="KXW230" s="29"/>
      <c r="KXX230" s="29"/>
      <c r="KXY230" s="29"/>
      <c r="KXZ230" s="29"/>
      <c r="KYA230" s="29"/>
      <c r="KYB230" s="29"/>
      <c r="KYC230" s="29"/>
      <c r="KYD230" s="29"/>
      <c r="KYE230" s="29"/>
      <c r="KYF230" s="29"/>
      <c r="KYG230" s="29"/>
      <c r="KYH230" s="29"/>
      <c r="KYI230" s="29"/>
      <c r="KYJ230" s="29"/>
      <c r="KYK230" s="29"/>
      <c r="KYL230" s="29"/>
      <c r="KYM230" s="29"/>
      <c r="KYN230" s="29"/>
      <c r="KYO230" s="29"/>
      <c r="KYP230" s="29"/>
      <c r="KYQ230" s="29"/>
      <c r="KYR230" s="29"/>
      <c r="KYS230" s="29"/>
      <c r="KYT230" s="29"/>
      <c r="KYU230" s="29"/>
      <c r="KYV230" s="29"/>
      <c r="KYW230" s="29"/>
      <c r="KYX230" s="29"/>
      <c r="KYY230" s="29"/>
      <c r="KYZ230" s="29"/>
      <c r="KZA230" s="29"/>
      <c r="KZB230" s="29"/>
      <c r="KZC230" s="29"/>
      <c r="KZD230" s="29"/>
      <c r="KZE230" s="29"/>
      <c r="KZF230" s="29"/>
      <c r="KZG230" s="29"/>
      <c r="KZH230" s="29"/>
      <c r="KZI230" s="29"/>
      <c r="KZJ230" s="29"/>
      <c r="KZK230" s="29"/>
      <c r="KZL230" s="29"/>
      <c r="KZM230" s="29"/>
      <c r="KZN230" s="29"/>
      <c r="KZO230" s="29"/>
      <c r="KZP230" s="29"/>
      <c r="KZQ230" s="29"/>
      <c r="KZR230" s="29"/>
      <c r="KZS230" s="29"/>
      <c r="KZT230" s="29"/>
      <c r="KZU230" s="29"/>
      <c r="KZV230" s="29"/>
      <c r="KZW230" s="29"/>
      <c r="KZX230" s="29"/>
      <c r="KZY230" s="29"/>
      <c r="KZZ230" s="29"/>
      <c r="LAA230" s="29"/>
      <c r="LAB230" s="29"/>
      <c r="LAC230" s="29"/>
      <c r="LAD230" s="29"/>
      <c r="LAE230" s="29"/>
      <c r="LAF230" s="29"/>
      <c r="LAG230" s="29"/>
      <c r="LAH230" s="29"/>
      <c r="LAI230" s="29"/>
      <c r="LAJ230" s="29"/>
      <c r="LAK230" s="29"/>
      <c r="LAL230" s="29"/>
      <c r="LAM230" s="29"/>
      <c r="LAN230" s="29"/>
      <c r="LAO230" s="29"/>
      <c r="LAP230" s="29"/>
      <c r="LAQ230" s="29"/>
      <c r="LAR230" s="29"/>
      <c r="LAS230" s="29"/>
      <c r="LAT230" s="29"/>
      <c r="LAU230" s="29"/>
      <c r="LAV230" s="29"/>
      <c r="LAW230" s="29"/>
      <c r="LAX230" s="29"/>
      <c r="LAY230" s="29"/>
      <c r="LAZ230" s="29"/>
      <c r="LBA230" s="29"/>
      <c r="LBB230" s="29"/>
      <c r="LBC230" s="29"/>
      <c r="LBD230" s="29"/>
      <c r="LBE230" s="29"/>
      <c r="LBF230" s="29"/>
      <c r="LBG230" s="29"/>
      <c r="LBH230" s="29"/>
      <c r="LBI230" s="29"/>
      <c r="LBJ230" s="29"/>
      <c r="LBK230" s="29"/>
      <c r="LBL230" s="29"/>
      <c r="LBM230" s="29"/>
      <c r="LBN230" s="29"/>
      <c r="LBO230" s="29"/>
      <c r="LBP230" s="29"/>
      <c r="LBQ230" s="29"/>
      <c r="LBR230" s="29"/>
      <c r="LBS230" s="29"/>
      <c r="LBT230" s="29"/>
      <c r="LBU230" s="29"/>
      <c r="LBV230" s="29"/>
      <c r="LBW230" s="29"/>
      <c r="LBX230" s="29"/>
      <c r="LBY230" s="29"/>
      <c r="LBZ230" s="29"/>
      <c r="LCA230" s="29"/>
      <c r="LCB230" s="29"/>
      <c r="LCC230" s="29"/>
      <c r="LCD230" s="29"/>
      <c r="LCE230" s="29"/>
      <c r="LCF230" s="29"/>
      <c r="LCG230" s="29"/>
      <c r="LCH230" s="29"/>
      <c r="LCI230" s="29"/>
      <c r="LCJ230" s="29"/>
      <c r="LCK230" s="29"/>
      <c r="LCL230" s="29"/>
      <c r="LCM230" s="29"/>
      <c r="LCN230" s="29"/>
      <c r="LCO230" s="29"/>
      <c r="LCP230" s="29"/>
      <c r="LCQ230" s="29"/>
      <c r="LCR230" s="29"/>
      <c r="LCS230" s="29"/>
      <c r="LCT230" s="29"/>
      <c r="LCU230" s="29"/>
      <c r="LCV230" s="29"/>
      <c r="LCW230" s="29"/>
      <c r="LCX230" s="29"/>
      <c r="LCY230" s="29"/>
      <c r="LCZ230" s="29"/>
      <c r="LDA230" s="29"/>
      <c r="LDB230" s="29"/>
      <c r="LDC230" s="29"/>
      <c r="LDD230" s="29"/>
      <c r="LDE230" s="29"/>
      <c r="LDF230" s="29"/>
      <c r="LDG230" s="29"/>
      <c r="LDH230" s="29"/>
      <c r="LDI230" s="29"/>
      <c r="LDJ230" s="29"/>
      <c r="LDK230" s="29"/>
      <c r="LDL230" s="29"/>
      <c r="LDM230" s="29"/>
      <c r="LDN230" s="29"/>
      <c r="LDO230" s="29"/>
      <c r="LDP230" s="29"/>
      <c r="LDQ230" s="29"/>
      <c r="LDR230" s="29"/>
      <c r="LDS230" s="29"/>
      <c r="LDT230" s="29"/>
      <c r="LDU230" s="29"/>
      <c r="LDV230" s="29"/>
      <c r="LDW230" s="29"/>
      <c r="LDX230" s="29"/>
      <c r="LDY230" s="29"/>
      <c r="LDZ230" s="29"/>
      <c r="LEA230" s="29"/>
      <c r="LEB230" s="29"/>
      <c r="LEC230" s="29"/>
      <c r="LED230" s="29"/>
      <c r="LEE230" s="29"/>
      <c r="LEF230" s="29"/>
      <c r="LEG230" s="29"/>
      <c r="LEH230" s="29"/>
      <c r="LEI230" s="29"/>
      <c r="LEJ230" s="29"/>
      <c r="LEK230" s="29"/>
      <c r="LEL230" s="29"/>
      <c r="LEM230" s="29"/>
      <c r="LEN230" s="29"/>
      <c r="LEO230" s="29"/>
      <c r="LEP230" s="29"/>
      <c r="LEQ230" s="29"/>
      <c r="LER230" s="29"/>
      <c r="LES230" s="29"/>
      <c r="LET230" s="29"/>
      <c r="LEU230" s="29"/>
      <c r="LEV230" s="29"/>
      <c r="LEW230" s="29"/>
      <c r="LEX230" s="29"/>
      <c r="LEY230" s="29"/>
      <c r="LEZ230" s="29"/>
      <c r="LFA230" s="29"/>
      <c r="LFB230" s="29"/>
      <c r="LFC230" s="29"/>
      <c r="LFD230" s="29"/>
      <c r="LFE230" s="29"/>
      <c r="LFF230" s="29"/>
      <c r="LFG230" s="29"/>
      <c r="LFH230" s="29"/>
      <c r="LFI230" s="29"/>
      <c r="LFJ230" s="29"/>
      <c r="LFK230" s="29"/>
      <c r="LFL230" s="29"/>
      <c r="LFM230" s="29"/>
      <c r="LFN230" s="29"/>
      <c r="LFO230" s="29"/>
      <c r="LFP230" s="29"/>
      <c r="LFQ230" s="29"/>
      <c r="LFR230" s="29"/>
      <c r="LFS230" s="29"/>
      <c r="LFT230" s="29"/>
      <c r="LFU230" s="29"/>
      <c r="LFV230" s="29"/>
      <c r="LFW230" s="29"/>
      <c r="LFX230" s="29"/>
      <c r="LFY230" s="29"/>
      <c r="LFZ230" s="29"/>
      <c r="LGA230" s="29"/>
      <c r="LGB230" s="29"/>
      <c r="LGC230" s="29"/>
      <c r="LGD230" s="29"/>
      <c r="LGE230" s="29"/>
      <c r="LGF230" s="29"/>
      <c r="LGG230" s="29"/>
      <c r="LGH230" s="29"/>
      <c r="LGI230" s="29"/>
      <c r="LGJ230" s="29"/>
      <c r="LGK230" s="29"/>
      <c r="LGL230" s="29"/>
      <c r="LGM230" s="29"/>
      <c r="LGN230" s="29"/>
      <c r="LGO230" s="29"/>
      <c r="LGP230" s="29"/>
      <c r="LGQ230" s="29"/>
      <c r="LGR230" s="29"/>
      <c r="LGS230" s="29"/>
      <c r="LGT230" s="29"/>
      <c r="LGU230" s="29"/>
      <c r="LGV230" s="29"/>
      <c r="LGW230" s="29"/>
      <c r="LGX230" s="29"/>
      <c r="LGY230" s="29"/>
      <c r="LGZ230" s="29"/>
      <c r="LHA230" s="29"/>
      <c r="LHB230" s="29"/>
      <c r="LHC230" s="29"/>
      <c r="LHD230" s="29"/>
      <c r="LHE230" s="29"/>
      <c r="LHF230" s="29"/>
      <c r="LHG230" s="29"/>
      <c r="LHH230" s="29"/>
      <c r="LHI230" s="29"/>
      <c r="LHJ230" s="29"/>
      <c r="LHK230" s="29"/>
      <c r="LHL230" s="29"/>
      <c r="LHM230" s="29"/>
      <c r="LHN230" s="29"/>
      <c r="LHO230" s="29"/>
      <c r="LHP230" s="29"/>
      <c r="LHQ230" s="29"/>
      <c r="LHR230" s="29"/>
      <c r="LHS230" s="29"/>
      <c r="LHT230" s="29"/>
      <c r="LHU230" s="29"/>
      <c r="LHV230" s="29"/>
      <c r="LHW230" s="29"/>
      <c r="LHX230" s="29"/>
      <c r="LHY230" s="29"/>
      <c r="LHZ230" s="29"/>
      <c r="LIA230" s="29"/>
      <c r="LIB230" s="29"/>
      <c r="LIC230" s="29"/>
      <c r="LID230" s="29"/>
      <c r="LIE230" s="29"/>
      <c r="LIF230" s="29"/>
      <c r="LIG230" s="29"/>
      <c r="LIH230" s="29"/>
      <c r="LII230" s="29"/>
      <c r="LIJ230" s="29"/>
      <c r="LIK230" s="29"/>
      <c r="LIL230" s="29"/>
      <c r="LIM230" s="29"/>
      <c r="LIN230" s="29"/>
      <c r="LIO230" s="29"/>
      <c r="LIP230" s="29"/>
      <c r="LIQ230" s="29"/>
      <c r="LIR230" s="29"/>
      <c r="LIS230" s="29"/>
      <c r="LIT230" s="29"/>
      <c r="LIU230" s="29"/>
      <c r="LIV230" s="29"/>
      <c r="LIW230" s="29"/>
      <c r="LIX230" s="29"/>
      <c r="LIY230" s="29"/>
      <c r="LIZ230" s="29"/>
      <c r="LJA230" s="29"/>
      <c r="LJB230" s="29"/>
      <c r="LJC230" s="29"/>
      <c r="LJD230" s="29"/>
      <c r="LJE230" s="29"/>
      <c r="LJF230" s="29"/>
      <c r="LJG230" s="29"/>
      <c r="LJH230" s="29"/>
      <c r="LJI230" s="29"/>
      <c r="LJJ230" s="29"/>
      <c r="LJK230" s="29"/>
      <c r="LJL230" s="29"/>
      <c r="LJM230" s="29"/>
      <c r="LJN230" s="29"/>
      <c r="LJO230" s="29"/>
      <c r="LJP230" s="29"/>
      <c r="LJQ230" s="29"/>
      <c r="LJR230" s="29"/>
      <c r="LJS230" s="29"/>
      <c r="LJT230" s="29"/>
      <c r="LJU230" s="29"/>
      <c r="LJV230" s="29"/>
      <c r="LJW230" s="29"/>
      <c r="LJX230" s="29"/>
      <c r="LJY230" s="29"/>
      <c r="LJZ230" s="29"/>
      <c r="LKA230" s="29"/>
      <c r="LKB230" s="29"/>
      <c r="LKC230" s="29"/>
      <c r="LKD230" s="29"/>
      <c r="LKE230" s="29"/>
      <c r="LKF230" s="29"/>
      <c r="LKG230" s="29"/>
      <c r="LKH230" s="29"/>
      <c r="LKI230" s="29"/>
      <c r="LKJ230" s="29"/>
      <c r="LKK230" s="29"/>
      <c r="LKL230" s="29"/>
      <c r="LKM230" s="29"/>
      <c r="LKN230" s="29"/>
      <c r="LKO230" s="29"/>
      <c r="LKP230" s="29"/>
      <c r="LKQ230" s="29"/>
      <c r="LKR230" s="29"/>
      <c r="LKS230" s="29"/>
      <c r="LKT230" s="29"/>
      <c r="LKU230" s="29"/>
      <c r="LKV230" s="29"/>
      <c r="LKW230" s="29"/>
      <c r="LKX230" s="29"/>
      <c r="LKY230" s="29"/>
      <c r="LKZ230" s="29"/>
      <c r="LLA230" s="29"/>
      <c r="LLB230" s="29"/>
      <c r="LLC230" s="29"/>
      <c r="LLD230" s="29"/>
      <c r="LLE230" s="29"/>
      <c r="LLF230" s="29"/>
      <c r="LLG230" s="29"/>
      <c r="LLH230" s="29"/>
      <c r="LLI230" s="29"/>
      <c r="LLJ230" s="29"/>
      <c r="LLK230" s="29"/>
      <c r="LLL230" s="29"/>
      <c r="LLM230" s="29"/>
      <c r="LLN230" s="29"/>
      <c r="LLO230" s="29"/>
      <c r="LLP230" s="29"/>
      <c r="LLQ230" s="29"/>
      <c r="LLR230" s="29"/>
      <c r="LLS230" s="29"/>
      <c r="LLT230" s="29"/>
      <c r="LLU230" s="29"/>
      <c r="LLV230" s="29"/>
      <c r="LLW230" s="29"/>
      <c r="LLX230" s="29"/>
      <c r="LLY230" s="29"/>
      <c r="LLZ230" s="29"/>
      <c r="LMA230" s="29"/>
      <c r="LMB230" s="29"/>
      <c r="LMC230" s="29"/>
      <c r="LMD230" s="29"/>
      <c r="LME230" s="29"/>
      <c r="LMF230" s="29"/>
      <c r="LMG230" s="29"/>
      <c r="LMH230" s="29"/>
      <c r="LMI230" s="29"/>
      <c r="LMJ230" s="29"/>
      <c r="LMK230" s="29"/>
      <c r="LML230" s="29"/>
      <c r="LMM230" s="29"/>
      <c r="LMN230" s="29"/>
      <c r="LMO230" s="29"/>
      <c r="LMP230" s="29"/>
      <c r="LMQ230" s="29"/>
      <c r="LMR230" s="29"/>
      <c r="LMS230" s="29"/>
      <c r="LMT230" s="29"/>
      <c r="LMU230" s="29"/>
      <c r="LMV230" s="29"/>
      <c r="LMW230" s="29"/>
      <c r="LMX230" s="29"/>
      <c r="LMY230" s="29"/>
      <c r="LMZ230" s="29"/>
      <c r="LNA230" s="29"/>
      <c r="LNB230" s="29"/>
      <c r="LNC230" s="29"/>
      <c r="LND230" s="29"/>
      <c r="LNE230" s="29"/>
      <c r="LNF230" s="29"/>
      <c r="LNG230" s="29"/>
      <c r="LNH230" s="29"/>
      <c r="LNI230" s="29"/>
      <c r="LNJ230" s="29"/>
      <c r="LNK230" s="29"/>
      <c r="LNL230" s="29"/>
      <c r="LNM230" s="29"/>
      <c r="LNN230" s="29"/>
      <c r="LNO230" s="29"/>
      <c r="LNP230" s="29"/>
      <c r="LNQ230" s="29"/>
      <c r="LNR230" s="29"/>
      <c r="LNS230" s="29"/>
      <c r="LNT230" s="29"/>
      <c r="LNU230" s="29"/>
      <c r="LNV230" s="29"/>
      <c r="LNW230" s="29"/>
      <c r="LNX230" s="29"/>
      <c r="LNY230" s="29"/>
      <c r="LNZ230" s="29"/>
      <c r="LOA230" s="29"/>
      <c r="LOB230" s="29"/>
      <c r="LOC230" s="29"/>
      <c r="LOD230" s="29"/>
      <c r="LOE230" s="29"/>
      <c r="LOF230" s="29"/>
      <c r="LOG230" s="29"/>
      <c r="LOH230" s="29"/>
      <c r="LOI230" s="29"/>
      <c r="LOJ230" s="29"/>
      <c r="LOK230" s="29"/>
      <c r="LOL230" s="29"/>
      <c r="LOM230" s="29"/>
      <c r="LON230" s="29"/>
      <c r="LOO230" s="29"/>
      <c r="LOP230" s="29"/>
      <c r="LOQ230" s="29"/>
      <c r="LOR230" s="29"/>
      <c r="LOS230" s="29"/>
      <c r="LOT230" s="29"/>
      <c r="LOU230" s="29"/>
      <c r="LOV230" s="29"/>
      <c r="LOW230" s="29"/>
      <c r="LOX230" s="29"/>
      <c r="LOY230" s="29"/>
      <c r="LOZ230" s="29"/>
      <c r="LPA230" s="29"/>
      <c r="LPB230" s="29"/>
      <c r="LPC230" s="29"/>
      <c r="LPD230" s="29"/>
      <c r="LPE230" s="29"/>
      <c r="LPF230" s="29"/>
      <c r="LPG230" s="29"/>
      <c r="LPH230" s="29"/>
      <c r="LPI230" s="29"/>
      <c r="LPJ230" s="29"/>
      <c r="LPK230" s="29"/>
      <c r="LPL230" s="29"/>
      <c r="LPM230" s="29"/>
      <c r="LPN230" s="29"/>
      <c r="LPO230" s="29"/>
      <c r="LPP230" s="29"/>
      <c r="LPQ230" s="29"/>
      <c r="LPR230" s="29"/>
      <c r="LPS230" s="29"/>
      <c r="LPT230" s="29"/>
      <c r="LPU230" s="29"/>
      <c r="LPV230" s="29"/>
      <c r="LPW230" s="29"/>
      <c r="LPX230" s="29"/>
      <c r="LPY230" s="29"/>
      <c r="LPZ230" s="29"/>
      <c r="LQA230" s="29"/>
      <c r="LQB230" s="29"/>
      <c r="LQC230" s="29"/>
      <c r="LQD230" s="29"/>
      <c r="LQE230" s="29"/>
      <c r="LQF230" s="29"/>
      <c r="LQG230" s="29"/>
      <c r="LQH230" s="29"/>
      <c r="LQI230" s="29"/>
      <c r="LQJ230" s="29"/>
      <c r="LQK230" s="29"/>
      <c r="LQL230" s="29"/>
      <c r="LQM230" s="29"/>
      <c r="LQN230" s="29"/>
      <c r="LQO230" s="29"/>
      <c r="LQP230" s="29"/>
      <c r="LQQ230" s="29"/>
      <c r="LQR230" s="29"/>
      <c r="LQS230" s="29"/>
      <c r="LQT230" s="29"/>
      <c r="LQU230" s="29"/>
      <c r="LQV230" s="29"/>
      <c r="LQW230" s="29"/>
      <c r="LQX230" s="29"/>
      <c r="LQY230" s="29"/>
      <c r="LQZ230" s="29"/>
      <c r="LRA230" s="29"/>
      <c r="LRB230" s="29"/>
      <c r="LRC230" s="29"/>
      <c r="LRD230" s="29"/>
      <c r="LRE230" s="29"/>
      <c r="LRF230" s="29"/>
      <c r="LRG230" s="29"/>
      <c r="LRH230" s="29"/>
      <c r="LRI230" s="29"/>
      <c r="LRJ230" s="29"/>
      <c r="LRK230" s="29"/>
      <c r="LRL230" s="29"/>
      <c r="LRM230" s="29"/>
      <c r="LRN230" s="29"/>
      <c r="LRO230" s="29"/>
      <c r="LRP230" s="29"/>
      <c r="LRQ230" s="29"/>
      <c r="LRR230" s="29"/>
      <c r="LRS230" s="29"/>
      <c r="LRT230" s="29"/>
      <c r="LRU230" s="29"/>
      <c r="LRV230" s="29"/>
      <c r="LRW230" s="29"/>
      <c r="LRX230" s="29"/>
      <c r="LRY230" s="29"/>
      <c r="LRZ230" s="29"/>
      <c r="LSA230" s="29"/>
      <c r="LSB230" s="29"/>
      <c r="LSC230" s="29"/>
      <c r="LSD230" s="29"/>
      <c r="LSE230" s="29"/>
      <c r="LSF230" s="29"/>
      <c r="LSG230" s="29"/>
      <c r="LSH230" s="29"/>
      <c r="LSI230" s="29"/>
      <c r="LSJ230" s="29"/>
      <c r="LSK230" s="29"/>
      <c r="LSL230" s="29"/>
      <c r="LSM230" s="29"/>
      <c r="LSN230" s="29"/>
      <c r="LSO230" s="29"/>
      <c r="LSP230" s="29"/>
      <c r="LSQ230" s="29"/>
      <c r="LSR230" s="29"/>
      <c r="LSS230" s="29"/>
      <c r="LST230" s="29"/>
      <c r="LSU230" s="29"/>
      <c r="LSV230" s="29"/>
      <c r="LSW230" s="29"/>
      <c r="LSX230" s="29"/>
      <c r="LSY230" s="29"/>
      <c r="LSZ230" s="29"/>
      <c r="LTA230" s="29"/>
      <c r="LTB230" s="29"/>
      <c r="LTC230" s="29"/>
      <c r="LTD230" s="29"/>
      <c r="LTE230" s="29"/>
      <c r="LTF230" s="29"/>
      <c r="LTG230" s="29"/>
      <c r="LTH230" s="29"/>
      <c r="LTI230" s="29"/>
      <c r="LTJ230" s="29"/>
      <c r="LTK230" s="29"/>
      <c r="LTL230" s="29"/>
      <c r="LTM230" s="29"/>
      <c r="LTN230" s="29"/>
      <c r="LTO230" s="29"/>
      <c r="LTP230" s="29"/>
      <c r="LTQ230" s="29"/>
      <c r="LTR230" s="29"/>
      <c r="LTS230" s="29"/>
      <c r="LTT230" s="29"/>
      <c r="LTU230" s="29"/>
      <c r="LTV230" s="29"/>
      <c r="LTW230" s="29"/>
      <c r="LTX230" s="29"/>
      <c r="LTY230" s="29"/>
      <c r="LTZ230" s="29"/>
      <c r="LUA230" s="29"/>
      <c r="LUB230" s="29"/>
      <c r="LUC230" s="29"/>
      <c r="LUD230" s="29"/>
      <c r="LUE230" s="29"/>
      <c r="LUF230" s="29"/>
      <c r="LUG230" s="29"/>
      <c r="LUH230" s="29"/>
      <c r="LUI230" s="29"/>
      <c r="LUJ230" s="29"/>
      <c r="LUK230" s="29"/>
      <c r="LUL230" s="29"/>
      <c r="LUM230" s="29"/>
      <c r="LUN230" s="29"/>
      <c r="LUO230" s="29"/>
      <c r="LUP230" s="29"/>
      <c r="LUQ230" s="29"/>
      <c r="LUR230" s="29"/>
      <c r="LUS230" s="29"/>
      <c r="LUT230" s="29"/>
      <c r="LUU230" s="29"/>
      <c r="LUV230" s="29"/>
      <c r="LUW230" s="29"/>
      <c r="LUX230" s="29"/>
      <c r="LUY230" s="29"/>
      <c r="LUZ230" s="29"/>
      <c r="LVA230" s="29"/>
      <c r="LVB230" s="29"/>
      <c r="LVC230" s="29"/>
      <c r="LVD230" s="29"/>
      <c r="LVE230" s="29"/>
      <c r="LVF230" s="29"/>
      <c r="LVG230" s="29"/>
      <c r="LVH230" s="29"/>
      <c r="LVI230" s="29"/>
      <c r="LVJ230" s="29"/>
      <c r="LVK230" s="29"/>
      <c r="LVL230" s="29"/>
      <c r="LVM230" s="29"/>
      <c r="LVN230" s="29"/>
      <c r="LVO230" s="29"/>
      <c r="LVP230" s="29"/>
      <c r="LVQ230" s="29"/>
      <c r="LVR230" s="29"/>
      <c r="LVS230" s="29"/>
      <c r="LVT230" s="29"/>
      <c r="LVU230" s="29"/>
      <c r="LVV230" s="29"/>
      <c r="LVW230" s="29"/>
      <c r="LVX230" s="29"/>
      <c r="LVY230" s="29"/>
      <c r="LVZ230" s="29"/>
      <c r="LWA230" s="29"/>
      <c r="LWB230" s="29"/>
      <c r="LWC230" s="29"/>
      <c r="LWD230" s="29"/>
      <c r="LWE230" s="29"/>
      <c r="LWF230" s="29"/>
      <c r="LWG230" s="29"/>
      <c r="LWH230" s="29"/>
      <c r="LWI230" s="29"/>
      <c r="LWJ230" s="29"/>
      <c r="LWK230" s="29"/>
      <c r="LWL230" s="29"/>
      <c r="LWM230" s="29"/>
      <c r="LWN230" s="29"/>
      <c r="LWO230" s="29"/>
      <c r="LWP230" s="29"/>
      <c r="LWQ230" s="29"/>
      <c r="LWR230" s="29"/>
      <c r="LWS230" s="29"/>
      <c r="LWT230" s="29"/>
      <c r="LWU230" s="29"/>
      <c r="LWV230" s="29"/>
      <c r="LWW230" s="29"/>
      <c r="LWX230" s="29"/>
      <c r="LWY230" s="29"/>
      <c r="LWZ230" s="29"/>
      <c r="LXA230" s="29"/>
      <c r="LXB230" s="29"/>
      <c r="LXC230" s="29"/>
      <c r="LXD230" s="29"/>
      <c r="LXE230" s="29"/>
      <c r="LXF230" s="29"/>
      <c r="LXG230" s="29"/>
      <c r="LXH230" s="29"/>
      <c r="LXI230" s="29"/>
      <c r="LXJ230" s="29"/>
      <c r="LXK230" s="29"/>
      <c r="LXL230" s="29"/>
      <c r="LXM230" s="29"/>
      <c r="LXN230" s="29"/>
      <c r="LXO230" s="29"/>
      <c r="LXP230" s="29"/>
      <c r="LXQ230" s="29"/>
      <c r="LXR230" s="29"/>
      <c r="LXS230" s="29"/>
      <c r="LXT230" s="29"/>
      <c r="LXU230" s="29"/>
      <c r="LXV230" s="29"/>
      <c r="LXW230" s="29"/>
      <c r="LXX230" s="29"/>
      <c r="LXY230" s="29"/>
      <c r="LXZ230" s="29"/>
      <c r="LYA230" s="29"/>
      <c r="LYB230" s="29"/>
      <c r="LYC230" s="29"/>
      <c r="LYD230" s="29"/>
      <c r="LYE230" s="29"/>
      <c r="LYF230" s="29"/>
      <c r="LYG230" s="29"/>
      <c r="LYH230" s="29"/>
      <c r="LYI230" s="29"/>
      <c r="LYJ230" s="29"/>
      <c r="LYK230" s="29"/>
      <c r="LYL230" s="29"/>
      <c r="LYM230" s="29"/>
      <c r="LYN230" s="29"/>
      <c r="LYO230" s="29"/>
      <c r="LYP230" s="29"/>
      <c r="LYQ230" s="29"/>
      <c r="LYR230" s="29"/>
      <c r="LYS230" s="29"/>
      <c r="LYT230" s="29"/>
      <c r="LYU230" s="29"/>
      <c r="LYV230" s="29"/>
      <c r="LYW230" s="29"/>
      <c r="LYX230" s="29"/>
      <c r="LYY230" s="29"/>
      <c r="LYZ230" s="29"/>
      <c r="LZA230" s="29"/>
      <c r="LZB230" s="29"/>
      <c r="LZC230" s="29"/>
      <c r="LZD230" s="29"/>
      <c r="LZE230" s="29"/>
      <c r="LZF230" s="29"/>
      <c r="LZG230" s="29"/>
      <c r="LZH230" s="29"/>
      <c r="LZI230" s="29"/>
      <c r="LZJ230" s="29"/>
      <c r="LZK230" s="29"/>
      <c r="LZL230" s="29"/>
      <c r="LZM230" s="29"/>
      <c r="LZN230" s="29"/>
      <c r="LZO230" s="29"/>
      <c r="LZP230" s="29"/>
      <c r="LZQ230" s="29"/>
      <c r="LZR230" s="29"/>
      <c r="LZS230" s="29"/>
      <c r="LZT230" s="29"/>
      <c r="LZU230" s="29"/>
      <c r="LZV230" s="29"/>
      <c r="LZW230" s="29"/>
      <c r="LZX230" s="29"/>
      <c r="LZY230" s="29"/>
      <c r="LZZ230" s="29"/>
      <c r="MAA230" s="29"/>
      <c r="MAB230" s="29"/>
      <c r="MAC230" s="29"/>
      <c r="MAD230" s="29"/>
      <c r="MAE230" s="29"/>
      <c r="MAF230" s="29"/>
      <c r="MAG230" s="29"/>
      <c r="MAH230" s="29"/>
      <c r="MAI230" s="29"/>
      <c r="MAJ230" s="29"/>
      <c r="MAK230" s="29"/>
      <c r="MAL230" s="29"/>
      <c r="MAM230" s="29"/>
      <c r="MAN230" s="29"/>
      <c r="MAO230" s="29"/>
      <c r="MAP230" s="29"/>
      <c r="MAQ230" s="29"/>
      <c r="MAR230" s="29"/>
      <c r="MAS230" s="29"/>
      <c r="MAT230" s="29"/>
      <c r="MAU230" s="29"/>
      <c r="MAV230" s="29"/>
      <c r="MAW230" s="29"/>
      <c r="MAX230" s="29"/>
      <c r="MAY230" s="29"/>
      <c r="MAZ230" s="29"/>
      <c r="MBA230" s="29"/>
      <c r="MBB230" s="29"/>
      <c r="MBC230" s="29"/>
      <c r="MBD230" s="29"/>
      <c r="MBE230" s="29"/>
      <c r="MBF230" s="29"/>
      <c r="MBG230" s="29"/>
      <c r="MBH230" s="29"/>
      <c r="MBI230" s="29"/>
      <c r="MBJ230" s="29"/>
      <c r="MBK230" s="29"/>
      <c r="MBL230" s="29"/>
      <c r="MBM230" s="29"/>
      <c r="MBN230" s="29"/>
      <c r="MBO230" s="29"/>
      <c r="MBP230" s="29"/>
      <c r="MBQ230" s="29"/>
      <c r="MBR230" s="29"/>
      <c r="MBS230" s="29"/>
      <c r="MBT230" s="29"/>
      <c r="MBU230" s="29"/>
      <c r="MBV230" s="29"/>
      <c r="MBW230" s="29"/>
      <c r="MBX230" s="29"/>
      <c r="MBY230" s="29"/>
      <c r="MBZ230" s="29"/>
      <c r="MCA230" s="29"/>
      <c r="MCB230" s="29"/>
      <c r="MCC230" s="29"/>
      <c r="MCD230" s="29"/>
      <c r="MCE230" s="29"/>
      <c r="MCF230" s="29"/>
      <c r="MCG230" s="29"/>
      <c r="MCH230" s="29"/>
      <c r="MCI230" s="29"/>
      <c r="MCJ230" s="29"/>
      <c r="MCK230" s="29"/>
      <c r="MCL230" s="29"/>
      <c r="MCM230" s="29"/>
      <c r="MCN230" s="29"/>
      <c r="MCO230" s="29"/>
      <c r="MCP230" s="29"/>
      <c r="MCQ230" s="29"/>
      <c r="MCR230" s="29"/>
      <c r="MCS230" s="29"/>
      <c r="MCT230" s="29"/>
      <c r="MCU230" s="29"/>
      <c r="MCV230" s="29"/>
      <c r="MCW230" s="29"/>
      <c r="MCX230" s="29"/>
      <c r="MCY230" s="29"/>
      <c r="MCZ230" s="29"/>
      <c r="MDA230" s="29"/>
      <c r="MDB230" s="29"/>
      <c r="MDC230" s="29"/>
      <c r="MDD230" s="29"/>
      <c r="MDE230" s="29"/>
      <c r="MDF230" s="29"/>
      <c r="MDG230" s="29"/>
      <c r="MDH230" s="29"/>
      <c r="MDI230" s="29"/>
      <c r="MDJ230" s="29"/>
      <c r="MDK230" s="29"/>
      <c r="MDL230" s="29"/>
      <c r="MDM230" s="29"/>
      <c r="MDN230" s="29"/>
      <c r="MDO230" s="29"/>
      <c r="MDP230" s="29"/>
      <c r="MDQ230" s="29"/>
      <c r="MDR230" s="29"/>
      <c r="MDS230" s="29"/>
      <c r="MDT230" s="29"/>
      <c r="MDU230" s="29"/>
      <c r="MDV230" s="29"/>
      <c r="MDW230" s="29"/>
      <c r="MDX230" s="29"/>
      <c r="MDY230" s="29"/>
      <c r="MDZ230" s="29"/>
      <c r="MEA230" s="29"/>
      <c r="MEB230" s="29"/>
      <c r="MEC230" s="29"/>
      <c r="MED230" s="29"/>
      <c r="MEE230" s="29"/>
      <c r="MEF230" s="29"/>
      <c r="MEG230" s="29"/>
      <c r="MEH230" s="29"/>
      <c r="MEI230" s="29"/>
      <c r="MEJ230" s="29"/>
      <c r="MEK230" s="29"/>
      <c r="MEL230" s="29"/>
      <c r="MEM230" s="29"/>
      <c r="MEN230" s="29"/>
      <c r="MEO230" s="29"/>
      <c r="MEP230" s="29"/>
      <c r="MEQ230" s="29"/>
      <c r="MER230" s="29"/>
      <c r="MES230" s="29"/>
      <c r="MET230" s="29"/>
      <c r="MEU230" s="29"/>
      <c r="MEV230" s="29"/>
      <c r="MEW230" s="29"/>
      <c r="MEX230" s="29"/>
      <c r="MEY230" s="29"/>
      <c r="MEZ230" s="29"/>
      <c r="MFA230" s="29"/>
      <c r="MFB230" s="29"/>
      <c r="MFC230" s="29"/>
      <c r="MFD230" s="29"/>
      <c r="MFE230" s="29"/>
      <c r="MFF230" s="29"/>
      <c r="MFG230" s="29"/>
      <c r="MFH230" s="29"/>
      <c r="MFI230" s="29"/>
      <c r="MFJ230" s="29"/>
      <c r="MFK230" s="29"/>
      <c r="MFL230" s="29"/>
      <c r="MFM230" s="29"/>
      <c r="MFN230" s="29"/>
      <c r="MFO230" s="29"/>
      <c r="MFP230" s="29"/>
      <c r="MFQ230" s="29"/>
      <c r="MFR230" s="29"/>
      <c r="MFS230" s="29"/>
      <c r="MFT230" s="29"/>
      <c r="MFU230" s="29"/>
      <c r="MFV230" s="29"/>
      <c r="MFW230" s="29"/>
      <c r="MFX230" s="29"/>
      <c r="MFY230" s="29"/>
      <c r="MFZ230" s="29"/>
      <c r="MGA230" s="29"/>
      <c r="MGB230" s="29"/>
      <c r="MGC230" s="29"/>
      <c r="MGD230" s="29"/>
      <c r="MGE230" s="29"/>
      <c r="MGF230" s="29"/>
      <c r="MGG230" s="29"/>
      <c r="MGH230" s="29"/>
      <c r="MGI230" s="29"/>
      <c r="MGJ230" s="29"/>
      <c r="MGK230" s="29"/>
      <c r="MGL230" s="29"/>
      <c r="MGM230" s="29"/>
      <c r="MGN230" s="29"/>
      <c r="MGO230" s="29"/>
      <c r="MGP230" s="29"/>
      <c r="MGQ230" s="29"/>
      <c r="MGR230" s="29"/>
      <c r="MGS230" s="29"/>
      <c r="MGT230" s="29"/>
      <c r="MGU230" s="29"/>
      <c r="MGV230" s="29"/>
      <c r="MGW230" s="29"/>
      <c r="MGX230" s="29"/>
      <c r="MGY230" s="29"/>
      <c r="MGZ230" s="29"/>
      <c r="MHA230" s="29"/>
      <c r="MHB230" s="29"/>
      <c r="MHC230" s="29"/>
      <c r="MHD230" s="29"/>
      <c r="MHE230" s="29"/>
      <c r="MHF230" s="29"/>
      <c r="MHG230" s="29"/>
      <c r="MHH230" s="29"/>
      <c r="MHI230" s="29"/>
      <c r="MHJ230" s="29"/>
      <c r="MHK230" s="29"/>
      <c r="MHL230" s="29"/>
      <c r="MHM230" s="29"/>
      <c r="MHN230" s="29"/>
      <c r="MHO230" s="29"/>
      <c r="MHP230" s="29"/>
      <c r="MHQ230" s="29"/>
      <c r="MHR230" s="29"/>
      <c r="MHS230" s="29"/>
      <c r="MHT230" s="29"/>
      <c r="MHU230" s="29"/>
      <c r="MHV230" s="29"/>
      <c r="MHW230" s="29"/>
      <c r="MHX230" s="29"/>
      <c r="MHY230" s="29"/>
      <c r="MHZ230" s="29"/>
      <c r="MIA230" s="29"/>
      <c r="MIB230" s="29"/>
      <c r="MIC230" s="29"/>
      <c r="MID230" s="29"/>
      <c r="MIE230" s="29"/>
      <c r="MIF230" s="29"/>
      <c r="MIG230" s="29"/>
      <c r="MIH230" s="29"/>
      <c r="MII230" s="29"/>
      <c r="MIJ230" s="29"/>
      <c r="MIK230" s="29"/>
      <c r="MIL230" s="29"/>
      <c r="MIM230" s="29"/>
      <c r="MIN230" s="29"/>
      <c r="MIO230" s="29"/>
      <c r="MIP230" s="29"/>
      <c r="MIQ230" s="29"/>
      <c r="MIR230" s="29"/>
      <c r="MIS230" s="29"/>
      <c r="MIT230" s="29"/>
      <c r="MIU230" s="29"/>
      <c r="MIV230" s="29"/>
      <c r="MIW230" s="29"/>
      <c r="MIX230" s="29"/>
      <c r="MIY230" s="29"/>
      <c r="MIZ230" s="29"/>
      <c r="MJA230" s="29"/>
      <c r="MJB230" s="29"/>
      <c r="MJC230" s="29"/>
      <c r="MJD230" s="29"/>
      <c r="MJE230" s="29"/>
      <c r="MJF230" s="29"/>
      <c r="MJG230" s="29"/>
      <c r="MJH230" s="29"/>
      <c r="MJI230" s="29"/>
      <c r="MJJ230" s="29"/>
      <c r="MJK230" s="29"/>
      <c r="MJL230" s="29"/>
      <c r="MJM230" s="29"/>
      <c r="MJN230" s="29"/>
      <c r="MJO230" s="29"/>
      <c r="MJP230" s="29"/>
      <c r="MJQ230" s="29"/>
      <c r="MJR230" s="29"/>
      <c r="MJS230" s="29"/>
      <c r="MJT230" s="29"/>
      <c r="MJU230" s="29"/>
      <c r="MJV230" s="29"/>
      <c r="MJW230" s="29"/>
      <c r="MJX230" s="29"/>
      <c r="MJY230" s="29"/>
      <c r="MJZ230" s="29"/>
      <c r="MKA230" s="29"/>
      <c r="MKB230" s="29"/>
      <c r="MKC230" s="29"/>
      <c r="MKD230" s="29"/>
      <c r="MKE230" s="29"/>
      <c r="MKF230" s="29"/>
      <c r="MKG230" s="29"/>
      <c r="MKH230" s="29"/>
      <c r="MKI230" s="29"/>
      <c r="MKJ230" s="29"/>
      <c r="MKK230" s="29"/>
      <c r="MKL230" s="29"/>
      <c r="MKM230" s="29"/>
      <c r="MKN230" s="29"/>
      <c r="MKO230" s="29"/>
      <c r="MKP230" s="29"/>
      <c r="MKQ230" s="29"/>
      <c r="MKR230" s="29"/>
      <c r="MKS230" s="29"/>
      <c r="MKT230" s="29"/>
      <c r="MKU230" s="29"/>
      <c r="MKV230" s="29"/>
      <c r="MKW230" s="29"/>
      <c r="MKX230" s="29"/>
      <c r="MKY230" s="29"/>
      <c r="MKZ230" s="29"/>
      <c r="MLA230" s="29"/>
      <c r="MLB230" s="29"/>
      <c r="MLC230" s="29"/>
      <c r="MLD230" s="29"/>
      <c r="MLE230" s="29"/>
      <c r="MLF230" s="29"/>
      <c r="MLG230" s="29"/>
      <c r="MLH230" s="29"/>
      <c r="MLI230" s="29"/>
      <c r="MLJ230" s="29"/>
      <c r="MLK230" s="29"/>
      <c r="MLL230" s="29"/>
      <c r="MLM230" s="29"/>
      <c r="MLN230" s="29"/>
      <c r="MLO230" s="29"/>
      <c r="MLP230" s="29"/>
      <c r="MLQ230" s="29"/>
      <c r="MLR230" s="29"/>
      <c r="MLS230" s="29"/>
      <c r="MLT230" s="29"/>
      <c r="MLU230" s="29"/>
      <c r="MLV230" s="29"/>
      <c r="MLW230" s="29"/>
      <c r="MLX230" s="29"/>
      <c r="MLY230" s="29"/>
      <c r="MLZ230" s="29"/>
      <c r="MMA230" s="29"/>
      <c r="MMB230" s="29"/>
      <c r="MMC230" s="29"/>
      <c r="MMD230" s="29"/>
      <c r="MME230" s="29"/>
      <c r="MMF230" s="29"/>
      <c r="MMG230" s="29"/>
      <c r="MMH230" s="29"/>
      <c r="MMI230" s="29"/>
      <c r="MMJ230" s="29"/>
      <c r="MMK230" s="29"/>
      <c r="MML230" s="29"/>
      <c r="MMM230" s="29"/>
      <c r="MMN230" s="29"/>
      <c r="MMO230" s="29"/>
      <c r="MMP230" s="29"/>
      <c r="MMQ230" s="29"/>
      <c r="MMR230" s="29"/>
      <c r="MMS230" s="29"/>
      <c r="MMT230" s="29"/>
      <c r="MMU230" s="29"/>
      <c r="MMV230" s="29"/>
      <c r="MMW230" s="29"/>
      <c r="MMX230" s="29"/>
      <c r="MMY230" s="29"/>
      <c r="MMZ230" s="29"/>
      <c r="MNA230" s="29"/>
      <c r="MNB230" s="29"/>
      <c r="MNC230" s="29"/>
      <c r="MND230" s="29"/>
      <c r="MNE230" s="29"/>
      <c r="MNF230" s="29"/>
      <c r="MNG230" s="29"/>
      <c r="MNH230" s="29"/>
      <c r="MNI230" s="29"/>
      <c r="MNJ230" s="29"/>
      <c r="MNK230" s="29"/>
      <c r="MNL230" s="29"/>
      <c r="MNM230" s="29"/>
      <c r="MNN230" s="29"/>
      <c r="MNO230" s="29"/>
      <c r="MNP230" s="29"/>
      <c r="MNQ230" s="29"/>
      <c r="MNR230" s="29"/>
      <c r="MNS230" s="29"/>
      <c r="MNT230" s="29"/>
      <c r="MNU230" s="29"/>
      <c r="MNV230" s="29"/>
      <c r="MNW230" s="29"/>
      <c r="MNX230" s="29"/>
      <c r="MNY230" s="29"/>
      <c r="MNZ230" s="29"/>
      <c r="MOA230" s="29"/>
      <c r="MOB230" s="29"/>
      <c r="MOC230" s="29"/>
      <c r="MOD230" s="29"/>
      <c r="MOE230" s="29"/>
      <c r="MOF230" s="29"/>
      <c r="MOG230" s="29"/>
      <c r="MOH230" s="29"/>
      <c r="MOI230" s="29"/>
      <c r="MOJ230" s="29"/>
      <c r="MOK230" s="29"/>
      <c r="MOL230" s="29"/>
      <c r="MOM230" s="29"/>
      <c r="MON230" s="29"/>
      <c r="MOO230" s="29"/>
      <c r="MOP230" s="29"/>
      <c r="MOQ230" s="29"/>
      <c r="MOR230" s="29"/>
      <c r="MOS230" s="29"/>
      <c r="MOT230" s="29"/>
      <c r="MOU230" s="29"/>
      <c r="MOV230" s="29"/>
      <c r="MOW230" s="29"/>
      <c r="MOX230" s="29"/>
      <c r="MOY230" s="29"/>
      <c r="MOZ230" s="29"/>
      <c r="MPA230" s="29"/>
      <c r="MPB230" s="29"/>
      <c r="MPC230" s="29"/>
      <c r="MPD230" s="29"/>
      <c r="MPE230" s="29"/>
      <c r="MPF230" s="29"/>
      <c r="MPG230" s="29"/>
      <c r="MPH230" s="29"/>
      <c r="MPI230" s="29"/>
      <c r="MPJ230" s="29"/>
      <c r="MPK230" s="29"/>
      <c r="MPL230" s="29"/>
      <c r="MPM230" s="29"/>
      <c r="MPN230" s="29"/>
      <c r="MPO230" s="29"/>
      <c r="MPP230" s="29"/>
      <c r="MPQ230" s="29"/>
      <c r="MPR230" s="29"/>
      <c r="MPS230" s="29"/>
      <c r="MPT230" s="29"/>
      <c r="MPU230" s="29"/>
      <c r="MPV230" s="29"/>
      <c r="MPW230" s="29"/>
      <c r="MPX230" s="29"/>
      <c r="MPY230" s="29"/>
      <c r="MPZ230" s="29"/>
      <c r="MQA230" s="29"/>
      <c r="MQB230" s="29"/>
      <c r="MQC230" s="29"/>
      <c r="MQD230" s="29"/>
      <c r="MQE230" s="29"/>
      <c r="MQF230" s="29"/>
      <c r="MQG230" s="29"/>
      <c r="MQH230" s="29"/>
      <c r="MQI230" s="29"/>
      <c r="MQJ230" s="29"/>
      <c r="MQK230" s="29"/>
      <c r="MQL230" s="29"/>
      <c r="MQM230" s="29"/>
      <c r="MQN230" s="29"/>
      <c r="MQO230" s="29"/>
      <c r="MQP230" s="29"/>
      <c r="MQQ230" s="29"/>
      <c r="MQR230" s="29"/>
      <c r="MQS230" s="29"/>
      <c r="MQT230" s="29"/>
      <c r="MQU230" s="29"/>
      <c r="MQV230" s="29"/>
      <c r="MQW230" s="29"/>
      <c r="MQX230" s="29"/>
      <c r="MQY230" s="29"/>
      <c r="MQZ230" s="29"/>
      <c r="MRA230" s="29"/>
      <c r="MRB230" s="29"/>
      <c r="MRC230" s="29"/>
      <c r="MRD230" s="29"/>
      <c r="MRE230" s="29"/>
      <c r="MRF230" s="29"/>
      <c r="MRG230" s="29"/>
      <c r="MRH230" s="29"/>
      <c r="MRI230" s="29"/>
      <c r="MRJ230" s="29"/>
      <c r="MRK230" s="29"/>
      <c r="MRL230" s="29"/>
      <c r="MRM230" s="29"/>
      <c r="MRN230" s="29"/>
      <c r="MRO230" s="29"/>
      <c r="MRP230" s="29"/>
      <c r="MRQ230" s="29"/>
      <c r="MRR230" s="29"/>
      <c r="MRS230" s="29"/>
      <c r="MRT230" s="29"/>
      <c r="MRU230" s="29"/>
      <c r="MRV230" s="29"/>
      <c r="MRW230" s="29"/>
      <c r="MRX230" s="29"/>
      <c r="MRY230" s="29"/>
      <c r="MRZ230" s="29"/>
      <c r="MSA230" s="29"/>
      <c r="MSB230" s="29"/>
      <c r="MSC230" s="29"/>
      <c r="MSD230" s="29"/>
      <c r="MSE230" s="29"/>
      <c r="MSF230" s="29"/>
      <c r="MSG230" s="29"/>
      <c r="MSH230" s="29"/>
      <c r="MSI230" s="29"/>
      <c r="MSJ230" s="29"/>
      <c r="MSK230" s="29"/>
      <c r="MSL230" s="29"/>
      <c r="MSM230" s="29"/>
      <c r="MSN230" s="29"/>
      <c r="MSO230" s="29"/>
      <c r="MSP230" s="29"/>
      <c r="MSQ230" s="29"/>
      <c r="MSR230" s="29"/>
      <c r="MSS230" s="29"/>
      <c r="MST230" s="29"/>
      <c r="MSU230" s="29"/>
      <c r="MSV230" s="29"/>
      <c r="MSW230" s="29"/>
      <c r="MSX230" s="29"/>
      <c r="MSY230" s="29"/>
      <c r="MSZ230" s="29"/>
      <c r="MTA230" s="29"/>
      <c r="MTB230" s="29"/>
      <c r="MTC230" s="29"/>
      <c r="MTD230" s="29"/>
      <c r="MTE230" s="29"/>
      <c r="MTF230" s="29"/>
      <c r="MTG230" s="29"/>
      <c r="MTH230" s="29"/>
      <c r="MTI230" s="29"/>
      <c r="MTJ230" s="29"/>
      <c r="MTK230" s="29"/>
      <c r="MTL230" s="29"/>
      <c r="MTM230" s="29"/>
      <c r="MTN230" s="29"/>
      <c r="MTO230" s="29"/>
      <c r="MTP230" s="29"/>
      <c r="MTQ230" s="29"/>
      <c r="MTR230" s="29"/>
      <c r="MTS230" s="29"/>
      <c r="MTT230" s="29"/>
      <c r="MTU230" s="29"/>
      <c r="MTV230" s="29"/>
      <c r="MTW230" s="29"/>
      <c r="MTX230" s="29"/>
      <c r="MTY230" s="29"/>
      <c r="MTZ230" s="29"/>
      <c r="MUA230" s="29"/>
      <c r="MUB230" s="29"/>
      <c r="MUC230" s="29"/>
      <c r="MUD230" s="29"/>
      <c r="MUE230" s="29"/>
      <c r="MUF230" s="29"/>
      <c r="MUG230" s="29"/>
      <c r="MUH230" s="29"/>
      <c r="MUI230" s="29"/>
      <c r="MUJ230" s="29"/>
      <c r="MUK230" s="29"/>
      <c r="MUL230" s="29"/>
      <c r="MUM230" s="29"/>
      <c r="MUN230" s="29"/>
      <c r="MUO230" s="29"/>
      <c r="MUP230" s="29"/>
      <c r="MUQ230" s="29"/>
      <c r="MUR230" s="29"/>
      <c r="MUS230" s="29"/>
      <c r="MUT230" s="29"/>
      <c r="MUU230" s="29"/>
      <c r="MUV230" s="29"/>
      <c r="MUW230" s="29"/>
      <c r="MUX230" s="29"/>
      <c r="MUY230" s="29"/>
      <c r="MUZ230" s="29"/>
      <c r="MVA230" s="29"/>
      <c r="MVB230" s="29"/>
      <c r="MVC230" s="29"/>
      <c r="MVD230" s="29"/>
      <c r="MVE230" s="29"/>
      <c r="MVF230" s="29"/>
      <c r="MVG230" s="29"/>
      <c r="MVH230" s="29"/>
      <c r="MVI230" s="29"/>
      <c r="MVJ230" s="29"/>
      <c r="MVK230" s="29"/>
      <c r="MVL230" s="29"/>
      <c r="MVM230" s="29"/>
      <c r="MVN230" s="29"/>
      <c r="MVO230" s="29"/>
      <c r="MVP230" s="29"/>
      <c r="MVQ230" s="29"/>
      <c r="MVR230" s="29"/>
      <c r="MVS230" s="29"/>
      <c r="MVT230" s="29"/>
      <c r="MVU230" s="29"/>
      <c r="MVV230" s="29"/>
      <c r="MVW230" s="29"/>
      <c r="MVX230" s="29"/>
      <c r="MVY230" s="29"/>
      <c r="MVZ230" s="29"/>
      <c r="MWA230" s="29"/>
      <c r="MWB230" s="29"/>
      <c r="MWC230" s="29"/>
      <c r="MWD230" s="29"/>
      <c r="MWE230" s="29"/>
      <c r="MWF230" s="29"/>
      <c r="MWG230" s="29"/>
      <c r="MWH230" s="29"/>
      <c r="MWI230" s="29"/>
      <c r="MWJ230" s="29"/>
      <c r="MWK230" s="29"/>
      <c r="MWL230" s="29"/>
      <c r="MWM230" s="29"/>
      <c r="MWN230" s="29"/>
      <c r="MWO230" s="29"/>
      <c r="MWP230" s="29"/>
      <c r="MWQ230" s="29"/>
      <c r="MWR230" s="29"/>
      <c r="MWS230" s="29"/>
      <c r="MWT230" s="29"/>
      <c r="MWU230" s="29"/>
      <c r="MWV230" s="29"/>
      <c r="MWW230" s="29"/>
      <c r="MWX230" s="29"/>
      <c r="MWY230" s="29"/>
      <c r="MWZ230" s="29"/>
      <c r="MXA230" s="29"/>
      <c r="MXB230" s="29"/>
      <c r="MXC230" s="29"/>
      <c r="MXD230" s="29"/>
      <c r="MXE230" s="29"/>
      <c r="MXF230" s="29"/>
      <c r="MXG230" s="29"/>
      <c r="MXH230" s="29"/>
      <c r="MXI230" s="29"/>
      <c r="MXJ230" s="29"/>
      <c r="MXK230" s="29"/>
      <c r="MXL230" s="29"/>
      <c r="MXM230" s="29"/>
      <c r="MXN230" s="29"/>
      <c r="MXO230" s="29"/>
      <c r="MXP230" s="29"/>
      <c r="MXQ230" s="29"/>
      <c r="MXR230" s="29"/>
      <c r="MXS230" s="29"/>
      <c r="MXT230" s="29"/>
      <c r="MXU230" s="29"/>
      <c r="MXV230" s="29"/>
      <c r="MXW230" s="29"/>
      <c r="MXX230" s="29"/>
      <c r="MXY230" s="29"/>
      <c r="MXZ230" s="29"/>
      <c r="MYA230" s="29"/>
      <c r="MYB230" s="29"/>
      <c r="MYC230" s="29"/>
      <c r="MYD230" s="29"/>
      <c r="MYE230" s="29"/>
      <c r="MYF230" s="29"/>
      <c r="MYG230" s="29"/>
      <c r="MYH230" s="29"/>
      <c r="MYI230" s="29"/>
      <c r="MYJ230" s="29"/>
      <c r="MYK230" s="29"/>
      <c r="MYL230" s="29"/>
      <c r="MYM230" s="29"/>
      <c r="MYN230" s="29"/>
      <c r="MYO230" s="29"/>
      <c r="MYP230" s="29"/>
      <c r="MYQ230" s="29"/>
      <c r="MYR230" s="29"/>
      <c r="MYS230" s="29"/>
      <c r="MYT230" s="29"/>
      <c r="MYU230" s="29"/>
      <c r="MYV230" s="29"/>
      <c r="MYW230" s="29"/>
      <c r="MYX230" s="29"/>
      <c r="MYY230" s="29"/>
      <c r="MYZ230" s="29"/>
      <c r="MZA230" s="29"/>
      <c r="MZB230" s="29"/>
      <c r="MZC230" s="29"/>
      <c r="MZD230" s="29"/>
      <c r="MZE230" s="29"/>
      <c r="MZF230" s="29"/>
      <c r="MZG230" s="29"/>
      <c r="MZH230" s="29"/>
      <c r="MZI230" s="29"/>
      <c r="MZJ230" s="29"/>
      <c r="MZK230" s="29"/>
      <c r="MZL230" s="29"/>
      <c r="MZM230" s="29"/>
      <c r="MZN230" s="29"/>
      <c r="MZO230" s="29"/>
      <c r="MZP230" s="29"/>
      <c r="MZQ230" s="29"/>
      <c r="MZR230" s="29"/>
      <c r="MZS230" s="29"/>
      <c r="MZT230" s="29"/>
      <c r="MZU230" s="29"/>
      <c r="MZV230" s="29"/>
      <c r="MZW230" s="29"/>
      <c r="MZX230" s="29"/>
      <c r="MZY230" s="29"/>
      <c r="MZZ230" s="29"/>
      <c r="NAA230" s="29"/>
      <c r="NAB230" s="29"/>
      <c r="NAC230" s="29"/>
      <c r="NAD230" s="29"/>
      <c r="NAE230" s="29"/>
      <c r="NAF230" s="29"/>
      <c r="NAG230" s="29"/>
      <c r="NAH230" s="29"/>
      <c r="NAI230" s="29"/>
      <c r="NAJ230" s="29"/>
      <c r="NAK230" s="29"/>
      <c r="NAL230" s="29"/>
      <c r="NAM230" s="29"/>
      <c r="NAN230" s="29"/>
      <c r="NAO230" s="29"/>
      <c r="NAP230" s="29"/>
      <c r="NAQ230" s="29"/>
      <c r="NAR230" s="29"/>
      <c r="NAS230" s="29"/>
      <c r="NAT230" s="29"/>
      <c r="NAU230" s="29"/>
      <c r="NAV230" s="29"/>
      <c r="NAW230" s="29"/>
      <c r="NAX230" s="29"/>
      <c r="NAY230" s="29"/>
      <c r="NAZ230" s="29"/>
      <c r="NBA230" s="29"/>
      <c r="NBB230" s="29"/>
      <c r="NBC230" s="29"/>
      <c r="NBD230" s="29"/>
      <c r="NBE230" s="29"/>
      <c r="NBF230" s="29"/>
      <c r="NBG230" s="29"/>
      <c r="NBH230" s="29"/>
      <c r="NBI230" s="29"/>
      <c r="NBJ230" s="29"/>
      <c r="NBK230" s="29"/>
      <c r="NBL230" s="29"/>
      <c r="NBM230" s="29"/>
      <c r="NBN230" s="29"/>
      <c r="NBO230" s="29"/>
      <c r="NBP230" s="29"/>
      <c r="NBQ230" s="29"/>
      <c r="NBR230" s="29"/>
      <c r="NBS230" s="29"/>
      <c r="NBT230" s="29"/>
      <c r="NBU230" s="29"/>
      <c r="NBV230" s="29"/>
      <c r="NBW230" s="29"/>
      <c r="NBX230" s="29"/>
      <c r="NBY230" s="29"/>
      <c r="NBZ230" s="29"/>
      <c r="NCA230" s="29"/>
      <c r="NCB230" s="29"/>
      <c r="NCC230" s="29"/>
      <c r="NCD230" s="29"/>
      <c r="NCE230" s="29"/>
      <c r="NCF230" s="29"/>
      <c r="NCG230" s="29"/>
      <c r="NCH230" s="29"/>
      <c r="NCI230" s="29"/>
      <c r="NCJ230" s="29"/>
      <c r="NCK230" s="29"/>
      <c r="NCL230" s="29"/>
      <c r="NCM230" s="29"/>
      <c r="NCN230" s="29"/>
      <c r="NCO230" s="29"/>
      <c r="NCP230" s="29"/>
      <c r="NCQ230" s="29"/>
      <c r="NCR230" s="29"/>
      <c r="NCS230" s="29"/>
      <c r="NCT230" s="29"/>
      <c r="NCU230" s="29"/>
      <c r="NCV230" s="29"/>
      <c r="NCW230" s="29"/>
      <c r="NCX230" s="29"/>
      <c r="NCY230" s="29"/>
      <c r="NCZ230" s="29"/>
      <c r="NDA230" s="29"/>
      <c r="NDB230" s="29"/>
      <c r="NDC230" s="29"/>
      <c r="NDD230" s="29"/>
      <c r="NDE230" s="29"/>
      <c r="NDF230" s="29"/>
      <c r="NDG230" s="29"/>
      <c r="NDH230" s="29"/>
      <c r="NDI230" s="29"/>
      <c r="NDJ230" s="29"/>
      <c r="NDK230" s="29"/>
      <c r="NDL230" s="29"/>
      <c r="NDM230" s="29"/>
      <c r="NDN230" s="29"/>
      <c r="NDO230" s="29"/>
      <c r="NDP230" s="29"/>
      <c r="NDQ230" s="29"/>
      <c r="NDR230" s="29"/>
      <c r="NDS230" s="29"/>
      <c r="NDT230" s="29"/>
      <c r="NDU230" s="29"/>
      <c r="NDV230" s="29"/>
      <c r="NDW230" s="29"/>
      <c r="NDX230" s="29"/>
      <c r="NDY230" s="29"/>
      <c r="NDZ230" s="29"/>
      <c r="NEA230" s="29"/>
      <c r="NEB230" s="29"/>
      <c r="NEC230" s="29"/>
      <c r="NED230" s="29"/>
      <c r="NEE230" s="29"/>
      <c r="NEF230" s="29"/>
      <c r="NEG230" s="29"/>
      <c r="NEH230" s="29"/>
      <c r="NEI230" s="29"/>
      <c r="NEJ230" s="29"/>
      <c r="NEK230" s="29"/>
      <c r="NEL230" s="29"/>
      <c r="NEM230" s="29"/>
      <c r="NEN230" s="29"/>
      <c r="NEO230" s="29"/>
      <c r="NEP230" s="29"/>
      <c r="NEQ230" s="29"/>
      <c r="NER230" s="29"/>
      <c r="NES230" s="29"/>
      <c r="NET230" s="29"/>
      <c r="NEU230" s="29"/>
      <c r="NEV230" s="29"/>
      <c r="NEW230" s="29"/>
      <c r="NEX230" s="29"/>
      <c r="NEY230" s="29"/>
      <c r="NEZ230" s="29"/>
      <c r="NFA230" s="29"/>
      <c r="NFB230" s="29"/>
      <c r="NFC230" s="29"/>
      <c r="NFD230" s="29"/>
      <c r="NFE230" s="29"/>
      <c r="NFF230" s="29"/>
      <c r="NFG230" s="29"/>
      <c r="NFH230" s="29"/>
      <c r="NFI230" s="29"/>
      <c r="NFJ230" s="29"/>
      <c r="NFK230" s="29"/>
      <c r="NFL230" s="29"/>
      <c r="NFM230" s="29"/>
      <c r="NFN230" s="29"/>
      <c r="NFO230" s="29"/>
      <c r="NFP230" s="29"/>
      <c r="NFQ230" s="29"/>
      <c r="NFR230" s="29"/>
      <c r="NFS230" s="29"/>
      <c r="NFT230" s="29"/>
      <c r="NFU230" s="29"/>
      <c r="NFV230" s="29"/>
      <c r="NFW230" s="29"/>
      <c r="NFX230" s="29"/>
      <c r="NFY230" s="29"/>
      <c r="NFZ230" s="29"/>
      <c r="NGA230" s="29"/>
      <c r="NGB230" s="29"/>
      <c r="NGC230" s="29"/>
      <c r="NGD230" s="29"/>
      <c r="NGE230" s="29"/>
      <c r="NGF230" s="29"/>
      <c r="NGG230" s="29"/>
      <c r="NGH230" s="29"/>
      <c r="NGI230" s="29"/>
      <c r="NGJ230" s="29"/>
      <c r="NGK230" s="29"/>
      <c r="NGL230" s="29"/>
      <c r="NGM230" s="29"/>
      <c r="NGN230" s="29"/>
      <c r="NGO230" s="29"/>
      <c r="NGP230" s="29"/>
      <c r="NGQ230" s="29"/>
      <c r="NGR230" s="29"/>
      <c r="NGS230" s="29"/>
      <c r="NGT230" s="29"/>
      <c r="NGU230" s="29"/>
      <c r="NGV230" s="29"/>
      <c r="NGW230" s="29"/>
      <c r="NGX230" s="29"/>
      <c r="NGY230" s="29"/>
      <c r="NGZ230" s="29"/>
      <c r="NHA230" s="29"/>
      <c r="NHB230" s="29"/>
      <c r="NHC230" s="29"/>
      <c r="NHD230" s="29"/>
      <c r="NHE230" s="29"/>
      <c r="NHF230" s="29"/>
      <c r="NHG230" s="29"/>
      <c r="NHH230" s="29"/>
      <c r="NHI230" s="29"/>
      <c r="NHJ230" s="29"/>
      <c r="NHK230" s="29"/>
      <c r="NHL230" s="29"/>
      <c r="NHM230" s="29"/>
      <c r="NHN230" s="29"/>
      <c r="NHO230" s="29"/>
      <c r="NHP230" s="29"/>
      <c r="NHQ230" s="29"/>
      <c r="NHR230" s="29"/>
      <c r="NHS230" s="29"/>
      <c r="NHT230" s="29"/>
      <c r="NHU230" s="29"/>
      <c r="NHV230" s="29"/>
      <c r="NHW230" s="29"/>
      <c r="NHX230" s="29"/>
      <c r="NHY230" s="29"/>
      <c r="NHZ230" s="29"/>
      <c r="NIA230" s="29"/>
      <c r="NIB230" s="29"/>
      <c r="NIC230" s="29"/>
      <c r="NID230" s="29"/>
      <c r="NIE230" s="29"/>
      <c r="NIF230" s="29"/>
      <c r="NIG230" s="29"/>
      <c r="NIH230" s="29"/>
      <c r="NII230" s="29"/>
      <c r="NIJ230" s="29"/>
      <c r="NIK230" s="29"/>
      <c r="NIL230" s="29"/>
      <c r="NIM230" s="29"/>
      <c r="NIN230" s="29"/>
      <c r="NIO230" s="29"/>
      <c r="NIP230" s="29"/>
      <c r="NIQ230" s="29"/>
      <c r="NIR230" s="29"/>
      <c r="NIS230" s="29"/>
      <c r="NIT230" s="29"/>
      <c r="NIU230" s="29"/>
      <c r="NIV230" s="29"/>
      <c r="NIW230" s="29"/>
      <c r="NIX230" s="29"/>
      <c r="NIY230" s="29"/>
      <c r="NIZ230" s="29"/>
      <c r="NJA230" s="29"/>
      <c r="NJB230" s="29"/>
      <c r="NJC230" s="29"/>
      <c r="NJD230" s="29"/>
      <c r="NJE230" s="29"/>
      <c r="NJF230" s="29"/>
      <c r="NJG230" s="29"/>
      <c r="NJH230" s="29"/>
      <c r="NJI230" s="29"/>
      <c r="NJJ230" s="29"/>
      <c r="NJK230" s="29"/>
      <c r="NJL230" s="29"/>
      <c r="NJM230" s="29"/>
      <c r="NJN230" s="29"/>
      <c r="NJO230" s="29"/>
      <c r="NJP230" s="29"/>
      <c r="NJQ230" s="29"/>
      <c r="NJR230" s="29"/>
      <c r="NJS230" s="29"/>
      <c r="NJT230" s="29"/>
      <c r="NJU230" s="29"/>
      <c r="NJV230" s="29"/>
      <c r="NJW230" s="29"/>
      <c r="NJX230" s="29"/>
      <c r="NJY230" s="29"/>
      <c r="NJZ230" s="29"/>
      <c r="NKA230" s="29"/>
      <c r="NKB230" s="29"/>
      <c r="NKC230" s="29"/>
      <c r="NKD230" s="29"/>
      <c r="NKE230" s="29"/>
      <c r="NKF230" s="29"/>
      <c r="NKG230" s="29"/>
      <c r="NKH230" s="29"/>
      <c r="NKI230" s="29"/>
      <c r="NKJ230" s="29"/>
      <c r="NKK230" s="29"/>
      <c r="NKL230" s="29"/>
      <c r="NKM230" s="29"/>
      <c r="NKN230" s="29"/>
      <c r="NKO230" s="29"/>
      <c r="NKP230" s="29"/>
      <c r="NKQ230" s="29"/>
      <c r="NKR230" s="29"/>
      <c r="NKS230" s="29"/>
      <c r="NKT230" s="29"/>
      <c r="NKU230" s="29"/>
      <c r="NKV230" s="29"/>
      <c r="NKW230" s="29"/>
      <c r="NKX230" s="29"/>
      <c r="NKY230" s="29"/>
      <c r="NKZ230" s="29"/>
      <c r="NLA230" s="29"/>
      <c r="NLB230" s="29"/>
      <c r="NLC230" s="29"/>
      <c r="NLD230" s="29"/>
      <c r="NLE230" s="29"/>
      <c r="NLF230" s="29"/>
      <c r="NLG230" s="29"/>
      <c r="NLH230" s="29"/>
      <c r="NLI230" s="29"/>
      <c r="NLJ230" s="29"/>
      <c r="NLK230" s="29"/>
      <c r="NLL230" s="29"/>
      <c r="NLM230" s="29"/>
      <c r="NLN230" s="29"/>
      <c r="NLO230" s="29"/>
      <c r="NLP230" s="29"/>
      <c r="NLQ230" s="29"/>
      <c r="NLR230" s="29"/>
      <c r="NLS230" s="29"/>
      <c r="NLT230" s="29"/>
      <c r="NLU230" s="29"/>
      <c r="NLV230" s="29"/>
      <c r="NLW230" s="29"/>
      <c r="NLX230" s="29"/>
      <c r="NLY230" s="29"/>
      <c r="NLZ230" s="29"/>
      <c r="NMA230" s="29"/>
      <c r="NMB230" s="29"/>
      <c r="NMC230" s="29"/>
      <c r="NMD230" s="29"/>
      <c r="NME230" s="29"/>
      <c r="NMF230" s="29"/>
      <c r="NMG230" s="29"/>
      <c r="NMH230" s="29"/>
      <c r="NMI230" s="29"/>
      <c r="NMJ230" s="29"/>
      <c r="NMK230" s="29"/>
      <c r="NML230" s="29"/>
      <c r="NMM230" s="29"/>
      <c r="NMN230" s="29"/>
      <c r="NMO230" s="29"/>
      <c r="NMP230" s="29"/>
      <c r="NMQ230" s="29"/>
      <c r="NMR230" s="29"/>
      <c r="NMS230" s="29"/>
      <c r="NMT230" s="29"/>
      <c r="NMU230" s="29"/>
      <c r="NMV230" s="29"/>
      <c r="NMW230" s="29"/>
      <c r="NMX230" s="29"/>
      <c r="NMY230" s="29"/>
      <c r="NMZ230" s="29"/>
      <c r="NNA230" s="29"/>
      <c r="NNB230" s="29"/>
      <c r="NNC230" s="29"/>
      <c r="NND230" s="29"/>
      <c r="NNE230" s="29"/>
      <c r="NNF230" s="29"/>
      <c r="NNG230" s="29"/>
      <c r="NNH230" s="29"/>
      <c r="NNI230" s="29"/>
      <c r="NNJ230" s="29"/>
      <c r="NNK230" s="29"/>
      <c r="NNL230" s="29"/>
      <c r="NNM230" s="29"/>
      <c r="NNN230" s="29"/>
      <c r="NNO230" s="29"/>
      <c r="NNP230" s="29"/>
      <c r="NNQ230" s="29"/>
      <c r="NNR230" s="29"/>
      <c r="NNS230" s="29"/>
      <c r="NNT230" s="29"/>
      <c r="NNU230" s="29"/>
      <c r="NNV230" s="29"/>
      <c r="NNW230" s="29"/>
      <c r="NNX230" s="29"/>
      <c r="NNY230" s="29"/>
      <c r="NNZ230" s="29"/>
      <c r="NOA230" s="29"/>
      <c r="NOB230" s="29"/>
      <c r="NOC230" s="29"/>
      <c r="NOD230" s="29"/>
      <c r="NOE230" s="29"/>
      <c r="NOF230" s="29"/>
      <c r="NOG230" s="29"/>
      <c r="NOH230" s="29"/>
      <c r="NOI230" s="29"/>
      <c r="NOJ230" s="29"/>
      <c r="NOK230" s="29"/>
      <c r="NOL230" s="29"/>
      <c r="NOM230" s="29"/>
      <c r="NON230" s="29"/>
      <c r="NOO230" s="29"/>
      <c r="NOP230" s="29"/>
      <c r="NOQ230" s="29"/>
      <c r="NOR230" s="29"/>
      <c r="NOS230" s="29"/>
      <c r="NOT230" s="29"/>
      <c r="NOU230" s="29"/>
      <c r="NOV230" s="29"/>
      <c r="NOW230" s="29"/>
      <c r="NOX230" s="29"/>
      <c r="NOY230" s="29"/>
      <c r="NOZ230" s="29"/>
      <c r="NPA230" s="29"/>
      <c r="NPB230" s="29"/>
      <c r="NPC230" s="29"/>
      <c r="NPD230" s="29"/>
      <c r="NPE230" s="29"/>
      <c r="NPF230" s="29"/>
      <c r="NPG230" s="29"/>
      <c r="NPH230" s="29"/>
      <c r="NPI230" s="29"/>
      <c r="NPJ230" s="29"/>
      <c r="NPK230" s="29"/>
      <c r="NPL230" s="29"/>
      <c r="NPM230" s="29"/>
      <c r="NPN230" s="29"/>
      <c r="NPO230" s="29"/>
      <c r="NPP230" s="29"/>
      <c r="NPQ230" s="29"/>
      <c r="NPR230" s="29"/>
      <c r="NPS230" s="29"/>
      <c r="NPT230" s="29"/>
      <c r="NPU230" s="29"/>
      <c r="NPV230" s="29"/>
      <c r="NPW230" s="29"/>
      <c r="NPX230" s="29"/>
      <c r="NPY230" s="29"/>
      <c r="NPZ230" s="29"/>
      <c r="NQA230" s="29"/>
      <c r="NQB230" s="29"/>
      <c r="NQC230" s="29"/>
      <c r="NQD230" s="29"/>
      <c r="NQE230" s="29"/>
      <c r="NQF230" s="29"/>
      <c r="NQG230" s="29"/>
      <c r="NQH230" s="29"/>
      <c r="NQI230" s="29"/>
      <c r="NQJ230" s="29"/>
      <c r="NQK230" s="29"/>
      <c r="NQL230" s="29"/>
      <c r="NQM230" s="29"/>
      <c r="NQN230" s="29"/>
      <c r="NQO230" s="29"/>
      <c r="NQP230" s="29"/>
      <c r="NQQ230" s="29"/>
      <c r="NQR230" s="29"/>
      <c r="NQS230" s="29"/>
      <c r="NQT230" s="29"/>
      <c r="NQU230" s="29"/>
      <c r="NQV230" s="29"/>
      <c r="NQW230" s="29"/>
      <c r="NQX230" s="29"/>
      <c r="NQY230" s="29"/>
      <c r="NQZ230" s="29"/>
      <c r="NRA230" s="29"/>
      <c r="NRB230" s="29"/>
      <c r="NRC230" s="29"/>
      <c r="NRD230" s="29"/>
      <c r="NRE230" s="29"/>
      <c r="NRF230" s="29"/>
      <c r="NRG230" s="29"/>
      <c r="NRH230" s="29"/>
      <c r="NRI230" s="29"/>
      <c r="NRJ230" s="29"/>
      <c r="NRK230" s="29"/>
      <c r="NRL230" s="29"/>
      <c r="NRM230" s="29"/>
      <c r="NRN230" s="29"/>
      <c r="NRO230" s="29"/>
      <c r="NRP230" s="29"/>
      <c r="NRQ230" s="29"/>
      <c r="NRR230" s="29"/>
      <c r="NRS230" s="29"/>
      <c r="NRT230" s="29"/>
      <c r="NRU230" s="29"/>
      <c r="NRV230" s="29"/>
      <c r="NRW230" s="29"/>
      <c r="NRX230" s="29"/>
      <c r="NRY230" s="29"/>
      <c r="NRZ230" s="29"/>
      <c r="NSA230" s="29"/>
      <c r="NSB230" s="29"/>
      <c r="NSC230" s="29"/>
      <c r="NSD230" s="29"/>
      <c r="NSE230" s="29"/>
      <c r="NSF230" s="29"/>
      <c r="NSG230" s="29"/>
      <c r="NSH230" s="29"/>
      <c r="NSI230" s="29"/>
      <c r="NSJ230" s="29"/>
      <c r="NSK230" s="29"/>
      <c r="NSL230" s="29"/>
      <c r="NSM230" s="29"/>
      <c r="NSN230" s="29"/>
      <c r="NSO230" s="29"/>
      <c r="NSP230" s="29"/>
      <c r="NSQ230" s="29"/>
      <c r="NSR230" s="29"/>
      <c r="NSS230" s="29"/>
      <c r="NST230" s="29"/>
      <c r="NSU230" s="29"/>
      <c r="NSV230" s="29"/>
      <c r="NSW230" s="29"/>
      <c r="NSX230" s="29"/>
      <c r="NSY230" s="29"/>
      <c r="NSZ230" s="29"/>
      <c r="NTA230" s="29"/>
      <c r="NTB230" s="29"/>
      <c r="NTC230" s="29"/>
      <c r="NTD230" s="29"/>
      <c r="NTE230" s="29"/>
      <c r="NTF230" s="29"/>
      <c r="NTG230" s="29"/>
      <c r="NTH230" s="29"/>
      <c r="NTI230" s="29"/>
      <c r="NTJ230" s="29"/>
      <c r="NTK230" s="29"/>
      <c r="NTL230" s="29"/>
      <c r="NTM230" s="29"/>
      <c r="NTN230" s="29"/>
      <c r="NTO230" s="29"/>
      <c r="NTP230" s="29"/>
      <c r="NTQ230" s="29"/>
      <c r="NTR230" s="29"/>
      <c r="NTS230" s="29"/>
      <c r="NTT230" s="29"/>
      <c r="NTU230" s="29"/>
      <c r="NTV230" s="29"/>
      <c r="NTW230" s="29"/>
      <c r="NTX230" s="29"/>
      <c r="NTY230" s="29"/>
      <c r="NTZ230" s="29"/>
      <c r="NUA230" s="29"/>
      <c r="NUB230" s="29"/>
      <c r="NUC230" s="29"/>
      <c r="NUD230" s="29"/>
      <c r="NUE230" s="29"/>
      <c r="NUF230" s="29"/>
      <c r="NUG230" s="29"/>
      <c r="NUH230" s="29"/>
      <c r="NUI230" s="29"/>
      <c r="NUJ230" s="29"/>
      <c r="NUK230" s="29"/>
      <c r="NUL230" s="29"/>
      <c r="NUM230" s="29"/>
      <c r="NUN230" s="29"/>
      <c r="NUO230" s="29"/>
      <c r="NUP230" s="29"/>
      <c r="NUQ230" s="29"/>
      <c r="NUR230" s="29"/>
      <c r="NUS230" s="29"/>
      <c r="NUT230" s="29"/>
      <c r="NUU230" s="29"/>
      <c r="NUV230" s="29"/>
      <c r="NUW230" s="29"/>
      <c r="NUX230" s="29"/>
      <c r="NUY230" s="29"/>
      <c r="NUZ230" s="29"/>
      <c r="NVA230" s="29"/>
      <c r="NVB230" s="29"/>
      <c r="NVC230" s="29"/>
      <c r="NVD230" s="29"/>
      <c r="NVE230" s="29"/>
      <c r="NVF230" s="29"/>
      <c r="NVG230" s="29"/>
      <c r="NVH230" s="29"/>
      <c r="NVI230" s="29"/>
      <c r="NVJ230" s="29"/>
      <c r="NVK230" s="29"/>
      <c r="NVL230" s="29"/>
      <c r="NVM230" s="29"/>
      <c r="NVN230" s="29"/>
      <c r="NVO230" s="29"/>
      <c r="NVP230" s="29"/>
      <c r="NVQ230" s="29"/>
      <c r="NVR230" s="29"/>
      <c r="NVS230" s="29"/>
      <c r="NVT230" s="29"/>
      <c r="NVU230" s="29"/>
      <c r="NVV230" s="29"/>
      <c r="NVW230" s="29"/>
      <c r="NVX230" s="29"/>
      <c r="NVY230" s="29"/>
      <c r="NVZ230" s="29"/>
      <c r="NWA230" s="29"/>
      <c r="NWB230" s="29"/>
      <c r="NWC230" s="29"/>
      <c r="NWD230" s="29"/>
      <c r="NWE230" s="29"/>
      <c r="NWF230" s="29"/>
      <c r="NWG230" s="29"/>
      <c r="NWH230" s="29"/>
      <c r="NWI230" s="29"/>
      <c r="NWJ230" s="29"/>
      <c r="NWK230" s="29"/>
      <c r="NWL230" s="29"/>
      <c r="NWM230" s="29"/>
      <c r="NWN230" s="29"/>
      <c r="NWO230" s="29"/>
      <c r="NWP230" s="29"/>
      <c r="NWQ230" s="29"/>
      <c r="NWR230" s="29"/>
      <c r="NWS230" s="29"/>
      <c r="NWT230" s="29"/>
      <c r="NWU230" s="29"/>
      <c r="NWV230" s="29"/>
      <c r="NWW230" s="29"/>
      <c r="NWX230" s="29"/>
      <c r="NWY230" s="29"/>
      <c r="NWZ230" s="29"/>
      <c r="NXA230" s="29"/>
      <c r="NXB230" s="29"/>
      <c r="NXC230" s="29"/>
      <c r="NXD230" s="29"/>
      <c r="NXE230" s="29"/>
      <c r="NXF230" s="29"/>
      <c r="NXG230" s="29"/>
      <c r="NXH230" s="29"/>
      <c r="NXI230" s="29"/>
      <c r="NXJ230" s="29"/>
      <c r="NXK230" s="29"/>
      <c r="NXL230" s="29"/>
      <c r="NXM230" s="29"/>
      <c r="NXN230" s="29"/>
      <c r="NXO230" s="29"/>
      <c r="NXP230" s="29"/>
      <c r="NXQ230" s="29"/>
      <c r="NXR230" s="29"/>
      <c r="NXS230" s="29"/>
      <c r="NXT230" s="29"/>
      <c r="NXU230" s="29"/>
      <c r="NXV230" s="29"/>
      <c r="NXW230" s="29"/>
      <c r="NXX230" s="29"/>
      <c r="NXY230" s="29"/>
      <c r="NXZ230" s="29"/>
      <c r="NYA230" s="29"/>
      <c r="NYB230" s="29"/>
      <c r="NYC230" s="29"/>
      <c r="NYD230" s="29"/>
      <c r="NYE230" s="29"/>
      <c r="NYF230" s="29"/>
      <c r="NYG230" s="29"/>
      <c r="NYH230" s="29"/>
      <c r="NYI230" s="29"/>
      <c r="NYJ230" s="29"/>
      <c r="NYK230" s="29"/>
      <c r="NYL230" s="29"/>
      <c r="NYM230" s="29"/>
      <c r="NYN230" s="29"/>
      <c r="NYO230" s="29"/>
      <c r="NYP230" s="29"/>
      <c r="NYQ230" s="29"/>
      <c r="NYR230" s="29"/>
      <c r="NYS230" s="29"/>
      <c r="NYT230" s="29"/>
      <c r="NYU230" s="29"/>
      <c r="NYV230" s="29"/>
      <c r="NYW230" s="29"/>
      <c r="NYX230" s="29"/>
      <c r="NYY230" s="29"/>
      <c r="NYZ230" s="29"/>
      <c r="NZA230" s="29"/>
      <c r="NZB230" s="29"/>
      <c r="NZC230" s="29"/>
      <c r="NZD230" s="29"/>
      <c r="NZE230" s="29"/>
      <c r="NZF230" s="29"/>
      <c r="NZG230" s="29"/>
      <c r="NZH230" s="29"/>
      <c r="NZI230" s="29"/>
      <c r="NZJ230" s="29"/>
      <c r="NZK230" s="29"/>
      <c r="NZL230" s="29"/>
      <c r="NZM230" s="29"/>
      <c r="NZN230" s="29"/>
      <c r="NZO230" s="29"/>
      <c r="NZP230" s="29"/>
      <c r="NZQ230" s="29"/>
      <c r="NZR230" s="29"/>
      <c r="NZS230" s="29"/>
      <c r="NZT230" s="29"/>
      <c r="NZU230" s="29"/>
      <c r="NZV230" s="29"/>
      <c r="NZW230" s="29"/>
      <c r="NZX230" s="29"/>
      <c r="NZY230" s="29"/>
      <c r="NZZ230" s="29"/>
      <c r="OAA230" s="29"/>
      <c r="OAB230" s="29"/>
      <c r="OAC230" s="29"/>
      <c r="OAD230" s="29"/>
      <c r="OAE230" s="29"/>
      <c r="OAF230" s="29"/>
      <c r="OAG230" s="29"/>
      <c r="OAH230" s="29"/>
      <c r="OAI230" s="29"/>
      <c r="OAJ230" s="29"/>
      <c r="OAK230" s="29"/>
      <c r="OAL230" s="29"/>
      <c r="OAM230" s="29"/>
      <c r="OAN230" s="29"/>
      <c r="OAO230" s="29"/>
      <c r="OAP230" s="29"/>
      <c r="OAQ230" s="29"/>
      <c r="OAR230" s="29"/>
      <c r="OAS230" s="29"/>
      <c r="OAT230" s="29"/>
      <c r="OAU230" s="29"/>
      <c r="OAV230" s="29"/>
      <c r="OAW230" s="29"/>
      <c r="OAX230" s="29"/>
      <c r="OAY230" s="29"/>
      <c r="OAZ230" s="29"/>
      <c r="OBA230" s="29"/>
      <c r="OBB230" s="29"/>
      <c r="OBC230" s="29"/>
      <c r="OBD230" s="29"/>
      <c r="OBE230" s="29"/>
      <c r="OBF230" s="29"/>
      <c r="OBG230" s="29"/>
      <c r="OBH230" s="29"/>
      <c r="OBI230" s="29"/>
      <c r="OBJ230" s="29"/>
      <c r="OBK230" s="29"/>
      <c r="OBL230" s="29"/>
      <c r="OBM230" s="29"/>
      <c r="OBN230" s="29"/>
      <c r="OBO230" s="29"/>
      <c r="OBP230" s="29"/>
      <c r="OBQ230" s="29"/>
      <c r="OBR230" s="29"/>
      <c r="OBS230" s="29"/>
      <c r="OBT230" s="29"/>
      <c r="OBU230" s="29"/>
      <c r="OBV230" s="29"/>
      <c r="OBW230" s="29"/>
      <c r="OBX230" s="29"/>
      <c r="OBY230" s="29"/>
      <c r="OBZ230" s="29"/>
      <c r="OCA230" s="29"/>
      <c r="OCB230" s="29"/>
      <c r="OCC230" s="29"/>
      <c r="OCD230" s="29"/>
      <c r="OCE230" s="29"/>
      <c r="OCF230" s="29"/>
      <c r="OCG230" s="29"/>
      <c r="OCH230" s="29"/>
      <c r="OCI230" s="29"/>
      <c r="OCJ230" s="29"/>
      <c r="OCK230" s="29"/>
      <c r="OCL230" s="29"/>
      <c r="OCM230" s="29"/>
      <c r="OCN230" s="29"/>
      <c r="OCO230" s="29"/>
      <c r="OCP230" s="29"/>
      <c r="OCQ230" s="29"/>
      <c r="OCR230" s="29"/>
      <c r="OCS230" s="29"/>
      <c r="OCT230" s="29"/>
      <c r="OCU230" s="29"/>
      <c r="OCV230" s="29"/>
      <c r="OCW230" s="29"/>
      <c r="OCX230" s="29"/>
      <c r="OCY230" s="29"/>
      <c r="OCZ230" s="29"/>
      <c r="ODA230" s="29"/>
      <c r="ODB230" s="29"/>
      <c r="ODC230" s="29"/>
      <c r="ODD230" s="29"/>
      <c r="ODE230" s="29"/>
      <c r="ODF230" s="29"/>
      <c r="ODG230" s="29"/>
      <c r="ODH230" s="29"/>
      <c r="ODI230" s="29"/>
      <c r="ODJ230" s="29"/>
      <c r="ODK230" s="29"/>
      <c r="ODL230" s="29"/>
      <c r="ODM230" s="29"/>
      <c r="ODN230" s="29"/>
      <c r="ODO230" s="29"/>
      <c r="ODP230" s="29"/>
      <c r="ODQ230" s="29"/>
      <c r="ODR230" s="29"/>
      <c r="ODS230" s="29"/>
      <c r="ODT230" s="29"/>
      <c r="ODU230" s="29"/>
      <c r="ODV230" s="29"/>
      <c r="ODW230" s="29"/>
      <c r="ODX230" s="29"/>
      <c r="ODY230" s="29"/>
      <c r="ODZ230" s="29"/>
      <c r="OEA230" s="29"/>
      <c r="OEB230" s="29"/>
      <c r="OEC230" s="29"/>
      <c r="OED230" s="29"/>
      <c r="OEE230" s="29"/>
      <c r="OEF230" s="29"/>
      <c r="OEG230" s="29"/>
      <c r="OEH230" s="29"/>
      <c r="OEI230" s="29"/>
      <c r="OEJ230" s="29"/>
      <c r="OEK230" s="29"/>
      <c r="OEL230" s="29"/>
      <c r="OEM230" s="29"/>
      <c r="OEN230" s="29"/>
      <c r="OEO230" s="29"/>
      <c r="OEP230" s="29"/>
      <c r="OEQ230" s="29"/>
      <c r="OER230" s="29"/>
      <c r="OES230" s="29"/>
      <c r="OET230" s="29"/>
      <c r="OEU230" s="29"/>
      <c r="OEV230" s="29"/>
      <c r="OEW230" s="29"/>
      <c r="OEX230" s="29"/>
      <c r="OEY230" s="29"/>
      <c r="OEZ230" s="29"/>
      <c r="OFA230" s="29"/>
      <c r="OFB230" s="29"/>
      <c r="OFC230" s="29"/>
      <c r="OFD230" s="29"/>
      <c r="OFE230" s="29"/>
      <c r="OFF230" s="29"/>
      <c r="OFG230" s="29"/>
      <c r="OFH230" s="29"/>
      <c r="OFI230" s="29"/>
      <c r="OFJ230" s="29"/>
      <c r="OFK230" s="29"/>
      <c r="OFL230" s="29"/>
      <c r="OFM230" s="29"/>
      <c r="OFN230" s="29"/>
      <c r="OFO230" s="29"/>
      <c r="OFP230" s="29"/>
      <c r="OFQ230" s="29"/>
      <c r="OFR230" s="29"/>
      <c r="OFS230" s="29"/>
      <c r="OFT230" s="29"/>
      <c r="OFU230" s="29"/>
      <c r="OFV230" s="29"/>
      <c r="OFW230" s="29"/>
      <c r="OFX230" s="29"/>
      <c r="OFY230" s="29"/>
      <c r="OFZ230" s="29"/>
      <c r="OGA230" s="29"/>
      <c r="OGB230" s="29"/>
      <c r="OGC230" s="29"/>
      <c r="OGD230" s="29"/>
      <c r="OGE230" s="29"/>
      <c r="OGF230" s="29"/>
      <c r="OGG230" s="29"/>
      <c r="OGH230" s="29"/>
      <c r="OGI230" s="29"/>
      <c r="OGJ230" s="29"/>
      <c r="OGK230" s="29"/>
      <c r="OGL230" s="29"/>
      <c r="OGM230" s="29"/>
      <c r="OGN230" s="29"/>
      <c r="OGO230" s="29"/>
      <c r="OGP230" s="29"/>
      <c r="OGQ230" s="29"/>
      <c r="OGR230" s="29"/>
      <c r="OGS230" s="29"/>
      <c r="OGT230" s="29"/>
      <c r="OGU230" s="29"/>
      <c r="OGV230" s="29"/>
      <c r="OGW230" s="29"/>
      <c r="OGX230" s="29"/>
      <c r="OGY230" s="29"/>
      <c r="OGZ230" s="29"/>
      <c r="OHA230" s="29"/>
      <c r="OHB230" s="29"/>
      <c r="OHC230" s="29"/>
      <c r="OHD230" s="29"/>
      <c r="OHE230" s="29"/>
      <c r="OHF230" s="29"/>
      <c r="OHG230" s="29"/>
      <c r="OHH230" s="29"/>
      <c r="OHI230" s="29"/>
      <c r="OHJ230" s="29"/>
      <c r="OHK230" s="29"/>
      <c r="OHL230" s="29"/>
      <c r="OHM230" s="29"/>
      <c r="OHN230" s="29"/>
      <c r="OHO230" s="29"/>
      <c r="OHP230" s="29"/>
      <c r="OHQ230" s="29"/>
      <c r="OHR230" s="29"/>
      <c r="OHS230" s="29"/>
      <c r="OHT230" s="29"/>
      <c r="OHU230" s="29"/>
      <c r="OHV230" s="29"/>
      <c r="OHW230" s="29"/>
      <c r="OHX230" s="29"/>
      <c r="OHY230" s="29"/>
      <c r="OHZ230" s="29"/>
      <c r="OIA230" s="29"/>
      <c r="OIB230" s="29"/>
      <c r="OIC230" s="29"/>
      <c r="OID230" s="29"/>
      <c r="OIE230" s="29"/>
      <c r="OIF230" s="29"/>
      <c r="OIG230" s="29"/>
      <c r="OIH230" s="29"/>
      <c r="OII230" s="29"/>
      <c r="OIJ230" s="29"/>
      <c r="OIK230" s="29"/>
      <c r="OIL230" s="29"/>
      <c r="OIM230" s="29"/>
      <c r="OIN230" s="29"/>
      <c r="OIO230" s="29"/>
      <c r="OIP230" s="29"/>
      <c r="OIQ230" s="29"/>
      <c r="OIR230" s="29"/>
      <c r="OIS230" s="29"/>
      <c r="OIT230" s="29"/>
      <c r="OIU230" s="29"/>
      <c r="OIV230" s="29"/>
      <c r="OIW230" s="29"/>
      <c r="OIX230" s="29"/>
      <c r="OIY230" s="29"/>
      <c r="OIZ230" s="29"/>
      <c r="OJA230" s="29"/>
      <c r="OJB230" s="29"/>
      <c r="OJC230" s="29"/>
      <c r="OJD230" s="29"/>
      <c r="OJE230" s="29"/>
      <c r="OJF230" s="29"/>
      <c r="OJG230" s="29"/>
      <c r="OJH230" s="29"/>
      <c r="OJI230" s="29"/>
      <c r="OJJ230" s="29"/>
      <c r="OJK230" s="29"/>
      <c r="OJL230" s="29"/>
      <c r="OJM230" s="29"/>
      <c r="OJN230" s="29"/>
      <c r="OJO230" s="29"/>
      <c r="OJP230" s="29"/>
      <c r="OJQ230" s="29"/>
      <c r="OJR230" s="29"/>
      <c r="OJS230" s="29"/>
      <c r="OJT230" s="29"/>
      <c r="OJU230" s="29"/>
      <c r="OJV230" s="29"/>
      <c r="OJW230" s="29"/>
      <c r="OJX230" s="29"/>
      <c r="OJY230" s="29"/>
      <c r="OJZ230" s="29"/>
      <c r="OKA230" s="29"/>
      <c r="OKB230" s="29"/>
      <c r="OKC230" s="29"/>
      <c r="OKD230" s="29"/>
      <c r="OKE230" s="29"/>
      <c r="OKF230" s="29"/>
      <c r="OKG230" s="29"/>
      <c r="OKH230" s="29"/>
      <c r="OKI230" s="29"/>
      <c r="OKJ230" s="29"/>
      <c r="OKK230" s="29"/>
      <c r="OKL230" s="29"/>
      <c r="OKM230" s="29"/>
      <c r="OKN230" s="29"/>
      <c r="OKO230" s="29"/>
      <c r="OKP230" s="29"/>
      <c r="OKQ230" s="29"/>
      <c r="OKR230" s="29"/>
      <c r="OKS230" s="29"/>
      <c r="OKT230" s="29"/>
      <c r="OKU230" s="29"/>
      <c r="OKV230" s="29"/>
      <c r="OKW230" s="29"/>
      <c r="OKX230" s="29"/>
      <c r="OKY230" s="29"/>
      <c r="OKZ230" s="29"/>
      <c r="OLA230" s="29"/>
      <c r="OLB230" s="29"/>
      <c r="OLC230" s="29"/>
      <c r="OLD230" s="29"/>
      <c r="OLE230" s="29"/>
      <c r="OLF230" s="29"/>
      <c r="OLG230" s="29"/>
      <c r="OLH230" s="29"/>
      <c r="OLI230" s="29"/>
      <c r="OLJ230" s="29"/>
      <c r="OLK230" s="29"/>
      <c r="OLL230" s="29"/>
      <c r="OLM230" s="29"/>
      <c r="OLN230" s="29"/>
      <c r="OLO230" s="29"/>
      <c r="OLP230" s="29"/>
      <c r="OLQ230" s="29"/>
      <c r="OLR230" s="29"/>
      <c r="OLS230" s="29"/>
      <c r="OLT230" s="29"/>
      <c r="OLU230" s="29"/>
      <c r="OLV230" s="29"/>
      <c r="OLW230" s="29"/>
      <c r="OLX230" s="29"/>
      <c r="OLY230" s="29"/>
      <c r="OLZ230" s="29"/>
      <c r="OMA230" s="29"/>
      <c r="OMB230" s="29"/>
      <c r="OMC230" s="29"/>
      <c r="OMD230" s="29"/>
      <c r="OME230" s="29"/>
      <c r="OMF230" s="29"/>
      <c r="OMG230" s="29"/>
      <c r="OMH230" s="29"/>
      <c r="OMI230" s="29"/>
      <c r="OMJ230" s="29"/>
      <c r="OMK230" s="29"/>
      <c r="OML230" s="29"/>
      <c r="OMM230" s="29"/>
      <c r="OMN230" s="29"/>
      <c r="OMO230" s="29"/>
      <c r="OMP230" s="29"/>
      <c r="OMQ230" s="29"/>
      <c r="OMR230" s="29"/>
      <c r="OMS230" s="29"/>
      <c r="OMT230" s="29"/>
      <c r="OMU230" s="29"/>
      <c r="OMV230" s="29"/>
      <c r="OMW230" s="29"/>
      <c r="OMX230" s="29"/>
      <c r="OMY230" s="29"/>
      <c r="OMZ230" s="29"/>
      <c r="ONA230" s="29"/>
      <c r="ONB230" s="29"/>
      <c r="ONC230" s="29"/>
      <c r="OND230" s="29"/>
      <c r="ONE230" s="29"/>
      <c r="ONF230" s="29"/>
      <c r="ONG230" s="29"/>
      <c r="ONH230" s="29"/>
      <c r="ONI230" s="29"/>
      <c r="ONJ230" s="29"/>
      <c r="ONK230" s="29"/>
      <c r="ONL230" s="29"/>
      <c r="ONM230" s="29"/>
      <c r="ONN230" s="29"/>
      <c r="ONO230" s="29"/>
      <c r="ONP230" s="29"/>
      <c r="ONQ230" s="29"/>
      <c r="ONR230" s="29"/>
      <c r="ONS230" s="29"/>
      <c r="ONT230" s="29"/>
      <c r="ONU230" s="29"/>
      <c r="ONV230" s="29"/>
      <c r="ONW230" s="29"/>
      <c r="ONX230" s="29"/>
      <c r="ONY230" s="29"/>
      <c r="ONZ230" s="29"/>
      <c r="OOA230" s="29"/>
      <c r="OOB230" s="29"/>
      <c r="OOC230" s="29"/>
      <c r="OOD230" s="29"/>
      <c r="OOE230" s="29"/>
      <c r="OOF230" s="29"/>
      <c r="OOG230" s="29"/>
      <c r="OOH230" s="29"/>
      <c r="OOI230" s="29"/>
      <c r="OOJ230" s="29"/>
      <c r="OOK230" s="29"/>
      <c r="OOL230" s="29"/>
      <c r="OOM230" s="29"/>
      <c r="OON230" s="29"/>
      <c r="OOO230" s="29"/>
      <c r="OOP230" s="29"/>
      <c r="OOQ230" s="29"/>
      <c r="OOR230" s="29"/>
      <c r="OOS230" s="29"/>
      <c r="OOT230" s="29"/>
      <c r="OOU230" s="29"/>
      <c r="OOV230" s="29"/>
      <c r="OOW230" s="29"/>
      <c r="OOX230" s="29"/>
      <c r="OOY230" s="29"/>
      <c r="OOZ230" s="29"/>
      <c r="OPA230" s="29"/>
      <c r="OPB230" s="29"/>
      <c r="OPC230" s="29"/>
      <c r="OPD230" s="29"/>
      <c r="OPE230" s="29"/>
      <c r="OPF230" s="29"/>
      <c r="OPG230" s="29"/>
      <c r="OPH230" s="29"/>
      <c r="OPI230" s="29"/>
      <c r="OPJ230" s="29"/>
      <c r="OPK230" s="29"/>
      <c r="OPL230" s="29"/>
      <c r="OPM230" s="29"/>
      <c r="OPN230" s="29"/>
      <c r="OPO230" s="29"/>
      <c r="OPP230" s="29"/>
      <c r="OPQ230" s="29"/>
      <c r="OPR230" s="29"/>
      <c r="OPS230" s="29"/>
      <c r="OPT230" s="29"/>
      <c r="OPU230" s="29"/>
      <c r="OPV230" s="29"/>
      <c r="OPW230" s="29"/>
      <c r="OPX230" s="29"/>
      <c r="OPY230" s="29"/>
      <c r="OPZ230" s="29"/>
      <c r="OQA230" s="29"/>
      <c r="OQB230" s="29"/>
      <c r="OQC230" s="29"/>
      <c r="OQD230" s="29"/>
      <c r="OQE230" s="29"/>
      <c r="OQF230" s="29"/>
      <c r="OQG230" s="29"/>
      <c r="OQH230" s="29"/>
      <c r="OQI230" s="29"/>
      <c r="OQJ230" s="29"/>
      <c r="OQK230" s="29"/>
      <c r="OQL230" s="29"/>
      <c r="OQM230" s="29"/>
      <c r="OQN230" s="29"/>
      <c r="OQO230" s="29"/>
      <c r="OQP230" s="29"/>
      <c r="OQQ230" s="29"/>
      <c r="OQR230" s="29"/>
      <c r="OQS230" s="29"/>
      <c r="OQT230" s="29"/>
      <c r="OQU230" s="29"/>
      <c r="OQV230" s="29"/>
      <c r="OQW230" s="29"/>
      <c r="OQX230" s="29"/>
      <c r="OQY230" s="29"/>
      <c r="OQZ230" s="29"/>
      <c r="ORA230" s="29"/>
      <c r="ORB230" s="29"/>
      <c r="ORC230" s="29"/>
      <c r="ORD230" s="29"/>
      <c r="ORE230" s="29"/>
      <c r="ORF230" s="29"/>
      <c r="ORG230" s="29"/>
      <c r="ORH230" s="29"/>
      <c r="ORI230" s="29"/>
      <c r="ORJ230" s="29"/>
      <c r="ORK230" s="29"/>
      <c r="ORL230" s="29"/>
      <c r="ORM230" s="29"/>
      <c r="ORN230" s="29"/>
      <c r="ORO230" s="29"/>
      <c r="ORP230" s="29"/>
      <c r="ORQ230" s="29"/>
      <c r="ORR230" s="29"/>
      <c r="ORS230" s="29"/>
      <c r="ORT230" s="29"/>
      <c r="ORU230" s="29"/>
      <c r="ORV230" s="29"/>
      <c r="ORW230" s="29"/>
      <c r="ORX230" s="29"/>
      <c r="ORY230" s="29"/>
      <c r="ORZ230" s="29"/>
      <c r="OSA230" s="29"/>
      <c r="OSB230" s="29"/>
      <c r="OSC230" s="29"/>
      <c r="OSD230" s="29"/>
      <c r="OSE230" s="29"/>
      <c r="OSF230" s="29"/>
      <c r="OSG230" s="29"/>
      <c r="OSH230" s="29"/>
      <c r="OSI230" s="29"/>
      <c r="OSJ230" s="29"/>
      <c r="OSK230" s="29"/>
      <c r="OSL230" s="29"/>
      <c r="OSM230" s="29"/>
      <c r="OSN230" s="29"/>
      <c r="OSO230" s="29"/>
      <c r="OSP230" s="29"/>
      <c r="OSQ230" s="29"/>
      <c r="OSR230" s="29"/>
      <c r="OSS230" s="29"/>
      <c r="OST230" s="29"/>
      <c r="OSU230" s="29"/>
      <c r="OSV230" s="29"/>
      <c r="OSW230" s="29"/>
      <c r="OSX230" s="29"/>
      <c r="OSY230" s="29"/>
      <c r="OSZ230" s="29"/>
      <c r="OTA230" s="29"/>
      <c r="OTB230" s="29"/>
      <c r="OTC230" s="29"/>
      <c r="OTD230" s="29"/>
      <c r="OTE230" s="29"/>
      <c r="OTF230" s="29"/>
      <c r="OTG230" s="29"/>
      <c r="OTH230" s="29"/>
      <c r="OTI230" s="29"/>
      <c r="OTJ230" s="29"/>
      <c r="OTK230" s="29"/>
      <c r="OTL230" s="29"/>
      <c r="OTM230" s="29"/>
      <c r="OTN230" s="29"/>
      <c r="OTO230" s="29"/>
      <c r="OTP230" s="29"/>
      <c r="OTQ230" s="29"/>
      <c r="OTR230" s="29"/>
      <c r="OTS230" s="29"/>
      <c r="OTT230" s="29"/>
      <c r="OTU230" s="29"/>
      <c r="OTV230" s="29"/>
      <c r="OTW230" s="29"/>
      <c r="OTX230" s="29"/>
      <c r="OTY230" s="29"/>
      <c r="OTZ230" s="29"/>
      <c r="OUA230" s="29"/>
      <c r="OUB230" s="29"/>
      <c r="OUC230" s="29"/>
      <c r="OUD230" s="29"/>
      <c r="OUE230" s="29"/>
      <c r="OUF230" s="29"/>
      <c r="OUG230" s="29"/>
      <c r="OUH230" s="29"/>
      <c r="OUI230" s="29"/>
      <c r="OUJ230" s="29"/>
      <c r="OUK230" s="29"/>
      <c r="OUL230" s="29"/>
      <c r="OUM230" s="29"/>
      <c r="OUN230" s="29"/>
      <c r="OUO230" s="29"/>
      <c r="OUP230" s="29"/>
      <c r="OUQ230" s="29"/>
      <c r="OUR230" s="29"/>
      <c r="OUS230" s="29"/>
      <c r="OUT230" s="29"/>
      <c r="OUU230" s="29"/>
      <c r="OUV230" s="29"/>
      <c r="OUW230" s="29"/>
      <c r="OUX230" s="29"/>
      <c r="OUY230" s="29"/>
      <c r="OUZ230" s="29"/>
      <c r="OVA230" s="29"/>
      <c r="OVB230" s="29"/>
      <c r="OVC230" s="29"/>
      <c r="OVD230" s="29"/>
      <c r="OVE230" s="29"/>
      <c r="OVF230" s="29"/>
      <c r="OVG230" s="29"/>
      <c r="OVH230" s="29"/>
      <c r="OVI230" s="29"/>
      <c r="OVJ230" s="29"/>
      <c r="OVK230" s="29"/>
      <c r="OVL230" s="29"/>
      <c r="OVM230" s="29"/>
      <c r="OVN230" s="29"/>
      <c r="OVO230" s="29"/>
      <c r="OVP230" s="29"/>
      <c r="OVQ230" s="29"/>
      <c r="OVR230" s="29"/>
      <c r="OVS230" s="29"/>
      <c r="OVT230" s="29"/>
      <c r="OVU230" s="29"/>
      <c r="OVV230" s="29"/>
      <c r="OVW230" s="29"/>
      <c r="OVX230" s="29"/>
      <c r="OVY230" s="29"/>
      <c r="OVZ230" s="29"/>
      <c r="OWA230" s="29"/>
      <c r="OWB230" s="29"/>
      <c r="OWC230" s="29"/>
      <c r="OWD230" s="29"/>
      <c r="OWE230" s="29"/>
      <c r="OWF230" s="29"/>
      <c r="OWG230" s="29"/>
      <c r="OWH230" s="29"/>
      <c r="OWI230" s="29"/>
      <c r="OWJ230" s="29"/>
      <c r="OWK230" s="29"/>
      <c r="OWL230" s="29"/>
      <c r="OWM230" s="29"/>
      <c r="OWN230" s="29"/>
      <c r="OWO230" s="29"/>
      <c r="OWP230" s="29"/>
      <c r="OWQ230" s="29"/>
      <c r="OWR230" s="29"/>
      <c r="OWS230" s="29"/>
      <c r="OWT230" s="29"/>
      <c r="OWU230" s="29"/>
      <c r="OWV230" s="29"/>
      <c r="OWW230" s="29"/>
      <c r="OWX230" s="29"/>
      <c r="OWY230" s="29"/>
      <c r="OWZ230" s="29"/>
      <c r="OXA230" s="29"/>
      <c r="OXB230" s="29"/>
      <c r="OXC230" s="29"/>
      <c r="OXD230" s="29"/>
      <c r="OXE230" s="29"/>
      <c r="OXF230" s="29"/>
      <c r="OXG230" s="29"/>
      <c r="OXH230" s="29"/>
      <c r="OXI230" s="29"/>
      <c r="OXJ230" s="29"/>
      <c r="OXK230" s="29"/>
      <c r="OXL230" s="29"/>
      <c r="OXM230" s="29"/>
      <c r="OXN230" s="29"/>
      <c r="OXO230" s="29"/>
      <c r="OXP230" s="29"/>
      <c r="OXQ230" s="29"/>
      <c r="OXR230" s="29"/>
      <c r="OXS230" s="29"/>
      <c r="OXT230" s="29"/>
      <c r="OXU230" s="29"/>
      <c r="OXV230" s="29"/>
      <c r="OXW230" s="29"/>
      <c r="OXX230" s="29"/>
      <c r="OXY230" s="29"/>
      <c r="OXZ230" s="29"/>
      <c r="OYA230" s="29"/>
      <c r="OYB230" s="29"/>
      <c r="OYC230" s="29"/>
      <c r="OYD230" s="29"/>
      <c r="OYE230" s="29"/>
      <c r="OYF230" s="29"/>
      <c r="OYG230" s="29"/>
      <c r="OYH230" s="29"/>
      <c r="OYI230" s="29"/>
      <c r="OYJ230" s="29"/>
      <c r="OYK230" s="29"/>
      <c r="OYL230" s="29"/>
      <c r="OYM230" s="29"/>
      <c r="OYN230" s="29"/>
      <c r="OYO230" s="29"/>
      <c r="OYP230" s="29"/>
      <c r="OYQ230" s="29"/>
      <c r="OYR230" s="29"/>
      <c r="OYS230" s="29"/>
      <c r="OYT230" s="29"/>
      <c r="OYU230" s="29"/>
      <c r="OYV230" s="29"/>
      <c r="OYW230" s="29"/>
      <c r="OYX230" s="29"/>
      <c r="OYY230" s="29"/>
      <c r="OYZ230" s="29"/>
      <c r="OZA230" s="29"/>
      <c r="OZB230" s="29"/>
      <c r="OZC230" s="29"/>
      <c r="OZD230" s="29"/>
      <c r="OZE230" s="29"/>
      <c r="OZF230" s="29"/>
      <c r="OZG230" s="29"/>
      <c r="OZH230" s="29"/>
      <c r="OZI230" s="29"/>
      <c r="OZJ230" s="29"/>
      <c r="OZK230" s="29"/>
      <c r="OZL230" s="29"/>
      <c r="OZM230" s="29"/>
      <c r="OZN230" s="29"/>
      <c r="OZO230" s="29"/>
      <c r="OZP230" s="29"/>
      <c r="OZQ230" s="29"/>
      <c r="OZR230" s="29"/>
      <c r="OZS230" s="29"/>
      <c r="OZT230" s="29"/>
      <c r="OZU230" s="29"/>
      <c r="OZV230" s="29"/>
      <c r="OZW230" s="29"/>
      <c r="OZX230" s="29"/>
      <c r="OZY230" s="29"/>
      <c r="OZZ230" s="29"/>
      <c r="PAA230" s="29"/>
      <c r="PAB230" s="29"/>
      <c r="PAC230" s="29"/>
      <c r="PAD230" s="29"/>
      <c r="PAE230" s="29"/>
      <c r="PAF230" s="29"/>
      <c r="PAG230" s="29"/>
      <c r="PAH230" s="29"/>
      <c r="PAI230" s="29"/>
      <c r="PAJ230" s="29"/>
      <c r="PAK230" s="29"/>
      <c r="PAL230" s="29"/>
      <c r="PAM230" s="29"/>
      <c r="PAN230" s="29"/>
      <c r="PAO230" s="29"/>
      <c r="PAP230" s="29"/>
      <c r="PAQ230" s="29"/>
      <c r="PAR230" s="29"/>
      <c r="PAS230" s="29"/>
      <c r="PAT230" s="29"/>
      <c r="PAU230" s="29"/>
      <c r="PAV230" s="29"/>
      <c r="PAW230" s="29"/>
      <c r="PAX230" s="29"/>
      <c r="PAY230" s="29"/>
      <c r="PAZ230" s="29"/>
      <c r="PBA230" s="29"/>
      <c r="PBB230" s="29"/>
      <c r="PBC230" s="29"/>
      <c r="PBD230" s="29"/>
      <c r="PBE230" s="29"/>
      <c r="PBF230" s="29"/>
      <c r="PBG230" s="29"/>
      <c r="PBH230" s="29"/>
      <c r="PBI230" s="29"/>
      <c r="PBJ230" s="29"/>
      <c r="PBK230" s="29"/>
      <c r="PBL230" s="29"/>
      <c r="PBM230" s="29"/>
      <c r="PBN230" s="29"/>
      <c r="PBO230" s="29"/>
      <c r="PBP230" s="29"/>
      <c r="PBQ230" s="29"/>
      <c r="PBR230" s="29"/>
      <c r="PBS230" s="29"/>
      <c r="PBT230" s="29"/>
      <c r="PBU230" s="29"/>
      <c r="PBV230" s="29"/>
      <c r="PBW230" s="29"/>
      <c r="PBX230" s="29"/>
      <c r="PBY230" s="29"/>
      <c r="PBZ230" s="29"/>
      <c r="PCA230" s="29"/>
      <c r="PCB230" s="29"/>
      <c r="PCC230" s="29"/>
      <c r="PCD230" s="29"/>
      <c r="PCE230" s="29"/>
      <c r="PCF230" s="29"/>
      <c r="PCG230" s="29"/>
      <c r="PCH230" s="29"/>
      <c r="PCI230" s="29"/>
      <c r="PCJ230" s="29"/>
      <c r="PCK230" s="29"/>
      <c r="PCL230" s="29"/>
      <c r="PCM230" s="29"/>
      <c r="PCN230" s="29"/>
      <c r="PCO230" s="29"/>
      <c r="PCP230" s="29"/>
      <c r="PCQ230" s="29"/>
      <c r="PCR230" s="29"/>
      <c r="PCS230" s="29"/>
      <c r="PCT230" s="29"/>
      <c r="PCU230" s="29"/>
      <c r="PCV230" s="29"/>
      <c r="PCW230" s="29"/>
      <c r="PCX230" s="29"/>
      <c r="PCY230" s="29"/>
      <c r="PCZ230" s="29"/>
      <c r="PDA230" s="29"/>
      <c r="PDB230" s="29"/>
      <c r="PDC230" s="29"/>
      <c r="PDD230" s="29"/>
      <c r="PDE230" s="29"/>
      <c r="PDF230" s="29"/>
      <c r="PDG230" s="29"/>
      <c r="PDH230" s="29"/>
      <c r="PDI230" s="29"/>
      <c r="PDJ230" s="29"/>
      <c r="PDK230" s="29"/>
      <c r="PDL230" s="29"/>
      <c r="PDM230" s="29"/>
      <c r="PDN230" s="29"/>
      <c r="PDO230" s="29"/>
      <c r="PDP230" s="29"/>
      <c r="PDQ230" s="29"/>
      <c r="PDR230" s="29"/>
      <c r="PDS230" s="29"/>
      <c r="PDT230" s="29"/>
      <c r="PDU230" s="29"/>
      <c r="PDV230" s="29"/>
      <c r="PDW230" s="29"/>
      <c r="PDX230" s="29"/>
      <c r="PDY230" s="29"/>
      <c r="PDZ230" s="29"/>
      <c r="PEA230" s="29"/>
      <c r="PEB230" s="29"/>
      <c r="PEC230" s="29"/>
      <c r="PED230" s="29"/>
      <c r="PEE230" s="29"/>
      <c r="PEF230" s="29"/>
      <c r="PEG230" s="29"/>
      <c r="PEH230" s="29"/>
      <c r="PEI230" s="29"/>
      <c r="PEJ230" s="29"/>
      <c r="PEK230" s="29"/>
      <c r="PEL230" s="29"/>
      <c r="PEM230" s="29"/>
      <c r="PEN230" s="29"/>
      <c r="PEO230" s="29"/>
      <c r="PEP230" s="29"/>
      <c r="PEQ230" s="29"/>
      <c r="PER230" s="29"/>
      <c r="PES230" s="29"/>
      <c r="PET230" s="29"/>
      <c r="PEU230" s="29"/>
      <c r="PEV230" s="29"/>
      <c r="PEW230" s="29"/>
      <c r="PEX230" s="29"/>
      <c r="PEY230" s="29"/>
      <c r="PEZ230" s="29"/>
      <c r="PFA230" s="29"/>
      <c r="PFB230" s="29"/>
      <c r="PFC230" s="29"/>
      <c r="PFD230" s="29"/>
      <c r="PFE230" s="29"/>
      <c r="PFF230" s="29"/>
      <c r="PFG230" s="29"/>
      <c r="PFH230" s="29"/>
      <c r="PFI230" s="29"/>
      <c r="PFJ230" s="29"/>
      <c r="PFK230" s="29"/>
      <c r="PFL230" s="29"/>
      <c r="PFM230" s="29"/>
      <c r="PFN230" s="29"/>
      <c r="PFO230" s="29"/>
      <c r="PFP230" s="29"/>
      <c r="PFQ230" s="29"/>
      <c r="PFR230" s="29"/>
      <c r="PFS230" s="29"/>
      <c r="PFT230" s="29"/>
      <c r="PFU230" s="29"/>
      <c r="PFV230" s="29"/>
      <c r="PFW230" s="29"/>
      <c r="PFX230" s="29"/>
      <c r="PFY230" s="29"/>
      <c r="PFZ230" s="29"/>
      <c r="PGA230" s="29"/>
      <c r="PGB230" s="29"/>
      <c r="PGC230" s="29"/>
      <c r="PGD230" s="29"/>
      <c r="PGE230" s="29"/>
      <c r="PGF230" s="29"/>
      <c r="PGG230" s="29"/>
      <c r="PGH230" s="29"/>
      <c r="PGI230" s="29"/>
      <c r="PGJ230" s="29"/>
      <c r="PGK230" s="29"/>
      <c r="PGL230" s="29"/>
      <c r="PGM230" s="29"/>
      <c r="PGN230" s="29"/>
      <c r="PGO230" s="29"/>
      <c r="PGP230" s="29"/>
      <c r="PGQ230" s="29"/>
      <c r="PGR230" s="29"/>
      <c r="PGS230" s="29"/>
      <c r="PGT230" s="29"/>
      <c r="PGU230" s="29"/>
      <c r="PGV230" s="29"/>
      <c r="PGW230" s="29"/>
      <c r="PGX230" s="29"/>
      <c r="PGY230" s="29"/>
      <c r="PGZ230" s="29"/>
      <c r="PHA230" s="29"/>
      <c r="PHB230" s="29"/>
      <c r="PHC230" s="29"/>
      <c r="PHD230" s="29"/>
      <c r="PHE230" s="29"/>
      <c r="PHF230" s="29"/>
      <c r="PHG230" s="29"/>
      <c r="PHH230" s="29"/>
      <c r="PHI230" s="29"/>
      <c r="PHJ230" s="29"/>
      <c r="PHK230" s="29"/>
      <c r="PHL230" s="29"/>
      <c r="PHM230" s="29"/>
      <c r="PHN230" s="29"/>
      <c r="PHO230" s="29"/>
      <c r="PHP230" s="29"/>
      <c r="PHQ230" s="29"/>
      <c r="PHR230" s="29"/>
      <c r="PHS230" s="29"/>
      <c r="PHT230" s="29"/>
      <c r="PHU230" s="29"/>
      <c r="PHV230" s="29"/>
      <c r="PHW230" s="29"/>
      <c r="PHX230" s="29"/>
      <c r="PHY230" s="29"/>
      <c r="PHZ230" s="29"/>
      <c r="PIA230" s="29"/>
      <c r="PIB230" s="29"/>
      <c r="PIC230" s="29"/>
      <c r="PID230" s="29"/>
      <c r="PIE230" s="29"/>
      <c r="PIF230" s="29"/>
      <c r="PIG230" s="29"/>
      <c r="PIH230" s="29"/>
      <c r="PII230" s="29"/>
      <c r="PIJ230" s="29"/>
      <c r="PIK230" s="29"/>
      <c r="PIL230" s="29"/>
      <c r="PIM230" s="29"/>
      <c r="PIN230" s="29"/>
      <c r="PIO230" s="29"/>
      <c r="PIP230" s="29"/>
      <c r="PIQ230" s="29"/>
      <c r="PIR230" s="29"/>
      <c r="PIS230" s="29"/>
      <c r="PIT230" s="29"/>
      <c r="PIU230" s="29"/>
      <c r="PIV230" s="29"/>
      <c r="PIW230" s="29"/>
      <c r="PIX230" s="29"/>
      <c r="PIY230" s="29"/>
      <c r="PIZ230" s="29"/>
      <c r="PJA230" s="29"/>
      <c r="PJB230" s="29"/>
      <c r="PJC230" s="29"/>
      <c r="PJD230" s="29"/>
      <c r="PJE230" s="29"/>
      <c r="PJF230" s="29"/>
      <c r="PJG230" s="29"/>
      <c r="PJH230" s="29"/>
      <c r="PJI230" s="29"/>
      <c r="PJJ230" s="29"/>
      <c r="PJK230" s="29"/>
      <c r="PJL230" s="29"/>
      <c r="PJM230" s="29"/>
      <c r="PJN230" s="29"/>
      <c r="PJO230" s="29"/>
      <c r="PJP230" s="29"/>
      <c r="PJQ230" s="29"/>
      <c r="PJR230" s="29"/>
      <c r="PJS230" s="29"/>
      <c r="PJT230" s="29"/>
      <c r="PJU230" s="29"/>
      <c r="PJV230" s="29"/>
      <c r="PJW230" s="29"/>
      <c r="PJX230" s="29"/>
      <c r="PJY230" s="29"/>
      <c r="PJZ230" s="29"/>
      <c r="PKA230" s="29"/>
      <c r="PKB230" s="29"/>
      <c r="PKC230" s="29"/>
      <c r="PKD230" s="29"/>
      <c r="PKE230" s="29"/>
      <c r="PKF230" s="29"/>
      <c r="PKG230" s="29"/>
      <c r="PKH230" s="29"/>
      <c r="PKI230" s="29"/>
      <c r="PKJ230" s="29"/>
      <c r="PKK230" s="29"/>
      <c r="PKL230" s="29"/>
      <c r="PKM230" s="29"/>
      <c r="PKN230" s="29"/>
      <c r="PKO230" s="29"/>
      <c r="PKP230" s="29"/>
      <c r="PKQ230" s="29"/>
      <c r="PKR230" s="29"/>
      <c r="PKS230" s="29"/>
      <c r="PKT230" s="29"/>
      <c r="PKU230" s="29"/>
      <c r="PKV230" s="29"/>
      <c r="PKW230" s="29"/>
      <c r="PKX230" s="29"/>
      <c r="PKY230" s="29"/>
      <c r="PKZ230" s="29"/>
      <c r="PLA230" s="29"/>
      <c r="PLB230" s="29"/>
      <c r="PLC230" s="29"/>
      <c r="PLD230" s="29"/>
      <c r="PLE230" s="29"/>
      <c r="PLF230" s="29"/>
      <c r="PLG230" s="29"/>
      <c r="PLH230" s="29"/>
      <c r="PLI230" s="29"/>
      <c r="PLJ230" s="29"/>
      <c r="PLK230" s="29"/>
      <c r="PLL230" s="29"/>
      <c r="PLM230" s="29"/>
      <c r="PLN230" s="29"/>
      <c r="PLO230" s="29"/>
      <c r="PLP230" s="29"/>
      <c r="PLQ230" s="29"/>
      <c r="PLR230" s="29"/>
      <c r="PLS230" s="29"/>
      <c r="PLT230" s="29"/>
      <c r="PLU230" s="29"/>
      <c r="PLV230" s="29"/>
      <c r="PLW230" s="29"/>
      <c r="PLX230" s="29"/>
      <c r="PLY230" s="29"/>
      <c r="PLZ230" s="29"/>
      <c r="PMA230" s="29"/>
      <c r="PMB230" s="29"/>
      <c r="PMC230" s="29"/>
      <c r="PMD230" s="29"/>
      <c r="PME230" s="29"/>
      <c r="PMF230" s="29"/>
      <c r="PMG230" s="29"/>
      <c r="PMH230" s="29"/>
      <c r="PMI230" s="29"/>
      <c r="PMJ230" s="29"/>
      <c r="PMK230" s="29"/>
      <c r="PML230" s="29"/>
      <c r="PMM230" s="29"/>
      <c r="PMN230" s="29"/>
      <c r="PMO230" s="29"/>
      <c r="PMP230" s="29"/>
      <c r="PMQ230" s="29"/>
      <c r="PMR230" s="29"/>
      <c r="PMS230" s="29"/>
      <c r="PMT230" s="29"/>
      <c r="PMU230" s="29"/>
      <c r="PMV230" s="29"/>
      <c r="PMW230" s="29"/>
      <c r="PMX230" s="29"/>
      <c r="PMY230" s="29"/>
      <c r="PMZ230" s="29"/>
      <c r="PNA230" s="29"/>
      <c r="PNB230" s="29"/>
      <c r="PNC230" s="29"/>
      <c r="PND230" s="29"/>
      <c r="PNE230" s="29"/>
      <c r="PNF230" s="29"/>
      <c r="PNG230" s="29"/>
      <c r="PNH230" s="29"/>
      <c r="PNI230" s="29"/>
      <c r="PNJ230" s="29"/>
      <c r="PNK230" s="29"/>
      <c r="PNL230" s="29"/>
      <c r="PNM230" s="29"/>
      <c r="PNN230" s="29"/>
      <c r="PNO230" s="29"/>
      <c r="PNP230" s="29"/>
      <c r="PNQ230" s="29"/>
      <c r="PNR230" s="29"/>
      <c r="PNS230" s="29"/>
      <c r="PNT230" s="29"/>
      <c r="PNU230" s="29"/>
      <c r="PNV230" s="29"/>
      <c r="PNW230" s="29"/>
      <c r="PNX230" s="29"/>
      <c r="PNY230" s="29"/>
      <c r="PNZ230" s="29"/>
      <c r="POA230" s="29"/>
      <c r="POB230" s="29"/>
      <c r="POC230" s="29"/>
      <c r="POD230" s="29"/>
      <c r="POE230" s="29"/>
      <c r="POF230" s="29"/>
      <c r="POG230" s="29"/>
      <c r="POH230" s="29"/>
      <c r="POI230" s="29"/>
      <c r="POJ230" s="29"/>
      <c r="POK230" s="29"/>
      <c r="POL230" s="29"/>
      <c r="POM230" s="29"/>
      <c r="PON230" s="29"/>
      <c r="POO230" s="29"/>
      <c r="POP230" s="29"/>
      <c r="POQ230" s="29"/>
      <c r="POR230" s="29"/>
      <c r="POS230" s="29"/>
      <c r="POT230" s="29"/>
      <c r="POU230" s="29"/>
      <c r="POV230" s="29"/>
      <c r="POW230" s="29"/>
      <c r="POX230" s="29"/>
      <c r="POY230" s="29"/>
      <c r="POZ230" s="29"/>
      <c r="PPA230" s="29"/>
      <c r="PPB230" s="29"/>
      <c r="PPC230" s="29"/>
      <c r="PPD230" s="29"/>
      <c r="PPE230" s="29"/>
      <c r="PPF230" s="29"/>
      <c r="PPG230" s="29"/>
      <c r="PPH230" s="29"/>
      <c r="PPI230" s="29"/>
      <c r="PPJ230" s="29"/>
      <c r="PPK230" s="29"/>
      <c r="PPL230" s="29"/>
      <c r="PPM230" s="29"/>
      <c r="PPN230" s="29"/>
      <c r="PPO230" s="29"/>
      <c r="PPP230" s="29"/>
      <c r="PPQ230" s="29"/>
      <c r="PPR230" s="29"/>
      <c r="PPS230" s="29"/>
      <c r="PPT230" s="29"/>
      <c r="PPU230" s="29"/>
      <c r="PPV230" s="29"/>
      <c r="PPW230" s="29"/>
      <c r="PPX230" s="29"/>
      <c r="PPY230" s="29"/>
      <c r="PPZ230" s="29"/>
      <c r="PQA230" s="29"/>
      <c r="PQB230" s="29"/>
      <c r="PQC230" s="29"/>
      <c r="PQD230" s="29"/>
      <c r="PQE230" s="29"/>
      <c r="PQF230" s="29"/>
      <c r="PQG230" s="29"/>
      <c r="PQH230" s="29"/>
      <c r="PQI230" s="29"/>
      <c r="PQJ230" s="29"/>
      <c r="PQK230" s="29"/>
      <c r="PQL230" s="29"/>
      <c r="PQM230" s="29"/>
      <c r="PQN230" s="29"/>
      <c r="PQO230" s="29"/>
      <c r="PQP230" s="29"/>
      <c r="PQQ230" s="29"/>
      <c r="PQR230" s="29"/>
      <c r="PQS230" s="29"/>
      <c r="PQT230" s="29"/>
      <c r="PQU230" s="29"/>
      <c r="PQV230" s="29"/>
      <c r="PQW230" s="29"/>
      <c r="PQX230" s="29"/>
      <c r="PQY230" s="29"/>
      <c r="PQZ230" s="29"/>
      <c r="PRA230" s="29"/>
      <c r="PRB230" s="29"/>
      <c r="PRC230" s="29"/>
      <c r="PRD230" s="29"/>
      <c r="PRE230" s="29"/>
      <c r="PRF230" s="29"/>
      <c r="PRG230" s="29"/>
      <c r="PRH230" s="29"/>
      <c r="PRI230" s="29"/>
      <c r="PRJ230" s="29"/>
      <c r="PRK230" s="29"/>
      <c r="PRL230" s="29"/>
      <c r="PRM230" s="29"/>
      <c r="PRN230" s="29"/>
      <c r="PRO230" s="29"/>
      <c r="PRP230" s="29"/>
      <c r="PRQ230" s="29"/>
      <c r="PRR230" s="29"/>
      <c r="PRS230" s="29"/>
      <c r="PRT230" s="29"/>
      <c r="PRU230" s="29"/>
      <c r="PRV230" s="29"/>
      <c r="PRW230" s="29"/>
      <c r="PRX230" s="29"/>
      <c r="PRY230" s="29"/>
      <c r="PRZ230" s="29"/>
      <c r="PSA230" s="29"/>
      <c r="PSB230" s="29"/>
      <c r="PSC230" s="29"/>
      <c r="PSD230" s="29"/>
      <c r="PSE230" s="29"/>
      <c r="PSF230" s="29"/>
      <c r="PSG230" s="29"/>
      <c r="PSH230" s="29"/>
      <c r="PSI230" s="29"/>
      <c r="PSJ230" s="29"/>
      <c r="PSK230" s="29"/>
      <c r="PSL230" s="29"/>
      <c r="PSM230" s="29"/>
      <c r="PSN230" s="29"/>
      <c r="PSO230" s="29"/>
      <c r="PSP230" s="29"/>
      <c r="PSQ230" s="29"/>
      <c r="PSR230" s="29"/>
      <c r="PSS230" s="29"/>
      <c r="PST230" s="29"/>
      <c r="PSU230" s="29"/>
      <c r="PSV230" s="29"/>
      <c r="PSW230" s="29"/>
      <c r="PSX230" s="29"/>
      <c r="PSY230" s="29"/>
      <c r="PSZ230" s="29"/>
      <c r="PTA230" s="29"/>
      <c r="PTB230" s="29"/>
      <c r="PTC230" s="29"/>
      <c r="PTD230" s="29"/>
      <c r="PTE230" s="29"/>
      <c r="PTF230" s="29"/>
      <c r="PTG230" s="29"/>
      <c r="PTH230" s="29"/>
      <c r="PTI230" s="29"/>
      <c r="PTJ230" s="29"/>
      <c r="PTK230" s="29"/>
      <c r="PTL230" s="29"/>
      <c r="PTM230" s="29"/>
      <c r="PTN230" s="29"/>
      <c r="PTO230" s="29"/>
      <c r="PTP230" s="29"/>
      <c r="PTQ230" s="29"/>
      <c r="PTR230" s="29"/>
      <c r="PTS230" s="29"/>
      <c r="PTT230" s="29"/>
      <c r="PTU230" s="29"/>
      <c r="PTV230" s="29"/>
      <c r="PTW230" s="29"/>
      <c r="PTX230" s="29"/>
      <c r="PTY230" s="29"/>
      <c r="PTZ230" s="29"/>
      <c r="PUA230" s="29"/>
      <c r="PUB230" s="29"/>
      <c r="PUC230" s="29"/>
      <c r="PUD230" s="29"/>
      <c r="PUE230" s="29"/>
      <c r="PUF230" s="29"/>
      <c r="PUG230" s="29"/>
      <c r="PUH230" s="29"/>
      <c r="PUI230" s="29"/>
      <c r="PUJ230" s="29"/>
      <c r="PUK230" s="29"/>
      <c r="PUL230" s="29"/>
      <c r="PUM230" s="29"/>
      <c r="PUN230" s="29"/>
      <c r="PUO230" s="29"/>
      <c r="PUP230" s="29"/>
      <c r="PUQ230" s="29"/>
      <c r="PUR230" s="29"/>
      <c r="PUS230" s="29"/>
      <c r="PUT230" s="29"/>
      <c r="PUU230" s="29"/>
      <c r="PUV230" s="29"/>
      <c r="PUW230" s="29"/>
      <c r="PUX230" s="29"/>
      <c r="PUY230" s="29"/>
      <c r="PUZ230" s="29"/>
      <c r="PVA230" s="29"/>
      <c r="PVB230" s="29"/>
      <c r="PVC230" s="29"/>
      <c r="PVD230" s="29"/>
      <c r="PVE230" s="29"/>
      <c r="PVF230" s="29"/>
      <c r="PVG230" s="29"/>
      <c r="PVH230" s="29"/>
      <c r="PVI230" s="29"/>
      <c r="PVJ230" s="29"/>
      <c r="PVK230" s="29"/>
      <c r="PVL230" s="29"/>
      <c r="PVM230" s="29"/>
      <c r="PVN230" s="29"/>
      <c r="PVO230" s="29"/>
      <c r="PVP230" s="29"/>
      <c r="PVQ230" s="29"/>
      <c r="PVR230" s="29"/>
      <c r="PVS230" s="29"/>
      <c r="PVT230" s="29"/>
      <c r="PVU230" s="29"/>
      <c r="PVV230" s="29"/>
      <c r="PVW230" s="29"/>
      <c r="PVX230" s="29"/>
      <c r="PVY230" s="29"/>
      <c r="PVZ230" s="29"/>
      <c r="PWA230" s="29"/>
      <c r="PWB230" s="29"/>
      <c r="PWC230" s="29"/>
      <c r="PWD230" s="29"/>
      <c r="PWE230" s="29"/>
      <c r="PWF230" s="29"/>
      <c r="PWG230" s="29"/>
      <c r="PWH230" s="29"/>
      <c r="PWI230" s="29"/>
      <c r="PWJ230" s="29"/>
      <c r="PWK230" s="29"/>
      <c r="PWL230" s="29"/>
      <c r="PWM230" s="29"/>
      <c r="PWN230" s="29"/>
      <c r="PWO230" s="29"/>
      <c r="PWP230" s="29"/>
      <c r="PWQ230" s="29"/>
      <c r="PWR230" s="29"/>
      <c r="PWS230" s="29"/>
      <c r="PWT230" s="29"/>
      <c r="PWU230" s="29"/>
      <c r="PWV230" s="29"/>
      <c r="PWW230" s="29"/>
      <c r="PWX230" s="29"/>
      <c r="PWY230" s="29"/>
      <c r="PWZ230" s="29"/>
      <c r="PXA230" s="29"/>
      <c r="PXB230" s="29"/>
      <c r="PXC230" s="29"/>
      <c r="PXD230" s="29"/>
      <c r="PXE230" s="29"/>
      <c r="PXF230" s="29"/>
      <c r="PXG230" s="29"/>
      <c r="PXH230" s="29"/>
      <c r="PXI230" s="29"/>
      <c r="PXJ230" s="29"/>
      <c r="PXK230" s="29"/>
      <c r="PXL230" s="29"/>
      <c r="PXM230" s="29"/>
      <c r="PXN230" s="29"/>
      <c r="PXO230" s="29"/>
      <c r="PXP230" s="29"/>
      <c r="PXQ230" s="29"/>
      <c r="PXR230" s="29"/>
      <c r="PXS230" s="29"/>
      <c r="PXT230" s="29"/>
      <c r="PXU230" s="29"/>
      <c r="PXV230" s="29"/>
      <c r="PXW230" s="29"/>
      <c r="PXX230" s="29"/>
      <c r="PXY230" s="29"/>
      <c r="PXZ230" s="29"/>
      <c r="PYA230" s="29"/>
      <c r="PYB230" s="29"/>
      <c r="PYC230" s="29"/>
      <c r="PYD230" s="29"/>
      <c r="PYE230" s="29"/>
      <c r="PYF230" s="29"/>
      <c r="PYG230" s="29"/>
      <c r="PYH230" s="29"/>
      <c r="PYI230" s="29"/>
      <c r="PYJ230" s="29"/>
      <c r="PYK230" s="29"/>
      <c r="PYL230" s="29"/>
      <c r="PYM230" s="29"/>
      <c r="PYN230" s="29"/>
      <c r="PYO230" s="29"/>
      <c r="PYP230" s="29"/>
      <c r="PYQ230" s="29"/>
      <c r="PYR230" s="29"/>
      <c r="PYS230" s="29"/>
      <c r="PYT230" s="29"/>
      <c r="PYU230" s="29"/>
      <c r="PYV230" s="29"/>
      <c r="PYW230" s="29"/>
      <c r="PYX230" s="29"/>
      <c r="PYY230" s="29"/>
      <c r="PYZ230" s="29"/>
      <c r="PZA230" s="29"/>
      <c r="PZB230" s="29"/>
      <c r="PZC230" s="29"/>
      <c r="PZD230" s="29"/>
      <c r="PZE230" s="29"/>
      <c r="PZF230" s="29"/>
      <c r="PZG230" s="29"/>
      <c r="PZH230" s="29"/>
      <c r="PZI230" s="29"/>
      <c r="PZJ230" s="29"/>
      <c r="PZK230" s="29"/>
      <c r="PZL230" s="29"/>
      <c r="PZM230" s="29"/>
      <c r="PZN230" s="29"/>
      <c r="PZO230" s="29"/>
      <c r="PZP230" s="29"/>
      <c r="PZQ230" s="29"/>
      <c r="PZR230" s="29"/>
      <c r="PZS230" s="29"/>
      <c r="PZT230" s="29"/>
      <c r="PZU230" s="29"/>
      <c r="PZV230" s="29"/>
      <c r="PZW230" s="29"/>
      <c r="PZX230" s="29"/>
      <c r="PZY230" s="29"/>
      <c r="PZZ230" s="29"/>
      <c r="QAA230" s="29"/>
      <c r="QAB230" s="29"/>
      <c r="QAC230" s="29"/>
      <c r="QAD230" s="29"/>
      <c r="QAE230" s="29"/>
      <c r="QAF230" s="29"/>
      <c r="QAG230" s="29"/>
      <c r="QAH230" s="29"/>
      <c r="QAI230" s="29"/>
      <c r="QAJ230" s="29"/>
      <c r="QAK230" s="29"/>
      <c r="QAL230" s="29"/>
      <c r="QAM230" s="29"/>
      <c r="QAN230" s="29"/>
      <c r="QAO230" s="29"/>
      <c r="QAP230" s="29"/>
      <c r="QAQ230" s="29"/>
      <c r="QAR230" s="29"/>
      <c r="QAS230" s="29"/>
      <c r="QAT230" s="29"/>
      <c r="QAU230" s="29"/>
      <c r="QAV230" s="29"/>
      <c r="QAW230" s="29"/>
      <c r="QAX230" s="29"/>
      <c r="QAY230" s="29"/>
      <c r="QAZ230" s="29"/>
      <c r="QBA230" s="29"/>
      <c r="QBB230" s="29"/>
      <c r="QBC230" s="29"/>
      <c r="QBD230" s="29"/>
      <c r="QBE230" s="29"/>
      <c r="QBF230" s="29"/>
      <c r="QBG230" s="29"/>
      <c r="QBH230" s="29"/>
      <c r="QBI230" s="29"/>
      <c r="QBJ230" s="29"/>
      <c r="QBK230" s="29"/>
      <c r="QBL230" s="29"/>
      <c r="QBM230" s="29"/>
      <c r="QBN230" s="29"/>
      <c r="QBO230" s="29"/>
      <c r="QBP230" s="29"/>
      <c r="QBQ230" s="29"/>
      <c r="QBR230" s="29"/>
      <c r="QBS230" s="29"/>
      <c r="QBT230" s="29"/>
      <c r="QBU230" s="29"/>
      <c r="QBV230" s="29"/>
      <c r="QBW230" s="29"/>
      <c r="QBX230" s="29"/>
      <c r="QBY230" s="29"/>
      <c r="QBZ230" s="29"/>
      <c r="QCA230" s="29"/>
      <c r="QCB230" s="29"/>
      <c r="QCC230" s="29"/>
      <c r="QCD230" s="29"/>
      <c r="QCE230" s="29"/>
      <c r="QCF230" s="29"/>
      <c r="QCG230" s="29"/>
      <c r="QCH230" s="29"/>
      <c r="QCI230" s="29"/>
      <c r="QCJ230" s="29"/>
      <c r="QCK230" s="29"/>
      <c r="QCL230" s="29"/>
      <c r="QCM230" s="29"/>
      <c r="QCN230" s="29"/>
      <c r="QCO230" s="29"/>
      <c r="QCP230" s="29"/>
      <c r="QCQ230" s="29"/>
      <c r="QCR230" s="29"/>
      <c r="QCS230" s="29"/>
      <c r="QCT230" s="29"/>
      <c r="QCU230" s="29"/>
      <c r="QCV230" s="29"/>
      <c r="QCW230" s="29"/>
      <c r="QCX230" s="29"/>
      <c r="QCY230" s="29"/>
      <c r="QCZ230" s="29"/>
      <c r="QDA230" s="29"/>
      <c r="QDB230" s="29"/>
      <c r="QDC230" s="29"/>
      <c r="QDD230" s="29"/>
      <c r="QDE230" s="29"/>
      <c r="QDF230" s="29"/>
      <c r="QDG230" s="29"/>
      <c r="QDH230" s="29"/>
      <c r="QDI230" s="29"/>
      <c r="QDJ230" s="29"/>
      <c r="QDK230" s="29"/>
      <c r="QDL230" s="29"/>
      <c r="QDM230" s="29"/>
      <c r="QDN230" s="29"/>
      <c r="QDO230" s="29"/>
      <c r="QDP230" s="29"/>
      <c r="QDQ230" s="29"/>
      <c r="QDR230" s="29"/>
      <c r="QDS230" s="29"/>
      <c r="QDT230" s="29"/>
      <c r="QDU230" s="29"/>
      <c r="QDV230" s="29"/>
      <c r="QDW230" s="29"/>
      <c r="QDX230" s="29"/>
      <c r="QDY230" s="29"/>
      <c r="QDZ230" s="29"/>
      <c r="QEA230" s="29"/>
      <c r="QEB230" s="29"/>
      <c r="QEC230" s="29"/>
      <c r="QED230" s="29"/>
      <c r="QEE230" s="29"/>
      <c r="QEF230" s="29"/>
      <c r="QEG230" s="29"/>
      <c r="QEH230" s="29"/>
      <c r="QEI230" s="29"/>
      <c r="QEJ230" s="29"/>
      <c r="QEK230" s="29"/>
      <c r="QEL230" s="29"/>
      <c r="QEM230" s="29"/>
      <c r="QEN230" s="29"/>
      <c r="QEO230" s="29"/>
      <c r="QEP230" s="29"/>
      <c r="QEQ230" s="29"/>
      <c r="QER230" s="29"/>
      <c r="QES230" s="29"/>
      <c r="QET230" s="29"/>
      <c r="QEU230" s="29"/>
      <c r="QEV230" s="29"/>
      <c r="QEW230" s="29"/>
      <c r="QEX230" s="29"/>
      <c r="QEY230" s="29"/>
      <c r="QEZ230" s="29"/>
      <c r="QFA230" s="29"/>
      <c r="QFB230" s="29"/>
      <c r="QFC230" s="29"/>
      <c r="QFD230" s="29"/>
      <c r="QFE230" s="29"/>
      <c r="QFF230" s="29"/>
      <c r="QFG230" s="29"/>
      <c r="QFH230" s="29"/>
      <c r="QFI230" s="29"/>
      <c r="QFJ230" s="29"/>
      <c r="QFK230" s="29"/>
      <c r="QFL230" s="29"/>
      <c r="QFM230" s="29"/>
      <c r="QFN230" s="29"/>
      <c r="QFO230" s="29"/>
      <c r="QFP230" s="29"/>
      <c r="QFQ230" s="29"/>
      <c r="QFR230" s="29"/>
      <c r="QFS230" s="29"/>
      <c r="QFT230" s="29"/>
      <c r="QFU230" s="29"/>
      <c r="QFV230" s="29"/>
      <c r="QFW230" s="29"/>
      <c r="QFX230" s="29"/>
      <c r="QFY230" s="29"/>
      <c r="QFZ230" s="29"/>
      <c r="QGA230" s="29"/>
      <c r="QGB230" s="29"/>
      <c r="QGC230" s="29"/>
      <c r="QGD230" s="29"/>
      <c r="QGE230" s="29"/>
      <c r="QGF230" s="29"/>
      <c r="QGG230" s="29"/>
      <c r="QGH230" s="29"/>
      <c r="QGI230" s="29"/>
      <c r="QGJ230" s="29"/>
      <c r="QGK230" s="29"/>
      <c r="QGL230" s="29"/>
      <c r="QGM230" s="29"/>
      <c r="QGN230" s="29"/>
      <c r="QGO230" s="29"/>
      <c r="QGP230" s="29"/>
      <c r="QGQ230" s="29"/>
      <c r="QGR230" s="29"/>
      <c r="QGS230" s="29"/>
      <c r="QGT230" s="29"/>
      <c r="QGU230" s="29"/>
      <c r="QGV230" s="29"/>
      <c r="QGW230" s="29"/>
      <c r="QGX230" s="29"/>
      <c r="QGY230" s="29"/>
      <c r="QGZ230" s="29"/>
      <c r="QHA230" s="29"/>
      <c r="QHB230" s="29"/>
      <c r="QHC230" s="29"/>
      <c r="QHD230" s="29"/>
      <c r="QHE230" s="29"/>
      <c r="QHF230" s="29"/>
      <c r="QHG230" s="29"/>
      <c r="QHH230" s="29"/>
      <c r="QHI230" s="29"/>
      <c r="QHJ230" s="29"/>
      <c r="QHK230" s="29"/>
      <c r="QHL230" s="29"/>
      <c r="QHM230" s="29"/>
      <c r="QHN230" s="29"/>
      <c r="QHO230" s="29"/>
      <c r="QHP230" s="29"/>
      <c r="QHQ230" s="29"/>
      <c r="QHR230" s="29"/>
      <c r="QHS230" s="29"/>
      <c r="QHT230" s="29"/>
      <c r="QHU230" s="29"/>
      <c r="QHV230" s="29"/>
      <c r="QHW230" s="29"/>
      <c r="QHX230" s="29"/>
      <c r="QHY230" s="29"/>
      <c r="QHZ230" s="29"/>
      <c r="QIA230" s="29"/>
      <c r="QIB230" s="29"/>
      <c r="QIC230" s="29"/>
      <c r="QID230" s="29"/>
      <c r="QIE230" s="29"/>
      <c r="QIF230" s="29"/>
      <c r="QIG230" s="29"/>
      <c r="QIH230" s="29"/>
      <c r="QII230" s="29"/>
      <c r="QIJ230" s="29"/>
      <c r="QIK230" s="29"/>
      <c r="QIL230" s="29"/>
      <c r="QIM230" s="29"/>
      <c r="QIN230" s="29"/>
      <c r="QIO230" s="29"/>
      <c r="QIP230" s="29"/>
      <c r="QIQ230" s="29"/>
      <c r="QIR230" s="29"/>
      <c r="QIS230" s="29"/>
      <c r="QIT230" s="29"/>
      <c r="QIU230" s="29"/>
      <c r="QIV230" s="29"/>
      <c r="QIW230" s="29"/>
      <c r="QIX230" s="29"/>
      <c r="QIY230" s="29"/>
      <c r="QIZ230" s="29"/>
      <c r="QJA230" s="29"/>
      <c r="QJB230" s="29"/>
      <c r="QJC230" s="29"/>
      <c r="QJD230" s="29"/>
      <c r="QJE230" s="29"/>
      <c r="QJF230" s="29"/>
      <c r="QJG230" s="29"/>
      <c r="QJH230" s="29"/>
      <c r="QJI230" s="29"/>
      <c r="QJJ230" s="29"/>
      <c r="QJK230" s="29"/>
      <c r="QJL230" s="29"/>
      <c r="QJM230" s="29"/>
      <c r="QJN230" s="29"/>
      <c r="QJO230" s="29"/>
      <c r="QJP230" s="29"/>
      <c r="QJQ230" s="29"/>
      <c r="QJR230" s="29"/>
      <c r="QJS230" s="29"/>
      <c r="QJT230" s="29"/>
      <c r="QJU230" s="29"/>
      <c r="QJV230" s="29"/>
      <c r="QJW230" s="29"/>
      <c r="QJX230" s="29"/>
      <c r="QJY230" s="29"/>
      <c r="QJZ230" s="29"/>
      <c r="QKA230" s="29"/>
      <c r="QKB230" s="29"/>
      <c r="QKC230" s="29"/>
      <c r="QKD230" s="29"/>
      <c r="QKE230" s="29"/>
      <c r="QKF230" s="29"/>
      <c r="QKG230" s="29"/>
      <c r="QKH230" s="29"/>
      <c r="QKI230" s="29"/>
      <c r="QKJ230" s="29"/>
      <c r="QKK230" s="29"/>
      <c r="QKL230" s="29"/>
      <c r="QKM230" s="29"/>
      <c r="QKN230" s="29"/>
      <c r="QKO230" s="29"/>
      <c r="QKP230" s="29"/>
      <c r="QKQ230" s="29"/>
      <c r="QKR230" s="29"/>
      <c r="QKS230" s="29"/>
      <c r="QKT230" s="29"/>
      <c r="QKU230" s="29"/>
      <c r="QKV230" s="29"/>
      <c r="QKW230" s="29"/>
      <c r="QKX230" s="29"/>
      <c r="QKY230" s="29"/>
      <c r="QKZ230" s="29"/>
      <c r="QLA230" s="29"/>
      <c r="QLB230" s="29"/>
      <c r="QLC230" s="29"/>
      <c r="QLD230" s="29"/>
      <c r="QLE230" s="29"/>
      <c r="QLF230" s="29"/>
      <c r="QLG230" s="29"/>
      <c r="QLH230" s="29"/>
      <c r="QLI230" s="29"/>
      <c r="QLJ230" s="29"/>
      <c r="QLK230" s="29"/>
      <c r="QLL230" s="29"/>
      <c r="QLM230" s="29"/>
      <c r="QLN230" s="29"/>
      <c r="QLO230" s="29"/>
      <c r="QLP230" s="29"/>
      <c r="QLQ230" s="29"/>
      <c r="QLR230" s="29"/>
      <c r="QLS230" s="29"/>
      <c r="QLT230" s="29"/>
      <c r="QLU230" s="29"/>
      <c r="QLV230" s="29"/>
      <c r="QLW230" s="29"/>
      <c r="QLX230" s="29"/>
      <c r="QLY230" s="29"/>
      <c r="QLZ230" s="29"/>
      <c r="QMA230" s="29"/>
      <c r="QMB230" s="29"/>
      <c r="QMC230" s="29"/>
      <c r="QMD230" s="29"/>
      <c r="QME230" s="29"/>
      <c r="QMF230" s="29"/>
      <c r="QMG230" s="29"/>
      <c r="QMH230" s="29"/>
      <c r="QMI230" s="29"/>
      <c r="QMJ230" s="29"/>
      <c r="QMK230" s="29"/>
      <c r="QML230" s="29"/>
      <c r="QMM230" s="29"/>
      <c r="QMN230" s="29"/>
      <c r="QMO230" s="29"/>
      <c r="QMP230" s="29"/>
      <c r="QMQ230" s="29"/>
      <c r="QMR230" s="29"/>
      <c r="QMS230" s="29"/>
      <c r="QMT230" s="29"/>
      <c r="QMU230" s="29"/>
      <c r="QMV230" s="29"/>
      <c r="QMW230" s="29"/>
      <c r="QMX230" s="29"/>
      <c r="QMY230" s="29"/>
      <c r="QMZ230" s="29"/>
      <c r="QNA230" s="29"/>
      <c r="QNB230" s="29"/>
      <c r="QNC230" s="29"/>
      <c r="QND230" s="29"/>
      <c r="QNE230" s="29"/>
      <c r="QNF230" s="29"/>
      <c r="QNG230" s="29"/>
      <c r="QNH230" s="29"/>
      <c r="QNI230" s="29"/>
      <c r="QNJ230" s="29"/>
      <c r="QNK230" s="29"/>
      <c r="QNL230" s="29"/>
      <c r="QNM230" s="29"/>
      <c r="QNN230" s="29"/>
      <c r="QNO230" s="29"/>
      <c r="QNP230" s="29"/>
      <c r="QNQ230" s="29"/>
      <c r="QNR230" s="29"/>
      <c r="QNS230" s="29"/>
      <c r="QNT230" s="29"/>
      <c r="QNU230" s="29"/>
      <c r="QNV230" s="29"/>
      <c r="QNW230" s="29"/>
      <c r="QNX230" s="29"/>
      <c r="QNY230" s="29"/>
      <c r="QNZ230" s="29"/>
      <c r="QOA230" s="29"/>
      <c r="QOB230" s="29"/>
      <c r="QOC230" s="29"/>
      <c r="QOD230" s="29"/>
      <c r="QOE230" s="29"/>
      <c r="QOF230" s="29"/>
      <c r="QOG230" s="29"/>
      <c r="QOH230" s="29"/>
      <c r="QOI230" s="29"/>
      <c r="QOJ230" s="29"/>
      <c r="QOK230" s="29"/>
      <c r="QOL230" s="29"/>
      <c r="QOM230" s="29"/>
      <c r="QON230" s="29"/>
      <c r="QOO230" s="29"/>
      <c r="QOP230" s="29"/>
      <c r="QOQ230" s="29"/>
      <c r="QOR230" s="29"/>
      <c r="QOS230" s="29"/>
      <c r="QOT230" s="29"/>
      <c r="QOU230" s="29"/>
      <c r="QOV230" s="29"/>
      <c r="QOW230" s="29"/>
      <c r="QOX230" s="29"/>
      <c r="QOY230" s="29"/>
      <c r="QOZ230" s="29"/>
      <c r="QPA230" s="29"/>
      <c r="QPB230" s="29"/>
      <c r="QPC230" s="29"/>
      <c r="QPD230" s="29"/>
      <c r="QPE230" s="29"/>
      <c r="QPF230" s="29"/>
      <c r="QPG230" s="29"/>
      <c r="QPH230" s="29"/>
      <c r="QPI230" s="29"/>
      <c r="QPJ230" s="29"/>
      <c r="QPK230" s="29"/>
      <c r="QPL230" s="29"/>
      <c r="QPM230" s="29"/>
      <c r="QPN230" s="29"/>
      <c r="QPO230" s="29"/>
      <c r="QPP230" s="29"/>
      <c r="QPQ230" s="29"/>
      <c r="QPR230" s="29"/>
      <c r="QPS230" s="29"/>
      <c r="QPT230" s="29"/>
      <c r="QPU230" s="29"/>
      <c r="QPV230" s="29"/>
      <c r="QPW230" s="29"/>
      <c r="QPX230" s="29"/>
      <c r="QPY230" s="29"/>
      <c r="QPZ230" s="29"/>
      <c r="QQA230" s="29"/>
      <c r="QQB230" s="29"/>
      <c r="QQC230" s="29"/>
      <c r="QQD230" s="29"/>
      <c r="QQE230" s="29"/>
      <c r="QQF230" s="29"/>
      <c r="QQG230" s="29"/>
      <c r="QQH230" s="29"/>
      <c r="QQI230" s="29"/>
      <c r="QQJ230" s="29"/>
      <c r="QQK230" s="29"/>
      <c r="QQL230" s="29"/>
      <c r="QQM230" s="29"/>
      <c r="QQN230" s="29"/>
      <c r="QQO230" s="29"/>
      <c r="QQP230" s="29"/>
      <c r="QQQ230" s="29"/>
      <c r="QQR230" s="29"/>
      <c r="QQS230" s="29"/>
      <c r="QQT230" s="29"/>
      <c r="QQU230" s="29"/>
      <c r="QQV230" s="29"/>
      <c r="QQW230" s="29"/>
      <c r="QQX230" s="29"/>
      <c r="QQY230" s="29"/>
      <c r="QQZ230" s="29"/>
      <c r="QRA230" s="29"/>
      <c r="QRB230" s="29"/>
      <c r="QRC230" s="29"/>
      <c r="QRD230" s="29"/>
      <c r="QRE230" s="29"/>
      <c r="QRF230" s="29"/>
      <c r="QRG230" s="29"/>
      <c r="QRH230" s="29"/>
      <c r="QRI230" s="29"/>
      <c r="QRJ230" s="29"/>
      <c r="QRK230" s="29"/>
      <c r="QRL230" s="29"/>
      <c r="QRM230" s="29"/>
      <c r="QRN230" s="29"/>
      <c r="QRO230" s="29"/>
      <c r="QRP230" s="29"/>
      <c r="QRQ230" s="29"/>
      <c r="QRR230" s="29"/>
      <c r="QRS230" s="29"/>
      <c r="QRT230" s="29"/>
      <c r="QRU230" s="29"/>
      <c r="QRV230" s="29"/>
      <c r="QRW230" s="29"/>
      <c r="QRX230" s="29"/>
      <c r="QRY230" s="29"/>
      <c r="QRZ230" s="29"/>
      <c r="QSA230" s="29"/>
      <c r="QSB230" s="29"/>
      <c r="QSC230" s="29"/>
      <c r="QSD230" s="29"/>
      <c r="QSE230" s="29"/>
      <c r="QSF230" s="29"/>
      <c r="QSG230" s="29"/>
      <c r="QSH230" s="29"/>
      <c r="QSI230" s="29"/>
      <c r="QSJ230" s="29"/>
      <c r="QSK230" s="29"/>
      <c r="QSL230" s="29"/>
      <c r="QSM230" s="29"/>
      <c r="QSN230" s="29"/>
      <c r="QSO230" s="29"/>
      <c r="QSP230" s="29"/>
      <c r="QSQ230" s="29"/>
      <c r="QSR230" s="29"/>
      <c r="QSS230" s="29"/>
      <c r="QST230" s="29"/>
      <c r="QSU230" s="29"/>
      <c r="QSV230" s="29"/>
      <c r="QSW230" s="29"/>
      <c r="QSX230" s="29"/>
      <c r="QSY230" s="29"/>
      <c r="QSZ230" s="29"/>
      <c r="QTA230" s="29"/>
      <c r="QTB230" s="29"/>
      <c r="QTC230" s="29"/>
      <c r="QTD230" s="29"/>
      <c r="QTE230" s="29"/>
      <c r="QTF230" s="29"/>
      <c r="QTG230" s="29"/>
      <c r="QTH230" s="29"/>
      <c r="QTI230" s="29"/>
      <c r="QTJ230" s="29"/>
      <c r="QTK230" s="29"/>
      <c r="QTL230" s="29"/>
      <c r="QTM230" s="29"/>
      <c r="QTN230" s="29"/>
      <c r="QTO230" s="29"/>
      <c r="QTP230" s="29"/>
      <c r="QTQ230" s="29"/>
      <c r="QTR230" s="29"/>
      <c r="QTS230" s="29"/>
      <c r="QTT230" s="29"/>
      <c r="QTU230" s="29"/>
      <c r="QTV230" s="29"/>
      <c r="QTW230" s="29"/>
      <c r="QTX230" s="29"/>
      <c r="QTY230" s="29"/>
      <c r="QTZ230" s="29"/>
      <c r="QUA230" s="29"/>
      <c r="QUB230" s="29"/>
      <c r="QUC230" s="29"/>
      <c r="QUD230" s="29"/>
      <c r="QUE230" s="29"/>
      <c r="QUF230" s="29"/>
      <c r="QUG230" s="29"/>
      <c r="QUH230" s="29"/>
      <c r="QUI230" s="29"/>
      <c r="QUJ230" s="29"/>
      <c r="QUK230" s="29"/>
      <c r="QUL230" s="29"/>
      <c r="QUM230" s="29"/>
      <c r="QUN230" s="29"/>
      <c r="QUO230" s="29"/>
      <c r="QUP230" s="29"/>
      <c r="QUQ230" s="29"/>
      <c r="QUR230" s="29"/>
      <c r="QUS230" s="29"/>
      <c r="QUT230" s="29"/>
      <c r="QUU230" s="29"/>
      <c r="QUV230" s="29"/>
      <c r="QUW230" s="29"/>
      <c r="QUX230" s="29"/>
      <c r="QUY230" s="29"/>
      <c r="QUZ230" s="29"/>
      <c r="QVA230" s="29"/>
      <c r="QVB230" s="29"/>
      <c r="QVC230" s="29"/>
      <c r="QVD230" s="29"/>
      <c r="QVE230" s="29"/>
      <c r="QVF230" s="29"/>
      <c r="QVG230" s="29"/>
      <c r="QVH230" s="29"/>
      <c r="QVI230" s="29"/>
      <c r="QVJ230" s="29"/>
      <c r="QVK230" s="29"/>
      <c r="QVL230" s="29"/>
      <c r="QVM230" s="29"/>
      <c r="QVN230" s="29"/>
      <c r="QVO230" s="29"/>
      <c r="QVP230" s="29"/>
      <c r="QVQ230" s="29"/>
      <c r="QVR230" s="29"/>
      <c r="QVS230" s="29"/>
      <c r="QVT230" s="29"/>
      <c r="QVU230" s="29"/>
      <c r="QVV230" s="29"/>
      <c r="QVW230" s="29"/>
      <c r="QVX230" s="29"/>
      <c r="QVY230" s="29"/>
      <c r="QVZ230" s="29"/>
      <c r="QWA230" s="29"/>
      <c r="QWB230" s="29"/>
      <c r="QWC230" s="29"/>
      <c r="QWD230" s="29"/>
      <c r="QWE230" s="29"/>
      <c r="QWF230" s="29"/>
      <c r="QWG230" s="29"/>
      <c r="QWH230" s="29"/>
      <c r="QWI230" s="29"/>
      <c r="QWJ230" s="29"/>
      <c r="QWK230" s="29"/>
      <c r="QWL230" s="29"/>
      <c r="QWM230" s="29"/>
      <c r="QWN230" s="29"/>
      <c r="QWO230" s="29"/>
      <c r="QWP230" s="29"/>
      <c r="QWQ230" s="29"/>
      <c r="QWR230" s="29"/>
      <c r="QWS230" s="29"/>
      <c r="QWT230" s="29"/>
      <c r="QWU230" s="29"/>
      <c r="QWV230" s="29"/>
      <c r="QWW230" s="29"/>
      <c r="QWX230" s="29"/>
      <c r="QWY230" s="29"/>
      <c r="QWZ230" s="29"/>
      <c r="QXA230" s="29"/>
      <c r="QXB230" s="29"/>
      <c r="QXC230" s="29"/>
      <c r="QXD230" s="29"/>
      <c r="QXE230" s="29"/>
      <c r="QXF230" s="29"/>
      <c r="QXG230" s="29"/>
      <c r="QXH230" s="29"/>
      <c r="QXI230" s="29"/>
      <c r="QXJ230" s="29"/>
      <c r="QXK230" s="29"/>
      <c r="QXL230" s="29"/>
      <c r="QXM230" s="29"/>
      <c r="QXN230" s="29"/>
      <c r="QXO230" s="29"/>
      <c r="QXP230" s="29"/>
      <c r="QXQ230" s="29"/>
      <c r="QXR230" s="29"/>
      <c r="QXS230" s="29"/>
      <c r="QXT230" s="29"/>
      <c r="QXU230" s="29"/>
      <c r="QXV230" s="29"/>
      <c r="QXW230" s="29"/>
      <c r="QXX230" s="29"/>
      <c r="QXY230" s="29"/>
      <c r="QXZ230" s="29"/>
      <c r="QYA230" s="29"/>
      <c r="QYB230" s="29"/>
      <c r="QYC230" s="29"/>
      <c r="QYD230" s="29"/>
      <c r="QYE230" s="29"/>
      <c r="QYF230" s="29"/>
      <c r="QYG230" s="29"/>
      <c r="QYH230" s="29"/>
      <c r="QYI230" s="29"/>
      <c r="QYJ230" s="29"/>
      <c r="QYK230" s="29"/>
      <c r="QYL230" s="29"/>
      <c r="QYM230" s="29"/>
      <c r="QYN230" s="29"/>
      <c r="QYO230" s="29"/>
      <c r="QYP230" s="29"/>
      <c r="QYQ230" s="29"/>
      <c r="QYR230" s="29"/>
      <c r="QYS230" s="29"/>
      <c r="QYT230" s="29"/>
      <c r="QYU230" s="29"/>
      <c r="QYV230" s="29"/>
      <c r="QYW230" s="29"/>
      <c r="QYX230" s="29"/>
      <c r="QYY230" s="29"/>
      <c r="QYZ230" s="29"/>
      <c r="QZA230" s="29"/>
      <c r="QZB230" s="29"/>
      <c r="QZC230" s="29"/>
      <c r="QZD230" s="29"/>
      <c r="QZE230" s="29"/>
      <c r="QZF230" s="29"/>
      <c r="QZG230" s="29"/>
      <c r="QZH230" s="29"/>
      <c r="QZI230" s="29"/>
      <c r="QZJ230" s="29"/>
      <c r="QZK230" s="29"/>
      <c r="QZL230" s="29"/>
      <c r="QZM230" s="29"/>
      <c r="QZN230" s="29"/>
      <c r="QZO230" s="29"/>
      <c r="QZP230" s="29"/>
      <c r="QZQ230" s="29"/>
      <c r="QZR230" s="29"/>
      <c r="QZS230" s="29"/>
      <c r="QZT230" s="29"/>
      <c r="QZU230" s="29"/>
      <c r="QZV230" s="29"/>
      <c r="QZW230" s="29"/>
      <c r="QZX230" s="29"/>
      <c r="QZY230" s="29"/>
      <c r="QZZ230" s="29"/>
      <c r="RAA230" s="29"/>
      <c r="RAB230" s="29"/>
      <c r="RAC230" s="29"/>
      <c r="RAD230" s="29"/>
      <c r="RAE230" s="29"/>
      <c r="RAF230" s="29"/>
      <c r="RAG230" s="29"/>
      <c r="RAH230" s="29"/>
      <c r="RAI230" s="29"/>
      <c r="RAJ230" s="29"/>
      <c r="RAK230" s="29"/>
      <c r="RAL230" s="29"/>
      <c r="RAM230" s="29"/>
      <c r="RAN230" s="29"/>
      <c r="RAO230" s="29"/>
      <c r="RAP230" s="29"/>
      <c r="RAQ230" s="29"/>
      <c r="RAR230" s="29"/>
      <c r="RAS230" s="29"/>
      <c r="RAT230" s="29"/>
      <c r="RAU230" s="29"/>
      <c r="RAV230" s="29"/>
      <c r="RAW230" s="29"/>
      <c r="RAX230" s="29"/>
      <c r="RAY230" s="29"/>
      <c r="RAZ230" s="29"/>
      <c r="RBA230" s="29"/>
      <c r="RBB230" s="29"/>
      <c r="RBC230" s="29"/>
      <c r="RBD230" s="29"/>
      <c r="RBE230" s="29"/>
      <c r="RBF230" s="29"/>
      <c r="RBG230" s="29"/>
      <c r="RBH230" s="29"/>
      <c r="RBI230" s="29"/>
      <c r="RBJ230" s="29"/>
      <c r="RBK230" s="29"/>
      <c r="RBL230" s="29"/>
      <c r="RBM230" s="29"/>
      <c r="RBN230" s="29"/>
      <c r="RBO230" s="29"/>
      <c r="RBP230" s="29"/>
      <c r="RBQ230" s="29"/>
      <c r="RBR230" s="29"/>
      <c r="RBS230" s="29"/>
      <c r="RBT230" s="29"/>
      <c r="RBU230" s="29"/>
      <c r="RBV230" s="29"/>
      <c r="RBW230" s="29"/>
      <c r="RBX230" s="29"/>
      <c r="RBY230" s="29"/>
      <c r="RBZ230" s="29"/>
      <c r="RCA230" s="29"/>
      <c r="RCB230" s="29"/>
      <c r="RCC230" s="29"/>
      <c r="RCD230" s="29"/>
      <c r="RCE230" s="29"/>
      <c r="RCF230" s="29"/>
      <c r="RCG230" s="29"/>
      <c r="RCH230" s="29"/>
      <c r="RCI230" s="29"/>
      <c r="RCJ230" s="29"/>
      <c r="RCK230" s="29"/>
      <c r="RCL230" s="29"/>
      <c r="RCM230" s="29"/>
      <c r="RCN230" s="29"/>
      <c r="RCO230" s="29"/>
      <c r="RCP230" s="29"/>
      <c r="RCQ230" s="29"/>
      <c r="RCR230" s="29"/>
      <c r="RCS230" s="29"/>
      <c r="RCT230" s="29"/>
      <c r="RCU230" s="29"/>
      <c r="RCV230" s="29"/>
      <c r="RCW230" s="29"/>
      <c r="RCX230" s="29"/>
      <c r="RCY230" s="29"/>
      <c r="RCZ230" s="29"/>
      <c r="RDA230" s="29"/>
      <c r="RDB230" s="29"/>
      <c r="RDC230" s="29"/>
      <c r="RDD230" s="29"/>
      <c r="RDE230" s="29"/>
      <c r="RDF230" s="29"/>
      <c r="RDG230" s="29"/>
      <c r="RDH230" s="29"/>
      <c r="RDI230" s="29"/>
      <c r="RDJ230" s="29"/>
      <c r="RDK230" s="29"/>
      <c r="RDL230" s="29"/>
      <c r="RDM230" s="29"/>
      <c r="RDN230" s="29"/>
      <c r="RDO230" s="29"/>
      <c r="RDP230" s="29"/>
      <c r="RDQ230" s="29"/>
      <c r="RDR230" s="29"/>
      <c r="RDS230" s="29"/>
      <c r="RDT230" s="29"/>
      <c r="RDU230" s="29"/>
      <c r="RDV230" s="29"/>
      <c r="RDW230" s="29"/>
      <c r="RDX230" s="29"/>
      <c r="RDY230" s="29"/>
      <c r="RDZ230" s="29"/>
      <c r="REA230" s="29"/>
      <c r="REB230" s="29"/>
      <c r="REC230" s="29"/>
      <c r="RED230" s="29"/>
      <c r="REE230" s="29"/>
      <c r="REF230" s="29"/>
      <c r="REG230" s="29"/>
      <c r="REH230" s="29"/>
      <c r="REI230" s="29"/>
      <c r="REJ230" s="29"/>
      <c r="REK230" s="29"/>
      <c r="REL230" s="29"/>
      <c r="REM230" s="29"/>
      <c r="REN230" s="29"/>
      <c r="REO230" s="29"/>
      <c r="REP230" s="29"/>
      <c r="REQ230" s="29"/>
      <c r="RER230" s="29"/>
      <c r="RES230" s="29"/>
      <c r="RET230" s="29"/>
      <c r="REU230" s="29"/>
      <c r="REV230" s="29"/>
      <c r="REW230" s="29"/>
      <c r="REX230" s="29"/>
      <c r="REY230" s="29"/>
      <c r="REZ230" s="29"/>
      <c r="RFA230" s="29"/>
      <c r="RFB230" s="29"/>
      <c r="RFC230" s="29"/>
      <c r="RFD230" s="29"/>
      <c r="RFE230" s="29"/>
      <c r="RFF230" s="29"/>
      <c r="RFG230" s="29"/>
      <c r="RFH230" s="29"/>
      <c r="RFI230" s="29"/>
      <c r="RFJ230" s="29"/>
      <c r="RFK230" s="29"/>
      <c r="RFL230" s="29"/>
      <c r="RFM230" s="29"/>
      <c r="RFN230" s="29"/>
      <c r="RFO230" s="29"/>
      <c r="RFP230" s="29"/>
      <c r="RFQ230" s="29"/>
      <c r="RFR230" s="29"/>
      <c r="RFS230" s="29"/>
      <c r="RFT230" s="29"/>
      <c r="RFU230" s="29"/>
      <c r="RFV230" s="29"/>
      <c r="RFW230" s="29"/>
      <c r="RFX230" s="29"/>
      <c r="RFY230" s="29"/>
      <c r="RFZ230" s="29"/>
      <c r="RGA230" s="29"/>
      <c r="RGB230" s="29"/>
      <c r="RGC230" s="29"/>
      <c r="RGD230" s="29"/>
      <c r="RGE230" s="29"/>
      <c r="RGF230" s="29"/>
      <c r="RGG230" s="29"/>
      <c r="RGH230" s="29"/>
      <c r="RGI230" s="29"/>
      <c r="RGJ230" s="29"/>
      <c r="RGK230" s="29"/>
      <c r="RGL230" s="29"/>
      <c r="RGM230" s="29"/>
      <c r="RGN230" s="29"/>
      <c r="RGO230" s="29"/>
      <c r="RGP230" s="29"/>
      <c r="RGQ230" s="29"/>
      <c r="RGR230" s="29"/>
      <c r="RGS230" s="29"/>
      <c r="RGT230" s="29"/>
      <c r="RGU230" s="29"/>
      <c r="RGV230" s="29"/>
      <c r="RGW230" s="29"/>
      <c r="RGX230" s="29"/>
      <c r="RGY230" s="29"/>
      <c r="RGZ230" s="29"/>
      <c r="RHA230" s="29"/>
      <c r="RHB230" s="29"/>
      <c r="RHC230" s="29"/>
      <c r="RHD230" s="29"/>
      <c r="RHE230" s="29"/>
      <c r="RHF230" s="29"/>
      <c r="RHG230" s="29"/>
      <c r="RHH230" s="29"/>
      <c r="RHI230" s="29"/>
      <c r="RHJ230" s="29"/>
      <c r="RHK230" s="29"/>
      <c r="RHL230" s="29"/>
      <c r="RHM230" s="29"/>
      <c r="RHN230" s="29"/>
      <c r="RHO230" s="29"/>
      <c r="RHP230" s="29"/>
      <c r="RHQ230" s="29"/>
      <c r="RHR230" s="29"/>
      <c r="RHS230" s="29"/>
      <c r="RHT230" s="29"/>
      <c r="RHU230" s="29"/>
      <c r="RHV230" s="29"/>
      <c r="RHW230" s="29"/>
      <c r="RHX230" s="29"/>
      <c r="RHY230" s="29"/>
      <c r="RHZ230" s="29"/>
      <c r="RIA230" s="29"/>
      <c r="RIB230" s="29"/>
      <c r="RIC230" s="29"/>
      <c r="RID230" s="29"/>
      <c r="RIE230" s="29"/>
      <c r="RIF230" s="29"/>
      <c r="RIG230" s="29"/>
      <c r="RIH230" s="29"/>
      <c r="RII230" s="29"/>
      <c r="RIJ230" s="29"/>
      <c r="RIK230" s="29"/>
      <c r="RIL230" s="29"/>
      <c r="RIM230" s="29"/>
      <c r="RIN230" s="29"/>
      <c r="RIO230" s="29"/>
      <c r="RIP230" s="29"/>
      <c r="RIQ230" s="29"/>
      <c r="RIR230" s="29"/>
      <c r="RIS230" s="29"/>
      <c r="RIT230" s="29"/>
      <c r="RIU230" s="29"/>
      <c r="RIV230" s="29"/>
      <c r="RIW230" s="29"/>
      <c r="RIX230" s="29"/>
      <c r="RIY230" s="29"/>
      <c r="RIZ230" s="29"/>
      <c r="RJA230" s="29"/>
      <c r="RJB230" s="29"/>
      <c r="RJC230" s="29"/>
      <c r="RJD230" s="29"/>
      <c r="RJE230" s="29"/>
      <c r="RJF230" s="29"/>
      <c r="RJG230" s="29"/>
      <c r="RJH230" s="29"/>
      <c r="RJI230" s="29"/>
      <c r="RJJ230" s="29"/>
      <c r="RJK230" s="29"/>
      <c r="RJL230" s="29"/>
      <c r="RJM230" s="29"/>
      <c r="RJN230" s="29"/>
      <c r="RJO230" s="29"/>
      <c r="RJP230" s="29"/>
      <c r="RJQ230" s="29"/>
      <c r="RJR230" s="29"/>
      <c r="RJS230" s="29"/>
      <c r="RJT230" s="29"/>
      <c r="RJU230" s="29"/>
      <c r="RJV230" s="29"/>
      <c r="RJW230" s="29"/>
      <c r="RJX230" s="29"/>
      <c r="RJY230" s="29"/>
      <c r="RJZ230" s="29"/>
      <c r="RKA230" s="29"/>
      <c r="RKB230" s="29"/>
      <c r="RKC230" s="29"/>
      <c r="RKD230" s="29"/>
      <c r="RKE230" s="29"/>
      <c r="RKF230" s="29"/>
      <c r="RKG230" s="29"/>
      <c r="RKH230" s="29"/>
      <c r="RKI230" s="29"/>
      <c r="RKJ230" s="29"/>
      <c r="RKK230" s="29"/>
      <c r="RKL230" s="29"/>
      <c r="RKM230" s="29"/>
      <c r="RKN230" s="29"/>
      <c r="RKO230" s="29"/>
      <c r="RKP230" s="29"/>
      <c r="RKQ230" s="29"/>
      <c r="RKR230" s="29"/>
      <c r="RKS230" s="29"/>
      <c r="RKT230" s="29"/>
      <c r="RKU230" s="29"/>
      <c r="RKV230" s="29"/>
      <c r="RKW230" s="29"/>
      <c r="RKX230" s="29"/>
      <c r="RKY230" s="29"/>
      <c r="RKZ230" s="29"/>
      <c r="RLA230" s="29"/>
      <c r="RLB230" s="29"/>
      <c r="RLC230" s="29"/>
      <c r="RLD230" s="29"/>
      <c r="RLE230" s="29"/>
      <c r="RLF230" s="29"/>
      <c r="RLG230" s="29"/>
      <c r="RLH230" s="29"/>
      <c r="RLI230" s="29"/>
      <c r="RLJ230" s="29"/>
      <c r="RLK230" s="29"/>
      <c r="RLL230" s="29"/>
      <c r="RLM230" s="29"/>
      <c r="RLN230" s="29"/>
      <c r="RLO230" s="29"/>
      <c r="RLP230" s="29"/>
      <c r="RLQ230" s="29"/>
      <c r="RLR230" s="29"/>
      <c r="RLS230" s="29"/>
      <c r="RLT230" s="29"/>
      <c r="RLU230" s="29"/>
      <c r="RLV230" s="29"/>
      <c r="RLW230" s="29"/>
      <c r="RLX230" s="29"/>
      <c r="RLY230" s="29"/>
      <c r="RLZ230" s="29"/>
      <c r="RMA230" s="29"/>
      <c r="RMB230" s="29"/>
      <c r="RMC230" s="29"/>
      <c r="RMD230" s="29"/>
      <c r="RME230" s="29"/>
      <c r="RMF230" s="29"/>
      <c r="RMG230" s="29"/>
      <c r="RMH230" s="29"/>
      <c r="RMI230" s="29"/>
      <c r="RMJ230" s="29"/>
      <c r="RMK230" s="29"/>
      <c r="RML230" s="29"/>
      <c r="RMM230" s="29"/>
      <c r="RMN230" s="29"/>
      <c r="RMO230" s="29"/>
      <c r="RMP230" s="29"/>
      <c r="RMQ230" s="29"/>
      <c r="RMR230" s="29"/>
      <c r="RMS230" s="29"/>
      <c r="RMT230" s="29"/>
      <c r="RMU230" s="29"/>
      <c r="RMV230" s="29"/>
      <c r="RMW230" s="29"/>
      <c r="RMX230" s="29"/>
      <c r="RMY230" s="29"/>
      <c r="RMZ230" s="29"/>
      <c r="RNA230" s="29"/>
      <c r="RNB230" s="29"/>
      <c r="RNC230" s="29"/>
      <c r="RND230" s="29"/>
      <c r="RNE230" s="29"/>
      <c r="RNF230" s="29"/>
      <c r="RNG230" s="29"/>
      <c r="RNH230" s="29"/>
      <c r="RNI230" s="29"/>
      <c r="RNJ230" s="29"/>
      <c r="RNK230" s="29"/>
      <c r="RNL230" s="29"/>
      <c r="RNM230" s="29"/>
      <c r="RNN230" s="29"/>
      <c r="RNO230" s="29"/>
      <c r="RNP230" s="29"/>
      <c r="RNQ230" s="29"/>
      <c r="RNR230" s="29"/>
      <c r="RNS230" s="29"/>
      <c r="RNT230" s="29"/>
      <c r="RNU230" s="29"/>
      <c r="RNV230" s="29"/>
      <c r="RNW230" s="29"/>
      <c r="RNX230" s="29"/>
      <c r="RNY230" s="29"/>
      <c r="RNZ230" s="29"/>
      <c r="ROA230" s="29"/>
      <c r="ROB230" s="29"/>
      <c r="ROC230" s="29"/>
      <c r="ROD230" s="29"/>
      <c r="ROE230" s="29"/>
      <c r="ROF230" s="29"/>
      <c r="ROG230" s="29"/>
      <c r="ROH230" s="29"/>
      <c r="ROI230" s="29"/>
      <c r="ROJ230" s="29"/>
      <c r="ROK230" s="29"/>
      <c r="ROL230" s="29"/>
      <c r="ROM230" s="29"/>
      <c r="RON230" s="29"/>
      <c r="ROO230" s="29"/>
      <c r="ROP230" s="29"/>
      <c r="ROQ230" s="29"/>
      <c r="ROR230" s="29"/>
      <c r="ROS230" s="29"/>
      <c r="ROT230" s="29"/>
      <c r="ROU230" s="29"/>
      <c r="ROV230" s="29"/>
      <c r="ROW230" s="29"/>
      <c r="ROX230" s="29"/>
      <c r="ROY230" s="29"/>
      <c r="ROZ230" s="29"/>
      <c r="RPA230" s="29"/>
      <c r="RPB230" s="29"/>
      <c r="RPC230" s="29"/>
      <c r="RPD230" s="29"/>
      <c r="RPE230" s="29"/>
      <c r="RPF230" s="29"/>
      <c r="RPG230" s="29"/>
      <c r="RPH230" s="29"/>
      <c r="RPI230" s="29"/>
      <c r="RPJ230" s="29"/>
      <c r="RPK230" s="29"/>
      <c r="RPL230" s="29"/>
      <c r="RPM230" s="29"/>
      <c r="RPN230" s="29"/>
      <c r="RPO230" s="29"/>
      <c r="RPP230" s="29"/>
      <c r="RPQ230" s="29"/>
      <c r="RPR230" s="29"/>
      <c r="RPS230" s="29"/>
      <c r="RPT230" s="29"/>
      <c r="RPU230" s="29"/>
      <c r="RPV230" s="29"/>
      <c r="RPW230" s="29"/>
      <c r="RPX230" s="29"/>
      <c r="RPY230" s="29"/>
      <c r="RPZ230" s="29"/>
      <c r="RQA230" s="29"/>
      <c r="RQB230" s="29"/>
      <c r="RQC230" s="29"/>
      <c r="RQD230" s="29"/>
      <c r="RQE230" s="29"/>
      <c r="RQF230" s="29"/>
      <c r="RQG230" s="29"/>
      <c r="RQH230" s="29"/>
      <c r="RQI230" s="29"/>
      <c r="RQJ230" s="29"/>
      <c r="RQK230" s="29"/>
      <c r="RQL230" s="29"/>
      <c r="RQM230" s="29"/>
      <c r="RQN230" s="29"/>
      <c r="RQO230" s="29"/>
      <c r="RQP230" s="29"/>
      <c r="RQQ230" s="29"/>
      <c r="RQR230" s="29"/>
      <c r="RQS230" s="29"/>
      <c r="RQT230" s="29"/>
      <c r="RQU230" s="29"/>
      <c r="RQV230" s="29"/>
      <c r="RQW230" s="29"/>
      <c r="RQX230" s="29"/>
      <c r="RQY230" s="29"/>
      <c r="RQZ230" s="29"/>
      <c r="RRA230" s="29"/>
      <c r="RRB230" s="29"/>
      <c r="RRC230" s="29"/>
      <c r="RRD230" s="29"/>
      <c r="RRE230" s="29"/>
      <c r="RRF230" s="29"/>
      <c r="RRG230" s="29"/>
      <c r="RRH230" s="29"/>
      <c r="RRI230" s="29"/>
      <c r="RRJ230" s="29"/>
      <c r="RRK230" s="29"/>
      <c r="RRL230" s="29"/>
      <c r="RRM230" s="29"/>
      <c r="RRN230" s="29"/>
      <c r="RRO230" s="29"/>
      <c r="RRP230" s="29"/>
      <c r="RRQ230" s="29"/>
      <c r="RRR230" s="29"/>
      <c r="RRS230" s="29"/>
      <c r="RRT230" s="29"/>
      <c r="RRU230" s="29"/>
      <c r="RRV230" s="29"/>
      <c r="RRW230" s="29"/>
      <c r="RRX230" s="29"/>
      <c r="RRY230" s="29"/>
      <c r="RRZ230" s="29"/>
      <c r="RSA230" s="29"/>
      <c r="RSB230" s="29"/>
      <c r="RSC230" s="29"/>
      <c r="RSD230" s="29"/>
      <c r="RSE230" s="29"/>
      <c r="RSF230" s="29"/>
      <c r="RSG230" s="29"/>
      <c r="RSH230" s="29"/>
      <c r="RSI230" s="29"/>
      <c r="RSJ230" s="29"/>
      <c r="RSK230" s="29"/>
      <c r="RSL230" s="29"/>
      <c r="RSM230" s="29"/>
      <c r="RSN230" s="29"/>
      <c r="RSO230" s="29"/>
      <c r="RSP230" s="29"/>
      <c r="RSQ230" s="29"/>
      <c r="RSR230" s="29"/>
      <c r="RSS230" s="29"/>
      <c r="RST230" s="29"/>
      <c r="RSU230" s="29"/>
      <c r="RSV230" s="29"/>
      <c r="RSW230" s="29"/>
      <c r="RSX230" s="29"/>
      <c r="RSY230" s="29"/>
      <c r="RSZ230" s="29"/>
      <c r="RTA230" s="29"/>
      <c r="RTB230" s="29"/>
      <c r="RTC230" s="29"/>
      <c r="RTD230" s="29"/>
      <c r="RTE230" s="29"/>
      <c r="RTF230" s="29"/>
      <c r="RTG230" s="29"/>
      <c r="RTH230" s="29"/>
      <c r="RTI230" s="29"/>
      <c r="RTJ230" s="29"/>
      <c r="RTK230" s="29"/>
      <c r="RTL230" s="29"/>
      <c r="RTM230" s="29"/>
      <c r="RTN230" s="29"/>
      <c r="RTO230" s="29"/>
      <c r="RTP230" s="29"/>
      <c r="RTQ230" s="29"/>
      <c r="RTR230" s="29"/>
      <c r="RTS230" s="29"/>
      <c r="RTT230" s="29"/>
      <c r="RTU230" s="29"/>
      <c r="RTV230" s="29"/>
      <c r="RTW230" s="29"/>
      <c r="RTX230" s="29"/>
      <c r="RTY230" s="29"/>
      <c r="RTZ230" s="29"/>
      <c r="RUA230" s="29"/>
      <c r="RUB230" s="29"/>
      <c r="RUC230" s="29"/>
      <c r="RUD230" s="29"/>
      <c r="RUE230" s="29"/>
      <c r="RUF230" s="29"/>
      <c r="RUG230" s="29"/>
      <c r="RUH230" s="29"/>
      <c r="RUI230" s="29"/>
      <c r="RUJ230" s="29"/>
      <c r="RUK230" s="29"/>
      <c r="RUL230" s="29"/>
      <c r="RUM230" s="29"/>
      <c r="RUN230" s="29"/>
      <c r="RUO230" s="29"/>
      <c r="RUP230" s="29"/>
      <c r="RUQ230" s="29"/>
      <c r="RUR230" s="29"/>
      <c r="RUS230" s="29"/>
      <c r="RUT230" s="29"/>
      <c r="RUU230" s="29"/>
      <c r="RUV230" s="29"/>
      <c r="RUW230" s="29"/>
      <c r="RUX230" s="29"/>
      <c r="RUY230" s="29"/>
      <c r="RUZ230" s="29"/>
      <c r="RVA230" s="29"/>
      <c r="RVB230" s="29"/>
      <c r="RVC230" s="29"/>
      <c r="RVD230" s="29"/>
      <c r="RVE230" s="29"/>
      <c r="RVF230" s="29"/>
      <c r="RVG230" s="29"/>
      <c r="RVH230" s="29"/>
      <c r="RVI230" s="29"/>
      <c r="RVJ230" s="29"/>
      <c r="RVK230" s="29"/>
      <c r="RVL230" s="29"/>
      <c r="RVM230" s="29"/>
      <c r="RVN230" s="29"/>
      <c r="RVO230" s="29"/>
      <c r="RVP230" s="29"/>
      <c r="RVQ230" s="29"/>
      <c r="RVR230" s="29"/>
      <c r="RVS230" s="29"/>
      <c r="RVT230" s="29"/>
      <c r="RVU230" s="29"/>
      <c r="RVV230" s="29"/>
      <c r="RVW230" s="29"/>
      <c r="RVX230" s="29"/>
      <c r="RVY230" s="29"/>
      <c r="RVZ230" s="29"/>
      <c r="RWA230" s="29"/>
      <c r="RWB230" s="29"/>
      <c r="RWC230" s="29"/>
      <c r="RWD230" s="29"/>
      <c r="RWE230" s="29"/>
      <c r="RWF230" s="29"/>
      <c r="RWG230" s="29"/>
      <c r="RWH230" s="29"/>
      <c r="RWI230" s="29"/>
      <c r="RWJ230" s="29"/>
      <c r="RWK230" s="29"/>
      <c r="RWL230" s="29"/>
      <c r="RWM230" s="29"/>
      <c r="RWN230" s="29"/>
      <c r="RWO230" s="29"/>
      <c r="RWP230" s="29"/>
      <c r="RWQ230" s="29"/>
      <c r="RWR230" s="29"/>
      <c r="RWS230" s="29"/>
      <c r="RWT230" s="29"/>
      <c r="RWU230" s="29"/>
      <c r="RWV230" s="29"/>
      <c r="RWW230" s="29"/>
      <c r="RWX230" s="29"/>
      <c r="RWY230" s="29"/>
      <c r="RWZ230" s="29"/>
      <c r="RXA230" s="29"/>
      <c r="RXB230" s="29"/>
      <c r="RXC230" s="29"/>
      <c r="RXD230" s="29"/>
      <c r="RXE230" s="29"/>
      <c r="RXF230" s="29"/>
      <c r="RXG230" s="29"/>
      <c r="RXH230" s="29"/>
      <c r="RXI230" s="29"/>
      <c r="RXJ230" s="29"/>
      <c r="RXK230" s="29"/>
      <c r="RXL230" s="29"/>
      <c r="RXM230" s="29"/>
      <c r="RXN230" s="29"/>
      <c r="RXO230" s="29"/>
      <c r="RXP230" s="29"/>
      <c r="RXQ230" s="29"/>
      <c r="RXR230" s="29"/>
      <c r="RXS230" s="29"/>
      <c r="RXT230" s="29"/>
      <c r="RXU230" s="29"/>
      <c r="RXV230" s="29"/>
      <c r="RXW230" s="29"/>
      <c r="RXX230" s="29"/>
      <c r="RXY230" s="29"/>
      <c r="RXZ230" s="29"/>
      <c r="RYA230" s="29"/>
      <c r="RYB230" s="29"/>
      <c r="RYC230" s="29"/>
      <c r="RYD230" s="29"/>
      <c r="RYE230" s="29"/>
      <c r="RYF230" s="29"/>
      <c r="RYG230" s="29"/>
      <c r="RYH230" s="29"/>
      <c r="RYI230" s="29"/>
      <c r="RYJ230" s="29"/>
      <c r="RYK230" s="29"/>
      <c r="RYL230" s="29"/>
      <c r="RYM230" s="29"/>
      <c r="RYN230" s="29"/>
      <c r="RYO230" s="29"/>
      <c r="RYP230" s="29"/>
      <c r="RYQ230" s="29"/>
      <c r="RYR230" s="29"/>
      <c r="RYS230" s="29"/>
      <c r="RYT230" s="29"/>
      <c r="RYU230" s="29"/>
      <c r="RYV230" s="29"/>
      <c r="RYW230" s="29"/>
      <c r="RYX230" s="29"/>
      <c r="RYY230" s="29"/>
      <c r="RYZ230" s="29"/>
      <c r="RZA230" s="29"/>
      <c r="RZB230" s="29"/>
      <c r="RZC230" s="29"/>
      <c r="RZD230" s="29"/>
      <c r="RZE230" s="29"/>
      <c r="RZF230" s="29"/>
      <c r="RZG230" s="29"/>
      <c r="RZH230" s="29"/>
      <c r="RZI230" s="29"/>
      <c r="RZJ230" s="29"/>
      <c r="RZK230" s="29"/>
      <c r="RZL230" s="29"/>
      <c r="RZM230" s="29"/>
      <c r="RZN230" s="29"/>
      <c r="RZO230" s="29"/>
      <c r="RZP230" s="29"/>
      <c r="RZQ230" s="29"/>
      <c r="RZR230" s="29"/>
      <c r="RZS230" s="29"/>
      <c r="RZT230" s="29"/>
      <c r="RZU230" s="29"/>
      <c r="RZV230" s="29"/>
      <c r="RZW230" s="29"/>
      <c r="RZX230" s="29"/>
      <c r="RZY230" s="29"/>
      <c r="RZZ230" s="29"/>
      <c r="SAA230" s="29"/>
      <c r="SAB230" s="29"/>
      <c r="SAC230" s="29"/>
      <c r="SAD230" s="29"/>
      <c r="SAE230" s="29"/>
      <c r="SAF230" s="29"/>
      <c r="SAG230" s="29"/>
      <c r="SAH230" s="29"/>
      <c r="SAI230" s="29"/>
      <c r="SAJ230" s="29"/>
      <c r="SAK230" s="29"/>
      <c r="SAL230" s="29"/>
      <c r="SAM230" s="29"/>
      <c r="SAN230" s="29"/>
      <c r="SAO230" s="29"/>
      <c r="SAP230" s="29"/>
      <c r="SAQ230" s="29"/>
      <c r="SAR230" s="29"/>
      <c r="SAS230" s="29"/>
      <c r="SAT230" s="29"/>
      <c r="SAU230" s="29"/>
      <c r="SAV230" s="29"/>
      <c r="SAW230" s="29"/>
      <c r="SAX230" s="29"/>
      <c r="SAY230" s="29"/>
      <c r="SAZ230" s="29"/>
      <c r="SBA230" s="29"/>
      <c r="SBB230" s="29"/>
      <c r="SBC230" s="29"/>
      <c r="SBD230" s="29"/>
      <c r="SBE230" s="29"/>
      <c r="SBF230" s="29"/>
      <c r="SBG230" s="29"/>
      <c r="SBH230" s="29"/>
      <c r="SBI230" s="29"/>
      <c r="SBJ230" s="29"/>
      <c r="SBK230" s="29"/>
      <c r="SBL230" s="29"/>
      <c r="SBM230" s="29"/>
      <c r="SBN230" s="29"/>
      <c r="SBO230" s="29"/>
      <c r="SBP230" s="29"/>
      <c r="SBQ230" s="29"/>
      <c r="SBR230" s="29"/>
      <c r="SBS230" s="29"/>
      <c r="SBT230" s="29"/>
      <c r="SBU230" s="29"/>
      <c r="SBV230" s="29"/>
      <c r="SBW230" s="29"/>
      <c r="SBX230" s="29"/>
      <c r="SBY230" s="29"/>
      <c r="SBZ230" s="29"/>
      <c r="SCA230" s="29"/>
      <c r="SCB230" s="29"/>
      <c r="SCC230" s="29"/>
      <c r="SCD230" s="29"/>
      <c r="SCE230" s="29"/>
      <c r="SCF230" s="29"/>
      <c r="SCG230" s="29"/>
      <c r="SCH230" s="29"/>
      <c r="SCI230" s="29"/>
      <c r="SCJ230" s="29"/>
      <c r="SCK230" s="29"/>
      <c r="SCL230" s="29"/>
      <c r="SCM230" s="29"/>
      <c r="SCN230" s="29"/>
      <c r="SCO230" s="29"/>
      <c r="SCP230" s="29"/>
      <c r="SCQ230" s="29"/>
      <c r="SCR230" s="29"/>
      <c r="SCS230" s="29"/>
      <c r="SCT230" s="29"/>
      <c r="SCU230" s="29"/>
      <c r="SCV230" s="29"/>
      <c r="SCW230" s="29"/>
      <c r="SCX230" s="29"/>
      <c r="SCY230" s="29"/>
      <c r="SCZ230" s="29"/>
      <c r="SDA230" s="29"/>
      <c r="SDB230" s="29"/>
      <c r="SDC230" s="29"/>
      <c r="SDD230" s="29"/>
      <c r="SDE230" s="29"/>
      <c r="SDF230" s="29"/>
      <c r="SDG230" s="29"/>
      <c r="SDH230" s="29"/>
      <c r="SDI230" s="29"/>
      <c r="SDJ230" s="29"/>
      <c r="SDK230" s="29"/>
      <c r="SDL230" s="29"/>
      <c r="SDM230" s="29"/>
      <c r="SDN230" s="29"/>
      <c r="SDO230" s="29"/>
      <c r="SDP230" s="29"/>
      <c r="SDQ230" s="29"/>
      <c r="SDR230" s="29"/>
      <c r="SDS230" s="29"/>
      <c r="SDT230" s="29"/>
      <c r="SDU230" s="29"/>
      <c r="SDV230" s="29"/>
      <c r="SDW230" s="29"/>
      <c r="SDX230" s="29"/>
      <c r="SDY230" s="29"/>
      <c r="SDZ230" s="29"/>
      <c r="SEA230" s="29"/>
      <c r="SEB230" s="29"/>
      <c r="SEC230" s="29"/>
      <c r="SED230" s="29"/>
      <c r="SEE230" s="29"/>
      <c r="SEF230" s="29"/>
      <c r="SEG230" s="29"/>
      <c r="SEH230" s="29"/>
      <c r="SEI230" s="29"/>
      <c r="SEJ230" s="29"/>
      <c r="SEK230" s="29"/>
      <c r="SEL230" s="29"/>
      <c r="SEM230" s="29"/>
      <c r="SEN230" s="29"/>
      <c r="SEO230" s="29"/>
      <c r="SEP230" s="29"/>
      <c r="SEQ230" s="29"/>
      <c r="SER230" s="29"/>
      <c r="SES230" s="29"/>
      <c r="SET230" s="29"/>
      <c r="SEU230" s="29"/>
      <c r="SEV230" s="29"/>
      <c r="SEW230" s="29"/>
      <c r="SEX230" s="29"/>
      <c r="SEY230" s="29"/>
      <c r="SEZ230" s="29"/>
      <c r="SFA230" s="29"/>
      <c r="SFB230" s="29"/>
      <c r="SFC230" s="29"/>
      <c r="SFD230" s="29"/>
      <c r="SFE230" s="29"/>
      <c r="SFF230" s="29"/>
      <c r="SFG230" s="29"/>
      <c r="SFH230" s="29"/>
      <c r="SFI230" s="29"/>
      <c r="SFJ230" s="29"/>
      <c r="SFK230" s="29"/>
      <c r="SFL230" s="29"/>
      <c r="SFM230" s="29"/>
      <c r="SFN230" s="29"/>
      <c r="SFO230" s="29"/>
      <c r="SFP230" s="29"/>
      <c r="SFQ230" s="29"/>
      <c r="SFR230" s="29"/>
      <c r="SFS230" s="29"/>
      <c r="SFT230" s="29"/>
      <c r="SFU230" s="29"/>
      <c r="SFV230" s="29"/>
      <c r="SFW230" s="29"/>
      <c r="SFX230" s="29"/>
      <c r="SFY230" s="29"/>
      <c r="SFZ230" s="29"/>
      <c r="SGA230" s="29"/>
      <c r="SGB230" s="29"/>
      <c r="SGC230" s="29"/>
      <c r="SGD230" s="29"/>
      <c r="SGE230" s="29"/>
      <c r="SGF230" s="29"/>
      <c r="SGG230" s="29"/>
      <c r="SGH230" s="29"/>
      <c r="SGI230" s="29"/>
      <c r="SGJ230" s="29"/>
      <c r="SGK230" s="29"/>
      <c r="SGL230" s="29"/>
      <c r="SGM230" s="29"/>
      <c r="SGN230" s="29"/>
      <c r="SGO230" s="29"/>
      <c r="SGP230" s="29"/>
      <c r="SGQ230" s="29"/>
      <c r="SGR230" s="29"/>
      <c r="SGS230" s="29"/>
      <c r="SGT230" s="29"/>
      <c r="SGU230" s="29"/>
      <c r="SGV230" s="29"/>
      <c r="SGW230" s="29"/>
      <c r="SGX230" s="29"/>
      <c r="SGY230" s="29"/>
      <c r="SGZ230" s="29"/>
      <c r="SHA230" s="29"/>
      <c r="SHB230" s="29"/>
      <c r="SHC230" s="29"/>
      <c r="SHD230" s="29"/>
      <c r="SHE230" s="29"/>
      <c r="SHF230" s="29"/>
      <c r="SHG230" s="29"/>
      <c r="SHH230" s="29"/>
      <c r="SHI230" s="29"/>
      <c r="SHJ230" s="29"/>
      <c r="SHK230" s="29"/>
      <c r="SHL230" s="29"/>
      <c r="SHM230" s="29"/>
      <c r="SHN230" s="29"/>
      <c r="SHO230" s="29"/>
      <c r="SHP230" s="29"/>
      <c r="SHQ230" s="29"/>
      <c r="SHR230" s="29"/>
      <c r="SHS230" s="29"/>
      <c r="SHT230" s="29"/>
      <c r="SHU230" s="29"/>
      <c r="SHV230" s="29"/>
      <c r="SHW230" s="29"/>
      <c r="SHX230" s="29"/>
      <c r="SHY230" s="29"/>
      <c r="SHZ230" s="29"/>
      <c r="SIA230" s="29"/>
      <c r="SIB230" s="29"/>
      <c r="SIC230" s="29"/>
      <c r="SID230" s="29"/>
      <c r="SIE230" s="29"/>
      <c r="SIF230" s="29"/>
      <c r="SIG230" s="29"/>
      <c r="SIH230" s="29"/>
      <c r="SII230" s="29"/>
      <c r="SIJ230" s="29"/>
      <c r="SIK230" s="29"/>
      <c r="SIL230" s="29"/>
      <c r="SIM230" s="29"/>
      <c r="SIN230" s="29"/>
      <c r="SIO230" s="29"/>
      <c r="SIP230" s="29"/>
      <c r="SIQ230" s="29"/>
      <c r="SIR230" s="29"/>
      <c r="SIS230" s="29"/>
      <c r="SIT230" s="29"/>
      <c r="SIU230" s="29"/>
      <c r="SIV230" s="29"/>
      <c r="SIW230" s="29"/>
      <c r="SIX230" s="29"/>
      <c r="SIY230" s="29"/>
      <c r="SIZ230" s="29"/>
      <c r="SJA230" s="29"/>
      <c r="SJB230" s="29"/>
      <c r="SJC230" s="29"/>
      <c r="SJD230" s="29"/>
      <c r="SJE230" s="29"/>
      <c r="SJF230" s="29"/>
      <c r="SJG230" s="29"/>
      <c r="SJH230" s="29"/>
      <c r="SJI230" s="29"/>
      <c r="SJJ230" s="29"/>
      <c r="SJK230" s="29"/>
      <c r="SJL230" s="29"/>
      <c r="SJM230" s="29"/>
      <c r="SJN230" s="29"/>
      <c r="SJO230" s="29"/>
      <c r="SJP230" s="29"/>
      <c r="SJQ230" s="29"/>
      <c r="SJR230" s="29"/>
      <c r="SJS230" s="29"/>
      <c r="SJT230" s="29"/>
      <c r="SJU230" s="29"/>
      <c r="SJV230" s="29"/>
      <c r="SJW230" s="29"/>
      <c r="SJX230" s="29"/>
      <c r="SJY230" s="29"/>
      <c r="SJZ230" s="29"/>
      <c r="SKA230" s="29"/>
      <c r="SKB230" s="29"/>
      <c r="SKC230" s="29"/>
      <c r="SKD230" s="29"/>
      <c r="SKE230" s="29"/>
      <c r="SKF230" s="29"/>
      <c r="SKG230" s="29"/>
      <c r="SKH230" s="29"/>
      <c r="SKI230" s="29"/>
      <c r="SKJ230" s="29"/>
      <c r="SKK230" s="29"/>
      <c r="SKL230" s="29"/>
      <c r="SKM230" s="29"/>
      <c r="SKN230" s="29"/>
      <c r="SKO230" s="29"/>
      <c r="SKP230" s="29"/>
      <c r="SKQ230" s="29"/>
      <c r="SKR230" s="29"/>
      <c r="SKS230" s="29"/>
      <c r="SKT230" s="29"/>
      <c r="SKU230" s="29"/>
      <c r="SKV230" s="29"/>
      <c r="SKW230" s="29"/>
      <c r="SKX230" s="29"/>
      <c r="SKY230" s="29"/>
      <c r="SKZ230" s="29"/>
      <c r="SLA230" s="29"/>
      <c r="SLB230" s="29"/>
      <c r="SLC230" s="29"/>
      <c r="SLD230" s="29"/>
      <c r="SLE230" s="29"/>
      <c r="SLF230" s="29"/>
      <c r="SLG230" s="29"/>
      <c r="SLH230" s="29"/>
      <c r="SLI230" s="29"/>
      <c r="SLJ230" s="29"/>
      <c r="SLK230" s="29"/>
      <c r="SLL230" s="29"/>
      <c r="SLM230" s="29"/>
      <c r="SLN230" s="29"/>
      <c r="SLO230" s="29"/>
      <c r="SLP230" s="29"/>
      <c r="SLQ230" s="29"/>
      <c r="SLR230" s="29"/>
      <c r="SLS230" s="29"/>
      <c r="SLT230" s="29"/>
      <c r="SLU230" s="29"/>
      <c r="SLV230" s="29"/>
      <c r="SLW230" s="29"/>
      <c r="SLX230" s="29"/>
      <c r="SLY230" s="29"/>
      <c r="SLZ230" s="29"/>
      <c r="SMA230" s="29"/>
      <c r="SMB230" s="29"/>
      <c r="SMC230" s="29"/>
      <c r="SMD230" s="29"/>
      <c r="SME230" s="29"/>
      <c r="SMF230" s="29"/>
      <c r="SMG230" s="29"/>
      <c r="SMH230" s="29"/>
      <c r="SMI230" s="29"/>
      <c r="SMJ230" s="29"/>
      <c r="SMK230" s="29"/>
      <c r="SML230" s="29"/>
      <c r="SMM230" s="29"/>
      <c r="SMN230" s="29"/>
      <c r="SMO230" s="29"/>
      <c r="SMP230" s="29"/>
      <c r="SMQ230" s="29"/>
      <c r="SMR230" s="29"/>
      <c r="SMS230" s="29"/>
      <c r="SMT230" s="29"/>
      <c r="SMU230" s="29"/>
      <c r="SMV230" s="29"/>
      <c r="SMW230" s="29"/>
      <c r="SMX230" s="29"/>
      <c r="SMY230" s="29"/>
      <c r="SMZ230" s="29"/>
      <c r="SNA230" s="29"/>
      <c r="SNB230" s="29"/>
      <c r="SNC230" s="29"/>
      <c r="SND230" s="29"/>
      <c r="SNE230" s="29"/>
      <c r="SNF230" s="29"/>
      <c r="SNG230" s="29"/>
      <c r="SNH230" s="29"/>
      <c r="SNI230" s="29"/>
      <c r="SNJ230" s="29"/>
      <c r="SNK230" s="29"/>
      <c r="SNL230" s="29"/>
      <c r="SNM230" s="29"/>
      <c r="SNN230" s="29"/>
      <c r="SNO230" s="29"/>
      <c r="SNP230" s="29"/>
      <c r="SNQ230" s="29"/>
      <c r="SNR230" s="29"/>
      <c r="SNS230" s="29"/>
      <c r="SNT230" s="29"/>
      <c r="SNU230" s="29"/>
      <c r="SNV230" s="29"/>
      <c r="SNW230" s="29"/>
      <c r="SNX230" s="29"/>
      <c r="SNY230" s="29"/>
      <c r="SNZ230" s="29"/>
      <c r="SOA230" s="29"/>
      <c r="SOB230" s="29"/>
      <c r="SOC230" s="29"/>
      <c r="SOD230" s="29"/>
      <c r="SOE230" s="29"/>
      <c r="SOF230" s="29"/>
      <c r="SOG230" s="29"/>
      <c r="SOH230" s="29"/>
      <c r="SOI230" s="29"/>
      <c r="SOJ230" s="29"/>
      <c r="SOK230" s="29"/>
      <c r="SOL230" s="29"/>
      <c r="SOM230" s="29"/>
      <c r="SON230" s="29"/>
      <c r="SOO230" s="29"/>
      <c r="SOP230" s="29"/>
      <c r="SOQ230" s="29"/>
      <c r="SOR230" s="29"/>
      <c r="SOS230" s="29"/>
      <c r="SOT230" s="29"/>
      <c r="SOU230" s="29"/>
      <c r="SOV230" s="29"/>
      <c r="SOW230" s="29"/>
      <c r="SOX230" s="29"/>
      <c r="SOY230" s="29"/>
      <c r="SOZ230" s="29"/>
      <c r="SPA230" s="29"/>
      <c r="SPB230" s="29"/>
      <c r="SPC230" s="29"/>
      <c r="SPD230" s="29"/>
      <c r="SPE230" s="29"/>
      <c r="SPF230" s="29"/>
      <c r="SPG230" s="29"/>
      <c r="SPH230" s="29"/>
      <c r="SPI230" s="29"/>
      <c r="SPJ230" s="29"/>
      <c r="SPK230" s="29"/>
      <c r="SPL230" s="29"/>
      <c r="SPM230" s="29"/>
      <c r="SPN230" s="29"/>
      <c r="SPO230" s="29"/>
      <c r="SPP230" s="29"/>
      <c r="SPQ230" s="29"/>
      <c r="SPR230" s="29"/>
      <c r="SPS230" s="29"/>
      <c r="SPT230" s="29"/>
      <c r="SPU230" s="29"/>
      <c r="SPV230" s="29"/>
      <c r="SPW230" s="29"/>
      <c r="SPX230" s="29"/>
      <c r="SPY230" s="29"/>
      <c r="SPZ230" s="29"/>
      <c r="SQA230" s="29"/>
      <c r="SQB230" s="29"/>
      <c r="SQC230" s="29"/>
      <c r="SQD230" s="29"/>
      <c r="SQE230" s="29"/>
      <c r="SQF230" s="29"/>
      <c r="SQG230" s="29"/>
      <c r="SQH230" s="29"/>
      <c r="SQI230" s="29"/>
      <c r="SQJ230" s="29"/>
      <c r="SQK230" s="29"/>
      <c r="SQL230" s="29"/>
      <c r="SQM230" s="29"/>
      <c r="SQN230" s="29"/>
      <c r="SQO230" s="29"/>
      <c r="SQP230" s="29"/>
      <c r="SQQ230" s="29"/>
      <c r="SQR230" s="29"/>
      <c r="SQS230" s="29"/>
      <c r="SQT230" s="29"/>
      <c r="SQU230" s="29"/>
      <c r="SQV230" s="29"/>
      <c r="SQW230" s="29"/>
      <c r="SQX230" s="29"/>
      <c r="SQY230" s="29"/>
      <c r="SQZ230" s="29"/>
      <c r="SRA230" s="29"/>
      <c r="SRB230" s="29"/>
      <c r="SRC230" s="29"/>
      <c r="SRD230" s="29"/>
      <c r="SRE230" s="29"/>
      <c r="SRF230" s="29"/>
      <c r="SRG230" s="29"/>
      <c r="SRH230" s="29"/>
      <c r="SRI230" s="29"/>
      <c r="SRJ230" s="29"/>
      <c r="SRK230" s="29"/>
      <c r="SRL230" s="29"/>
      <c r="SRM230" s="29"/>
      <c r="SRN230" s="29"/>
      <c r="SRO230" s="29"/>
      <c r="SRP230" s="29"/>
      <c r="SRQ230" s="29"/>
      <c r="SRR230" s="29"/>
      <c r="SRS230" s="29"/>
      <c r="SRT230" s="29"/>
      <c r="SRU230" s="29"/>
      <c r="SRV230" s="29"/>
      <c r="SRW230" s="29"/>
      <c r="SRX230" s="29"/>
      <c r="SRY230" s="29"/>
      <c r="SRZ230" s="29"/>
      <c r="SSA230" s="29"/>
      <c r="SSB230" s="29"/>
      <c r="SSC230" s="29"/>
      <c r="SSD230" s="29"/>
      <c r="SSE230" s="29"/>
      <c r="SSF230" s="29"/>
      <c r="SSG230" s="29"/>
      <c r="SSH230" s="29"/>
      <c r="SSI230" s="29"/>
      <c r="SSJ230" s="29"/>
      <c r="SSK230" s="29"/>
      <c r="SSL230" s="29"/>
      <c r="SSM230" s="29"/>
      <c r="SSN230" s="29"/>
      <c r="SSO230" s="29"/>
      <c r="SSP230" s="29"/>
      <c r="SSQ230" s="29"/>
      <c r="SSR230" s="29"/>
      <c r="SSS230" s="29"/>
      <c r="SST230" s="29"/>
      <c r="SSU230" s="29"/>
      <c r="SSV230" s="29"/>
      <c r="SSW230" s="29"/>
      <c r="SSX230" s="29"/>
      <c r="SSY230" s="29"/>
      <c r="SSZ230" s="29"/>
      <c r="STA230" s="29"/>
      <c r="STB230" s="29"/>
      <c r="STC230" s="29"/>
      <c r="STD230" s="29"/>
      <c r="STE230" s="29"/>
      <c r="STF230" s="29"/>
      <c r="STG230" s="29"/>
      <c r="STH230" s="29"/>
      <c r="STI230" s="29"/>
      <c r="STJ230" s="29"/>
      <c r="STK230" s="29"/>
      <c r="STL230" s="29"/>
      <c r="STM230" s="29"/>
      <c r="STN230" s="29"/>
      <c r="STO230" s="29"/>
      <c r="STP230" s="29"/>
      <c r="STQ230" s="29"/>
      <c r="STR230" s="29"/>
      <c r="STS230" s="29"/>
      <c r="STT230" s="29"/>
      <c r="STU230" s="29"/>
      <c r="STV230" s="29"/>
      <c r="STW230" s="29"/>
      <c r="STX230" s="29"/>
      <c r="STY230" s="29"/>
      <c r="STZ230" s="29"/>
      <c r="SUA230" s="29"/>
      <c r="SUB230" s="29"/>
      <c r="SUC230" s="29"/>
      <c r="SUD230" s="29"/>
      <c r="SUE230" s="29"/>
      <c r="SUF230" s="29"/>
      <c r="SUG230" s="29"/>
      <c r="SUH230" s="29"/>
      <c r="SUI230" s="29"/>
      <c r="SUJ230" s="29"/>
      <c r="SUK230" s="29"/>
      <c r="SUL230" s="29"/>
      <c r="SUM230" s="29"/>
      <c r="SUN230" s="29"/>
      <c r="SUO230" s="29"/>
      <c r="SUP230" s="29"/>
      <c r="SUQ230" s="29"/>
      <c r="SUR230" s="29"/>
      <c r="SUS230" s="29"/>
      <c r="SUT230" s="29"/>
      <c r="SUU230" s="29"/>
      <c r="SUV230" s="29"/>
      <c r="SUW230" s="29"/>
      <c r="SUX230" s="29"/>
      <c r="SUY230" s="29"/>
      <c r="SUZ230" s="29"/>
      <c r="SVA230" s="29"/>
      <c r="SVB230" s="29"/>
      <c r="SVC230" s="29"/>
      <c r="SVD230" s="29"/>
      <c r="SVE230" s="29"/>
      <c r="SVF230" s="29"/>
      <c r="SVG230" s="29"/>
      <c r="SVH230" s="29"/>
      <c r="SVI230" s="29"/>
      <c r="SVJ230" s="29"/>
      <c r="SVK230" s="29"/>
      <c r="SVL230" s="29"/>
      <c r="SVM230" s="29"/>
      <c r="SVN230" s="29"/>
      <c r="SVO230" s="29"/>
      <c r="SVP230" s="29"/>
      <c r="SVQ230" s="29"/>
      <c r="SVR230" s="29"/>
      <c r="SVS230" s="29"/>
      <c r="SVT230" s="29"/>
      <c r="SVU230" s="29"/>
      <c r="SVV230" s="29"/>
      <c r="SVW230" s="29"/>
      <c r="SVX230" s="29"/>
      <c r="SVY230" s="29"/>
      <c r="SVZ230" s="29"/>
      <c r="SWA230" s="29"/>
      <c r="SWB230" s="29"/>
      <c r="SWC230" s="29"/>
      <c r="SWD230" s="29"/>
      <c r="SWE230" s="29"/>
      <c r="SWF230" s="29"/>
      <c r="SWG230" s="29"/>
      <c r="SWH230" s="29"/>
      <c r="SWI230" s="29"/>
      <c r="SWJ230" s="29"/>
      <c r="SWK230" s="29"/>
      <c r="SWL230" s="29"/>
      <c r="SWM230" s="29"/>
      <c r="SWN230" s="29"/>
      <c r="SWO230" s="29"/>
      <c r="SWP230" s="29"/>
      <c r="SWQ230" s="29"/>
      <c r="SWR230" s="29"/>
      <c r="SWS230" s="29"/>
      <c r="SWT230" s="29"/>
      <c r="SWU230" s="29"/>
      <c r="SWV230" s="29"/>
      <c r="SWW230" s="29"/>
      <c r="SWX230" s="29"/>
      <c r="SWY230" s="29"/>
      <c r="SWZ230" s="29"/>
      <c r="SXA230" s="29"/>
      <c r="SXB230" s="29"/>
      <c r="SXC230" s="29"/>
      <c r="SXD230" s="29"/>
      <c r="SXE230" s="29"/>
      <c r="SXF230" s="29"/>
      <c r="SXG230" s="29"/>
      <c r="SXH230" s="29"/>
      <c r="SXI230" s="29"/>
      <c r="SXJ230" s="29"/>
      <c r="SXK230" s="29"/>
      <c r="SXL230" s="29"/>
      <c r="SXM230" s="29"/>
      <c r="SXN230" s="29"/>
      <c r="SXO230" s="29"/>
      <c r="SXP230" s="29"/>
      <c r="SXQ230" s="29"/>
      <c r="SXR230" s="29"/>
      <c r="SXS230" s="29"/>
      <c r="SXT230" s="29"/>
      <c r="SXU230" s="29"/>
      <c r="SXV230" s="29"/>
      <c r="SXW230" s="29"/>
      <c r="SXX230" s="29"/>
      <c r="SXY230" s="29"/>
      <c r="SXZ230" s="29"/>
      <c r="SYA230" s="29"/>
      <c r="SYB230" s="29"/>
      <c r="SYC230" s="29"/>
      <c r="SYD230" s="29"/>
      <c r="SYE230" s="29"/>
      <c r="SYF230" s="29"/>
      <c r="SYG230" s="29"/>
      <c r="SYH230" s="29"/>
      <c r="SYI230" s="29"/>
      <c r="SYJ230" s="29"/>
      <c r="SYK230" s="29"/>
      <c r="SYL230" s="29"/>
      <c r="SYM230" s="29"/>
      <c r="SYN230" s="29"/>
      <c r="SYO230" s="29"/>
      <c r="SYP230" s="29"/>
      <c r="SYQ230" s="29"/>
      <c r="SYR230" s="29"/>
      <c r="SYS230" s="29"/>
      <c r="SYT230" s="29"/>
      <c r="SYU230" s="29"/>
      <c r="SYV230" s="29"/>
      <c r="SYW230" s="29"/>
      <c r="SYX230" s="29"/>
      <c r="SYY230" s="29"/>
      <c r="SYZ230" s="29"/>
      <c r="SZA230" s="29"/>
      <c r="SZB230" s="29"/>
      <c r="SZC230" s="29"/>
      <c r="SZD230" s="29"/>
      <c r="SZE230" s="29"/>
      <c r="SZF230" s="29"/>
      <c r="SZG230" s="29"/>
      <c r="SZH230" s="29"/>
      <c r="SZI230" s="29"/>
      <c r="SZJ230" s="29"/>
      <c r="SZK230" s="29"/>
      <c r="SZL230" s="29"/>
      <c r="SZM230" s="29"/>
      <c r="SZN230" s="29"/>
      <c r="SZO230" s="29"/>
      <c r="SZP230" s="29"/>
      <c r="SZQ230" s="29"/>
      <c r="SZR230" s="29"/>
      <c r="SZS230" s="29"/>
      <c r="SZT230" s="29"/>
      <c r="SZU230" s="29"/>
      <c r="SZV230" s="29"/>
      <c r="SZW230" s="29"/>
      <c r="SZX230" s="29"/>
      <c r="SZY230" s="29"/>
      <c r="SZZ230" s="29"/>
      <c r="TAA230" s="29"/>
      <c r="TAB230" s="29"/>
      <c r="TAC230" s="29"/>
      <c r="TAD230" s="29"/>
      <c r="TAE230" s="29"/>
      <c r="TAF230" s="29"/>
      <c r="TAG230" s="29"/>
      <c r="TAH230" s="29"/>
      <c r="TAI230" s="29"/>
      <c r="TAJ230" s="29"/>
      <c r="TAK230" s="29"/>
      <c r="TAL230" s="29"/>
      <c r="TAM230" s="29"/>
      <c r="TAN230" s="29"/>
      <c r="TAO230" s="29"/>
      <c r="TAP230" s="29"/>
      <c r="TAQ230" s="29"/>
      <c r="TAR230" s="29"/>
      <c r="TAS230" s="29"/>
      <c r="TAT230" s="29"/>
      <c r="TAU230" s="29"/>
      <c r="TAV230" s="29"/>
      <c r="TAW230" s="29"/>
      <c r="TAX230" s="29"/>
      <c r="TAY230" s="29"/>
      <c r="TAZ230" s="29"/>
      <c r="TBA230" s="29"/>
      <c r="TBB230" s="29"/>
      <c r="TBC230" s="29"/>
      <c r="TBD230" s="29"/>
      <c r="TBE230" s="29"/>
      <c r="TBF230" s="29"/>
      <c r="TBG230" s="29"/>
      <c r="TBH230" s="29"/>
      <c r="TBI230" s="29"/>
      <c r="TBJ230" s="29"/>
      <c r="TBK230" s="29"/>
      <c r="TBL230" s="29"/>
      <c r="TBM230" s="29"/>
      <c r="TBN230" s="29"/>
      <c r="TBO230" s="29"/>
      <c r="TBP230" s="29"/>
      <c r="TBQ230" s="29"/>
      <c r="TBR230" s="29"/>
      <c r="TBS230" s="29"/>
      <c r="TBT230" s="29"/>
      <c r="TBU230" s="29"/>
      <c r="TBV230" s="29"/>
      <c r="TBW230" s="29"/>
      <c r="TBX230" s="29"/>
      <c r="TBY230" s="29"/>
      <c r="TBZ230" s="29"/>
      <c r="TCA230" s="29"/>
      <c r="TCB230" s="29"/>
      <c r="TCC230" s="29"/>
      <c r="TCD230" s="29"/>
      <c r="TCE230" s="29"/>
      <c r="TCF230" s="29"/>
      <c r="TCG230" s="29"/>
      <c r="TCH230" s="29"/>
      <c r="TCI230" s="29"/>
      <c r="TCJ230" s="29"/>
      <c r="TCK230" s="29"/>
      <c r="TCL230" s="29"/>
      <c r="TCM230" s="29"/>
      <c r="TCN230" s="29"/>
      <c r="TCO230" s="29"/>
      <c r="TCP230" s="29"/>
      <c r="TCQ230" s="29"/>
      <c r="TCR230" s="29"/>
      <c r="TCS230" s="29"/>
      <c r="TCT230" s="29"/>
      <c r="TCU230" s="29"/>
      <c r="TCV230" s="29"/>
      <c r="TCW230" s="29"/>
      <c r="TCX230" s="29"/>
      <c r="TCY230" s="29"/>
      <c r="TCZ230" s="29"/>
      <c r="TDA230" s="29"/>
      <c r="TDB230" s="29"/>
      <c r="TDC230" s="29"/>
      <c r="TDD230" s="29"/>
      <c r="TDE230" s="29"/>
      <c r="TDF230" s="29"/>
      <c r="TDG230" s="29"/>
      <c r="TDH230" s="29"/>
      <c r="TDI230" s="29"/>
      <c r="TDJ230" s="29"/>
      <c r="TDK230" s="29"/>
      <c r="TDL230" s="29"/>
      <c r="TDM230" s="29"/>
      <c r="TDN230" s="29"/>
      <c r="TDO230" s="29"/>
      <c r="TDP230" s="29"/>
      <c r="TDQ230" s="29"/>
      <c r="TDR230" s="29"/>
      <c r="TDS230" s="29"/>
      <c r="TDT230" s="29"/>
      <c r="TDU230" s="29"/>
      <c r="TDV230" s="29"/>
      <c r="TDW230" s="29"/>
      <c r="TDX230" s="29"/>
      <c r="TDY230" s="29"/>
      <c r="TDZ230" s="29"/>
      <c r="TEA230" s="29"/>
      <c r="TEB230" s="29"/>
      <c r="TEC230" s="29"/>
      <c r="TED230" s="29"/>
      <c r="TEE230" s="29"/>
      <c r="TEF230" s="29"/>
      <c r="TEG230" s="29"/>
      <c r="TEH230" s="29"/>
      <c r="TEI230" s="29"/>
      <c r="TEJ230" s="29"/>
      <c r="TEK230" s="29"/>
      <c r="TEL230" s="29"/>
      <c r="TEM230" s="29"/>
      <c r="TEN230" s="29"/>
      <c r="TEO230" s="29"/>
      <c r="TEP230" s="29"/>
      <c r="TEQ230" s="29"/>
      <c r="TER230" s="29"/>
      <c r="TES230" s="29"/>
      <c r="TET230" s="29"/>
      <c r="TEU230" s="29"/>
      <c r="TEV230" s="29"/>
      <c r="TEW230" s="29"/>
      <c r="TEX230" s="29"/>
      <c r="TEY230" s="29"/>
      <c r="TEZ230" s="29"/>
      <c r="TFA230" s="29"/>
      <c r="TFB230" s="29"/>
      <c r="TFC230" s="29"/>
      <c r="TFD230" s="29"/>
      <c r="TFE230" s="29"/>
      <c r="TFF230" s="29"/>
      <c r="TFG230" s="29"/>
      <c r="TFH230" s="29"/>
      <c r="TFI230" s="29"/>
      <c r="TFJ230" s="29"/>
      <c r="TFK230" s="29"/>
      <c r="TFL230" s="29"/>
      <c r="TFM230" s="29"/>
      <c r="TFN230" s="29"/>
      <c r="TFO230" s="29"/>
      <c r="TFP230" s="29"/>
      <c r="TFQ230" s="29"/>
      <c r="TFR230" s="29"/>
      <c r="TFS230" s="29"/>
      <c r="TFT230" s="29"/>
      <c r="TFU230" s="29"/>
      <c r="TFV230" s="29"/>
      <c r="TFW230" s="29"/>
      <c r="TFX230" s="29"/>
      <c r="TFY230" s="29"/>
      <c r="TFZ230" s="29"/>
      <c r="TGA230" s="29"/>
      <c r="TGB230" s="29"/>
      <c r="TGC230" s="29"/>
      <c r="TGD230" s="29"/>
      <c r="TGE230" s="29"/>
      <c r="TGF230" s="29"/>
      <c r="TGG230" s="29"/>
      <c r="TGH230" s="29"/>
      <c r="TGI230" s="29"/>
      <c r="TGJ230" s="29"/>
      <c r="TGK230" s="29"/>
      <c r="TGL230" s="29"/>
      <c r="TGM230" s="29"/>
      <c r="TGN230" s="29"/>
      <c r="TGO230" s="29"/>
      <c r="TGP230" s="29"/>
      <c r="TGQ230" s="29"/>
      <c r="TGR230" s="29"/>
      <c r="TGS230" s="29"/>
      <c r="TGT230" s="29"/>
      <c r="TGU230" s="29"/>
      <c r="TGV230" s="29"/>
      <c r="TGW230" s="29"/>
      <c r="TGX230" s="29"/>
      <c r="TGY230" s="29"/>
      <c r="TGZ230" s="29"/>
      <c r="THA230" s="29"/>
      <c r="THB230" s="29"/>
      <c r="THC230" s="29"/>
      <c r="THD230" s="29"/>
      <c r="THE230" s="29"/>
      <c r="THF230" s="29"/>
      <c r="THG230" s="29"/>
      <c r="THH230" s="29"/>
      <c r="THI230" s="29"/>
      <c r="THJ230" s="29"/>
      <c r="THK230" s="29"/>
      <c r="THL230" s="29"/>
      <c r="THM230" s="29"/>
      <c r="THN230" s="29"/>
      <c r="THO230" s="29"/>
      <c r="THP230" s="29"/>
      <c r="THQ230" s="29"/>
      <c r="THR230" s="29"/>
      <c r="THS230" s="29"/>
      <c r="THT230" s="29"/>
      <c r="THU230" s="29"/>
      <c r="THV230" s="29"/>
      <c r="THW230" s="29"/>
      <c r="THX230" s="29"/>
      <c r="THY230" s="29"/>
      <c r="THZ230" s="29"/>
      <c r="TIA230" s="29"/>
      <c r="TIB230" s="29"/>
      <c r="TIC230" s="29"/>
      <c r="TID230" s="29"/>
      <c r="TIE230" s="29"/>
      <c r="TIF230" s="29"/>
      <c r="TIG230" s="29"/>
      <c r="TIH230" s="29"/>
      <c r="TII230" s="29"/>
      <c r="TIJ230" s="29"/>
      <c r="TIK230" s="29"/>
      <c r="TIL230" s="29"/>
      <c r="TIM230" s="29"/>
      <c r="TIN230" s="29"/>
      <c r="TIO230" s="29"/>
      <c r="TIP230" s="29"/>
      <c r="TIQ230" s="29"/>
      <c r="TIR230" s="29"/>
      <c r="TIS230" s="29"/>
      <c r="TIT230" s="29"/>
      <c r="TIU230" s="29"/>
      <c r="TIV230" s="29"/>
      <c r="TIW230" s="29"/>
      <c r="TIX230" s="29"/>
      <c r="TIY230" s="29"/>
      <c r="TIZ230" s="29"/>
      <c r="TJA230" s="29"/>
      <c r="TJB230" s="29"/>
      <c r="TJC230" s="29"/>
      <c r="TJD230" s="29"/>
      <c r="TJE230" s="29"/>
      <c r="TJF230" s="29"/>
      <c r="TJG230" s="29"/>
      <c r="TJH230" s="29"/>
      <c r="TJI230" s="29"/>
      <c r="TJJ230" s="29"/>
      <c r="TJK230" s="29"/>
      <c r="TJL230" s="29"/>
      <c r="TJM230" s="29"/>
      <c r="TJN230" s="29"/>
      <c r="TJO230" s="29"/>
      <c r="TJP230" s="29"/>
      <c r="TJQ230" s="29"/>
      <c r="TJR230" s="29"/>
      <c r="TJS230" s="29"/>
      <c r="TJT230" s="29"/>
      <c r="TJU230" s="29"/>
      <c r="TJV230" s="29"/>
      <c r="TJW230" s="29"/>
      <c r="TJX230" s="29"/>
      <c r="TJY230" s="29"/>
      <c r="TJZ230" s="29"/>
      <c r="TKA230" s="29"/>
      <c r="TKB230" s="29"/>
      <c r="TKC230" s="29"/>
      <c r="TKD230" s="29"/>
      <c r="TKE230" s="29"/>
      <c r="TKF230" s="29"/>
      <c r="TKG230" s="29"/>
      <c r="TKH230" s="29"/>
      <c r="TKI230" s="29"/>
      <c r="TKJ230" s="29"/>
      <c r="TKK230" s="29"/>
      <c r="TKL230" s="29"/>
      <c r="TKM230" s="29"/>
      <c r="TKN230" s="29"/>
      <c r="TKO230" s="29"/>
      <c r="TKP230" s="29"/>
      <c r="TKQ230" s="29"/>
      <c r="TKR230" s="29"/>
      <c r="TKS230" s="29"/>
      <c r="TKT230" s="29"/>
      <c r="TKU230" s="29"/>
      <c r="TKV230" s="29"/>
      <c r="TKW230" s="29"/>
      <c r="TKX230" s="29"/>
      <c r="TKY230" s="29"/>
      <c r="TKZ230" s="29"/>
      <c r="TLA230" s="29"/>
      <c r="TLB230" s="29"/>
      <c r="TLC230" s="29"/>
      <c r="TLD230" s="29"/>
      <c r="TLE230" s="29"/>
      <c r="TLF230" s="29"/>
      <c r="TLG230" s="29"/>
      <c r="TLH230" s="29"/>
      <c r="TLI230" s="29"/>
      <c r="TLJ230" s="29"/>
      <c r="TLK230" s="29"/>
      <c r="TLL230" s="29"/>
      <c r="TLM230" s="29"/>
      <c r="TLN230" s="29"/>
      <c r="TLO230" s="29"/>
      <c r="TLP230" s="29"/>
      <c r="TLQ230" s="29"/>
      <c r="TLR230" s="29"/>
      <c r="TLS230" s="29"/>
      <c r="TLT230" s="29"/>
      <c r="TLU230" s="29"/>
      <c r="TLV230" s="29"/>
      <c r="TLW230" s="29"/>
      <c r="TLX230" s="29"/>
      <c r="TLY230" s="29"/>
      <c r="TLZ230" s="29"/>
      <c r="TMA230" s="29"/>
      <c r="TMB230" s="29"/>
      <c r="TMC230" s="29"/>
      <c r="TMD230" s="29"/>
      <c r="TME230" s="29"/>
      <c r="TMF230" s="29"/>
      <c r="TMG230" s="29"/>
      <c r="TMH230" s="29"/>
      <c r="TMI230" s="29"/>
      <c r="TMJ230" s="29"/>
      <c r="TMK230" s="29"/>
      <c r="TML230" s="29"/>
      <c r="TMM230" s="29"/>
      <c r="TMN230" s="29"/>
      <c r="TMO230" s="29"/>
      <c r="TMP230" s="29"/>
      <c r="TMQ230" s="29"/>
      <c r="TMR230" s="29"/>
      <c r="TMS230" s="29"/>
      <c r="TMT230" s="29"/>
      <c r="TMU230" s="29"/>
      <c r="TMV230" s="29"/>
      <c r="TMW230" s="29"/>
      <c r="TMX230" s="29"/>
      <c r="TMY230" s="29"/>
      <c r="TMZ230" s="29"/>
      <c r="TNA230" s="29"/>
      <c r="TNB230" s="29"/>
      <c r="TNC230" s="29"/>
      <c r="TND230" s="29"/>
      <c r="TNE230" s="29"/>
      <c r="TNF230" s="29"/>
      <c r="TNG230" s="29"/>
      <c r="TNH230" s="29"/>
      <c r="TNI230" s="29"/>
      <c r="TNJ230" s="29"/>
      <c r="TNK230" s="29"/>
      <c r="TNL230" s="29"/>
      <c r="TNM230" s="29"/>
      <c r="TNN230" s="29"/>
      <c r="TNO230" s="29"/>
      <c r="TNP230" s="29"/>
      <c r="TNQ230" s="29"/>
      <c r="TNR230" s="29"/>
      <c r="TNS230" s="29"/>
      <c r="TNT230" s="29"/>
      <c r="TNU230" s="29"/>
      <c r="TNV230" s="29"/>
      <c r="TNW230" s="29"/>
      <c r="TNX230" s="29"/>
      <c r="TNY230" s="29"/>
      <c r="TNZ230" s="29"/>
      <c r="TOA230" s="29"/>
      <c r="TOB230" s="29"/>
      <c r="TOC230" s="29"/>
      <c r="TOD230" s="29"/>
      <c r="TOE230" s="29"/>
      <c r="TOF230" s="29"/>
      <c r="TOG230" s="29"/>
      <c r="TOH230" s="29"/>
      <c r="TOI230" s="29"/>
      <c r="TOJ230" s="29"/>
      <c r="TOK230" s="29"/>
      <c r="TOL230" s="29"/>
      <c r="TOM230" s="29"/>
      <c r="TON230" s="29"/>
      <c r="TOO230" s="29"/>
      <c r="TOP230" s="29"/>
      <c r="TOQ230" s="29"/>
      <c r="TOR230" s="29"/>
      <c r="TOS230" s="29"/>
      <c r="TOT230" s="29"/>
      <c r="TOU230" s="29"/>
      <c r="TOV230" s="29"/>
      <c r="TOW230" s="29"/>
      <c r="TOX230" s="29"/>
      <c r="TOY230" s="29"/>
      <c r="TOZ230" s="29"/>
      <c r="TPA230" s="29"/>
      <c r="TPB230" s="29"/>
      <c r="TPC230" s="29"/>
      <c r="TPD230" s="29"/>
      <c r="TPE230" s="29"/>
      <c r="TPF230" s="29"/>
      <c r="TPG230" s="29"/>
      <c r="TPH230" s="29"/>
      <c r="TPI230" s="29"/>
      <c r="TPJ230" s="29"/>
      <c r="TPK230" s="29"/>
      <c r="TPL230" s="29"/>
      <c r="TPM230" s="29"/>
      <c r="TPN230" s="29"/>
      <c r="TPO230" s="29"/>
      <c r="TPP230" s="29"/>
      <c r="TPQ230" s="29"/>
      <c r="TPR230" s="29"/>
      <c r="TPS230" s="29"/>
      <c r="TPT230" s="29"/>
      <c r="TPU230" s="29"/>
      <c r="TPV230" s="29"/>
      <c r="TPW230" s="29"/>
      <c r="TPX230" s="29"/>
      <c r="TPY230" s="29"/>
      <c r="TPZ230" s="29"/>
      <c r="TQA230" s="29"/>
      <c r="TQB230" s="29"/>
      <c r="TQC230" s="29"/>
      <c r="TQD230" s="29"/>
      <c r="TQE230" s="29"/>
      <c r="TQF230" s="29"/>
      <c r="TQG230" s="29"/>
      <c r="TQH230" s="29"/>
      <c r="TQI230" s="29"/>
      <c r="TQJ230" s="29"/>
      <c r="TQK230" s="29"/>
      <c r="TQL230" s="29"/>
      <c r="TQM230" s="29"/>
      <c r="TQN230" s="29"/>
      <c r="TQO230" s="29"/>
      <c r="TQP230" s="29"/>
      <c r="TQQ230" s="29"/>
      <c r="TQR230" s="29"/>
      <c r="TQS230" s="29"/>
      <c r="TQT230" s="29"/>
      <c r="TQU230" s="29"/>
      <c r="TQV230" s="29"/>
      <c r="TQW230" s="29"/>
      <c r="TQX230" s="29"/>
      <c r="TQY230" s="29"/>
      <c r="TQZ230" s="29"/>
      <c r="TRA230" s="29"/>
      <c r="TRB230" s="29"/>
      <c r="TRC230" s="29"/>
      <c r="TRD230" s="29"/>
      <c r="TRE230" s="29"/>
      <c r="TRF230" s="29"/>
      <c r="TRG230" s="29"/>
      <c r="TRH230" s="29"/>
      <c r="TRI230" s="29"/>
      <c r="TRJ230" s="29"/>
      <c r="TRK230" s="29"/>
      <c r="TRL230" s="29"/>
      <c r="TRM230" s="29"/>
      <c r="TRN230" s="29"/>
      <c r="TRO230" s="29"/>
      <c r="TRP230" s="29"/>
      <c r="TRQ230" s="29"/>
      <c r="TRR230" s="29"/>
      <c r="TRS230" s="29"/>
      <c r="TRT230" s="29"/>
      <c r="TRU230" s="29"/>
      <c r="TRV230" s="29"/>
      <c r="TRW230" s="29"/>
      <c r="TRX230" s="29"/>
      <c r="TRY230" s="29"/>
      <c r="TRZ230" s="29"/>
      <c r="TSA230" s="29"/>
      <c r="TSB230" s="29"/>
      <c r="TSC230" s="29"/>
      <c r="TSD230" s="29"/>
      <c r="TSE230" s="29"/>
      <c r="TSF230" s="29"/>
      <c r="TSG230" s="29"/>
      <c r="TSH230" s="29"/>
      <c r="TSI230" s="29"/>
      <c r="TSJ230" s="29"/>
      <c r="TSK230" s="29"/>
      <c r="TSL230" s="29"/>
      <c r="TSM230" s="29"/>
      <c r="TSN230" s="29"/>
      <c r="TSO230" s="29"/>
      <c r="TSP230" s="29"/>
      <c r="TSQ230" s="29"/>
      <c r="TSR230" s="29"/>
      <c r="TSS230" s="29"/>
      <c r="TST230" s="29"/>
      <c r="TSU230" s="29"/>
      <c r="TSV230" s="29"/>
      <c r="TSW230" s="29"/>
      <c r="TSX230" s="29"/>
      <c r="TSY230" s="29"/>
      <c r="TSZ230" s="29"/>
      <c r="TTA230" s="29"/>
      <c r="TTB230" s="29"/>
      <c r="TTC230" s="29"/>
      <c r="TTD230" s="29"/>
      <c r="TTE230" s="29"/>
      <c r="TTF230" s="29"/>
      <c r="TTG230" s="29"/>
      <c r="TTH230" s="29"/>
      <c r="TTI230" s="29"/>
      <c r="TTJ230" s="29"/>
      <c r="TTK230" s="29"/>
      <c r="TTL230" s="29"/>
      <c r="TTM230" s="29"/>
      <c r="TTN230" s="29"/>
      <c r="TTO230" s="29"/>
      <c r="TTP230" s="29"/>
      <c r="TTQ230" s="29"/>
      <c r="TTR230" s="29"/>
      <c r="TTS230" s="29"/>
      <c r="TTT230" s="29"/>
      <c r="TTU230" s="29"/>
      <c r="TTV230" s="29"/>
      <c r="TTW230" s="29"/>
      <c r="TTX230" s="29"/>
      <c r="TTY230" s="29"/>
      <c r="TTZ230" s="29"/>
      <c r="TUA230" s="29"/>
      <c r="TUB230" s="29"/>
      <c r="TUC230" s="29"/>
      <c r="TUD230" s="29"/>
      <c r="TUE230" s="29"/>
      <c r="TUF230" s="29"/>
      <c r="TUG230" s="29"/>
      <c r="TUH230" s="29"/>
      <c r="TUI230" s="29"/>
      <c r="TUJ230" s="29"/>
      <c r="TUK230" s="29"/>
      <c r="TUL230" s="29"/>
      <c r="TUM230" s="29"/>
      <c r="TUN230" s="29"/>
      <c r="TUO230" s="29"/>
      <c r="TUP230" s="29"/>
      <c r="TUQ230" s="29"/>
      <c r="TUR230" s="29"/>
      <c r="TUS230" s="29"/>
      <c r="TUT230" s="29"/>
      <c r="TUU230" s="29"/>
      <c r="TUV230" s="29"/>
      <c r="TUW230" s="29"/>
      <c r="TUX230" s="29"/>
      <c r="TUY230" s="29"/>
      <c r="TUZ230" s="29"/>
      <c r="TVA230" s="29"/>
      <c r="TVB230" s="29"/>
      <c r="TVC230" s="29"/>
      <c r="TVD230" s="29"/>
      <c r="TVE230" s="29"/>
      <c r="TVF230" s="29"/>
      <c r="TVG230" s="29"/>
      <c r="TVH230" s="29"/>
      <c r="TVI230" s="29"/>
      <c r="TVJ230" s="29"/>
      <c r="TVK230" s="29"/>
      <c r="TVL230" s="29"/>
      <c r="TVM230" s="29"/>
      <c r="TVN230" s="29"/>
      <c r="TVO230" s="29"/>
      <c r="TVP230" s="29"/>
      <c r="TVQ230" s="29"/>
      <c r="TVR230" s="29"/>
      <c r="TVS230" s="29"/>
      <c r="TVT230" s="29"/>
      <c r="TVU230" s="29"/>
      <c r="TVV230" s="29"/>
      <c r="TVW230" s="29"/>
      <c r="TVX230" s="29"/>
      <c r="TVY230" s="29"/>
      <c r="TVZ230" s="29"/>
      <c r="TWA230" s="29"/>
      <c r="TWB230" s="29"/>
      <c r="TWC230" s="29"/>
      <c r="TWD230" s="29"/>
      <c r="TWE230" s="29"/>
      <c r="TWF230" s="29"/>
      <c r="TWG230" s="29"/>
      <c r="TWH230" s="29"/>
      <c r="TWI230" s="29"/>
      <c r="TWJ230" s="29"/>
      <c r="TWK230" s="29"/>
      <c r="TWL230" s="29"/>
      <c r="TWM230" s="29"/>
      <c r="TWN230" s="29"/>
      <c r="TWO230" s="29"/>
      <c r="TWP230" s="29"/>
      <c r="TWQ230" s="29"/>
      <c r="TWR230" s="29"/>
      <c r="TWS230" s="29"/>
      <c r="TWT230" s="29"/>
      <c r="TWU230" s="29"/>
      <c r="TWV230" s="29"/>
      <c r="TWW230" s="29"/>
      <c r="TWX230" s="29"/>
      <c r="TWY230" s="29"/>
      <c r="TWZ230" s="29"/>
      <c r="TXA230" s="29"/>
      <c r="TXB230" s="29"/>
      <c r="TXC230" s="29"/>
      <c r="TXD230" s="29"/>
      <c r="TXE230" s="29"/>
      <c r="TXF230" s="29"/>
      <c r="TXG230" s="29"/>
      <c r="TXH230" s="29"/>
      <c r="TXI230" s="29"/>
      <c r="TXJ230" s="29"/>
      <c r="TXK230" s="29"/>
      <c r="TXL230" s="29"/>
      <c r="TXM230" s="29"/>
      <c r="TXN230" s="29"/>
      <c r="TXO230" s="29"/>
      <c r="TXP230" s="29"/>
      <c r="TXQ230" s="29"/>
      <c r="TXR230" s="29"/>
      <c r="TXS230" s="29"/>
      <c r="TXT230" s="29"/>
      <c r="TXU230" s="29"/>
      <c r="TXV230" s="29"/>
      <c r="TXW230" s="29"/>
      <c r="TXX230" s="29"/>
      <c r="TXY230" s="29"/>
      <c r="TXZ230" s="29"/>
      <c r="TYA230" s="29"/>
      <c r="TYB230" s="29"/>
      <c r="TYC230" s="29"/>
      <c r="TYD230" s="29"/>
      <c r="TYE230" s="29"/>
      <c r="TYF230" s="29"/>
      <c r="TYG230" s="29"/>
      <c r="TYH230" s="29"/>
      <c r="TYI230" s="29"/>
      <c r="TYJ230" s="29"/>
      <c r="TYK230" s="29"/>
      <c r="TYL230" s="29"/>
      <c r="TYM230" s="29"/>
      <c r="TYN230" s="29"/>
      <c r="TYO230" s="29"/>
      <c r="TYP230" s="29"/>
      <c r="TYQ230" s="29"/>
      <c r="TYR230" s="29"/>
      <c r="TYS230" s="29"/>
      <c r="TYT230" s="29"/>
      <c r="TYU230" s="29"/>
      <c r="TYV230" s="29"/>
      <c r="TYW230" s="29"/>
      <c r="TYX230" s="29"/>
      <c r="TYY230" s="29"/>
      <c r="TYZ230" s="29"/>
      <c r="TZA230" s="29"/>
      <c r="TZB230" s="29"/>
      <c r="TZC230" s="29"/>
      <c r="TZD230" s="29"/>
      <c r="TZE230" s="29"/>
      <c r="TZF230" s="29"/>
      <c r="TZG230" s="29"/>
      <c r="TZH230" s="29"/>
      <c r="TZI230" s="29"/>
      <c r="TZJ230" s="29"/>
      <c r="TZK230" s="29"/>
      <c r="TZL230" s="29"/>
      <c r="TZM230" s="29"/>
      <c r="TZN230" s="29"/>
      <c r="TZO230" s="29"/>
      <c r="TZP230" s="29"/>
      <c r="TZQ230" s="29"/>
      <c r="TZR230" s="29"/>
      <c r="TZS230" s="29"/>
      <c r="TZT230" s="29"/>
      <c r="TZU230" s="29"/>
      <c r="TZV230" s="29"/>
      <c r="TZW230" s="29"/>
      <c r="TZX230" s="29"/>
      <c r="TZY230" s="29"/>
      <c r="TZZ230" s="29"/>
      <c r="UAA230" s="29"/>
      <c r="UAB230" s="29"/>
      <c r="UAC230" s="29"/>
      <c r="UAD230" s="29"/>
      <c r="UAE230" s="29"/>
      <c r="UAF230" s="29"/>
      <c r="UAG230" s="29"/>
      <c r="UAH230" s="29"/>
      <c r="UAI230" s="29"/>
      <c r="UAJ230" s="29"/>
      <c r="UAK230" s="29"/>
      <c r="UAL230" s="29"/>
      <c r="UAM230" s="29"/>
      <c r="UAN230" s="29"/>
      <c r="UAO230" s="29"/>
      <c r="UAP230" s="29"/>
      <c r="UAQ230" s="29"/>
      <c r="UAR230" s="29"/>
      <c r="UAS230" s="29"/>
      <c r="UAT230" s="29"/>
      <c r="UAU230" s="29"/>
      <c r="UAV230" s="29"/>
      <c r="UAW230" s="29"/>
      <c r="UAX230" s="29"/>
      <c r="UAY230" s="29"/>
      <c r="UAZ230" s="29"/>
      <c r="UBA230" s="29"/>
      <c r="UBB230" s="29"/>
      <c r="UBC230" s="29"/>
      <c r="UBD230" s="29"/>
      <c r="UBE230" s="29"/>
      <c r="UBF230" s="29"/>
      <c r="UBG230" s="29"/>
      <c r="UBH230" s="29"/>
      <c r="UBI230" s="29"/>
      <c r="UBJ230" s="29"/>
      <c r="UBK230" s="29"/>
      <c r="UBL230" s="29"/>
      <c r="UBM230" s="29"/>
      <c r="UBN230" s="29"/>
      <c r="UBO230" s="29"/>
      <c r="UBP230" s="29"/>
      <c r="UBQ230" s="29"/>
      <c r="UBR230" s="29"/>
      <c r="UBS230" s="29"/>
      <c r="UBT230" s="29"/>
      <c r="UBU230" s="29"/>
      <c r="UBV230" s="29"/>
      <c r="UBW230" s="29"/>
      <c r="UBX230" s="29"/>
      <c r="UBY230" s="29"/>
      <c r="UBZ230" s="29"/>
      <c r="UCA230" s="29"/>
      <c r="UCB230" s="29"/>
      <c r="UCC230" s="29"/>
      <c r="UCD230" s="29"/>
      <c r="UCE230" s="29"/>
      <c r="UCF230" s="29"/>
      <c r="UCG230" s="29"/>
      <c r="UCH230" s="29"/>
      <c r="UCI230" s="29"/>
      <c r="UCJ230" s="29"/>
      <c r="UCK230" s="29"/>
      <c r="UCL230" s="29"/>
      <c r="UCM230" s="29"/>
      <c r="UCN230" s="29"/>
      <c r="UCO230" s="29"/>
      <c r="UCP230" s="29"/>
      <c r="UCQ230" s="29"/>
      <c r="UCR230" s="29"/>
      <c r="UCS230" s="29"/>
      <c r="UCT230" s="29"/>
      <c r="UCU230" s="29"/>
      <c r="UCV230" s="29"/>
      <c r="UCW230" s="29"/>
      <c r="UCX230" s="29"/>
      <c r="UCY230" s="29"/>
      <c r="UCZ230" s="29"/>
      <c r="UDA230" s="29"/>
      <c r="UDB230" s="29"/>
      <c r="UDC230" s="29"/>
      <c r="UDD230" s="29"/>
      <c r="UDE230" s="29"/>
      <c r="UDF230" s="29"/>
      <c r="UDG230" s="29"/>
      <c r="UDH230" s="29"/>
      <c r="UDI230" s="29"/>
      <c r="UDJ230" s="29"/>
      <c r="UDK230" s="29"/>
      <c r="UDL230" s="29"/>
      <c r="UDM230" s="29"/>
      <c r="UDN230" s="29"/>
      <c r="UDO230" s="29"/>
      <c r="UDP230" s="29"/>
      <c r="UDQ230" s="29"/>
      <c r="UDR230" s="29"/>
      <c r="UDS230" s="29"/>
      <c r="UDT230" s="29"/>
      <c r="UDU230" s="29"/>
      <c r="UDV230" s="29"/>
      <c r="UDW230" s="29"/>
      <c r="UDX230" s="29"/>
      <c r="UDY230" s="29"/>
      <c r="UDZ230" s="29"/>
      <c r="UEA230" s="29"/>
      <c r="UEB230" s="29"/>
      <c r="UEC230" s="29"/>
      <c r="UED230" s="29"/>
      <c r="UEE230" s="29"/>
      <c r="UEF230" s="29"/>
      <c r="UEG230" s="29"/>
      <c r="UEH230" s="29"/>
      <c r="UEI230" s="29"/>
      <c r="UEJ230" s="29"/>
      <c r="UEK230" s="29"/>
      <c r="UEL230" s="29"/>
      <c r="UEM230" s="29"/>
      <c r="UEN230" s="29"/>
      <c r="UEO230" s="29"/>
      <c r="UEP230" s="29"/>
      <c r="UEQ230" s="29"/>
      <c r="UER230" s="29"/>
      <c r="UES230" s="29"/>
      <c r="UET230" s="29"/>
      <c r="UEU230" s="29"/>
      <c r="UEV230" s="29"/>
      <c r="UEW230" s="29"/>
      <c r="UEX230" s="29"/>
      <c r="UEY230" s="29"/>
      <c r="UEZ230" s="29"/>
      <c r="UFA230" s="29"/>
      <c r="UFB230" s="29"/>
      <c r="UFC230" s="29"/>
      <c r="UFD230" s="29"/>
      <c r="UFE230" s="29"/>
      <c r="UFF230" s="29"/>
      <c r="UFG230" s="29"/>
      <c r="UFH230" s="29"/>
      <c r="UFI230" s="29"/>
      <c r="UFJ230" s="29"/>
      <c r="UFK230" s="29"/>
      <c r="UFL230" s="29"/>
      <c r="UFM230" s="29"/>
      <c r="UFN230" s="29"/>
      <c r="UFO230" s="29"/>
      <c r="UFP230" s="29"/>
      <c r="UFQ230" s="29"/>
      <c r="UFR230" s="29"/>
      <c r="UFS230" s="29"/>
      <c r="UFT230" s="29"/>
      <c r="UFU230" s="29"/>
      <c r="UFV230" s="29"/>
      <c r="UFW230" s="29"/>
      <c r="UFX230" s="29"/>
      <c r="UFY230" s="29"/>
      <c r="UFZ230" s="29"/>
      <c r="UGA230" s="29"/>
      <c r="UGB230" s="29"/>
      <c r="UGC230" s="29"/>
      <c r="UGD230" s="29"/>
      <c r="UGE230" s="29"/>
      <c r="UGF230" s="29"/>
      <c r="UGG230" s="29"/>
      <c r="UGH230" s="29"/>
      <c r="UGI230" s="29"/>
      <c r="UGJ230" s="29"/>
      <c r="UGK230" s="29"/>
      <c r="UGL230" s="29"/>
      <c r="UGM230" s="29"/>
      <c r="UGN230" s="29"/>
      <c r="UGO230" s="29"/>
      <c r="UGP230" s="29"/>
      <c r="UGQ230" s="29"/>
      <c r="UGR230" s="29"/>
      <c r="UGS230" s="29"/>
      <c r="UGT230" s="29"/>
      <c r="UGU230" s="29"/>
      <c r="UGV230" s="29"/>
      <c r="UGW230" s="29"/>
      <c r="UGX230" s="29"/>
      <c r="UGY230" s="29"/>
      <c r="UGZ230" s="29"/>
      <c r="UHA230" s="29"/>
      <c r="UHB230" s="29"/>
      <c r="UHC230" s="29"/>
      <c r="UHD230" s="29"/>
      <c r="UHE230" s="29"/>
      <c r="UHF230" s="29"/>
      <c r="UHG230" s="29"/>
      <c r="UHH230" s="29"/>
      <c r="UHI230" s="29"/>
      <c r="UHJ230" s="29"/>
      <c r="UHK230" s="29"/>
      <c r="UHL230" s="29"/>
      <c r="UHM230" s="29"/>
      <c r="UHN230" s="29"/>
      <c r="UHO230" s="29"/>
      <c r="UHP230" s="29"/>
      <c r="UHQ230" s="29"/>
      <c r="UHR230" s="29"/>
      <c r="UHS230" s="29"/>
      <c r="UHT230" s="29"/>
      <c r="UHU230" s="29"/>
      <c r="UHV230" s="29"/>
      <c r="UHW230" s="29"/>
      <c r="UHX230" s="29"/>
      <c r="UHY230" s="29"/>
      <c r="UHZ230" s="29"/>
      <c r="UIA230" s="29"/>
      <c r="UIB230" s="29"/>
      <c r="UIC230" s="29"/>
      <c r="UID230" s="29"/>
      <c r="UIE230" s="29"/>
      <c r="UIF230" s="29"/>
      <c r="UIG230" s="29"/>
      <c r="UIH230" s="29"/>
      <c r="UII230" s="29"/>
      <c r="UIJ230" s="29"/>
      <c r="UIK230" s="29"/>
      <c r="UIL230" s="29"/>
      <c r="UIM230" s="29"/>
      <c r="UIN230" s="29"/>
      <c r="UIO230" s="29"/>
      <c r="UIP230" s="29"/>
      <c r="UIQ230" s="29"/>
      <c r="UIR230" s="29"/>
      <c r="UIS230" s="29"/>
      <c r="UIT230" s="29"/>
      <c r="UIU230" s="29"/>
      <c r="UIV230" s="29"/>
      <c r="UIW230" s="29"/>
      <c r="UIX230" s="29"/>
      <c r="UIY230" s="29"/>
      <c r="UIZ230" s="29"/>
      <c r="UJA230" s="29"/>
      <c r="UJB230" s="29"/>
      <c r="UJC230" s="29"/>
      <c r="UJD230" s="29"/>
      <c r="UJE230" s="29"/>
      <c r="UJF230" s="29"/>
      <c r="UJG230" s="29"/>
      <c r="UJH230" s="29"/>
      <c r="UJI230" s="29"/>
      <c r="UJJ230" s="29"/>
      <c r="UJK230" s="29"/>
      <c r="UJL230" s="29"/>
      <c r="UJM230" s="29"/>
      <c r="UJN230" s="29"/>
      <c r="UJO230" s="29"/>
      <c r="UJP230" s="29"/>
      <c r="UJQ230" s="29"/>
      <c r="UJR230" s="29"/>
      <c r="UJS230" s="29"/>
      <c r="UJT230" s="29"/>
      <c r="UJU230" s="29"/>
      <c r="UJV230" s="29"/>
      <c r="UJW230" s="29"/>
      <c r="UJX230" s="29"/>
      <c r="UJY230" s="29"/>
      <c r="UJZ230" s="29"/>
      <c r="UKA230" s="29"/>
      <c r="UKB230" s="29"/>
      <c r="UKC230" s="29"/>
      <c r="UKD230" s="29"/>
      <c r="UKE230" s="29"/>
      <c r="UKF230" s="29"/>
      <c r="UKG230" s="29"/>
      <c r="UKH230" s="29"/>
      <c r="UKI230" s="29"/>
      <c r="UKJ230" s="29"/>
      <c r="UKK230" s="29"/>
      <c r="UKL230" s="29"/>
      <c r="UKM230" s="29"/>
      <c r="UKN230" s="29"/>
      <c r="UKO230" s="29"/>
      <c r="UKP230" s="29"/>
      <c r="UKQ230" s="29"/>
      <c r="UKR230" s="29"/>
      <c r="UKS230" s="29"/>
      <c r="UKT230" s="29"/>
      <c r="UKU230" s="29"/>
      <c r="UKV230" s="29"/>
      <c r="UKW230" s="29"/>
      <c r="UKX230" s="29"/>
      <c r="UKY230" s="29"/>
      <c r="UKZ230" s="29"/>
      <c r="ULA230" s="29"/>
      <c r="ULB230" s="29"/>
      <c r="ULC230" s="29"/>
      <c r="ULD230" s="29"/>
      <c r="ULE230" s="29"/>
      <c r="ULF230" s="29"/>
      <c r="ULG230" s="29"/>
      <c r="ULH230" s="29"/>
      <c r="ULI230" s="29"/>
      <c r="ULJ230" s="29"/>
      <c r="ULK230" s="29"/>
      <c r="ULL230" s="29"/>
      <c r="ULM230" s="29"/>
      <c r="ULN230" s="29"/>
      <c r="ULO230" s="29"/>
      <c r="ULP230" s="29"/>
      <c r="ULQ230" s="29"/>
      <c r="ULR230" s="29"/>
      <c r="ULS230" s="29"/>
      <c r="ULT230" s="29"/>
      <c r="ULU230" s="29"/>
      <c r="ULV230" s="29"/>
      <c r="ULW230" s="29"/>
      <c r="ULX230" s="29"/>
      <c r="ULY230" s="29"/>
      <c r="ULZ230" s="29"/>
      <c r="UMA230" s="29"/>
      <c r="UMB230" s="29"/>
      <c r="UMC230" s="29"/>
      <c r="UMD230" s="29"/>
      <c r="UME230" s="29"/>
      <c r="UMF230" s="29"/>
      <c r="UMG230" s="29"/>
      <c r="UMH230" s="29"/>
      <c r="UMI230" s="29"/>
      <c r="UMJ230" s="29"/>
      <c r="UMK230" s="29"/>
      <c r="UML230" s="29"/>
      <c r="UMM230" s="29"/>
      <c r="UMN230" s="29"/>
      <c r="UMO230" s="29"/>
      <c r="UMP230" s="29"/>
      <c r="UMQ230" s="29"/>
      <c r="UMR230" s="29"/>
      <c r="UMS230" s="29"/>
      <c r="UMT230" s="29"/>
      <c r="UMU230" s="29"/>
      <c r="UMV230" s="29"/>
      <c r="UMW230" s="29"/>
      <c r="UMX230" s="29"/>
      <c r="UMY230" s="29"/>
      <c r="UMZ230" s="29"/>
      <c r="UNA230" s="29"/>
      <c r="UNB230" s="29"/>
      <c r="UNC230" s="29"/>
      <c r="UND230" s="29"/>
      <c r="UNE230" s="29"/>
      <c r="UNF230" s="29"/>
      <c r="UNG230" s="29"/>
      <c r="UNH230" s="29"/>
      <c r="UNI230" s="29"/>
      <c r="UNJ230" s="29"/>
      <c r="UNK230" s="29"/>
      <c r="UNL230" s="29"/>
      <c r="UNM230" s="29"/>
      <c r="UNN230" s="29"/>
      <c r="UNO230" s="29"/>
      <c r="UNP230" s="29"/>
      <c r="UNQ230" s="29"/>
      <c r="UNR230" s="29"/>
      <c r="UNS230" s="29"/>
      <c r="UNT230" s="29"/>
      <c r="UNU230" s="29"/>
      <c r="UNV230" s="29"/>
      <c r="UNW230" s="29"/>
      <c r="UNX230" s="29"/>
      <c r="UNY230" s="29"/>
      <c r="UNZ230" s="29"/>
      <c r="UOA230" s="29"/>
      <c r="UOB230" s="29"/>
      <c r="UOC230" s="29"/>
      <c r="UOD230" s="29"/>
      <c r="UOE230" s="29"/>
      <c r="UOF230" s="29"/>
      <c r="UOG230" s="29"/>
      <c r="UOH230" s="29"/>
      <c r="UOI230" s="29"/>
      <c r="UOJ230" s="29"/>
      <c r="UOK230" s="29"/>
      <c r="UOL230" s="29"/>
      <c r="UOM230" s="29"/>
      <c r="UON230" s="29"/>
      <c r="UOO230" s="29"/>
      <c r="UOP230" s="29"/>
      <c r="UOQ230" s="29"/>
      <c r="UOR230" s="29"/>
      <c r="UOS230" s="29"/>
      <c r="UOT230" s="29"/>
      <c r="UOU230" s="29"/>
      <c r="UOV230" s="29"/>
      <c r="UOW230" s="29"/>
      <c r="UOX230" s="29"/>
      <c r="UOY230" s="29"/>
      <c r="UOZ230" s="29"/>
      <c r="UPA230" s="29"/>
      <c r="UPB230" s="29"/>
      <c r="UPC230" s="29"/>
      <c r="UPD230" s="29"/>
      <c r="UPE230" s="29"/>
      <c r="UPF230" s="29"/>
      <c r="UPG230" s="29"/>
      <c r="UPH230" s="29"/>
      <c r="UPI230" s="29"/>
      <c r="UPJ230" s="29"/>
      <c r="UPK230" s="29"/>
      <c r="UPL230" s="29"/>
      <c r="UPM230" s="29"/>
      <c r="UPN230" s="29"/>
      <c r="UPO230" s="29"/>
      <c r="UPP230" s="29"/>
      <c r="UPQ230" s="29"/>
      <c r="UPR230" s="29"/>
      <c r="UPS230" s="29"/>
      <c r="UPT230" s="29"/>
      <c r="UPU230" s="29"/>
      <c r="UPV230" s="29"/>
      <c r="UPW230" s="29"/>
      <c r="UPX230" s="29"/>
      <c r="UPY230" s="29"/>
      <c r="UPZ230" s="29"/>
      <c r="UQA230" s="29"/>
      <c r="UQB230" s="29"/>
      <c r="UQC230" s="29"/>
      <c r="UQD230" s="29"/>
      <c r="UQE230" s="29"/>
      <c r="UQF230" s="29"/>
      <c r="UQG230" s="29"/>
      <c r="UQH230" s="29"/>
      <c r="UQI230" s="29"/>
      <c r="UQJ230" s="29"/>
      <c r="UQK230" s="29"/>
      <c r="UQL230" s="29"/>
      <c r="UQM230" s="29"/>
      <c r="UQN230" s="29"/>
      <c r="UQO230" s="29"/>
      <c r="UQP230" s="29"/>
      <c r="UQQ230" s="29"/>
      <c r="UQR230" s="29"/>
      <c r="UQS230" s="29"/>
      <c r="UQT230" s="29"/>
      <c r="UQU230" s="29"/>
      <c r="UQV230" s="29"/>
      <c r="UQW230" s="29"/>
      <c r="UQX230" s="29"/>
      <c r="UQY230" s="29"/>
      <c r="UQZ230" s="29"/>
      <c r="URA230" s="29"/>
      <c r="URB230" s="29"/>
      <c r="URC230" s="29"/>
      <c r="URD230" s="29"/>
      <c r="URE230" s="29"/>
      <c r="URF230" s="29"/>
      <c r="URG230" s="29"/>
      <c r="URH230" s="29"/>
      <c r="URI230" s="29"/>
      <c r="URJ230" s="29"/>
      <c r="URK230" s="29"/>
      <c r="URL230" s="29"/>
      <c r="URM230" s="29"/>
      <c r="URN230" s="29"/>
      <c r="URO230" s="29"/>
      <c r="URP230" s="29"/>
      <c r="URQ230" s="29"/>
      <c r="URR230" s="29"/>
      <c r="URS230" s="29"/>
      <c r="URT230" s="29"/>
      <c r="URU230" s="29"/>
      <c r="URV230" s="29"/>
      <c r="URW230" s="29"/>
      <c r="URX230" s="29"/>
      <c r="URY230" s="29"/>
      <c r="URZ230" s="29"/>
      <c r="USA230" s="29"/>
      <c r="USB230" s="29"/>
      <c r="USC230" s="29"/>
      <c r="USD230" s="29"/>
      <c r="USE230" s="29"/>
      <c r="USF230" s="29"/>
      <c r="USG230" s="29"/>
      <c r="USH230" s="29"/>
      <c r="USI230" s="29"/>
      <c r="USJ230" s="29"/>
      <c r="USK230" s="29"/>
      <c r="USL230" s="29"/>
      <c r="USM230" s="29"/>
      <c r="USN230" s="29"/>
      <c r="USO230" s="29"/>
      <c r="USP230" s="29"/>
      <c r="USQ230" s="29"/>
      <c r="USR230" s="29"/>
      <c r="USS230" s="29"/>
      <c r="UST230" s="29"/>
      <c r="USU230" s="29"/>
      <c r="USV230" s="29"/>
      <c r="USW230" s="29"/>
      <c r="USX230" s="29"/>
      <c r="USY230" s="29"/>
      <c r="USZ230" s="29"/>
      <c r="UTA230" s="29"/>
      <c r="UTB230" s="29"/>
      <c r="UTC230" s="29"/>
      <c r="UTD230" s="29"/>
      <c r="UTE230" s="29"/>
      <c r="UTF230" s="29"/>
      <c r="UTG230" s="29"/>
      <c r="UTH230" s="29"/>
      <c r="UTI230" s="29"/>
      <c r="UTJ230" s="29"/>
      <c r="UTK230" s="29"/>
      <c r="UTL230" s="29"/>
      <c r="UTM230" s="29"/>
      <c r="UTN230" s="29"/>
      <c r="UTO230" s="29"/>
      <c r="UTP230" s="29"/>
      <c r="UTQ230" s="29"/>
      <c r="UTR230" s="29"/>
      <c r="UTS230" s="29"/>
      <c r="UTT230" s="29"/>
      <c r="UTU230" s="29"/>
      <c r="UTV230" s="29"/>
      <c r="UTW230" s="29"/>
      <c r="UTX230" s="29"/>
      <c r="UTY230" s="29"/>
      <c r="UTZ230" s="29"/>
      <c r="UUA230" s="29"/>
      <c r="UUB230" s="29"/>
      <c r="UUC230" s="29"/>
      <c r="UUD230" s="29"/>
      <c r="UUE230" s="29"/>
      <c r="UUF230" s="29"/>
      <c r="UUG230" s="29"/>
      <c r="UUH230" s="29"/>
      <c r="UUI230" s="29"/>
      <c r="UUJ230" s="29"/>
      <c r="UUK230" s="29"/>
      <c r="UUL230" s="29"/>
      <c r="UUM230" s="29"/>
      <c r="UUN230" s="29"/>
      <c r="UUO230" s="29"/>
      <c r="UUP230" s="29"/>
      <c r="UUQ230" s="29"/>
      <c r="UUR230" s="29"/>
      <c r="UUS230" s="29"/>
      <c r="UUT230" s="29"/>
      <c r="UUU230" s="29"/>
      <c r="UUV230" s="29"/>
      <c r="UUW230" s="29"/>
      <c r="UUX230" s="29"/>
      <c r="UUY230" s="29"/>
      <c r="UUZ230" s="29"/>
      <c r="UVA230" s="29"/>
      <c r="UVB230" s="29"/>
      <c r="UVC230" s="29"/>
      <c r="UVD230" s="29"/>
      <c r="UVE230" s="29"/>
      <c r="UVF230" s="29"/>
      <c r="UVG230" s="29"/>
      <c r="UVH230" s="29"/>
      <c r="UVI230" s="29"/>
      <c r="UVJ230" s="29"/>
      <c r="UVK230" s="29"/>
      <c r="UVL230" s="29"/>
      <c r="UVM230" s="29"/>
      <c r="UVN230" s="29"/>
      <c r="UVO230" s="29"/>
      <c r="UVP230" s="29"/>
      <c r="UVQ230" s="29"/>
      <c r="UVR230" s="29"/>
      <c r="UVS230" s="29"/>
      <c r="UVT230" s="29"/>
      <c r="UVU230" s="29"/>
      <c r="UVV230" s="29"/>
      <c r="UVW230" s="29"/>
      <c r="UVX230" s="29"/>
      <c r="UVY230" s="29"/>
      <c r="UVZ230" s="29"/>
      <c r="UWA230" s="29"/>
      <c r="UWB230" s="29"/>
      <c r="UWC230" s="29"/>
      <c r="UWD230" s="29"/>
      <c r="UWE230" s="29"/>
      <c r="UWF230" s="29"/>
      <c r="UWG230" s="29"/>
      <c r="UWH230" s="29"/>
      <c r="UWI230" s="29"/>
      <c r="UWJ230" s="29"/>
      <c r="UWK230" s="29"/>
      <c r="UWL230" s="29"/>
      <c r="UWM230" s="29"/>
      <c r="UWN230" s="29"/>
      <c r="UWO230" s="29"/>
      <c r="UWP230" s="29"/>
      <c r="UWQ230" s="29"/>
      <c r="UWR230" s="29"/>
      <c r="UWS230" s="29"/>
      <c r="UWT230" s="29"/>
      <c r="UWU230" s="29"/>
      <c r="UWV230" s="29"/>
      <c r="UWW230" s="29"/>
      <c r="UWX230" s="29"/>
      <c r="UWY230" s="29"/>
      <c r="UWZ230" s="29"/>
      <c r="UXA230" s="29"/>
      <c r="UXB230" s="29"/>
      <c r="UXC230" s="29"/>
      <c r="UXD230" s="29"/>
      <c r="UXE230" s="29"/>
      <c r="UXF230" s="29"/>
      <c r="UXG230" s="29"/>
      <c r="UXH230" s="29"/>
      <c r="UXI230" s="29"/>
      <c r="UXJ230" s="29"/>
      <c r="UXK230" s="29"/>
      <c r="UXL230" s="29"/>
      <c r="UXM230" s="29"/>
      <c r="UXN230" s="29"/>
      <c r="UXO230" s="29"/>
      <c r="UXP230" s="29"/>
      <c r="UXQ230" s="29"/>
      <c r="UXR230" s="29"/>
      <c r="UXS230" s="29"/>
      <c r="UXT230" s="29"/>
      <c r="UXU230" s="29"/>
      <c r="UXV230" s="29"/>
      <c r="UXW230" s="29"/>
      <c r="UXX230" s="29"/>
      <c r="UXY230" s="29"/>
      <c r="UXZ230" s="29"/>
      <c r="UYA230" s="29"/>
      <c r="UYB230" s="29"/>
      <c r="UYC230" s="29"/>
      <c r="UYD230" s="29"/>
      <c r="UYE230" s="29"/>
      <c r="UYF230" s="29"/>
      <c r="UYG230" s="29"/>
      <c r="UYH230" s="29"/>
      <c r="UYI230" s="29"/>
      <c r="UYJ230" s="29"/>
      <c r="UYK230" s="29"/>
      <c r="UYL230" s="29"/>
      <c r="UYM230" s="29"/>
      <c r="UYN230" s="29"/>
      <c r="UYO230" s="29"/>
      <c r="UYP230" s="29"/>
      <c r="UYQ230" s="29"/>
      <c r="UYR230" s="29"/>
      <c r="UYS230" s="29"/>
      <c r="UYT230" s="29"/>
      <c r="UYU230" s="29"/>
      <c r="UYV230" s="29"/>
      <c r="UYW230" s="29"/>
      <c r="UYX230" s="29"/>
      <c r="UYY230" s="29"/>
      <c r="UYZ230" s="29"/>
      <c r="UZA230" s="29"/>
      <c r="UZB230" s="29"/>
      <c r="UZC230" s="29"/>
      <c r="UZD230" s="29"/>
      <c r="UZE230" s="29"/>
      <c r="UZF230" s="29"/>
      <c r="UZG230" s="29"/>
      <c r="UZH230" s="29"/>
      <c r="UZI230" s="29"/>
      <c r="UZJ230" s="29"/>
      <c r="UZK230" s="29"/>
      <c r="UZL230" s="29"/>
      <c r="UZM230" s="29"/>
      <c r="UZN230" s="29"/>
      <c r="UZO230" s="29"/>
      <c r="UZP230" s="29"/>
      <c r="UZQ230" s="29"/>
      <c r="UZR230" s="29"/>
      <c r="UZS230" s="29"/>
      <c r="UZT230" s="29"/>
      <c r="UZU230" s="29"/>
      <c r="UZV230" s="29"/>
      <c r="UZW230" s="29"/>
      <c r="UZX230" s="29"/>
      <c r="UZY230" s="29"/>
      <c r="UZZ230" s="29"/>
      <c r="VAA230" s="29"/>
      <c r="VAB230" s="29"/>
      <c r="VAC230" s="29"/>
      <c r="VAD230" s="29"/>
      <c r="VAE230" s="29"/>
      <c r="VAF230" s="29"/>
      <c r="VAG230" s="29"/>
      <c r="VAH230" s="29"/>
      <c r="VAI230" s="29"/>
      <c r="VAJ230" s="29"/>
      <c r="VAK230" s="29"/>
      <c r="VAL230" s="29"/>
      <c r="VAM230" s="29"/>
      <c r="VAN230" s="29"/>
      <c r="VAO230" s="29"/>
      <c r="VAP230" s="29"/>
      <c r="VAQ230" s="29"/>
      <c r="VAR230" s="29"/>
      <c r="VAS230" s="29"/>
      <c r="VAT230" s="29"/>
      <c r="VAU230" s="29"/>
      <c r="VAV230" s="29"/>
      <c r="VAW230" s="29"/>
      <c r="VAX230" s="29"/>
      <c r="VAY230" s="29"/>
      <c r="VAZ230" s="29"/>
      <c r="VBA230" s="29"/>
      <c r="VBB230" s="29"/>
      <c r="VBC230" s="29"/>
      <c r="VBD230" s="29"/>
      <c r="VBE230" s="29"/>
      <c r="VBF230" s="29"/>
      <c r="VBG230" s="29"/>
      <c r="VBH230" s="29"/>
      <c r="VBI230" s="29"/>
      <c r="VBJ230" s="29"/>
      <c r="VBK230" s="29"/>
      <c r="VBL230" s="29"/>
      <c r="VBM230" s="29"/>
      <c r="VBN230" s="29"/>
      <c r="VBO230" s="29"/>
      <c r="VBP230" s="29"/>
      <c r="VBQ230" s="29"/>
      <c r="VBR230" s="29"/>
      <c r="VBS230" s="29"/>
      <c r="VBT230" s="29"/>
      <c r="VBU230" s="29"/>
      <c r="VBV230" s="29"/>
      <c r="VBW230" s="29"/>
      <c r="VBX230" s="29"/>
      <c r="VBY230" s="29"/>
      <c r="VBZ230" s="29"/>
      <c r="VCA230" s="29"/>
      <c r="VCB230" s="29"/>
      <c r="VCC230" s="29"/>
      <c r="VCD230" s="29"/>
      <c r="VCE230" s="29"/>
      <c r="VCF230" s="29"/>
      <c r="VCG230" s="29"/>
      <c r="VCH230" s="29"/>
      <c r="VCI230" s="29"/>
      <c r="VCJ230" s="29"/>
      <c r="VCK230" s="29"/>
      <c r="VCL230" s="29"/>
      <c r="VCM230" s="29"/>
      <c r="VCN230" s="29"/>
      <c r="VCO230" s="29"/>
      <c r="VCP230" s="29"/>
      <c r="VCQ230" s="29"/>
      <c r="VCR230" s="29"/>
      <c r="VCS230" s="29"/>
      <c r="VCT230" s="29"/>
      <c r="VCU230" s="29"/>
      <c r="VCV230" s="29"/>
      <c r="VCW230" s="29"/>
      <c r="VCX230" s="29"/>
      <c r="VCY230" s="29"/>
      <c r="VCZ230" s="29"/>
      <c r="VDA230" s="29"/>
      <c r="VDB230" s="29"/>
      <c r="VDC230" s="29"/>
      <c r="VDD230" s="29"/>
      <c r="VDE230" s="29"/>
      <c r="VDF230" s="29"/>
      <c r="VDG230" s="29"/>
      <c r="VDH230" s="29"/>
      <c r="VDI230" s="29"/>
      <c r="VDJ230" s="29"/>
      <c r="VDK230" s="29"/>
      <c r="VDL230" s="29"/>
      <c r="VDM230" s="29"/>
      <c r="VDN230" s="29"/>
      <c r="VDO230" s="29"/>
      <c r="VDP230" s="29"/>
      <c r="VDQ230" s="29"/>
      <c r="VDR230" s="29"/>
      <c r="VDS230" s="29"/>
      <c r="VDT230" s="29"/>
      <c r="VDU230" s="29"/>
      <c r="VDV230" s="29"/>
      <c r="VDW230" s="29"/>
      <c r="VDX230" s="29"/>
      <c r="VDY230" s="29"/>
      <c r="VDZ230" s="29"/>
      <c r="VEA230" s="29"/>
      <c r="VEB230" s="29"/>
      <c r="VEC230" s="29"/>
      <c r="VED230" s="29"/>
      <c r="VEE230" s="29"/>
      <c r="VEF230" s="29"/>
      <c r="VEG230" s="29"/>
      <c r="VEH230" s="29"/>
      <c r="VEI230" s="29"/>
      <c r="VEJ230" s="29"/>
      <c r="VEK230" s="29"/>
      <c r="VEL230" s="29"/>
      <c r="VEM230" s="29"/>
      <c r="VEN230" s="29"/>
      <c r="VEO230" s="29"/>
      <c r="VEP230" s="29"/>
      <c r="VEQ230" s="29"/>
      <c r="VER230" s="29"/>
      <c r="VES230" s="29"/>
      <c r="VET230" s="29"/>
      <c r="VEU230" s="29"/>
      <c r="VEV230" s="29"/>
      <c r="VEW230" s="29"/>
      <c r="VEX230" s="29"/>
      <c r="VEY230" s="29"/>
      <c r="VEZ230" s="29"/>
      <c r="VFA230" s="29"/>
      <c r="VFB230" s="29"/>
      <c r="VFC230" s="29"/>
      <c r="VFD230" s="29"/>
      <c r="VFE230" s="29"/>
      <c r="VFF230" s="29"/>
      <c r="VFG230" s="29"/>
      <c r="VFH230" s="29"/>
      <c r="VFI230" s="29"/>
      <c r="VFJ230" s="29"/>
      <c r="VFK230" s="29"/>
      <c r="VFL230" s="29"/>
      <c r="VFM230" s="29"/>
      <c r="VFN230" s="29"/>
      <c r="VFO230" s="29"/>
      <c r="VFP230" s="29"/>
      <c r="VFQ230" s="29"/>
      <c r="VFR230" s="29"/>
      <c r="VFS230" s="29"/>
      <c r="VFT230" s="29"/>
      <c r="VFU230" s="29"/>
      <c r="VFV230" s="29"/>
      <c r="VFW230" s="29"/>
      <c r="VFX230" s="29"/>
      <c r="VFY230" s="29"/>
      <c r="VFZ230" s="29"/>
      <c r="VGA230" s="29"/>
      <c r="VGB230" s="29"/>
      <c r="VGC230" s="29"/>
      <c r="VGD230" s="29"/>
      <c r="VGE230" s="29"/>
      <c r="VGF230" s="29"/>
      <c r="VGG230" s="29"/>
      <c r="VGH230" s="29"/>
      <c r="VGI230" s="29"/>
      <c r="VGJ230" s="29"/>
      <c r="VGK230" s="29"/>
      <c r="VGL230" s="29"/>
      <c r="VGM230" s="29"/>
      <c r="VGN230" s="29"/>
      <c r="VGO230" s="29"/>
      <c r="VGP230" s="29"/>
      <c r="VGQ230" s="29"/>
      <c r="VGR230" s="29"/>
      <c r="VGS230" s="29"/>
      <c r="VGT230" s="29"/>
      <c r="VGU230" s="29"/>
      <c r="VGV230" s="29"/>
      <c r="VGW230" s="29"/>
      <c r="VGX230" s="29"/>
      <c r="VGY230" s="29"/>
      <c r="VGZ230" s="29"/>
      <c r="VHA230" s="29"/>
      <c r="VHB230" s="29"/>
      <c r="VHC230" s="29"/>
      <c r="VHD230" s="29"/>
      <c r="VHE230" s="29"/>
      <c r="VHF230" s="29"/>
      <c r="VHG230" s="29"/>
      <c r="VHH230" s="29"/>
      <c r="VHI230" s="29"/>
      <c r="VHJ230" s="29"/>
      <c r="VHK230" s="29"/>
      <c r="VHL230" s="29"/>
      <c r="VHM230" s="29"/>
      <c r="VHN230" s="29"/>
      <c r="VHO230" s="29"/>
      <c r="VHP230" s="29"/>
      <c r="VHQ230" s="29"/>
      <c r="VHR230" s="29"/>
      <c r="VHS230" s="29"/>
      <c r="VHT230" s="29"/>
      <c r="VHU230" s="29"/>
      <c r="VHV230" s="29"/>
      <c r="VHW230" s="29"/>
      <c r="VHX230" s="29"/>
      <c r="VHY230" s="29"/>
      <c r="VHZ230" s="29"/>
      <c r="VIA230" s="29"/>
      <c r="VIB230" s="29"/>
      <c r="VIC230" s="29"/>
      <c r="VID230" s="29"/>
      <c r="VIE230" s="29"/>
      <c r="VIF230" s="29"/>
      <c r="VIG230" s="29"/>
      <c r="VIH230" s="29"/>
      <c r="VII230" s="29"/>
      <c r="VIJ230" s="29"/>
      <c r="VIK230" s="29"/>
      <c r="VIL230" s="29"/>
      <c r="VIM230" s="29"/>
      <c r="VIN230" s="29"/>
      <c r="VIO230" s="29"/>
      <c r="VIP230" s="29"/>
      <c r="VIQ230" s="29"/>
      <c r="VIR230" s="29"/>
      <c r="VIS230" s="29"/>
      <c r="VIT230" s="29"/>
      <c r="VIU230" s="29"/>
      <c r="VIV230" s="29"/>
      <c r="VIW230" s="29"/>
      <c r="VIX230" s="29"/>
      <c r="VIY230" s="29"/>
      <c r="VIZ230" s="29"/>
      <c r="VJA230" s="29"/>
      <c r="VJB230" s="29"/>
      <c r="VJC230" s="29"/>
      <c r="VJD230" s="29"/>
      <c r="VJE230" s="29"/>
      <c r="VJF230" s="29"/>
      <c r="VJG230" s="29"/>
      <c r="VJH230" s="29"/>
      <c r="VJI230" s="29"/>
      <c r="VJJ230" s="29"/>
      <c r="VJK230" s="29"/>
      <c r="VJL230" s="29"/>
      <c r="VJM230" s="29"/>
      <c r="VJN230" s="29"/>
      <c r="VJO230" s="29"/>
      <c r="VJP230" s="29"/>
      <c r="VJQ230" s="29"/>
      <c r="VJR230" s="29"/>
      <c r="VJS230" s="29"/>
      <c r="VJT230" s="29"/>
      <c r="VJU230" s="29"/>
      <c r="VJV230" s="29"/>
      <c r="VJW230" s="29"/>
      <c r="VJX230" s="29"/>
      <c r="VJY230" s="29"/>
      <c r="VJZ230" s="29"/>
      <c r="VKA230" s="29"/>
      <c r="VKB230" s="29"/>
      <c r="VKC230" s="29"/>
      <c r="VKD230" s="29"/>
      <c r="VKE230" s="29"/>
      <c r="VKF230" s="29"/>
      <c r="VKG230" s="29"/>
      <c r="VKH230" s="29"/>
      <c r="VKI230" s="29"/>
      <c r="VKJ230" s="29"/>
      <c r="VKK230" s="29"/>
      <c r="VKL230" s="29"/>
      <c r="VKM230" s="29"/>
      <c r="VKN230" s="29"/>
      <c r="VKO230" s="29"/>
      <c r="VKP230" s="29"/>
      <c r="VKQ230" s="29"/>
      <c r="VKR230" s="29"/>
      <c r="VKS230" s="29"/>
      <c r="VKT230" s="29"/>
      <c r="VKU230" s="29"/>
      <c r="VKV230" s="29"/>
      <c r="VKW230" s="29"/>
      <c r="VKX230" s="29"/>
      <c r="VKY230" s="29"/>
      <c r="VKZ230" s="29"/>
      <c r="VLA230" s="29"/>
      <c r="VLB230" s="29"/>
      <c r="VLC230" s="29"/>
      <c r="VLD230" s="29"/>
      <c r="VLE230" s="29"/>
      <c r="VLF230" s="29"/>
      <c r="VLG230" s="29"/>
      <c r="VLH230" s="29"/>
      <c r="VLI230" s="29"/>
      <c r="VLJ230" s="29"/>
      <c r="VLK230" s="29"/>
      <c r="VLL230" s="29"/>
      <c r="VLM230" s="29"/>
      <c r="VLN230" s="29"/>
      <c r="VLO230" s="29"/>
      <c r="VLP230" s="29"/>
      <c r="VLQ230" s="29"/>
      <c r="VLR230" s="29"/>
      <c r="VLS230" s="29"/>
      <c r="VLT230" s="29"/>
      <c r="VLU230" s="29"/>
      <c r="VLV230" s="29"/>
      <c r="VLW230" s="29"/>
      <c r="VLX230" s="29"/>
      <c r="VLY230" s="29"/>
      <c r="VLZ230" s="29"/>
      <c r="VMA230" s="29"/>
      <c r="VMB230" s="29"/>
      <c r="VMC230" s="29"/>
      <c r="VMD230" s="29"/>
      <c r="VME230" s="29"/>
      <c r="VMF230" s="29"/>
      <c r="VMG230" s="29"/>
      <c r="VMH230" s="29"/>
      <c r="VMI230" s="29"/>
      <c r="VMJ230" s="29"/>
      <c r="VMK230" s="29"/>
      <c r="VML230" s="29"/>
      <c r="VMM230" s="29"/>
      <c r="VMN230" s="29"/>
      <c r="VMO230" s="29"/>
      <c r="VMP230" s="29"/>
      <c r="VMQ230" s="29"/>
      <c r="VMR230" s="29"/>
      <c r="VMS230" s="29"/>
      <c r="VMT230" s="29"/>
      <c r="VMU230" s="29"/>
      <c r="VMV230" s="29"/>
      <c r="VMW230" s="29"/>
      <c r="VMX230" s="29"/>
      <c r="VMY230" s="29"/>
      <c r="VMZ230" s="29"/>
      <c r="VNA230" s="29"/>
      <c r="VNB230" s="29"/>
      <c r="VNC230" s="29"/>
      <c r="VND230" s="29"/>
      <c r="VNE230" s="29"/>
      <c r="VNF230" s="29"/>
      <c r="VNG230" s="29"/>
      <c r="VNH230" s="29"/>
      <c r="VNI230" s="29"/>
      <c r="VNJ230" s="29"/>
      <c r="VNK230" s="29"/>
      <c r="VNL230" s="29"/>
      <c r="VNM230" s="29"/>
      <c r="VNN230" s="29"/>
      <c r="VNO230" s="29"/>
      <c r="VNP230" s="29"/>
      <c r="VNQ230" s="29"/>
      <c r="VNR230" s="29"/>
      <c r="VNS230" s="29"/>
      <c r="VNT230" s="29"/>
      <c r="VNU230" s="29"/>
      <c r="VNV230" s="29"/>
      <c r="VNW230" s="29"/>
      <c r="VNX230" s="29"/>
      <c r="VNY230" s="29"/>
      <c r="VNZ230" s="29"/>
      <c r="VOA230" s="29"/>
      <c r="VOB230" s="29"/>
      <c r="VOC230" s="29"/>
      <c r="VOD230" s="29"/>
      <c r="VOE230" s="29"/>
      <c r="VOF230" s="29"/>
      <c r="VOG230" s="29"/>
      <c r="VOH230" s="29"/>
      <c r="VOI230" s="29"/>
      <c r="VOJ230" s="29"/>
      <c r="VOK230" s="29"/>
      <c r="VOL230" s="29"/>
      <c r="VOM230" s="29"/>
      <c r="VON230" s="29"/>
      <c r="VOO230" s="29"/>
      <c r="VOP230" s="29"/>
      <c r="VOQ230" s="29"/>
      <c r="VOR230" s="29"/>
      <c r="VOS230" s="29"/>
      <c r="VOT230" s="29"/>
      <c r="VOU230" s="29"/>
      <c r="VOV230" s="29"/>
      <c r="VOW230" s="29"/>
      <c r="VOX230" s="29"/>
      <c r="VOY230" s="29"/>
      <c r="VOZ230" s="29"/>
      <c r="VPA230" s="29"/>
      <c r="VPB230" s="29"/>
      <c r="VPC230" s="29"/>
      <c r="VPD230" s="29"/>
      <c r="VPE230" s="29"/>
      <c r="VPF230" s="29"/>
      <c r="VPG230" s="29"/>
      <c r="VPH230" s="29"/>
      <c r="VPI230" s="29"/>
      <c r="VPJ230" s="29"/>
      <c r="VPK230" s="29"/>
      <c r="VPL230" s="29"/>
      <c r="VPM230" s="29"/>
      <c r="VPN230" s="29"/>
      <c r="VPO230" s="29"/>
      <c r="VPP230" s="29"/>
      <c r="VPQ230" s="29"/>
      <c r="VPR230" s="29"/>
      <c r="VPS230" s="29"/>
      <c r="VPT230" s="29"/>
      <c r="VPU230" s="29"/>
      <c r="VPV230" s="29"/>
      <c r="VPW230" s="29"/>
      <c r="VPX230" s="29"/>
      <c r="VPY230" s="29"/>
      <c r="VPZ230" s="29"/>
      <c r="VQA230" s="29"/>
      <c r="VQB230" s="29"/>
      <c r="VQC230" s="29"/>
      <c r="VQD230" s="29"/>
      <c r="VQE230" s="29"/>
      <c r="VQF230" s="29"/>
      <c r="VQG230" s="29"/>
      <c r="VQH230" s="29"/>
      <c r="VQI230" s="29"/>
      <c r="VQJ230" s="29"/>
      <c r="VQK230" s="29"/>
      <c r="VQL230" s="29"/>
      <c r="VQM230" s="29"/>
      <c r="VQN230" s="29"/>
      <c r="VQO230" s="29"/>
      <c r="VQP230" s="29"/>
      <c r="VQQ230" s="29"/>
      <c r="VQR230" s="29"/>
      <c r="VQS230" s="29"/>
      <c r="VQT230" s="29"/>
      <c r="VQU230" s="29"/>
      <c r="VQV230" s="29"/>
      <c r="VQW230" s="29"/>
      <c r="VQX230" s="29"/>
      <c r="VQY230" s="29"/>
      <c r="VQZ230" s="29"/>
      <c r="VRA230" s="29"/>
      <c r="VRB230" s="29"/>
      <c r="VRC230" s="29"/>
      <c r="VRD230" s="29"/>
      <c r="VRE230" s="29"/>
      <c r="VRF230" s="29"/>
      <c r="VRG230" s="29"/>
      <c r="VRH230" s="29"/>
      <c r="VRI230" s="29"/>
      <c r="VRJ230" s="29"/>
      <c r="VRK230" s="29"/>
      <c r="VRL230" s="29"/>
      <c r="VRM230" s="29"/>
      <c r="VRN230" s="29"/>
      <c r="VRO230" s="29"/>
      <c r="VRP230" s="29"/>
      <c r="VRQ230" s="29"/>
      <c r="VRR230" s="29"/>
      <c r="VRS230" s="29"/>
      <c r="VRT230" s="29"/>
      <c r="VRU230" s="29"/>
      <c r="VRV230" s="29"/>
      <c r="VRW230" s="29"/>
      <c r="VRX230" s="29"/>
      <c r="VRY230" s="29"/>
      <c r="VRZ230" s="29"/>
      <c r="VSA230" s="29"/>
      <c r="VSB230" s="29"/>
      <c r="VSC230" s="29"/>
      <c r="VSD230" s="29"/>
      <c r="VSE230" s="29"/>
      <c r="VSF230" s="29"/>
      <c r="VSG230" s="29"/>
      <c r="VSH230" s="29"/>
      <c r="VSI230" s="29"/>
      <c r="VSJ230" s="29"/>
      <c r="VSK230" s="29"/>
      <c r="VSL230" s="29"/>
      <c r="VSM230" s="29"/>
      <c r="VSN230" s="29"/>
      <c r="VSO230" s="29"/>
      <c r="VSP230" s="29"/>
      <c r="VSQ230" s="29"/>
      <c r="VSR230" s="29"/>
      <c r="VSS230" s="29"/>
      <c r="VST230" s="29"/>
      <c r="VSU230" s="29"/>
      <c r="VSV230" s="29"/>
      <c r="VSW230" s="29"/>
      <c r="VSX230" s="29"/>
      <c r="VSY230" s="29"/>
      <c r="VSZ230" s="29"/>
      <c r="VTA230" s="29"/>
      <c r="VTB230" s="29"/>
      <c r="VTC230" s="29"/>
      <c r="VTD230" s="29"/>
      <c r="VTE230" s="29"/>
      <c r="VTF230" s="29"/>
      <c r="VTG230" s="29"/>
      <c r="VTH230" s="29"/>
      <c r="VTI230" s="29"/>
      <c r="VTJ230" s="29"/>
      <c r="VTK230" s="29"/>
      <c r="VTL230" s="29"/>
      <c r="VTM230" s="29"/>
      <c r="VTN230" s="29"/>
      <c r="VTO230" s="29"/>
      <c r="VTP230" s="29"/>
      <c r="VTQ230" s="29"/>
      <c r="VTR230" s="29"/>
      <c r="VTS230" s="29"/>
      <c r="VTT230" s="29"/>
      <c r="VTU230" s="29"/>
      <c r="VTV230" s="29"/>
      <c r="VTW230" s="29"/>
      <c r="VTX230" s="29"/>
      <c r="VTY230" s="29"/>
      <c r="VTZ230" s="29"/>
      <c r="VUA230" s="29"/>
      <c r="VUB230" s="29"/>
      <c r="VUC230" s="29"/>
      <c r="VUD230" s="29"/>
      <c r="VUE230" s="29"/>
      <c r="VUF230" s="29"/>
      <c r="VUG230" s="29"/>
      <c r="VUH230" s="29"/>
      <c r="VUI230" s="29"/>
      <c r="VUJ230" s="29"/>
      <c r="VUK230" s="29"/>
      <c r="VUL230" s="29"/>
      <c r="VUM230" s="29"/>
      <c r="VUN230" s="29"/>
      <c r="VUO230" s="29"/>
      <c r="VUP230" s="29"/>
      <c r="VUQ230" s="29"/>
      <c r="VUR230" s="29"/>
      <c r="VUS230" s="29"/>
      <c r="VUT230" s="29"/>
      <c r="VUU230" s="29"/>
      <c r="VUV230" s="29"/>
      <c r="VUW230" s="29"/>
      <c r="VUX230" s="29"/>
      <c r="VUY230" s="29"/>
      <c r="VUZ230" s="29"/>
      <c r="VVA230" s="29"/>
      <c r="VVB230" s="29"/>
      <c r="VVC230" s="29"/>
      <c r="VVD230" s="29"/>
      <c r="VVE230" s="29"/>
      <c r="VVF230" s="29"/>
      <c r="VVG230" s="29"/>
      <c r="VVH230" s="29"/>
      <c r="VVI230" s="29"/>
      <c r="VVJ230" s="29"/>
      <c r="VVK230" s="29"/>
      <c r="VVL230" s="29"/>
      <c r="VVM230" s="29"/>
      <c r="VVN230" s="29"/>
      <c r="VVO230" s="29"/>
      <c r="VVP230" s="29"/>
      <c r="VVQ230" s="29"/>
      <c r="VVR230" s="29"/>
      <c r="VVS230" s="29"/>
      <c r="VVT230" s="29"/>
      <c r="VVU230" s="29"/>
      <c r="VVV230" s="29"/>
      <c r="VVW230" s="29"/>
      <c r="VVX230" s="29"/>
      <c r="VVY230" s="29"/>
      <c r="VVZ230" s="29"/>
      <c r="VWA230" s="29"/>
      <c r="VWB230" s="29"/>
      <c r="VWC230" s="29"/>
      <c r="VWD230" s="29"/>
      <c r="VWE230" s="29"/>
      <c r="VWF230" s="29"/>
      <c r="VWG230" s="29"/>
      <c r="VWH230" s="29"/>
      <c r="VWI230" s="29"/>
      <c r="VWJ230" s="29"/>
      <c r="VWK230" s="29"/>
      <c r="VWL230" s="29"/>
      <c r="VWM230" s="29"/>
      <c r="VWN230" s="29"/>
      <c r="VWO230" s="29"/>
      <c r="VWP230" s="29"/>
      <c r="VWQ230" s="29"/>
      <c r="VWR230" s="29"/>
      <c r="VWS230" s="29"/>
      <c r="VWT230" s="29"/>
      <c r="VWU230" s="29"/>
      <c r="VWV230" s="29"/>
      <c r="VWW230" s="29"/>
      <c r="VWX230" s="29"/>
      <c r="VWY230" s="29"/>
      <c r="VWZ230" s="29"/>
      <c r="VXA230" s="29"/>
      <c r="VXB230" s="29"/>
      <c r="VXC230" s="29"/>
      <c r="VXD230" s="29"/>
      <c r="VXE230" s="29"/>
      <c r="VXF230" s="29"/>
      <c r="VXG230" s="29"/>
      <c r="VXH230" s="29"/>
      <c r="VXI230" s="29"/>
      <c r="VXJ230" s="29"/>
      <c r="VXK230" s="29"/>
      <c r="VXL230" s="29"/>
      <c r="VXM230" s="29"/>
      <c r="VXN230" s="29"/>
      <c r="VXO230" s="29"/>
      <c r="VXP230" s="29"/>
      <c r="VXQ230" s="29"/>
      <c r="VXR230" s="29"/>
      <c r="VXS230" s="29"/>
      <c r="VXT230" s="29"/>
      <c r="VXU230" s="29"/>
      <c r="VXV230" s="29"/>
      <c r="VXW230" s="29"/>
      <c r="VXX230" s="29"/>
      <c r="VXY230" s="29"/>
      <c r="VXZ230" s="29"/>
      <c r="VYA230" s="29"/>
      <c r="VYB230" s="29"/>
      <c r="VYC230" s="29"/>
      <c r="VYD230" s="29"/>
      <c r="VYE230" s="29"/>
      <c r="VYF230" s="29"/>
      <c r="VYG230" s="29"/>
      <c r="VYH230" s="29"/>
      <c r="VYI230" s="29"/>
      <c r="VYJ230" s="29"/>
      <c r="VYK230" s="29"/>
      <c r="VYL230" s="29"/>
      <c r="VYM230" s="29"/>
      <c r="VYN230" s="29"/>
      <c r="VYO230" s="29"/>
      <c r="VYP230" s="29"/>
      <c r="VYQ230" s="29"/>
      <c r="VYR230" s="29"/>
      <c r="VYS230" s="29"/>
      <c r="VYT230" s="29"/>
      <c r="VYU230" s="29"/>
      <c r="VYV230" s="29"/>
      <c r="VYW230" s="29"/>
      <c r="VYX230" s="29"/>
      <c r="VYY230" s="29"/>
      <c r="VYZ230" s="29"/>
      <c r="VZA230" s="29"/>
      <c r="VZB230" s="29"/>
      <c r="VZC230" s="29"/>
      <c r="VZD230" s="29"/>
      <c r="VZE230" s="29"/>
      <c r="VZF230" s="29"/>
      <c r="VZG230" s="29"/>
      <c r="VZH230" s="29"/>
      <c r="VZI230" s="29"/>
      <c r="VZJ230" s="29"/>
      <c r="VZK230" s="29"/>
      <c r="VZL230" s="29"/>
      <c r="VZM230" s="29"/>
      <c r="VZN230" s="29"/>
      <c r="VZO230" s="29"/>
      <c r="VZP230" s="29"/>
      <c r="VZQ230" s="29"/>
      <c r="VZR230" s="29"/>
      <c r="VZS230" s="29"/>
      <c r="VZT230" s="29"/>
      <c r="VZU230" s="29"/>
      <c r="VZV230" s="29"/>
      <c r="VZW230" s="29"/>
      <c r="VZX230" s="29"/>
      <c r="VZY230" s="29"/>
      <c r="VZZ230" s="29"/>
      <c r="WAA230" s="29"/>
      <c r="WAB230" s="29"/>
      <c r="WAC230" s="29"/>
      <c r="WAD230" s="29"/>
      <c r="WAE230" s="29"/>
      <c r="WAF230" s="29"/>
      <c r="WAG230" s="29"/>
      <c r="WAH230" s="29"/>
      <c r="WAI230" s="29"/>
      <c r="WAJ230" s="29"/>
      <c r="WAK230" s="29"/>
      <c r="WAL230" s="29"/>
      <c r="WAM230" s="29"/>
      <c r="WAN230" s="29"/>
      <c r="WAO230" s="29"/>
      <c r="WAP230" s="29"/>
      <c r="WAQ230" s="29"/>
      <c r="WAR230" s="29"/>
      <c r="WAS230" s="29"/>
      <c r="WAT230" s="29"/>
      <c r="WAU230" s="29"/>
      <c r="WAV230" s="29"/>
      <c r="WAW230" s="29"/>
      <c r="WAX230" s="29"/>
      <c r="WAY230" s="29"/>
      <c r="WAZ230" s="29"/>
      <c r="WBA230" s="29"/>
      <c r="WBB230" s="29"/>
      <c r="WBC230" s="29"/>
      <c r="WBD230" s="29"/>
      <c r="WBE230" s="29"/>
      <c r="WBF230" s="29"/>
      <c r="WBG230" s="29"/>
      <c r="WBH230" s="29"/>
      <c r="WBI230" s="29"/>
      <c r="WBJ230" s="29"/>
      <c r="WBK230" s="29"/>
      <c r="WBL230" s="29"/>
      <c r="WBM230" s="29"/>
      <c r="WBN230" s="29"/>
      <c r="WBO230" s="29"/>
      <c r="WBP230" s="29"/>
      <c r="WBQ230" s="29"/>
      <c r="WBR230" s="29"/>
      <c r="WBS230" s="29"/>
      <c r="WBT230" s="29"/>
      <c r="WBU230" s="29"/>
      <c r="WBV230" s="29"/>
      <c r="WBW230" s="29"/>
      <c r="WBX230" s="29"/>
      <c r="WBY230" s="29"/>
      <c r="WBZ230" s="29"/>
      <c r="WCA230" s="29"/>
      <c r="WCB230" s="29"/>
      <c r="WCC230" s="29"/>
      <c r="WCD230" s="29"/>
      <c r="WCE230" s="29"/>
      <c r="WCF230" s="29"/>
      <c r="WCG230" s="29"/>
      <c r="WCH230" s="29"/>
      <c r="WCI230" s="29"/>
      <c r="WCJ230" s="29"/>
      <c r="WCK230" s="29"/>
      <c r="WCL230" s="29"/>
      <c r="WCM230" s="29"/>
      <c r="WCN230" s="29"/>
      <c r="WCO230" s="29"/>
      <c r="WCP230" s="29"/>
      <c r="WCQ230" s="29"/>
      <c r="WCR230" s="29"/>
      <c r="WCS230" s="29"/>
      <c r="WCT230" s="29"/>
      <c r="WCU230" s="29"/>
      <c r="WCV230" s="29"/>
      <c r="WCW230" s="29"/>
      <c r="WCX230" s="29"/>
      <c r="WCY230" s="29"/>
      <c r="WCZ230" s="29"/>
      <c r="WDA230" s="29"/>
      <c r="WDB230" s="29"/>
      <c r="WDC230" s="29"/>
      <c r="WDD230" s="29"/>
      <c r="WDE230" s="29"/>
      <c r="WDF230" s="29"/>
      <c r="WDG230" s="29"/>
      <c r="WDH230" s="29"/>
      <c r="WDI230" s="29"/>
      <c r="WDJ230" s="29"/>
      <c r="WDK230" s="29"/>
      <c r="WDL230" s="29"/>
      <c r="WDM230" s="29"/>
      <c r="WDN230" s="29"/>
      <c r="WDO230" s="29"/>
      <c r="WDP230" s="29"/>
      <c r="WDQ230" s="29"/>
      <c r="WDR230" s="29"/>
      <c r="WDS230" s="29"/>
      <c r="WDT230" s="29"/>
      <c r="WDU230" s="29"/>
      <c r="WDV230" s="29"/>
      <c r="WDW230" s="29"/>
      <c r="WDX230" s="29"/>
      <c r="WDY230" s="29"/>
      <c r="WDZ230" s="29"/>
      <c r="WEA230" s="29"/>
      <c r="WEB230" s="29"/>
      <c r="WEC230" s="29"/>
      <c r="WED230" s="29"/>
      <c r="WEE230" s="29"/>
      <c r="WEF230" s="29"/>
      <c r="WEG230" s="29"/>
      <c r="WEH230" s="29"/>
      <c r="WEI230" s="29"/>
      <c r="WEJ230" s="29"/>
      <c r="WEK230" s="29"/>
      <c r="WEL230" s="29"/>
      <c r="WEM230" s="29"/>
      <c r="WEN230" s="29"/>
      <c r="WEO230" s="29"/>
      <c r="WEP230" s="29"/>
      <c r="WEQ230" s="29"/>
      <c r="WER230" s="29"/>
      <c r="WES230" s="29"/>
      <c r="WET230" s="29"/>
      <c r="WEU230" s="29"/>
      <c r="WEV230" s="29"/>
      <c r="WEW230" s="29"/>
      <c r="WEX230" s="29"/>
      <c r="WEY230" s="29"/>
      <c r="WEZ230" s="29"/>
      <c r="WFA230" s="29"/>
      <c r="WFB230" s="29"/>
      <c r="WFC230" s="29"/>
      <c r="WFD230" s="29"/>
      <c r="WFE230" s="29"/>
      <c r="WFF230" s="29"/>
      <c r="WFG230" s="29"/>
      <c r="WFH230" s="29"/>
      <c r="WFI230" s="29"/>
      <c r="WFJ230" s="29"/>
      <c r="WFK230" s="29"/>
      <c r="WFL230" s="29"/>
      <c r="WFM230" s="29"/>
      <c r="WFN230" s="29"/>
      <c r="WFO230" s="29"/>
      <c r="WFP230" s="29"/>
      <c r="WFQ230" s="29"/>
      <c r="WFR230" s="29"/>
      <c r="WFS230" s="29"/>
      <c r="WFT230" s="29"/>
      <c r="WFU230" s="29"/>
      <c r="WFV230" s="29"/>
      <c r="WFW230" s="29"/>
      <c r="WFX230" s="29"/>
      <c r="WFY230" s="29"/>
      <c r="WFZ230" s="29"/>
      <c r="WGA230" s="29"/>
      <c r="WGB230" s="29"/>
      <c r="WGC230" s="29"/>
      <c r="WGD230" s="29"/>
      <c r="WGE230" s="29"/>
      <c r="WGF230" s="29"/>
      <c r="WGG230" s="29"/>
      <c r="WGH230" s="29"/>
      <c r="WGI230" s="29"/>
      <c r="WGJ230" s="29"/>
      <c r="WGK230" s="29"/>
      <c r="WGL230" s="29"/>
      <c r="WGM230" s="29"/>
      <c r="WGN230" s="29"/>
      <c r="WGO230" s="29"/>
      <c r="WGP230" s="29"/>
      <c r="WGQ230" s="29"/>
      <c r="WGR230" s="29"/>
      <c r="WGS230" s="29"/>
      <c r="WGT230" s="29"/>
      <c r="WGU230" s="29"/>
      <c r="WGV230" s="29"/>
      <c r="WGW230" s="29"/>
      <c r="WGX230" s="29"/>
      <c r="WGY230" s="29"/>
      <c r="WGZ230" s="29"/>
      <c r="WHA230" s="29"/>
      <c r="WHB230" s="29"/>
      <c r="WHC230" s="29"/>
      <c r="WHD230" s="29"/>
      <c r="WHE230" s="29"/>
      <c r="WHF230" s="29"/>
      <c r="WHG230" s="29"/>
      <c r="WHH230" s="29"/>
      <c r="WHI230" s="29"/>
      <c r="WHJ230" s="29"/>
      <c r="WHK230" s="29"/>
      <c r="WHL230" s="29"/>
      <c r="WHM230" s="29"/>
      <c r="WHN230" s="29"/>
      <c r="WHO230" s="29"/>
      <c r="WHP230" s="29"/>
      <c r="WHQ230" s="29"/>
      <c r="WHR230" s="29"/>
      <c r="WHS230" s="29"/>
      <c r="WHT230" s="29"/>
      <c r="WHU230" s="29"/>
      <c r="WHV230" s="29"/>
      <c r="WHW230" s="29"/>
      <c r="WHX230" s="29"/>
      <c r="WHY230" s="29"/>
      <c r="WHZ230" s="29"/>
      <c r="WIA230" s="29"/>
      <c r="WIB230" s="29"/>
      <c r="WIC230" s="29"/>
      <c r="WID230" s="29"/>
      <c r="WIE230" s="29"/>
      <c r="WIF230" s="29"/>
      <c r="WIG230" s="29"/>
      <c r="WIH230" s="29"/>
      <c r="WII230" s="29"/>
      <c r="WIJ230" s="29"/>
      <c r="WIK230" s="29"/>
      <c r="WIL230" s="29"/>
      <c r="WIM230" s="29"/>
      <c r="WIN230" s="29"/>
      <c r="WIO230" s="29"/>
      <c r="WIP230" s="29"/>
      <c r="WIQ230" s="29"/>
      <c r="WIR230" s="29"/>
      <c r="WIS230" s="29"/>
      <c r="WIT230" s="29"/>
      <c r="WIU230" s="29"/>
      <c r="WIV230" s="29"/>
      <c r="WIW230" s="29"/>
      <c r="WIX230" s="29"/>
      <c r="WIY230" s="29"/>
      <c r="WIZ230" s="29"/>
      <c r="WJA230" s="29"/>
      <c r="WJB230" s="29"/>
      <c r="WJC230" s="29"/>
      <c r="WJD230" s="29"/>
      <c r="WJE230" s="29"/>
      <c r="WJF230" s="29"/>
      <c r="WJG230" s="29"/>
      <c r="WJH230" s="29"/>
      <c r="WJI230" s="29"/>
      <c r="WJJ230" s="29"/>
      <c r="WJK230" s="29"/>
      <c r="WJL230" s="29"/>
      <c r="WJM230" s="29"/>
      <c r="WJN230" s="29"/>
      <c r="WJO230" s="29"/>
      <c r="WJP230" s="29"/>
      <c r="WJQ230" s="29"/>
      <c r="WJR230" s="29"/>
      <c r="WJS230" s="29"/>
      <c r="WJT230" s="29"/>
      <c r="WJU230" s="29"/>
      <c r="WJV230" s="29"/>
      <c r="WJW230" s="29"/>
      <c r="WJX230" s="29"/>
      <c r="WJY230" s="29"/>
      <c r="WJZ230" s="29"/>
      <c r="WKA230" s="29"/>
      <c r="WKB230" s="29"/>
      <c r="WKC230" s="29"/>
      <c r="WKD230" s="29"/>
      <c r="WKE230" s="29"/>
      <c r="WKF230" s="29"/>
      <c r="WKG230" s="29"/>
      <c r="WKH230" s="29"/>
      <c r="WKI230" s="29"/>
      <c r="WKJ230" s="29"/>
      <c r="WKK230" s="29"/>
      <c r="WKL230" s="29"/>
      <c r="WKM230" s="29"/>
      <c r="WKN230" s="29"/>
      <c r="WKO230" s="29"/>
      <c r="WKP230" s="29"/>
      <c r="WKQ230" s="29"/>
      <c r="WKR230" s="29"/>
      <c r="WKS230" s="29"/>
      <c r="WKT230" s="29"/>
      <c r="WKU230" s="29"/>
      <c r="WKV230" s="29"/>
      <c r="WKW230" s="29"/>
      <c r="WKX230" s="29"/>
      <c r="WKY230" s="29"/>
      <c r="WKZ230" s="29"/>
      <c r="WLA230" s="29"/>
      <c r="WLB230" s="29"/>
      <c r="WLC230" s="29"/>
      <c r="WLD230" s="29"/>
      <c r="WLE230" s="29"/>
      <c r="WLF230" s="29"/>
      <c r="WLG230" s="29"/>
      <c r="WLH230" s="29"/>
      <c r="WLI230" s="29"/>
      <c r="WLJ230" s="29"/>
      <c r="WLK230" s="29"/>
      <c r="WLL230" s="29"/>
      <c r="WLM230" s="29"/>
      <c r="WLN230" s="29"/>
      <c r="WLO230" s="29"/>
      <c r="WLP230" s="29"/>
      <c r="WLQ230" s="29"/>
      <c r="WLR230" s="29"/>
      <c r="WLS230" s="29"/>
      <c r="WLT230" s="29"/>
      <c r="WLU230" s="29"/>
      <c r="WLV230" s="29"/>
      <c r="WLW230" s="29"/>
      <c r="WLX230" s="29"/>
      <c r="WLY230" s="29"/>
      <c r="WLZ230" s="29"/>
      <c r="WMA230" s="29"/>
      <c r="WMB230" s="29"/>
      <c r="WMC230" s="29"/>
      <c r="WMD230" s="29"/>
      <c r="WME230" s="29"/>
      <c r="WMF230" s="29"/>
      <c r="WMG230" s="29"/>
      <c r="WMH230" s="29"/>
      <c r="WMI230" s="29"/>
      <c r="WMJ230" s="29"/>
      <c r="WMK230" s="29"/>
      <c r="WML230" s="29"/>
      <c r="WMM230" s="29"/>
      <c r="WMN230" s="29"/>
      <c r="WMO230" s="29"/>
      <c r="WMP230" s="29"/>
      <c r="WMQ230" s="29"/>
      <c r="WMR230" s="29"/>
      <c r="WMS230" s="29"/>
      <c r="WMT230" s="29"/>
      <c r="WMU230" s="29"/>
      <c r="WMV230" s="29"/>
      <c r="WMW230" s="29"/>
      <c r="WMX230" s="29"/>
      <c r="WMY230" s="29"/>
      <c r="WMZ230" s="29"/>
      <c r="WNA230" s="29"/>
      <c r="WNB230" s="29"/>
      <c r="WNC230" s="29"/>
      <c r="WND230" s="29"/>
      <c r="WNE230" s="29"/>
      <c r="WNF230" s="29"/>
      <c r="WNG230" s="29"/>
      <c r="WNH230" s="29"/>
      <c r="WNI230" s="29"/>
      <c r="WNJ230" s="29"/>
      <c r="WNK230" s="29"/>
      <c r="WNL230" s="29"/>
      <c r="WNM230" s="29"/>
      <c r="WNN230" s="29"/>
      <c r="WNO230" s="29"/>
      <c r="WNP230" s="29"/>
      <c r="WNQ230" s="29"/>
      <c r="WNR230" s="29"/>
      <c r="WNS230" s="29"/>
      <c r="WNT230" s="29"/>
      <c r="WNU230" s="29"/>
      <c r="WNV230" s="29"/>
      <c r="WNW230" s="29"/>
      <c r="WNX230" s="29"/>
      <c r="WNY230" s="29"/>
      <c r="WNZ230" s="29"/>
      <c r="WOA230" s="29"/>
      <c r="WOB230" s="29"/>
      <c r="WOC230" s="29"/>
      <c r="WOD230" s="29"/>
      <c r="WOE230" s="29"/>
      <c r="WOF230" s="29"/>
      <c r="WOG230" s="29"/>
      <c r="WOH230" s="29"/>
      <c r="WOI230" s="29"/>
      <c r="WOJ230" s="29"/>
      <c r="WOK230" s="29"/>
      <c r="WOL230" s="29"/>
      <c r="WOM230" s="29"/>
      <c r="WON230" s="29"/>
      <c r="WOO230" s="29"/>
      <c r="WOP230" s="29"/>
      <c r="WOQ230" s="29"/>
      <c r="WOR230" s="29"/>
      <c r="WOS230" s="29"/>
      <c r="WOT230" s="29"/>
      <c r="WOU230" s="29"/>
      <c r="WOV230" s="29"/>
      <c r="WOW230" s="29"/>
      <c r="WOX230" s="29"/>
      <c r="WOY230" s="29"/>
      <c r="WOZ230" s="29"/>
      <c r="WPA230" s="29"/>
      <c r="WPB230" s="29"/>
      <c r="WPC230" s="29"/>
      <c r="WPD230" s="29"/>
      <c r="WPE230" s="29"/>
      <c r="WPF230" s="29"/>
      <c r="WPG230" s="29"/>
      <c r="WPH230" s="29"/>
      <c r="WPI230" s="29"/>
      <c r="WPJ230" s="29"/>
      <c r="WPK230" s="29"/>
      <c r="WPL230" s="29"/>
      <c r="WPM230" s="29"/>
      <c r="WPN230" s="29"/>
      <c r="WPO230" s="29"/>
      <c r="WPP230" s="29"/>
      <c r="WPQ230" s="29"/>
      <c r="WPR230" s="29"/>
      <c r="WPS230" s="29"/>
      <c r="WPT230" s="29"/>
      <c r="WPU230" s="29"/>
      <c r="WPV230" s="29"/>
      <c r="WPW230" s="29"/>
      <c r="WPX230" s="29"/>
      <c r="WPY230" s="29"/>
      <c r="WPZ230" s="29"/>
      <c r="WQA230" s="29"/>
      <c r="WQB230" s="29"/>
      <c r="WQC230" s="29"/>
      <c r="WQD230" s="29"/>
      <c r="WQE230" s="29"/>
      <c r="WQF230" s="29"/>
      <c r="WQG230" s="29"/>
      <c r="WQH230" s="29"/>
      <c r="WQI230" s="29"/>
      <c r="WQJ230" s="29"/>
      <c r="WQK230" s="29"/>
      <c r="WQL230" s="29"/>
      <c r="WQM230" s="29"/>
      <c r="WQN230" s="29"/>
      <c r="WQO230" s="29"/>
      <c r="WQP230" s="29"/>
      <c r="WQQ230" s="29"/>
      <c r="WQR230" s="29"/>
      <c r="WQS230" s="29"/>
      <c r="WQT230" s="29"/>
      <c r="WQU230" s="29"/>
      <c r="WQV230" s="29"/>
      <c r="WQW230" s="29"/>
      <c r="WQX230" s="29"/>
      <c r="WQY230" s="29"/>
      <c r="WQZ230" s="29"/>
      <c r="WRA230" s="29"/>
      <c r="WRB230" s="29"/>
      <c r="WRC230" s="29"/>
      <c r="WRD230" s="29"/>
      <c r="WRE230" s="29"/>
      <c r="WRF230" s="29"/>
      <c r="WRG230" s="29"/>
      <c r="WRH230" s="29"/>
      <c r="WRI230" s="29"/>
      <c r="WRJ230" s="29"/>
      <c r="WRK230" s="29"/>
      <c r="WRL230" s="29"/>
      <c r="WRM230" s="29"/>
      <c r="WRN230" s="29"/>
      <c r="WRO230" s="29"/>
      <c r="WRP230" s="29"/>
      <c r="WRQ230" s="29"/>
      <c r="WRR230" s="29"/>
      <c r="WRS230" s="29"/>
      <c r="WRT230" s="29"/>
      <c r="WRU230" s="29"/>
      <c r="WRV230" s="29"/>
      <c r="WRW230" s="29"/>
      <c r="WRX230" s="29"/>
      <c r="WRY230" s="29"/>
      <c r="WRZ230" s="29"/>
      <c r="WSA230" s="29"/>
      <c r="WSB230" s="29"/>
      <c r="WSC230" s="29"/>
      <c r="WSD230" s="29"/>
      <c r="WSE230" s="29"/>
      <c r="WSF230" s="29"/>
      <c r="WSG230" s="29"/>
      <c r="WSH230" s="29"/>
      <c r="WSI230" s="29"/>
      <c r="WSJ230" s="29"/>
      <c r="WSK230" s="29"/>
      <c r="WSL230" s="29"/>
      <c r="WSM230" s="29"/>
      <c r="WSN230" s="29"/>
      <c r="WSO230" s="29"/>
      <c r="WSP230" s="29"/>
      <c r="WSQ230" s="29"/>
      <c r="WSR230" s="29"/>
      <c r="WSS230" s="29"/>
      <c r="WST230" s="29"/>
      <c r="WSU230" s="29"/>
      <c r="WSV230" s="29"/>
      <c r="WSW230" s="29"/>
      <c r="WSX230" s="29"/>
      <c r="WSY230" s="29"/>
      <c r="WSZ230" s="29"/>
      <c r="WTA230" s="29"/>
      <c r="WTB230" s="29"/>
      <c r="WTC230" s="29"/>
      <c r="WTD230" s="29"/>
      <c r="WTE230" s="29"/>
      <c r="WTF230" s="29"/>
      <c r="WTG230" s="29"/>
      <c r="WTH230" s="29"/>
      <c r="WTI230" s="29"/>
      <c r="WTJ230" s="29"/>
      <c r="WTK230" s="29"/>
      <c r="WTL230" s="29"/>
      <c r="WTM230" s="29"/>
      <c r="WTN230" s="29"/>
      <c r="WTO230" s="29"/>
      <c r="WTP230" s="29"/>
      <c r="WTQ230" s="29"/>
      <c r="WTR230" s="29"/>
      <c r="WTS230" s="29"/>
      <c r="WTT230" s="29"/>
      <c r="WTU230" s="29"/>
      <c r="WTV230" s="29"/>
      <c r="WTW230" s="29"/>
      <c r="WTX230" s="29"/>
      <c r="WTY230" s="29"/>
      <c r="WTZ230" s="29"/>
      <c r="WUA230" s="29"/>
      <c r="WUB230" s="29"/>
      <c r="WUC230" s="29"/>
      <c r="WUD230" s="29"/>
      <c r="WUE230" s="29"/>
      <c r="WUF230" s="29"/>
      <c r="WUG230" s="29"/>
      <c r="WUH230" s="29"/>
      <c r="WUI230" s="29"/>
      <c r="WUJ230" s="29"/>
      <c r="WUK230" s="29"/>
      <c r="WUL230" s="29"/>
      <c r="WUM230" s="29"/>
      <c r="WUN230" s="29"/>
      <c r="WUO230" s="29"/>
      <c r="WUP230" s="29"/>
      <c r="WUQ230" s="29"/>
      <c r="WUR230" s="29"/>
      <c r="WUS230" s="29"/>
      <c r="WUT230" s="29"/>
      <c r="WUU230" s="29"/>
      <c r="WUV230" s="29"/>
      <c r="WUW230" s="29"/>
      <c r="WUX230" s="29"/>
      <c r="WUY230" s="29"/>
      <c r="WUZ230" s="29"/>
      <c r="WVA230" s="29"/>
      <c r="WVB230" s="29"/>
      <c r="WVC230" s="29"/>
      <c r="WVD230" s="29"/>
      <c r="WVE230" s="29"/>
      <c r="WVF230" s="29"/>
      <c r="WVG230" s="29"/>
      <c r="WVH230" s="29"/>
      <c r="WVI230" s="29"/>
      <c r="WVJ230" s="29"/>
      <c r="WVK230" s="29"/>
      <c r="WVL230" s="29"/>
      <c r="WVM230" s="29"/>
      <c r="WVN230" s="29"/>
      <c r="WVO230" s="29"/>
      <c r="WVP230" s="29"/>
      <c r="WVQ230" s="29"/>
      <c r="WVR230" s="29"/>
      <c r="WVS230" s="29"/>
    </row>
    <row r="231" spans="1:16139" s="26" customFormat="1" ht="53.25" customHeight="1">
      <c r="A231" s="21" t="s">
        <v>274</v>
      </c>
      <c r="B231" s="8" t="s">
        <v>275</v>
      </c>
      <c r="C231" s="8" t="s">
        <v>297</v>
      </c>
      <c r="D231" s="8" t="s">
        <v>307</v>
      </c>
      <c r="E231" s="8"/>
      <c r="F231" s="8"/>
      <c r="G231" s="9">
        <f>'2023'!G234</f>
        <v>9</v>
      </c>
      <c r="H231" s="9">
        <f>'2023'!H234</f>
        <v>3</v>
      </c>
      <c r="I231" s="9">
        <f>'2023'!I234</f>
        <v>0</v>
      </c>
      <c r="J231" s="9">
        <f>'2023'!J234</f>
        <v>4.5</v>
      </c>
      <c r="K231" s="9">
        <f t="shared" si="103"/>
        <v>16.5</v>
      </c>
      <c r="L231" s="30">
        <v>4529.4799999999996</v>
      </c>
      <c r="M231" s="10">
        <v>4529.4799999999996</v>
      </c>
      <c r="N231" s="23">
        <v>2163.2000000000003</v>
      </c>
      <c r="O231" s="10">
        <v>2249.7280000000005</v>
      </c>
      <c r="P231" s="11">
        <f t="shared" si="104"/>
        <v>21296.519999999993</v>
      </c>
      <c r="Q231" s="11">
        <f t="shared" si="105"/>
        <v>7098.8399999999983</v>
      </c>
      <c r="R231" s="11">
        <f t="shared" si="105"/>
        <v>0</v>
      </c>
      <c r="S231" s="11">
        <f t="shared" si="106"/>
        <v>10258.883999999996</v>
      </c>
      <c r="T231" s="11">
        <f t="shared" si="107"/>
        <v>38654.243999999992</v>
      </c>
      <c r="U231" s="27"/>
      <c r="V231" s="25"/>
      <c r="W231" s="25"/>
      <c r="X231" s="13"/>
      <c r="Y231" s="13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</row>
    <row r="232" spans="1:16139" s="31" customFormat="1" ht="53.25" customHeight="1">
      <c r="A232" s="21">
        <v>2919003805</v>
      </c>
      <c r="B232" s="8" t="s">
        <v>276</v>
      </c>
      <c r="C232" s="8" t="s">
        <v>138</v>
      </c>
      <c r="D232" s="8" t="s">
        <v>277</v>
      </c>
      <c r="E232" s="8"/>
      <c r="F232" s="8"/>
      <c r="G232" s="9">
        <f>'2023'!G235</f>
        <v>17.635999999999999</v>
      </c>
      <c r="H232" s="9">
        <f>'2023'!H235</f>
        <v>11.757999999999999</v>
      </c>
      <c r="I232" s="9">
        <f>'2023'!I235</f>
        <v>5.8789999999999996</v>
      </c>
      <c r="J232" s="9">
        <f>'2023'!J235</f>
        <v>17.637</v>
      </c>
      <c r="K232" s="9">
        <f t="shared" si="103"/>
        <v>52.91</v>
      </c>
      <c r="L232" s="23">
        <v>3236.61</v>
      </c>
      <c r="M232" s="10">
        <v>3236.6099999999997</v>
      </c>
      <c r="N232" s="23">
        <v>1828.3200000000002</v>
      </c>
      <c r="O232" s="10">
        <v>1901.4528000000003</v>
      </c>
      <c r="P232" s="11">
        <f t="shared" si="104"/>
        <v>24836.602439999999</v>
      </c>
      <c r="Q232" s="11">
        <f t="shared" si="105"/>
        <v>16558.67382</v>
      </c>
      <c r="R232" s="11">
        <f t="shared" si="105"/>
        <v>7849.3891787999964</v>
      </c>
      <c r="S232" s="11">
        <f t="shared" si="106"/>
        <v>23548.167536399989</v>
      </c>
      <c r="T232" s="11">
        <f t="shared" si="107"/>
        <v>72792.832975199985</v>
      </c>
      <c r="U232" s="24"/>
      <c r="V232" s="25"/>
      <c r="W232" s="25"/>
      <c r="X232" s="13"/>
      <c r="Y232" s="13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  <c r="AMK232" s="29"/>
      <c r="AML232" s="29"/>
      <c r="AMM232" s="29"/>
      <c r="AMN232" s="29"/>
      <c r="AMO232" s="29"/>
      <c r="AMP232" s="29"/>
      <c r="AMQ232" s="29"/>
      <c r="AMR232" s="29"/>
      <c r="AMS232" s="29"/>
      <c r="AMT232" s="29"/>
      <c r="AMU232" s="29"/>
      <c r="AMV232" s="29"/>
      <c r="AMW232" s="29"/>
      <c r="AMX232" s="29"/>
      <c r="AMY232" s="29"/>
      <c r="AMZ232" s="29"/>
      <c r="ANA232" s="29"/>
      <c r="ANB232" s="29"/>
      <c r="ANC232" s="29"/>
      <c r="AND232" s="29"/>
      <c r="ANE232" s="29"/>
      <c r="ANF232" s="29"/>
      <c r="ANG232" s="29"/>
      <c r="ANH232" s="29"/>
      <c r="ANI232" s="29"/>
      <c r="ANJ232" s="29"/>
      <c r="ANK232" s="29"/>
      <c r="ANL232" s="29"/>
      <c r="ANM232" s="29"/>
      <c r="ANN232" s="29"/>
      <c r="ANO232" s="29"/>
      <c r="ANP232" s="29"/>
      <c r="ANQ232" s="29"/>
      <c r="ANR232" s="29"/>
      <c r="ANS232" s="29"/>
      <c r="ANT232" s="29"/>
      <c r="ANU232" s="29"/>
      <c r="ANV232" s="29"/>
      <c r="ANW232" s="29"/>
      <c r="ANX232" s="29"/>
      <c r="ANY232" s="29"/>
      <c r="ANZ232" s="29"/>
      <c r="AOA232" s="29"/>
      <c r="AOB232" s="29"/>
      <c r="AOC232" s="29"/>
      <c r="AOD232" s="29"/>
      <c r="AOE232" s="29"/>
      <c r="AOF232" s="29"/>
      <c r="AOG232" s="29"/>
      <c r="AOH232" s="29"/>
      <c r="AOI232" s="29"/>
      <c r="AOJ232" s="29"/>
      <c r="AOK232" s="29"/>
      <c r="AOL232" s="29"/>
      <c r="AOM232" s="29"/>
      <c r="AON232" s="29"/>
      <c r="AOO232" s="29"/>
      <c r="AOP232" s="29"/>
      <c r="AOQ232" s="29"/>
      <c r="AOR232" s="29"/>
      <c r="AOS232" s="29"/>
      <c r="AOT232" s="29"/>
      <c r="AOU232" s="29"/>
      <c r="AOV232" s="29"/>
      <c r="AOW232" s="29"/>
      <c r="AOX232" s="29"/>
      <c r="AOY232" s="29"/>
      <c r="AOZ232" s="29"/>
      <c r="APA232" s="29"/>
      <c r="APB232" s="29"/>
      <c r="APC232" s="29"/>
      <c r="APD232" s="29"/>
      <c r="APE232" s="29"/>
      <c r="APF232" s="29"/>
      <c r="APG232" s="29"/>
      <c r="APH232" s="29"/>
      <c r="API232" s="29"/>
      <c r="APJ232" s="29"/>
      <c r="APK232" s="29"/>
      <c r="APL232" s="29"/>
      <c r="APM232" s="29"/>
      <c r="APN232" s="29"/>
      <c r="APO232" s="29"/>
      <c r="APP232" s="29"/>
      <c r="APQ232" s="29"/>
      <c r="APR232" s="29"/>
      <c r="APS232" s="29"/>
      <c r="APT232" s="29"/>
      <c r="APU232" s="29"/>
      <c r="APV232" s="29"/>
      <c r="APW232" s="29"/>
      <c r="APX232" s="29"/>
      <c r="APY232" s="29"/>
      <c r="APZ232" s="29"/>
      <c r="AQA232" s="29"/>
      <c r="AQB232" s="29"/>
      <c r="AQC232" s="29"/>
      <c r="AQD232" s="29"/>
      <c r="AQE232" s="29"/>
      <c r="AQF232" s="29"/>
      <c r="AQG232" s="29"/>
      <c r="AQH232" s="29"/>
      <c r="AQI232" s="29"/>
      <c r="AQJ232" s="29"/>
      <c r="AQK232" s="29"/>
      <c r="AQL232" s="29"/>
      <c r="AQM232" s="29"/>
      <c r="AQN232" s="29"/>
      <c r="AQO232" s="29"/>
      <c r="AQP232" s="29"/>
      <c r="AQQ232" s="29"/>
      <c r="AQR232" s="29"/>
      <c r="AQS232" s="29"/>
      <c r="AQT232" s="29"/>
      <c r="AQU232" s="29"/>
      <c r="AQV232" s="29"/>
      <c r="AQW232" s="29"/>
      <c r="AQX232" s="29"/>
      <c r="AQY232" s="29"/>
      <c r="AQZ232" s="29"/>
      <c r="ARA232" s="29"/>
      <c r="ARB232" s="29"/>
      <c r="ARC232" s="29"/>
      <c r="ARD232" s="29"/>
      <c r="ARE232" s="29"/>
      <c r="ARF232" s="29"/>
      <c r="ARG232" s="29"/>
      <c r="ARH232" s="29"/>
      <c r="ARI232" s="29"/>
      <c r="ARJ232" s="29"/>
      <c r="ARK232" s="29"/>
      <c r="ARL232" s="29"/>
      <c r="ARM232" s="29"/>
      <c r="ARN232" s="29"/>
      <c r="ARO232" s="29"/>
      <c r="ARP232" s="29"/>
      <c r="ARQ232" s="29"/>
      <c r="ARR232" s="29"/>
      <c r="ARS232" s="29"/>
      <c r="ART232" s="29"/>
      <c r="ARU232" s="29"/>
      <c r="ARV232" s="29"/>
      <c r="ARW232" s="29"/>
      <c r="ARX232" s="29"/>
      <c r="ARY232" s="29"/>
      <c r="ARZ232" s="29"/>
      <c r="ASA232" s="29"/>
      <c r="ASB232" s="29"/>
      <c r="ASC232" s="29"/>
      <c r="ASD232" s="29"/>
      <c r="ASE232" s="29"/>
      <c r="ASF232" s="29"/>
      <c r="ASG232" s="29"/>
      <c r="ASH232" s="29"/>
      <c r="ASI232" s="29"/>
      <c r="ASJ232" s="29"/>
      <c r="ASK232" s="29"/>
      <c r="ASL232" s="29"/>
      <c r="ASM232" s="29"/>
      <c r="ASN232" s="29"/>
      <c r="ASO232" s="29"/>
      <c r="ASP232" s="29"/>
      <c r="ASQ232" s="29"/>
      <c r="ASR232" s="29"/>
      <c r="ASS232" s="29"/>
      <c r="AST232" s="29"/>
      <c r="ASU232" s="29"/>
      <c r="ASV232" s="29"/>
      <c r="ASW232" s="29"/>
      <c r="ASX232" s="29"/>
      <c r="ASY232" s="29"/>
      <c r="ASZ232" s="29"/>
      <c r="ATA232" s="29"/>
      <c r="ATB232" s="29"/>
      <c r="ATC232" s="29"/>
      <c r="ATD232" s="29"/>
      <c r="ATE232" s="29"/>
      <c r="ATF232" s="29"/>
      <c r="ATG232" s="29"/>
      <c r="ATH232" s="29"/>
      <c r="ATI232" s="29"/>
      <c r="ATJ232" s="29"/>
      <c r="ATK232" s="29"/>
      <c r="ATL232" s="29"/>
      <c r="ATM232" s="29"/>
      <c r="ATN232" s="29"/>
      <c r="ATO232" s="29"/>
      <c r="ATP232" s="29"/>
      <c r="ATQ232" s="29"/>
      <c r="ATR232" s="29"/>
      <c r="ATS232" s="29"/>
      <c r="ATT232" s="29"/>
      <c r="ATU232" s="29"/>
      <c r="ATV232" s="29"/>
      <c r="ATW232" s="29"/>
      <c r="ATX232" s="29"/>
      <c r="ATY232" s="29"/>
      <c r="ATZ232" s="29"/>
      <c r="AUA232" s="29"/>
      <c r="AUB232" s="29"/>
      <c r="AUC232" s="29"/>
      <c r="AUD232" s="29"/>
      <c r="AUE232" s="29"/>
      <c r="AUF232" s="29"/>
      <c r="AUG232" s="29"/>
      <c r="AUH232" s="29"/>
      <c r="AUI232" s="29"/>
      <c r="AUJ232" s="29"/>
      <c r="AUK232" s="29"/>
      <c r="AUL232" s="29"/>
      <c r="AUM232" s="29"/>
      <c r="AUN232" s="29"/>
      <c r="AUO232" s="29"/>
      <c r="AUP232" s="29"/>
      <c r="AUQ232" s="29"/>
      <c r="AUR232" s="29"/>
      <c r="AUS232" s="29"/>
      <c r="AUT232" s="29"/>
      <c r="AUU232" s="29"/>
      <c r="AUV232" s="29"/>
      <c r="AUW232" s="29"/>
      <c r="AUX232" s="29"/>
      <c r="AUY232" s="29"/>
      <c r="AUZ232" s="29"/>
      <c r="AVA232" s="29"/>
      <c r="AVB232" s="29"/>
      <c r="AVC232" s="29"/>
      <c r="AVD232" s="29"/>
      <c r="AVE232" s="29"/>
      <c r="AVF232" s="29"/>
      <c r="AVG232" s="29"/>
      <c r="AVH232" s="29"/>
      <c r="AVI232" s="29"/>
      <c r="AVJ232" s="29"/>
      <c r="AVK232" s="29"/>
      <c r="AVL232" s="29"/>
      <c r="AVM232" s="29"/>
      <c r="AVN232" s="29"/>
      <c r="AVO232" s="29"/>
      <c r="AVP232" s="29"/>
      <c r="AVQ232" s="29"/>
      <c r="AVR232" s="29"/>
      <c r="AVS232" s="29"/>
      <c r="AVT232" s="29"/>
      <c r="AVU232" s="29"/>
      <c r="AVV232" s="29"/>
      <c r="AVW232" s="29"/>
      <c r="AVX232" s="29"/>
      <c r="AVY232" s="29"/>
      <c r="AVZ232" s="29"/>
      <c r="AWA232" s="29"/>
      <c r="AWB232" s="29"/>
      <c r="AWC232" s="29"/>
      <c r="AWD232" s="29"/>
      <c r="AWE232" s="29"/>
      <c r="AWF232" s="29"/>
      <c r="AWG232" s="29"/>
      <c r="AWH232" s="29"/>
      <c r="AWI232" s="29"/>
      <c r="AWJ232" s="29"/>
      <c r="AWK232" s="29"/>
      <c r="AWL232" s="29"/>
      <c r="AWM232" s="29"/>
      <c r="AWN232" s="29"/>
      <c r="AWO232" s="29"/>
      <c r="AWP232" s="29"/>
      <c r="AWQ232" s="29"/>
      <c r="AWR232" s="29"/>
      <c r="AWS232" s="29"/>
      <c r="AWT232" s="29"/>
      <c r="AWU232" s="29"/>
      <c r="AWV232" s="29"/>
      <c r="AWW232" s="29"/>
      <c r="AWX232" s="29"/>
      <c r="AWY232" s="29"/>
      <c r="AWZ232" s="29"/>
      <c r="AXA232" s="29"/>
      <c r="AXB232" s="29"/>
      <c r="AXC232" s="29"/>
      <c r="AXD232" s="29"/>
      <c r="AXE232" s="29"/>
      <c r="AXF232" s="29"/>
      <c r="AXG232" s="29"/>
      <c r="AXH232" s="29"/>
      <c r="AXI232" s="29"/>
      <c r="AXJ232" s="29"/>
      <c r="AXK232" s="29"/>
      <c r="AXL232" s="29"/>
      <c r="AXM232" s="29"/>
      <c r="AXN232" s="29"/>
      <c r="AXO232" s="29"/>
      <c r="AXP232" s="29"/>
      <c r="AXQ232" s="29"/>
      <c r="AXR232" s="29"/>
      <c r="AXS232" s="29"/>
      <c r="AXT232" s="29"/>
      <c r="AXU232" s="29"/>
      <c r="AXV232" s="29"/>
      <c r="AXW232" s="29"/>
      <c r="AXX232" s="29"/>
      <c r="AXY232" s="29"/>
      <c r="AXZ232" s="29"/>
      <c r="AYA232" s="29"/>
      <c r="AYB232" s="29"/>
      <c r="AYC232" s="29"/>
      <c r="AYD232" s="29"/>
      <c r="AYE232" s="29"/>
      <c r="AYF232" s="29"/>
      <c r="AYG232" s="29"/>
      <c r="AYH232" s="29"/>
      <c r="AYI232" s="29"/>
      <c r="AYJ232" s="29"/>
      <c r="AYK232" s="29"/>
      <c r="AYL232" s="29"/>
      <c r="AYM232" s="29"/>
      <c r="AYN232" s="29"/>
      <c r="AYO232" s="29"/>
      <c r="AYP232" s="29"/>
      <c r="AYQ232" s="29"/>
      <c r="AYR232" s="29"/>
      <c r="AYS232" s="29"/>
      <c r="AYT232" s="29"/>
      <c r="AYU232" s="29"/>
      <c r="AYV232" s="29"/>
      <c r="AYW232" s="29"/>
      <c r="AYX232" s="29"/>
      <c r="AYY232" s="29"/>
      <c r="AYZ232" s="29"/>
      <c r="AZA232" s="29"/>
      <c r="AZB232" s="29"/>
      <c r="AZC232" s="29"/>
      <c r="AZD232" s="29"/>
      <c r="AZE232" s="29"/>
      <c r="AZF232" s="29"/>
      <c r="AZG232" s="29"/>
      <c r="AZH232" s="29"/>
      <c r="AZI232" s="29"/>
      <c r="AZJ232" s="29"/>
      <c r="AZK232" s="29"/>
      <c r="AZL232" s="29"/>
      <c r="AZM232" s="29"/>
      <c r="AZN232" s="29"/>
      <c r="AZO232" s="29"/>
      <c r="AZP232" s="29"/>
      <c r="AZQ232" s="29"/>
      <c r="AZR232" s="29"/>
      <c r="AZS232" s="29"/>
      <c r="AZT232" s="29"/>
      <c r="AZU232" s="29"/>
      <c r="AZV232" s="29"/>
      <c r="AZW232" s="29"/>
      <c r="AZX232" s="29"/>
      <c r="AZY232" s="29"/>
      <c r="AZZ232" s="29"/>
      <c r="BAA232" s="29"/>
      <c r="BAB232" s="29"/>
      <c r="BAC232" s="29"/>
      <c r="BAD232" s="29"/>
      <c r="BAE232" s="29"/>
      <c r="BAF232" s="29"/>
      <c r="BAG232" s="29"/>
      <c r="BAH232" s="29"/>
      <c r="BAI232" s="29"/>
      <c r="BAJ232" s="29"/>
      <c r="BAK232" s="29"/>
      <c r="BAL232" s="29"/>
      <c r="BAM232" s="29"/>
      <c r="BAN232" s="29"/>
      <c r="BAO232" s="29"/>
      <c r="BAP232" s="29"/>
      <c r="BAQ232" s="29"/>
      <c r="BAR232" s="29"/>
      <c r="BAS232" s="29"/>
      <c r="BAT232" s="29"/>
      <c r="BAU232" s="29"/>
      <c r="BAV232" s="29"/>
      <c r="BAW232" s="29"/>
      <c r="BAX232" s="29"/>
      <c r="BAY232" s="29"/>
      <c r="BAZ232" s="29"/>
      <c r="BBA232" s="29"/>
      <c r="BBB232" s="29"/>
      <c r="BBC232" s="29"/>
      <c r="BBD232" s="29"/>
      <c r="BBE232" s="29"/>
      <c r="BBF232" s="29"/>
      <c r="BBG232" s="29"/>
      <c r="BBH232" s="29"/>
      <c r="BBI232" s="29"/>
      <c r="BBJ232" s="29"/>
      <c r="BBK232" s="29"/>
      <c r="BBL232" s="29"/>
      <c r="BBM232" s="29"/>
      <c r="BBN232" s="29"/>
      <c r="BBO232" s="29"/>
      <c r="BBP232" s="29"/>
      <c r="BBQ232" s="29"/>
      <c r="BBR232" s="29"/>
      <c r="BBS232" s="29"/>
      <c r="BBT232" s="29"/>
      <c r="BBU232" s="29"/>
      <c r="BBV232" s="29"/>
      <c r="BBW232" s="29"/>
      <c r="BBX232" s="29"/>
      <c r="BBY232" s="29"/>
      <c r="BBZ232" s="29"/>
      <c r="BCA232" s="29"/>
      <c r="BCB232" s="29"/>
      <c r="BCC232" s="29"/>
      <c r="BCD232" s="29"/>
      <c r="BCE232" s="29"/>
      <c r="BCF232" s="29"/>
      <c r="BCG232" s="29"/>
      <c r="BCH232" s="29"/>
      <c r="BCI232" s="29"/>
      <c r="BCJ232" s="29"/>
      <c r="BCK232" s="29"/>
      <c r="BCL232" s="29"/>
      <c r="BCM232" s="29"/>
      <c r="BCN232" s="29"/>
      <c r="BCO232" s="29"/>
      <c r="BCP232" s="29"/>
      <c r="BCQ232" s="29"/>
      <c r="BCR232" s="29"/>
      <c r="BCS232" s="29"/>
      <c r="BCT232" s="29"/>
      <c r="BCU232" s="29"/>
      <c r="BCV232" s="29"/>
      <c r="BCW232" s="29"/>
      <c r="BCX232" s="29"/>
      <c r="BCY232" s="29"/>
      <c r="BCZ232" s="29"/>
      <c r="BDA232" s="29"/>
      <c r="BDB232" s="29"/>
      <c r="BDC232" s="29"/>
      <c r="BDD232" s="29"/>
      <c r="BDE232" s="29"/>
      <c r="BDF232" s="29"/>
      <c r="BDG232" s="29"/>
      <c r="BDH232" s="29"/>
      <c r="BDI232" s="29"/>
      <c r="BDJ232" s="29"/>
      <c r="BDK232" s="29"/>
      <c r="BDL232" s="29"/>
      <c r="BDM232" s="29"/>
      <c r="BDN232" s="29"/>
      <c r="BDO232" s="29"/>
      <c r="BDP232" s="29"/>
      <c r="BDQ232" s="29"/>
      <c r="BDR232" s="29"/>
      <c r="BDS232" s="29"/>
      <c r="BDT232" s="29"/>
      <c r="BDU232" s="29"/>
      <c r="BDV232" s="29"/>
      <c r="BDW232" s="29"/>
      <c r="BDX232" s="29"/>
      <c r="BDY232" s="29"/>
      <c r="BDZ232" s="29"/>
      <c r="BEA232" s="29"/>
      <c r="BEB232" s="29"/>
      <c r="BEC232" s="29"/>
      <c r="BED232" s="29"/>
      <c r="BEE232" s="29"/>
      <c r="BEF232" s="29"/>
      <c r="BEG232" s="29"/>
      <c r="BEH232" s="29"/>
      <c r="BEI232" s="29"/>
      <c r="BEJ232" s="29"/>
      <c r="BEK232" s="29"/>
      <c r="BEL232" s="29"/>
      <c r="BEM232" s="29"/>
      <c r="BEN232" s="29"/>
      <c r="BEO232" s="29"/>
      <c r="BEP232" s="29"/>
      <c r="BEQ232" s="29"/>
      <c r="BER232" s="29"/>
      <c r="BES232" s="29"/>
      <c r="BET232" s="29"/>
      <c r="BEU232" s="29"/>
      <c r="BEV232" s="29"/>
      <c r="BEW232" s="29"/>
      <c r="BEX232" s="29"/>
      <c r="BEY232" s="29"/>
      <c r="BEZ232" s="29"/>
      <c r="BFA232" s="29"/>
      <c r="BFB232" s="29"/>
      <c r="BFC232" s="29"/>
      <c r="BFD232" s="29"/>
      <c r="BFE232" s="29"/>
      <c r="BFF232" s="29"/>
      <c r="BFG232" s="29"/>
      <c r="BFH232" s="29"/>
      <c r="BFI232" s="29"/>
      <c r="BFJ232" s="29"/>
      <c r="BFK232" s="29"/>
      <c r="BFL232" s="29"/>
      <c r="BFM232" s="29"/>
      <c r="BFN232" s="29"/>
      <c r="BFO232" s="29"/>
      <c r="BFP232" s="29"/>
      <c r="BFQ232" s="29"/>
      <c r="BFR232" s="29"/>
      <c r="BFS232" s="29"/>
      <c r="BFT232" s="29"/>
      <c r="BFU232" s="29"/>
      <c r="BFV232" s="29"/>
      <c r="BFW232" s="29"/>
      <c r="BFX232" s="29"/>
      <c r="BFY232" s="29"/>
      <c r="BFZ232" s="29"/>
      <c r="BGA232" s="29"/>
      <c r="BGB232" s="29"/>
      <c r="BGC232" s="29"/>
      <c r="BGD232" s="29"/>
      <c r="BGE232" s="29"/>
      <c r="BGF232" s="29"/>
      <c r="BGG232" s="29"/>
      <c r="BGH232" s="29"/>
      <c r="BGI232" s="29"/>
      <c r="BGJ232" s="29"/>
      <c r="BGK232" s="29"/>
      <c r="BGL232" s="29"/>
      <c r="BGM232" s="29"/>
      <c r="BGN232" s="29"/>
      <c r="BGO232" s="29"/>
      <c r="BGP232" s="29"/>
      <c r="BGQ232" s="29"/>
      <c r="BGR232" s="29"/>
      <c r="BGS232" s="29"/>
      <c r="BGT232" s="29"/>
      <c r="BGU232" s="29"/>
      <c r="BGV232" s="29"/>
      <c r="BGW232" s="29"/>
      <c r="BGX232" s="29"/>
      <c r="BGY232" s="29"/>
      <c r="BGZ232" s="29"/>
      <c r="BHA232" s="29"/>
      <c r="BHB232" s="29"/>
      <c r="BHC232" s="29"/>
      <c r="BHD232" s="29"/>
      <c r="BHE232" s="29"/>
      <c r="BHF232" s="29"/>
      <c r="BHG232" s="29"/>
      <c r="BHH232" s="29"/>
      <c r="BHI232" s="29"/>
      <c r="BHJ232" s="29"/>
      <c r="BHK232" s="29"/>
      <c r="BHL232" s="29"/>
      <c r="BHM232" s="29"/>
      <c r="BHN232" s="29"/>
      <c r="BHO232" s="29"/>
      <c r="BHP232" s="29"/>
      <c r="BHQ232" s="29"/>
      <c r="BHR232" s="29"/>
      <c r="BHS232" s="29"/>
      <c r="BHT232" s="29"/>
      <c r="BHU232" s="29"/>
      <c r="BHV232" s="29"/>
      <c r="BHW232" s="29"/>
      <c r="BHX232" s="29"/>
      <c r="BHY232" s="29"/>
      <c r="BHZ232" s="29"/>
      <c r="BIA232" s="29"/>
      <c r="BIB232" s="29"/>
      <c r="BIC232" s="29"/>
      <c r="BID232" s="29"/>
      <c r="BIE232" s="29"/>
      <c r="BIF232" s="29"/>
      <c r="BIG232" s="29"/>
      <c r="BIH232" s="29"/>
      <c r="BII232" s="29"/>
      <c r="BIJ232" s="29"/>
      <c r="BIK232" s="29"/>
      <c r="BIL232" s="29"/>
      <c r="BIM232" s="29"/>
      <c r="BIN232" s="29"/>
      <c r="BIO232" s="29"/>
      <c r="BIP232" s="29"/>
      <c r="BIQ232" s="29"/>
      <c r="BIR232" s="29"/>
      <c r="BIS232" s="29"/>
      <c r="BIT232" s="29"/>
      <c r="BIU232" s="29"/>
      <c r="BIV232" s="29"/>
      <c r="BIW232" s="29"/>
      <c r="BIX232" s="29"/>
      <c r="BIY232" s="29"/>
      <c r="BIZ232" s="29"/>
      <c r="BJA232" s="29"/>
      <c r="BJB232" s="29"/>
      <c r="BJC232" s="29"/>
      <c r="BJD232" s="29"/>
      <c r="BJE232" s="29"/>
      <c r="BJF232" s="29"/>
      <c r="BJG232" s="29"/>
      <c r="BJH232" s="29"/>
      <c r="BJI232" s="29"/>
      <c r="BJJ232" s="29"/>
      <c r="BJK232" s="29"/>
      <c r="BJL232" s="29"/>
      <c r="BJM232" s="29"/>
      <c r="BJN232" s="29"/>
      <c r="BJO232" s="29"/>
      <c r="BJP232" s="29"/>
      <c r="BJQ232" s="29"/>
      <c r="BJR232" s="29"/>
      <c r="BJS232" s="29"/>
      <c r="BJT232" s="29"/>
      <c r="BJU232" s="29"/>
      <c r="BJV232" s="29"/>
      <c r="BJW232" s="29"/>
      <c r="BJX232" s="29"/>
      <c r="BJY232" s="29"/>
      <c r="BJZ232" s="29"/>
      <c r="BKA232" s="29"/>
      <c r="BKB232" s="29"/>
      <c r="BKC232" s="29"/>
      <c r="BKD232" s="29"/>
      <c r="BKE232" s="29"/>
      <c r="BKF232" s="29"/>
      <c r="BKG232" s="29"/>
      <c r="BKH232" s="29"/>
      <c r="BKI232" s="29"/>
      <c r="BKJ232" s="29"/>
      <c r="BKK232" s="29"/>
      <c r="BKL232" s="29"/>
      <c r="BKM232" s="29"/>
      <c r="BKN232" s="29"/>
      <c r="BKO232" s="29"/>
      <c r="BKP232" s="29"/>
      <c r="BKQ232" s="29"/>
      <c r="BKR232" s="29"/>
      <c r="BKS232" s="29"/>
      <c r="BKT232" s="29"/>
      <c r="BKU232" s="29"/>
      <c r="BKV232" s="29"/>
      <c r="BKW232" s="29"/>
      <c r="BKX232" s="29"/>
      <c r="BKY232" s="29"/>
      <c r="BKZ232" s="29"/>
      <c r="BLA232" s="29"/>
      <c r="BLB232" s="29"/>
      <c r="BLC232" s="29"/>
      <c r="BLD232" s="29"/>
      <c r="BLE232" s="29"/>
      <c r="BLF232" s="29"/>
      <c r="BLG232" s="29"/>
      <c r="BLH232" s="29"/>
      <c r="BLI232" s="29"/>
      <c r="BLJ232" s="29"/>
      <c r="BLK232" s="29"/>
      <c r="BLL232" s="29"/>
      <c r="BLM232" s="29"/>
      <c r="BLN232" s="29"/>
      <c r="BLO232" s="29"/>
      <c r="BLP232" s="29"/>
      <c r="BLQ232" s="29"/>
      <c r="BLR232" s="29"/>
      <c r="BLS232" s="29"/>
      <c r="BLT232" s="29"/>
      <c r="BLU232" s="29"/>
      <c r="BLV232" s="29"/>
      <c r="BLW232" s="29"/>
      <c r="BLX232" s="29"/>
      <c r="BLY232" s="29"/>
      <c r="BLZ232" s="29"/>
      <c r="BMA232" s="29"/>
      <c r="BMB232" s="29"/>
      <c r="BMC232" s="29"/>
      <c r="BMD232" s="29"/>
      <c r="BME232" s="29"/>
      <c r="BMF232" s="29"/>
      <c r="BMG232" s="29"/>
      <c r="BMH232" s="29"/>
      <c r="BMI232" s="29"/>
      <c r="BMJ232" s="29"/>
      <c r="BMK232" s="29"/>
      <c r="BML232" s="29"/>
      <c r="BMM232" s="29"/>
      <c r="BMN232" s="29"/>
      <c r="BMO232" s="29"/>
      <c r="BMP232" s="29"/>
      <c r="BMQ232" s="29"/>
      <c r="BMR232" s="29"/>
      <c r="BMS232" s="29"/>
      <c r="BMT232" s="29"/>
      <c r="BMU232" s="29"/>
      <c r="BMV232" s="29"/>
      <c r="BMW232" s="29"/>
      <c r="BMX232" s="29"/>
      <c r="BMY232" s="29"/>
      <c r="BMZ232" s="29"/>
      <c r="BNA232" s="29"/>
      <c r="BNB232" s="29"/>
      <c r="BNC232" s="29"/>
      <c r="BND232" s="29"/>
      <c r="BNE232" s="29"/>
      <c r="BNF232" s="29"/>
      <c r="BNG232" s="29"/>
      <c r="BNH232" s="29"/>
      <c r="BNI232" s="29"/>
      <c r="BNJ232" s="29"/>
      <c r="BNK232" s="29"/>
      <c r="BNL232" s="29"/>
      <c r="BNM232" s="29"/>
      <c r="BNN232" s="29"/>
      <c r="BNO232" s="29"/>
      <c r="BNP232" s="29"/>
      <c r="BNQ232" s="29"/>
      <c r="BNR232" s="29"/>
      <c r="BNS232" s="29"/>
      <c r="BNT232" s="29"/>
      <c r="BNU232" s="29"/>
      <c r="BNV232" s="29"/>
      <c r="BNW232" s="29"/>
      <c r="BNX232" s="29"/>
      <c r="BNY232" s="29"/>
      <c r="BNZ232" s="29"/>
      <c r="BOA232" s="29"/>
      <c r="BOB232" s="29"/>
      <c r="BOC232" s="29"/>
      <c r="BOD232" s="29"/>
      <c r="BOE232" s="29"/>
      <c r="BOF232" s="29"/>
      <c r="BOG232" s="29"/>
      <c r="BOH232" s="29"/>
      <c r="BOI232" s="29"/>
      <c r="BOJ232" s="29"/>
      <c r="BOK232" s="29"/>
      <c r="BOL232" s="29"/>
      <c r="BOM232" s="29"/>
      <c r="BON232" s="29"/>
      <c r="BOO232" s="29"/>
      <c r="BOP232" s="29"/>
      <c r="BOQ232" s="29"/>
      <c r="BOR232" s="29"/>
      <c r="BOS232" s="29"/>
      <c r="BOT232" s="29"/>
      <c r="BOU232" s="29"/>
      <c r="BOV232" s="29"/>
      <c r="BOW232" s="29"/>
      <c r="BOX232" s="29"/>
      <c r="BOY232" s="29"/>
      <c r="BOZ232" s="29"/>
      <c r="BPA232" s="29"/>
      <c r="BPB232" s="29"/>
      <c r="BPC232" s="29"/>
      <c r="BPD232" s="29"/>
      <c r="BPE232" s="29"/>
      <c r="BPF232" s="29"/>
      <c r="BPG232" s="29"/>
      <c r="BPH232" s="29"/>
      <c r="BPI232" s="29"/>
      <c r="BPJ232" s="29"/>
      <c r="BPK232" s="29"/>
      <c r="BPL232" s="29"/>
      <c r="BPM232" s="29"/>
      <c r="BPN232" s="29"/>
      <c r="BPO232" s="29"/>
      <c r="BPP232" s="29"/>
      <c r="BPQ232" s="29"/>
      <c r="BPR232" s="29"/>
      <c r="BPS232" s="29"/>
      <c r="BPT232" s="29"/>
      <c r="BPU232" s="29"/>
      <c r="BPV232" s="29"/>
      <c r="BPW232" s="29"/>
      <c r="BPX232" s="29"/>
      <c r="BPY232" s="29"/>
      <c r="BPZ232" s="29"/>
      <c r="BQA232" s="29"/>
      <c r="BQB232" s="29"/>
      <c r="BQC232" s="29"/>
      <c r="BQD232" s="29"/>
      <c r="BQE232" s="29"/>
      <c r="BQF232" s="29"/>
      <c r="BQG232" s="29"/>
      <c r="BQH232" s="29"/>
      <c r="BQI232" s="29"/>
      <c r="BQJ232" s="29"/>
      <c r="BQK232" s="29"/>
      <c r="BQL232" s="29"/>
      <c r="BQM232" s="29"/>
      <c r="BQN232" s="29"/>
      <c r="BQO232" s="29"/>
      <c r="BQP232" s="29"/>
      <c r="BQQ232" s="29"/>
      <c r="BQR232" s="29"/>
      <c r="BQS232" s="29"/>
      <c r="BQT232" s="29"/>
      <c r="BQU232" s="29"/>
      <c r="BQV232" s="29"/>
      <c r="BQW232" s="29"/>
      <c r="BQX232" s="29"/>
      <c r="BQY232" s="29"/>
      <c r="BQZ232" s="29"/>
      <c r="BRA232" s="29"/>
      <c r="BRB232" s="29"/>
      <c r="BRC232" s="29"/>
      <c r="BRD232" s="29"/>
      <c r="BRE232" s="29"/>
      <c r="BRF232" s="29"/>
      <c r="BRG232" s="29"/>
      <c r="BRH232" s="29"/>
      <c r="BRI232" s="29"/>
      <c r="BRJ232" s="29"/>
      <c r="BRK232" s="29"/>
      <c r="BRL232" s="29"/>
      <c r="BRM232" s="29"/>
      <c r="BRN232" s="29"/>
      <c r="BRO232" s="29"/>
      <c r="BRP232" s="29"/>
      <c r="BRQ232" s="29"/>
      <c r="BRR232" s="29"/>
      <c r="BRS232" s="29"/>
      <c r="BRT232" s="29"/>
      <c r="BRU232" s="29"/>
      <c r="BRV232" s="29"/>
      <c r="BRW232" s="29"/>
      <c r="BRX232" s="29"/>
      <c r="BRY232" s="29"/>
      <c r="BRZ232" s="29"/>
      <c r="BSA232" s="29"/>
      <c r="BSB232" s="29"/>
      <c r="BSC232" s="29"/>
      <c r="BSD232" s="29"/>
      <c r="BSE232" s="29"/>
      <c r="BSF232" s="29"/>
      <c r="BSG232" s="29"/>
      <c r="BSH232" s="29"/>
      <c r="BSI232" s="29"/>
      <c r="BSJ232" s="29"/>
      <c r="BSK232" s="29"/>
      <c r="BSL232" s="29"/>
      <c r="BSM232" s="29"/>
      <c r="BSN232" s="29"/>
      <c r="BSO232" s="29"/>
      <c r="BSP232" s="29"/>
      <c r="BSQ232" s="29"/>
      <c r="BSR232" s="29"/>
      <c r="BSS232" s="29"/>
      <c r="BST232" s="29"/>
      <c r="BSU232" s="29"/>
      <c r="BSV232" s="29"/>
      <c r="BSW232" s="29"/>
      <c r="BSX232" s="29"/>
      <c r="BSY232" s="29"/>
      <c r="BSZ232" s="29"/>
      <c r="BTA232" s="29"/>
      <c r="BTB232" s="29"/>
      <c r="BTC232" s="29"/>
      <c r="BTD232" s="29"/>
      <c r="BTE232" s="29"/>
      <c r="BTF232" s="29"/>
      <c r="BTG232" s="29"/>
      <c r="BTH232" s="29"/>
      <c r="BTI232" s="29"/>
      <c r="BTJ232" s="29"/>
      <c r="BTK232" s="29"/>
      <c r="BTL232" s="29"/>
      <c r="BTM232" s="29"/>
      <c r="BTN232" s="29"/>
      <c r="BTO232" s="29"/>
      <c r="BTP232" s="29"/>
      <c r="BTQ232" s="29"/>
      <c r="BTR232" s="29"/>
      <c r="BTS232" s="29"/>
      <c r="BTT232" s="29"/>
      <c r="BTU232" s="29"/>
      <c r="BTV232" s="29"/>
      <c r="BTW232" s="29"/>
      <c r="BTX232" s="29"/>
      <c r="BTY232" s="29"/>
      <c r="BTZ232" s="29"/>
      <c r="BUA232" s="29"/>
      <c r="BUB232" s="29"/>
      <c r="BUC232" s="29"/>
      <c r="BUD232" s="29"/>
      <c r="BUE232" s="29"/>
      <c r="BUF232" s="29"/>
      <c r="BUG232" s="29"/>
      <c r="BUH232" s="29"/>
      <c r="BUI232" s="29"/>
      <c r="BUJ232" s="29"/>
      <c r="BUK232" s="29"/>
      <c r="BUL232" s="29"/>
      <c r="BUM232" s="29"/>
      <c r="BUN232" s="29"/>
      <c r="BUO232" s="29"/>
      <c r="BUP232" s="29"/>
      <c r="BUQ232" s="29"/>
      <c r="BUR232" s="29"/>
      <c r="BUS232" s="29"/>
      <c r="BUT232" s="29"/>
      <c r="BUU232" s="29"/>
      <c r="BUV232" s="29"/>
      <c r="BUW232" s="29"/>
      <c r="BUX232" s="29"/>
      <c r="BUY232" s="29"/>
      <c r="BUZ232" s="29"/>
      <c r="BVA232" s="29"/>
      <c r="BVB232" s="29"/>
      <c r="BVC232" s="29"/>
      <c r="BVD232" s="29"/>
      <c r="BVE232" s="29"/>
      <c r="BVF232" s="29"/>
      <c r="BVG232" s="29"/>
      <c r="BVH232" s="29"/>
      <c r="BVI232" s="29"/>
      <c r="BVJ232" s="29"/>
      <c r="BVK232" s="29"/>
      <c r="BVL232" s="29"/>
      <c r="BVM232" s="29"/>
      <c r="BVN232" s="29"/>
      <c r="BVO232" s="29"/>
      <c r="BVP232" s="29"/>
      <c r="BVQ232" s="29"/>
      <c r="BVR232" s="29"/>
      <c r="BVS232" s="29"/>
      <c r="BVT232" s="29"/>
      <c r="BVU232" s="29"/>
      <c r="BVV232" s="29"/>
      <c r="BVW232" s="29"/>
      <c r="BVX232" s="29"/>
      <c r="BVY232" s="29"/>
      <c r="BVZ232" s="29"/>
      <c r="BWA232" s="29"/>
      <c r="BWB232" s="29"/>
      <c r="BWC232" s="29"/>
      <c r="BWD232" s="29"/>
      <c r="BWE232" s="29"/>
      <c r="BWF232" s="29"/>
      <c r="BWG232" s="29"/>
      <c r="BWH232" s="29"/>
      <c r="BWI232" s="29"/>
      <c r="BWJ232" s="29"/>
      <c r="BWK232" s="29"/>
      <c r="BWL232" s="29"/>
      <c r="BWM232" s="29"/>
      <c r="BWN232" s="29"/>
      <c r="BWO232" s="29"/>
      <c r="BWP232" s="29"/>
      <c r="BWQ232" s="29"/>
      <c r="BWR232" s="29"/>
      <c r="BWS232" s="29"/>
      <c r="BWT232" s="29"/>
      <c r="BWU232" s="29"/>
      <c r="BWV232" s="29"/>
      <c r="BWW232" s="29"/>
      <c r="BWX232" s="29"/>
      <c r="BWY232" s="29"/>
      <c r="BWZ232" s="29"/>
      <c r="BXA232" s="29"/>
      <c r="BXB232" s="29"/>
      <c r="BXC232" s="29"/>
      <c r="BXD232" s="29"/>
      <c r="BXE232" s="29"/>
      <c r="BXF232" s="29"/>
      <c r="BXG232" s="29"/>
      <c r="BXH232" s="29"/>
      <c r="BXI232" s="29"/>
      <c r="BXJ232" s="29"/>
      <c r="BXK232" s="29"/>
      <c r="BXL232" s="29"/>
      <c r="BXM232" s="29"/>
      <c r="BXN232" s="29"/>
      <c r="BXO232" s="29"/>
      <c r="BXP232" s="29"/>
      <c r="BXQ232" s="29"/>
      <c r="BXR232" s="29"/>
      <c r="BXS232" s="29"/>
      <c r="BXT232" s="29"/>
      <c r="BXU232" s="29"/>
      <c r="BXV232" s="29"/>
      <c r="BXW232" s="29"/>
      <c r="BXX232" s="29"/>
      <c r="BXY232" s="29"/>
      <c r="BXZ232" s="29"/>
      <c r="BYA232" s="29"/>
      <c r="BYB232" s="29"/>
      <c r="BYC232" s="29"/>
      <c r="BYD232" s="29"/>
      <c r="BYE232" s="29"/>
      <c r="BYF232" s="29"/>
      <c r="BYG232" s="29"/>
      <c r="BYH232" s="29"/>
      <c r="BYI232" s="29"/>
      <c r="BYJ232" s="29"/>
      <c r="BYK232" s="29"/>
      <c r="BYL232" s="29"/>
      <c r="BYM232" s="29"/>
      <c r="BYN232" s="29"/>
      <c r="BYO232" s="29"/>
      <c r="BYP232" s="29"/>
      <c r="BYQ232" s="29"/>
      <c r="BYR232" s="29"/>
      <c r="BYS232" s="29"/>
      <c r="BYT232" s="29"/>
      <c r="BYU232" s="29"/>
      <c r="BYV232" s="29"/>
      <c r="BYW232" s="29"/>
      <c r="BYX232" s="29"/>
      <c r="BYY232" s="29"/>
      <c r="BYZ232" s="29"/>
      <c r="BZA232" s="29"/>
      <c r="BZB232" s="29"/>
      <c r="BZC232" s="29"/>
      <c r="BZD232" s="29"/>
      <c r="BZE232" s="29"/>
      <c r="BZF232" s="29"/>
      <c r="BZG232" s="29"/>
      <c r="BZH232" s="29"/>
      <c r="BZI232" s="29"/>
      <c r="BZJ232" s="29"/>
      <c r="BZK232" s="29"/>
      <c r="BZL232" s="29"/>
      <c r="BZM232" s="29"/>
      <c r="BZN232" s="29"/>
      <c r="BZO232" s="29"/>
      <c r="BZP232" s="29"/>
      <c r="BZQ232" s="29"/>
      <c r="BZR232" s="29"/>
      <c r="BZS232" s="29"/>
      <c r="BZT232" s="29"/>
      <c r="BZU232" s="29"/>
      <c r="BZV232" s="29"/>
      <c r="BZW232" s="29"/>
      <c r="BZX232" s="29"/>
      <c r="BZY232" s="29"/>
      <c r="BZZ232" s="29"/>
      <c r="CAA232" s="29"/>
      <c r="CAB232" s="29"/>
      <c r="CAC232" s="29"/>
      <c r="CAD232" s="29"/>
      <c r="CAE232" s="29"/>
      <c r="CAF232" s="29"/>
      <c r="CAG232" s="29"/>
      <c r="CAH232" s="29"/>
      <c r="CAI232" s="29"/>
      <c r="CAJ232" s="29"/>
      <c r="CAK232" s="29"/>
      <c r="CAL232" s="29"/>
      <c r="CAM232" s="29"/>
      <c r="CAN232" s="29"/>
      <c r="CAO232" s="29"/>
      <c r="CAP232" s="29"/>
      <c r="CAQ232" s="29"/>
      <c r="CAR232" s="29"/>
      <c r="CAS232" s="29"/>
      <c r="CAT232" s="29"/>
      <c r="CAU232" s="29"/>
      <c r="CAV232" s="29"/>
      <c r="CAW232" s="29"/>
      <c r="CAX232" s="29"/>
      <c r="CAY232" s="29"/>
      <c r="CAZ232" s="29"/>
      <c r="CBA232" s="29"/>
      <c r="CBB232" s="29"/>
      <c r="CBC232" s="29"/>
      <c r="CBD232" s="29"/>
      <c r="CBE232" s="29"/>
      <c r="CBF232" s="29"/>
      <c r="CBG232" s="29"/>
      <c r="CBH232" s="29"/>
      <c r="CBI232" s="29"/>
      <c r="CBJ232" s="29"/>
      <c r="CBK232" s="29"/>
      <c r="CBL232" s="29"/>
      <c r="CBM232" s="29"/>
      <c r="CBN232" s="29"/>
      <c r="CBO232" s="29"/>
      <c r="CBP232" s="29"/>
      <c r="CBQ232" s="29"/>
      <c r="CBR232" s="29"/>
      <c r="CBS232" s="29"/>
      <c r="CBT232" s="29"/>
      <c r="CBU232" s="29"/>
      <c r="CBV232" s="29"/>
      <c r="CBW232" s="29"/>
      <c r="CBX232" s="29"/>
      <c r="CBY232" s="29"/>
      <c r="CBZ232" s="29"/>
      <c r="CCA232" s="29"/>
      <c r="CCB232" s="29"/>
      <c r="CCC232" s="29"/>
      <c r="CCD232" s="29"/>
      <c r="CCE232" s="29"/>
      <c r="CCF232" s="29"/>
      <c r="CCG232" s="29"/>
      <c r="CCH232" s="29"/>
      <c r="CCI232" s="29"/>
      <c r="CCJ232" s="29"/>
      <c r="CCK232" s="29"/>
      <c r="CCL232" s="29"/>
      <c r="CCM232" s="29"/>
      <c r="CCN232" s="29"/>
      <c r="CCO232" s="29"/>
      <c r="CCP232" s="29"/>
      <c r="CCQ232" s="29"/>
      <c r="CCR232" s="29"/>
      <c r="CCS232" s="29"/>
      <c r="CCT232" s="29"/>
      <c r="CCU232" s="29"/>
      <c r="CCV232" s="29"/>
      <c r="CCW232" s="29"/>
      <c r="CCX232" s="29"/>
      <c r="CCY232" s="29"/>
      <c r="CCZ232" s="29"/>
      <c r="CDA232" s="29"/>
      <c r="CDB232" s="29"/>
      <c r="CDC232" s="29"/>
      <c r="CDD232" s="29"/>
      <c r="CDE232" s="29"/>
      <c r="CDF232" s="29"/>
      <c r="CDG232" s="29"/>
      <c r="CDH232" s="29"/>
      <c r="CDI232" s="29"/>
      <c r="CDJ232" s="29"/>
      <c r="CDK232" s="29"/>
      <c r="CDL232" s="29"/>
      <c r="CDM232" s="29"/>
      <c r="CDN232" s="29"/>
      <c r="CDO232" s="29"/>
      <c r="CDP232" s="29"/>
      <c r="CDQ232" s="29"/>
      <c r="CDR232" s="29"/>
      <c r="CDS232" s="29"/>
      <c r="CDT232" s="29"/>
      <c r="CDU232" s="29"/>
      <c r="CDV232" s="29"/>
      <c r="CDW232" s="29"/>
      <c r="CDX232" s="29"/>
      <c r="CDY232" s="29"/>
      <c r="CDZ232" s="29"/>
      <c r="CEA232" s="29"/>
      <c r="CEB232" s="29"/>
      <c r="CEC232" s="29"/>
      <c r="CED232" s="29"/>
      <c r="CEE232" s="29"/>
      <c r="CEF232" s="29"/>
      <c r="CEG232" s="29"/>
      <c r="CEH232" s="29"/>
      <c r="CEI232" s="29"/>
      <c r="CEJ232" s="29"/>
      <c r="CEK232" s="29"/>
      <c r="CEL232" s="29"/>
      <c r="CEM232" s="29"/>
      <c r="CEN232" s="29"/>
      <c r="CEO232" s="29"/>
      <c r="CEP232" s="29"/>
      <c r="CEQ232" s="29"/>
      <c r="CER232" s="29"/>
      <c r="CES232" s="29"/>
      <c r="CET232" s="29"/>
      <c r="CEU232" s="29"/>
      <c r="CEV232" s="29"/>
      <c r="CEW232" s="29"/>
      <c r="CEX232" s="29"/>
      <c r="CEY232" s="29"/>
      <c r="CEZ232" s="29"/>
      <c r="CFA232" s="29"/>
      <c r="CFB232" s="29"/>
      <c r="CFC232" s="29"/>
      <c r="CFD232" s="29"/>
      <c r="CFE232" s="29"/>
      <c r="CFF232" s="29"/>
      <c r="CFG232" s="29"/>
      <c r="CFH232" s="29"/>
      <c r="CFI232" s="29"/>
      <c r="CFJ232" s="29"/>
      <c r="CFK232" s="29"/>
      <c r="CFL232" s="29"/>
      <c r="CFM232" s="29"/>
      <c r="CFN232" s="29"/>
      <c r="CFO232" s="29"/>
      <c r="CFP232" s="29"/>
      <c r="CFQ232" s="29"/>
      <c r="CFR232" s="29"/>
      <c r="CFS232" s="29"/>
      <c r="CFT232" s="29"/>
      <c r="CFU232" s="29"/>
      <c r="CFV232" s="29"/>
      <c r="CFW232" s="29"/>
      <c r="CFX232" s="29"/>
      <c r="CFY232" s="29"/>
      <c r="CFZ232" s="29"/>
      <c r="CGA232" s="29"/>
      <c r="CGB232" s="29"/>
      <c r="CGC232" s="29"/>
      <c r="CGD232" s="29"/>
      <c r="CGE232" s="29"/>
      <c r="CGF232" s="29"/>
      <c r="CGG232" s="29"/>
      <c r="CGH232" s="29"/>
      <c r="CGI232" s="29"/>
      <c r="CGJ232" s="29"/>
      <c r="CGK232" s="29"/>
      <c r="CGL232" s="29"/>
      <c r="CGM232" s="29"/>
      <c r="CGN232" s="29"/>
      <c r="CGO232" s="29"/>
      <c r="CGP232" s="29"/>
      <c r="CGQ232" s="29"/>
      <c r="CGR232" s="29"/>
      <c r="CGS232" s="29"/>
      <c r="CGT232" s="29"/>
      <c r="CGU232" s="29"/>
      <c r="CGV232" s="29"/>
      <c r="CGW232" s="29"/>
      <c r="CGX232" s="29"/>
      <c r="CGY232" s="29"/>
      <c r="CGZ232" s="29"/>
      <c r="CHA232" s="29"/>
      <c r="CHB232" s="29"/>
      <c r="CHC232" s="29"/>
      <c r="CHD232" s="29"/>
      <c r="CHE232" s="29"/>
      <c r="CHF232" s="29"/>
      <c r="CHG232" s="29"/>
      <c r="CHH232" s="29"/>
      <c r="CHI232" s="29"/>
      <c r="CHJ232" s="29"/>
      <c r="CHK232" s="29"/>
      <c r="CHL232" s="29"/>
      <c r="CHM232" s="29"/>
      <c r="CHN232" s="29"/>
      <c r="CHO232" s="29"/>
      <c r="CHP232" s="29"/>
      <c r="CHQ232" s="29"/>
      <c r="CHR232" s="29"/>
      <c r="CHS232" s="29"/>
      <c r="CHT232" s="29"/>
      <c r="CHU232" s="29"/>
      <c r="CHV232" s="29"/>
      <c r="CHW232" s="29"/>
      <c r="CHX232" s="29"/>
      <c r="CHY232" s="29"/>
      <c r="CHZ232" s="29"/>
      <c r="CIA232" s="29"/>
      <c r="CIB232" s="29"/>
      <c r="CIC232" s="29"/>
      <c r="CID232" s="29"/>
      <c r="CIE232" s="29"/>
      <c r="CIF232" s="29"/>
      <c r="CIG232" s="29"/>
      <c r="CIH232" s="29"/>
      <c r="CII232" s="29"/>
      <c r="CIJ232" s="29"/>
      <c r="CIK232" s="29"/>
      <c r="CIL232" s="29"/>
      <c r="CIM232" s="29"/>
      <c r="CIN232" s="29"/>
      <c r="CIO232" s="29"/>
      <c r="CIP232" s="29"/>
      <c r="CIQ232" s="29"/>
      <c r="CIR232" s="29"/>
      <c r="CIS232" s="29"/>
      <c r="CIT232" s="29"/>
      <c r="CIU232" s="29"/>
      <c r="CIV232" s="29"/>
      <c r="CIW232" s="29"/>
      <c r="CIX232" s="29"/>
      <c r="CIY232" s="29"/>
      <c r="CIZ232" s="29"/>
      <c r="CJA232" s="29"/>
      <c r="CJB232" s="29"/>
      <c r="CJC232" s="29"/>
      <c r="CJD232" s="29"/>
      <c r="CJE232" s="29"/>
      <c r="CJF232" s="29"/>
      <c r="CJG232" s="29"/>
      <c r="CJH232" s="29"/>
      <c r="CJI232" s="29"/>
      <c r="CJJ232" s="29"/>
      <c r="CJK232" s="29"/>
      <c r="CJL232" s="29"/>
      <c r="CJM232" s="29"/>
      <c r="CJN232" s="29"/>
      <c r="CJO232" s="29"/>
      <c r="CJP232" s="29"/>
      <c r="CJQ232" s="29"/>
      <c r="CJR232" s="29"/>
      <c r="CJS232" s="29"/>
      <c r="CJT232" s="29"/>
      <c r="CJU232" s="29"/>
      <c r="CJV232" s="29"/>
      <c r="CJW232" s="29"/>
      <c r="CJX232" s="29"/>
      <c r="CJY232" s="29"/>
      <c r="CJZ232" s="29"/>
      <c r="CKA232" s="29"/>
      <c r="CKB232" s="29"/>
      <c r="CKC232" s="29"/>
      <c r="CKD232" s="29"/>
      <c r="CKE232" s="29"/>
      <c r="CKF232" s="29"/>
      <c r="CKG232" s="29"/>
      <c r="CKH232" s="29"/>
      <c r="CKI232" s="29"/>
      <c r="CKJ232" s="29"/>
      <c r="CKK232" s="29"/>
      <c r="CKL232" s="29"/>
      <c r="CKM232" s="29"/>
      <c r="CKN232" s="29"/>
      <c r="CKO232" s="29"/>
      <c r="CKP232" s="29"/>
      <c r="CKQ232" s="29"/>
      <c r="CKR232" s="29"/>
      <c r="CKS232" s="29"/>
      <c r="CKT232" s="29"/>
      <c r="CKU232" s="29"/>
      <c r="CKV232" s="29"/>
      <c r="CKW232" s="29"/>
      <c r="CKX232" s="29"/>
      <c r="CKY232" s="29"/>
      <c r="CKZ232" s="29"/>
      <c r="CLA232" s="29"/>
      <c r="CLB232" s="29"/>
      <c r="CLC232" s="29"/>
      <c r="CLD232" s="29"/>
      <c r="CLE232" s="29"/>
      <c r="CLF232" s="29"/>
      <c r="CLG232" s="29"/>
      <c r="CLH232" s="29"/>
      <c r="CLI232" s="29"/>
      <c r="CLJ232" s="29"/>
      <c r="CLK232" s="29"/>
      <c r="CLL232" s="29"/>
      <c r="CLM232" s="29"/>
      <c r="CLN232" s="29"/>
      <c r="CLO232" s="29"/>
      <c r="CLP232" s="29"/>
      <c r="CLQ232" s="29"/>
      <c r="CLR232" s="29"/>
      <c r="CLS232" s="29"/>
      <c r="CLT232" s="29"/>
      <c r="CLU232" s="29"/>
      <c r="CLV232" s="29"/>
      <c r="CLW232" s="29"/>
      <c r="CLX232" s="29"/>
      <c r="CLY232" s="29"/>
      <c r="CLZ232" s="29"/>
      <c r="CMA232" s="29"/>
      <c r="CMB232" s="29"/>
      <c r="CMC232" s="29"/>
      <c r="CMD232" s="29"/>
      <c r="CME232" s="29"/>
      <c r="CMF232" s="29"/>
      <c r="CMG232" s="29"/>
      <c r="CMH232" s="29"/>
      <c r="CMI232" s="29"/>
      <c r="CMJ232" s="29"/>
      <c r="CMK232" s="29"/>
      <c r="CML232" s="29"/>
      <c r="CMM232" s="29"/>
      <c r="CMN232" s="29"/>
      <c r="CMO232" s="29"/>
      <c r="CMP232" s="29"/>
      <c r="CMQ232" s="29"/>
      <c r="CMR232" s="29"/>
      <c r="CMS232" s="29"/>
      <c r="CMT232" s="29"/>
      <c r="CMU232" s="29"/>
      <c r="CMV232" s="29"/>
      <c r="CMW232" s="29"/>
      <c r="CMX232" s="29"/>
      <c r="CMY232" s="29"/>
      <c r="CMZ232" s="29"/>
      <c r="CNA232" s="29"/>
      <c r="CNB232" s="29"/>
      <c r="CNC232" s="29"/>
      <c r="CND232" s="29"/>
      <c r="CNE232" s="29"/>
      <c r="CNF232" s="29"/>
      <c r="CNG232" s="29"/>
      <c r="CNH232" s="29"/>
      <c r="CNI232" s="29"/>
      <c r="CNJ232" s="29"/>
      <c r="CNK232" s="29"/>
      <c r="CNL232" s="29"/>
      <c r="CNM232" s="29"/>
      <c r="CNN232" s="29"/>
      <c r="CNO232" s="29"/>
      <c r="CNP232" s="29"/>
      <c r="CNQ232" s="29"/>
      <c r="CNR232" s="29"/>
      <c r="CNS232" s="29"/>
      <c r="CNT232" s="29"/>
      <c r="CNU232" s="29"/>
      <c r="CNV232" s="29"/>
      <c r="CNW232" s="29"/>
      <c r="CNX232" s="29"/>
      <c r="CNY232" s="29"/>
      <c r="CNZ232" s="29"/>
      <c r="COA232" s="29"/>
      <c r="COB232" s="29"/>
      <c r="COC232" s="29"/>
      <c r="COD232" s="29"/>
      <c r="COE232" s="29"/>
      <c r="COF232" s="29"/>
      <c r="COG232" s="29"/>
      <c r="COH232" s="29"/>
      <c r="COI232" s="29"/>
      <c r="COJ232" s="29"/>
      <c r="COK232" s="29"/>
      <c r="COL232" s="29"/>
      <c r="COM232" s="29"/>
      <c r="CON232" s="29"/>
      <c r="COO232" s="29"/>
      <c r="COP232" s="29"/>
      <c r="COQ232" s="29"/>
      <c r="COR232" s="29"/>
      <c r="COS232" s="29"/>
      <c r="COT232" s="29"/>
      <c r="COU232" s="29"/>
      <c r="COV232" s="29"/>
      <c r="COW232" s="29"/>
      <c r="COX232" s="29"/>
      <c r="COY232" s="29"/>
      <c r="COZ232" s="29"/>
      <c r="CPA232" s="29"/>
      <c r="CPB232" s="29"/>
      <c r="CPC232" s="29"/>
      <c r="CPD232" s="29"/>
      <c r="CPE232" s="29"/>
      <c r="CPF232" s="29"/>
      <c r="CPG232" s="29"/>
      <c r="CPH232" s="29"/>
      <c r="CPI232" s="29"/>
      <c r="CPJ232" s="29"/>
      <c r="CPK232" s="29"/>
      <c r="CPL232" s="29"/>
      <c r="CPM232" s="29"/>
      <c r="CPN232" s="29"/>
      <c r="CPO232" s="29"/>
      <c r="CPP232" s="29"/>
      <c r="CPQ232" s="29"/>
      <c r="CPR232" s="29"/>
      <c r="CPS232" s="29"/>
      <c r="CPT232" s="29"/>
      <c r="CPU232" s="29"/>
      <c r="CPV232" s="29"/>
      <c r="CPW232" s="29"/>
      <c r="CPX232" s="29"/>
      <c r="CPY232" s="29"/>
      <c r="CPZ232" s="29"/>
      <c r="CQA232" s="29"/>
      <c r="CQB232" s="29"/>
      <c r="CQC232" s="29"/>
      <c r="CQD232" s="29"/>
      <c r="CQE232" s="29"/>
      <c r="CQF232" s="29"/>
      <c r="CQG232" s="29"/>
      <c r="CQH232" s="29"/>
      <c r="CQI232" s="29"/>
      <c r="CQJ232" s="29"/>
      <c r="CQK232" s="29"/>
      <c r="CQL232" s="29"/>
      <c r="CQM232" s="29"/>
      <c r="CQN232" s="29"/>
      <c r="CQO232" s="29"/>
      <c r="CQP232" s="29"/>
      <c r="CQQ232" s="29"/>
      <c r="CQR232" s="29"/>
      <c r="CQS232" s="29"/>
      <c r="CQT232" s="29"/>
      <c r="CQU232" s="29"/>
      <c r="CQV232" s="29"/>
      <c r="CQW232" s="29"/>
      <c r="CQX232" s="29"/>
      <c r="CQY232" s="29"/>
      <c r="CQZ232" s="29"/>
      <c r="CRA232" s="29"/>
      <c r="CRB232" s="29"/>
      <c r="CRC232" s="29"/>
      <c r="CRD232" s="29"/>
      <c r="CRE232" s="29"/>
      <c r="CRF232" s="29"/>
      <c r="CRG232" s="29"/>
      <c r="CRH232" s="29"/>
      <c r="CRI232" s="29"/>
      <c r="CRJ232" s="29"/>
      <c r="CRK232" s="29"/>
      <c r="CRL232" s="29"/>
      <c r="CRM232" s="29"/>
      <c r="CRN232" s="29"/>
      <c r="CRO232" s="29"/>
      <c r="CRP232" s="29"/>
      <c r="CRQ232" s="29"/>
      <c r="CRR232" s="29"/>
      <c r="CRS232" s="29"/>
      <c r="CRT232" s="29"/>
      <c r="CRU232" s="29"/>
      <c r="CRV232" s="29"/>
      <c r="CRW232" s="29"/>
      <c r="CRX232" s="29"/>
      <c r="CRY232" s="29"/>
      <c r="CRZ232" s="29"/>
      <c r="CSA232" s="29"/>
      <c r="CSB232" s="29"/>
      <c r="CSC232" s="29"/>
      <c r="CSD232" s="29"/>
      <c r="CSE232" s="29"/>
      <c r="CSF232" s="29"/>
      <c r="CSG232" s="29"/>
      <c r="CSH232" s="29"/>
      <c r="CSI232" s="29"/>
      <c r="CSJ232" s="29"/>
      <c r="CSK232" s="29"/>
      <c r="CSL232" s="29"/>
      <c r="CSM232" s="29"/>
      <c r="CSN232" s="29"/>
      <c r="CSO232" s="29"/>
      <c r="CSP232" s="29"/>
      <c r="CSQ232" s="29"/>
      <c r="CSR232" s="29"/>
      <c r="CSS232" s="29"/>
      <c r="CST232" s="29"/>
      <c r="CSU232" s="29"/>
      <c r="CSV232" s="29"/>
      <c r="CSW232" s="29"/>
      <c r="CSX232" s="29"/>
      <c r="CSY232" s="29"/>
      <c r="CSZ232" s="29"/>
      <c r="CTA232" s="29"/>
      <c r="CTB232" s="29"/>
      <c r="CTC232" s="29"/>
      <c r="CTD232" s="29"/>
      <c r="CTE232" s="29"/>
      <c r="CTF232" s="29"/>
      <c r="CTG232" s="29"/>
      <c r="CTH232" s="29"/>
      <c r="CTI232" s="29"/>
      <c r="CTJ232" s="29"/>
      <c r="CTK232" s="29"/>
      <c r="CTL232" s="29"/>
      <c r="CTM232" s="29"/>
      <c r="CTN232" s="29"/>
      <c r="CTO232" s="29"/>
      <c r="CTP232" s="29"/>
      <c r="CTQ232" s="29"/>
      <c r="CTR232" s="29"/>
      <c r="CTS232" s="29"/>
      <c r="CTT232" s="29"/>
      <c r="CTU232" s="29"/>
      <c r="CTV232" s="29"/>
      <c r="CTW232" s="29"/>
      <c r="CTX232" s="29"/>
      <c r="CTY232" s="29"/>
      <c r="CTZ232" s="29"/>
      <c r="CUA232" s="29"/>
      <c r="CUB232" s="29"/>
      <c r="CUC232" s="29"/>
      <c r="CUD232" s="29"/>
      <c r="CUE232" s="29"/>
      <c r="CUF232" s="29"/>
      <c r="CUG232" s="29"/>
      <c r="CUH232" s="29"/>
      <c r="CUI232" s="29"/>
      <c r="CUJ232" s="29"/>
      <c r="CUK232" s="29"/>
      <c r="CUL232" s="29"/>
      <c r="CUM232" s="29"/>
      <c r="CUN232" s="29"/>
      <c r="CUO232" s="29"/>
      <c r="CUP232" s="29"/>
      <c r="CUQ232" s="29"/>
      <c r="CUR232" s="29"/>
      <c r="CUS232" s="29"/>
      <c r="CUT232" s="29"/>
      <c r="CUU232" s="29"/>
      <c r="CUV232" s="29"/>
      <c r="CUW232" s="29"/>
      <c r="CUX232" s="29"/>
      <c r="CUY232" s="29"/>
      <c r="CUZ232" s="29"/>
      <c r="CVA232" s="29"/>
      <c r="CVB232" s="29"/>
      <c r="CVC232" s="29"/>
      <c r="CVD232" s="29"/>
      <c r="CVE232" s="29"/>
      <c r="CVF232" s="29"/>
      <c r="CVG232" s="29"/>
      <c r="CVH232" s="29"/>
      <c r="CVI232" s="29"/>
      <c r="CVJ232" s="29"/>
      <c r="CVK232" s="29"/>
      <c r="CVL232" s="29"/>
      <c r="CVM232" s="29"/>
      <c r="CVN232" s="29"/>
      <c r="CVO232" s="29"/>
      <c r="CVP232" s="29"/>
      <c r="CVQ232" s="29"/>
      <c r="CVR232" s="29"/>
      <c r="CVS232" s="29"/>
      <c r="CVT232" s="29"/>
      <c r="CVU232" s="29"/>
      <c r="CVV232" s="29"/>
      <c r="CVW232" s="29"/>
      <c r="CVX232" s="29"/>
      <c r="CVY232" s="29"/>
      <c r="CVZ232" s="29"/>
      <c r="CWA232" s="29"/>
      <c r="CWB232" s="29"/>
      <c r="CWC232" s="29"/>
      <c r="CWD232" s="29"/>
      <c r="CWE232" s="29"/>
      <c r="CWF232" s="29"/>
      <c r="CWG232" s="29"/>
      <c r="CWH232" s="29"/>
      <c r="CWI232" s="29"/>
      <c r="CWJ232" s="29"/>
      <c r="CWK232" s="29"/>
      <c r="CWL232" s="29"/>
      <c r="CWM232" s="29"/>
      <c r="CWN232" s="29"/>
      <c r="CWO232" s="29"/>
      <c r="CWP232" s="29"/>
      <c r="CWQ232" s="29"/>
      <c r="CWR232" s="29"/>
      <c r="CWS232" s="29"/>
      <c r="CWT232" s="29"/>
      <c r="CWU232" s="29"/>
      <c r="CWV232" s="29"/>
      <c r="CWW232" s="29"/>
      <c r="CWX232" s="29"/>
      <c r="CWY232" s="29"/>
      <c r="CWZ232" s="29"/>
      <c r="CXA232" s="29"/>
      <c r="CXB232" s="29"/>
      <c r="CXC232" s="29"/>
      <c r="CXD232" s="29"/>
      <c r="CXE232" s="29"/>
      <c r="CXF232" s="29"/>
      <c r="CXG232" s="29"/>
      <c r="CXH232" s="29"/>
      <c r="CXI232" s="29"/>
      <c r="CXJ232" s="29"/>
      <c r="CXK232" s="29"/>
      <c r="CXL232" s="29"/>
      <c r="CXM232" s="29"/>
      <c r="CXN232" s="29"/>
      <c r="CXO232" s="29"/>
      <c r="CXP232" s="29"/>
      <c r="CXQ232" s="29"/>
      <c r="CXR232" s="29"/>
      <c r="CXS232" s="29"/>
      <c r="CXT232" s="29"/>
      <c r="CXU232" s="29"/>
      <c r="CXV232" s="29"/>
      <c r="CXW232" s="29"/>
      <c r="CXX232" s="29"/>
      <c r="CXY232" s="29"/>
      <c r="CXZ232" s="29"/>
      <c r="CYA232" s="29"/>
      <c r="CYB232" s="29"/>
      <c r="CYC232" s="29"/>
      <c r="CYD232" s="29"/>
      <c r="CYE232" s="29"/>
      <c r="CYF232" s="29"/>
      <c r="CYG232" s="29"/>
      <c r="CYH232" s="29"/>
      <c r="CYI232" s="29"/>
      <c r="CYJ232" s="29"/>
      <c r="CYK232" s="29"/>
      <c r="CYL232" s="29"/>
      <c r="CYM232" s="29"/>
      <c r="CYN232" s="29"/>
      <c r="CYO232" s="29"/>
      <c r="CYP232" s="29"/>
      <c r="CYQ232" s="29"/>
      <c r="CYR232" s="29"/>
      <c r="CYS232" s="29"/>
      <c r="CYT232" s="29"/>
      <c r="CYU232" s="29"/>
      <c r="CYV232" s="29"/>
      <c r="CYW232" s="29"/>
      <c r="CYX232" s="29"/>
      <c r="CYY232" s="29"/>
      <c r="CYZ232" s="29"/>
      <c r="CZA232" s="29"/>
      <c r="CZB232" s="29"/>
      <c r="CZC232" s="29"/>
      <c r="CZD232" s="29"/>
      <c r="CZE232" s="29"/>
      <c r="CZF232" s="29"/>
      <c r="CZG232" s="29"/>
      <c r="CZH232" s="29"/>
      <c r="CZI232" s="29"/>
      <c r="CZJ232" s="29"/>
      <c r="CZK232" s="29"/>
      <c r="CZL232" s="29"/>
      <c r="CZM232" s="29"/>
      <c r="CZN232" s="29"/>
      <c r="CZO232" s="29"/>
      <c r="CZP232" s="29"/>
      <c r="CZQ232" s="29"/>
      <c r="CZR232" s="29"/>
      <c r="CZS232" s="29"/>
      <c r="CZT232" s="29"/>
      <c r="CZU232" s="29"/>
      <c r="CZV232" s="29"/>
      <c r="CZW232" s="29"/>
      <c r="CZX232" s="29"/>
      <c r="CZY232" s="29"/>
      <c r="CZZ232" s="29"/>
      <c r="DAA232" s="29"/>
      <c r="DAB232" s="29"/>
      <c r="DAC232" s="29"/>
      <c r="DAD232" s="29"/>
      <c r="DAE232" s="29"/>
      <c r="DAF232" s="29"/>
      <c r="DAG232" s="29"/>
      <c r="DAH232" s="29"/>
      <c r="DAI232" s="29"/>
      <c r="DAJ232" s="29"/>
      <c r="DAK232" s="29"/>
      <c r="DAL232" s="29"/>
      <c r="DAM232" s="29"/>
      <c r="DAN232" s="29"/>
      <c r="DAO232" s="29"/>
      <c r="DAP232" s="29"/>
      <c r="DAQ232" s="29"/>
      <c r="DAR232" s="29"/>
      <c r="DAS232" s="29"/>
      <c r="DAT232" s="29"/>
      <c r="DAU232" s="29"/>
      <c r="DAV232" s="29"/>
      <c r="DAW232" s="29"/>
      <c r="DAX232" s="29"/>
      <c r="DAY232" s="29"/>
      <c r="DAZ232" s="29"/>
      <c r="DBA232" s="29"/>
      <c r="DBB232" s="29"/>
      <c r="DBC232" s="29"/>
      <c r="DBD232" s="29"/>
      <c r="DBE232" s="29"/>
      <c r="DBF232" s="29"/>
      <c r="DBG232" s="29"/>
      <c r="DBH232" s="29"/>
      <c r="DBI232" s="29"/>
      <c r="DBJ232" s="29"/>
      <c r="DBK232" s="29"/>
      <c r="DBL232" s="29"/>
      <c r="DBM232" s="29"/>
      <c r="DBN232" s="29"/>
      <c r="DBO232" s="29"/>
      <c r="DBP232" s="29"/>
      <c r="DBQ232" s="29"/>
      <c r="DBR232" s="29"/>
      <c r="DBS232" s="29"/>
      <c r="DBT232" s="29"/>
      <c r="DBU232" s="29"/>
      <c r="DBV232" s="29"/>
      <c r="DBW232" s="29"/>
      <c r="DBX232" s="29"/>
      <c r="DBY232" s="29"/>
      <c r="DBZ232" s="29"/>
      <c r="DCA232" s="29"/>
      <c r="DCB232" s="29"/>
      <c r="DCC232" s="29"/>
      <c r="DCD232" s="29"/>
      <c r="DCE232" s="29"/>
      <c r="DCF232" s="29"/>
      <c r="DCG232" s="29"/>
      <c r="DCH232" s="29"/>
      <c r="DCI232" s="29"/>
      <c r="DCJ232" s="29"/>
      <c r="DCK232" s="29"/>
      <c r="DCL232" s="29"/>
      <c r="DCM232" s="29"/>
      <c r="DCN232" s="29"/>
      <c r="DCO232" s="29"/>
      <c r="DCP232" s="29"/>
      <c r="DCQ232" s="29"/>
      <c r="DCR232" s="29"/>
      <c r="DCS232" s="29"/>
      <c r="DCT232" s="29"/>
      <c r="DCU232" s="29"/>
      <c r="DCV232" s="29"/>
      <c r="DCW232" s="29"/>
      <c r="DCX232" s="29"/>
      <c r="DCY232" s="29"/>
      <c r="DCZ232" s="29"/>
      <c r="DDA232" s="29"/>
      <c r="DDB232" s="29"/>
      <c r="DDC232" s="29"/>
      <c r="DDD232" s="29"/>
      <c r="DDE232" s="29"/>
      <c r="DDF232" s="29"/>
      <c r="DDG232" s="29"/>
      <c r="DDH232" s="29"/>
      <c r="DDI232" s="29"/>
      <c r="DDJ232" s="29"/>
      <c r="DDK232" s="29"/>
      <c r="DDL232" s="29"/>
      <c r="DDM232" s="29"/>
      <c r="DDN232" s="29"/>
      <c r="DDO232" s="29"/>
      <c r="DDP232" s="29"/>
      <c r="DDQ232" s="29"/>
      <c r="DDR232" s="29"/>
      <c r="DDS232" s="29"/>
      <c r="DDT232" s="29"/>
      <c r="DDU232" s="29"/>
      <c r="DDV232" s="29"/>
      <c r="DDW232" s="29"/>
      <c r="DDX232" s="29"/>
      <c r="DDY232" s="29"/>
      <c r="DDZ232" s="29"/>
      <c r="DEA232" s="29"/>
      <c r="DEB232" s="29"/>
      <c r="DEC232" s="29"/>
      <c r="DED232" s="29"/>
      <c r="DEE232" s="29"/>
      <c r="DEF232" s="29"/>
      <c r="DEG232" s="29"/>
      <c r="DEH232" s="29"/>
      <c r="DEI232" s="29"/>
      <c r="DEJ232" s="29"/>
      <c r="DEK232" s="29"/>
      <c r="DEL232" s="29"/>
      <c r="DEM232" s="29"/>
      <c r="DEN232" s="29"/>
      <c r="DEO232" s="29"/>
      <c r="DEP232" s="29"/>
      <c r="DEQ232" s="29"/>
      <c r="DER232" s="29"/>
      <c r="DES232" s="29"/>
      <c r="DET232" s="29"/>
      <c r="DEU232" s="29"/>
      <c r="DEV232" s="29"/>
      <c r="DEW232" s="29"/>
      <c r="DEX232" s="29"/>
      <c r="DEY232" s="29"/>
      <c r="DEZ232" s="29"/>
      <c r="DFA232" s="29"/>
      <c r="DFB232" s="29"/>
      <c r="DFC232" s="29"/>
      <c r="DFD232" s="29"/>
      <c r="DFE232" s="29"/>
      <c r="DFF232" s="29"/>
      <c r="DFG232" s="29"/>
      <c r="DFH232" s="29"/>
      <c r="DFI232" s="29"/>
      <c r="DFJ232" s="29"/>
      <c r="DFK232" s="29"/>
      <c r="DFL232" s="29"/>
      <c r="DFM232" s="29"/>
      <c r="DFN232" s="29"/>
      <c r="DFO232" s="29"/>
      <c r="DFP232" s="29"/>
      <c r="DFQ232" s="29"/>
      <c r="DFR232" s="29"/>
      <c r="DFS232" s="29"/>
      <c r="DFT232" s="29"/>
      <c r="DFU232" s="29"/>
      <c r="DFV232" s="29"/>
      <c r="DFW232" s="29"/>
      <c r="DFX232" s="29"/>
      <c r="DFY232" s="29"/>
      <c r="DFZ232" s="29"/>
      <c r="DGA232" s="29"/>
      <c r="DGB232" s="29"/>
      <c r="DGC232" s="29"/>
      <c r="DGD232" s="29"/>
      <c r="DGE232" s="29"/>
      <c r="DGF232" s="29"/>
      <c r="DGG232" s="29"/>
      <c r="DGH232" s="29"/>
      <c r="DGI232" s="29"/>
      <c r="DGJ232" s="29"/>
      <c r="DGK232" s="29"/>
      <c r="DGL232" s="29"/>
      <c r="DGM232" s="29"/>
      <c r="DGN232" s="29"/>
      <c r="DGO232" s="29"/>
      <c r="DGP232" s="29"/>
      <c r="DGQ232" s="29"/>
      <c r="DGR232" s="29"/>
      <c r="DGS232" s="29"/>
      <c r="DGT232" s="29"/>
      <c r="DGU232" s="29"/>
      <c r="DGV232" s="29"/>
      <c r="DGW232" s="29"/>
      <c r="DGX232" s="29"/>
      <c r="DGY232" s="29"/>
      <c r="DGZ232" s="29"/>
      <c r="DHA232" s="29"/>
      <c r="DHB232" s="29"/>
      <c r="DHC232" s="29"/>
      <c r="DHD232" s="29"/>
      <c r="DHE232" s="29"/>
      <c r="DHF232" s="29"/>
      <c r="DHG232" s="29"/>
      <c r="DHH232" s="29"/>
      <c r="DHI232" s="29"/>
      <c r="DHJ232" s="29"/>
      <c r="DHK232" s="29"/>
      <c r="DHL232" s="29"/>
      <c r="DHM232" s="29"/>
      <c r="DHN232" s="29"/>
      <c r="DHO232" s="29"/>
      <c r="DHP232" s="29"/>
      <c r="DHQ232" s="29"/>
      <c r="DHR232" s="29"/>
      <c r="DHS232" s="29"/>
      <c r="DHT232" s="29"/>
      <c r="DHU232" s="29"/>
      <c r="DHV232" s="29"/>
      <c r="DHW232" s="29"/>
      <c r="DHX232" s="29"/>
      <c r="DHY232" s="29"/>
      <c r="DHZ232" s="29"/>
      <c r="DIA232" s="29"/>
      <c r="DIB232" s="29"/>
      <c r="DIC232" s="29"/>
      <c r="DID232" s="29"/>
      <c r="DIE232" s="29"/>
      <c r="DIF232" s="29"/>
      <c r="DIG232" s="29"/>
      <c r="DIH232" s="29"/>
      <c r="DII232" s="29"/>
      <c r="DIJ232" s="29"/>
      <c r="DIK232" s="29"/>
      <c r="DIL232" s="29"/>
      <c r="DIM232" s="29"/>
      <c r="DIN232" s="29"/>
      <c r="DIO232" s="29"/>
      <c r="DIP232" s="29"/>
      <c r="DIQ232" s="29"/>
      <c r="DIR232" s="29"/>
      <c r="DIS232" s="29"/>
      <c r="DIT232" s="29"/>
      <c r="DIU232" s="29"/>
      <c r="DIV232" s="29"/>
      <c r="DIW232" s="29"/>
      <c r="DIX232" s="29"/>
      <c r="DIY232" s="29"/>
      <c r="DIZ232" s="29"/>
      <c r="DJA232" s="29"/>
      <c r="DJB232" s="29"/>
      <c r="DJC232" s="29"/>
      <c r="DJD232" s="29"/>
      <c r="DJE232" s="29"/>
      <c r="DJF232" s="29"/>
      <c r="DJG232" s="29"/>
      <c r="DJH232" s="29"/>
      <c r="DJI232" s="29"/>
      <c r="DJJ232" s="29"/>
      <c r="DJK232" s="29"/>
      <c r="DJL232" s="29"/>
      <c r="DJM232" s="29"/>
      <c r="DJN232" s="29"/>
      <c r="DJO232" s="29"/>
      <c r="DJP232" s="29"/>
      <c r="DJQ232" s="29"/>
      <c r="DJR232" s="29"/>
      <c r="DJS232" s="29"/>
      <c r="DJT232" s="29"/>
      <c r="DJU232" s="29"/>
      <c r="DJV232" s="29"/>
      <c r="DJW232" s="29"/>
      <c r="DJX232" s="29"/>
      <c r="DJY232" s="29"/>
      <c r="DJZ232" s="29"/>
      <c r="DKA232" s="29"/>
      <c r="DKB232" s="29"/>
      <c r="DKC232" s="29"/>
      <c r="DKD232" s="29"/>
      <c r="DKE232" s="29"/>
      <c r="DKF232" s="29"/>
      <c r="DKG232" s="29"/>
      <c r="DKH232" s="29"/>
      <c r="DKI232" s="29"/>
      <c r="DKJ232" s="29"/>
      <c r="DKK232" s="29"/>
      <c r="DKL232" s="29"/>
      <c r="DKM232" s="29"/>
      <c r="DKN232" s="29"/>
      <c r="DKO232" s="29"/>
      <c r="DKP232" s="29"/>
      <c r="DKQ232" s="29"/>
      <c r="DKR232" s="29"/>
      <c r="DKS232" s="29"/>
      <c r="DKT232" s="29"/>
      <c r="DKU232" s="29"/>
      <c r="DKV232" s="29"/>
      <c r="DKW232" s="29"/>
      <c r="DKX232" s="29"/>
      <c r="DKY232" s="29"/>
      <c r="DKZ232" s="29"/>
      <c r="DLA232" s="29"/>
      <c r="DLB232" s="29"/>
      <c r="DLC232" s="29"/>
      <c r="DLD232" s="29"/>
      <c r="DLE232" s="29"/>
      <c r="DLF232" s="29"/>
      <c r="DLG232" s="29"/>
      <c r="DLH232" s="29"/>
      <c r="DLI232" s="29"/>
      <c r="DLJ232" s="29"/>
      <c r="DLK232" s="29"/>
      <c r="DLL232" s="29"/>
      <c r="DLM232" s="29"/>
      <c r="DLN232" s="29"/>
      <c r="DLO232" s="29"/>
      <c r="DLP232" s="29"/>
      <c r="DLQ232" s="29"/>
      <c r="DLR232" s="29"/>
      <c r="DLS232" s="29"/>
      <c r="DLT232" s="29"/>
      <c r="DLU232" s="29"/>
      <c r="DLV232" s="29"/>
      <c r="DLW232" s="29"/>
      <c r="DLX232" s="29"/>
      <c r="DLY232" s="29"/>
      <c r="DLZ232" s="29"/>
      <c r="DMA232" s="29"/>
      <c r="DMB232" s="29"/>
      <c r="DMC232" s="29"/>
      <c r="DMD232" s="29"/>
      <c r="DME232" s="29"/>
      <c r="DMF232" s="29"/>
      <c r="DMG232" s="29"/>
      <c r="DMH232" s="29"/>
      <c r="DMI232" s="29"/>
      <c r="DMJ232" s="29"/>
      <c r="DMK232" s="29"/>
      <c r="DML232" s="29"/>
      <c r="DMM232" s="29"/>
      <c r="DMN232" s="29"/>
      <c r="DMO232" s="29"/>
      <c r="DMP232" s="29"/>
      <c r="DMQ232" s="29"/>
      <c r="DMR232" s="29"/>
      <c r="DMS232" s="29"/>
      <c r="DMT232" s="29"/>
      <c r="DMU232" s="29"/>
      <c r="DMV232" s="29"/>
      <c r="DMW232" s="29"/>
      <c r="DMX232" s="29"/>
      <c r="DMY232" s="29"/>
      <c r="DMZ232" s="29"/>
      <c r="DNA232" s="29"/>
      <c r="DNB232" s="29"/>
      <c r="DNC232" s="29"/>
      <c r="DND232" s="29"/>
      <c r="DNE232" s="29"/>
      <c r="DNF232" s="29"/>
      <c r="DNG232" s="29"/>
      <c r="DNH232" s="29"/>
      <c r="DNI232" s="29"/>
      <c r="DNJ232" s="29"/>
      <c r="DNK232" s="29"/>
      <c r="DNL232" s="29"/>
      <c r="DNM232" s="29"/>
      <c r="DNN232" s="29"/>
      <c r="DNO232" s="29"/>
      <c r="DNP232" s="29"/>
      <c r="DNQ232" s="29"/>
      <c r="DNR232" s="29"/>
      <c r="DNS232" s="29"/>
      <c r="DNT232" s="29"/>
      <c r="DNU232" s="29"/>
      <c r="DNV232" s="29"/>
      <c r="DNW232" s="29"/>
      <c r="DNX232" s="29"/>
      <c r="DNY232" s="29"/>
      <c r="DNZ232" s="29"/>
      <c r="DOA232" s="29"/>
      <c r="DOB232" s="29"/>
      <c r="DOC232" s="29"/>
      <c r="DOD232" s="29"/>
      <c r="DOE232" s="29"/>
      <c r="DOF232" s="29"/>
      <c r="DOG232" s="29"/>
      <c r="DOH232" s="29"/>
      <c r="DOI232" s="29"/>
      <c r="DOJ232" s="29"/>
      <c r="DOK232" s="29"/>
      <c r="DOL232" s="29"/>
      <c r="DOM232" s="29"/>
      <c r="DON232" s="29"/>
      <c r="DOO232" s="29"/>
      <c r="DOP232" s="29"/>
      <c r="DOQ232" s="29"/>
      <c r="DOR232" s="29"/>
      <c r="DOS232" s="29"/>
      <c r="DOT232" s="29"/>
      <c r="DOU232" s="29"/>
      <c r="DOV232" s="29"/>
      <c r="DOW232" s="29"/>
      <c r="DOX232" s="29"/>
      <c r="DOY232" s="29"/>
      <c r="DOZ232" s="29"/>
      <c r="DPA232" s="29"/>
      <c r="DPB232" s="29"/>
      <c r="DPC232" s="29"/>
      <c r="DPD232" s="29"/>
      <c r="DPE232" s="29"/>
      <c r="DPF232" s="29"/>
      <c r="DPG232" s="29"/>
      <c r="DPH232" s="29"/>
      <c r="DPI232" s="29"/>
      <c r="DPJ232" s="29"/>
      <c r="DPK232" s="29"/>
      <c r="DPL232" s="29"/>
      <c r="DPM232" s="29"/>
      <c r="DPN232" s="29"/>
      <c r="DPO232" s="29"/>
      <c r="DPP232" s="29"/>
      <c r="DPQ232" s="29"/>
      <c r="DPR232" s="29"/>
      <c r="DPS232" s="29"/>
      <c r="DPT232" s="29"/>
      <c r="DPU232" s="29"/>
      <c r="DPV232" s="29"/>
      <c r="DPW232" s="29"/>
      <c r="DPX232" s="29"/>
      <c r="DPY232" s="29"/>
      <c r="DPZ232" s="29"/>
      <c r="DQA232" s="29"/>
      <c r="DQB232" s="29"/>
      <c r="DQC232" s="29"/>
      <c r="DQD232" s="29"/>
      <c r="DQE232" s="29"/>
      <c r="DQF232" s="29"/>
      <c r="DQG232" s="29"/>
      <c r="DQH232" s="29"/>
      <c r="DQI232" s="29"/>
      <c r="DQJ232" s="29"/>
      <c r="DQK232" s="29"/>
      <c r="DQL232" s="29"/>
      <c r="DQM232" s="29"/>
      <c r="DQN232" s="29"/>
      <c r="DQO232" s="29"/>
      <c r="DQP232" s="29"/>
      <c r="DQQ232" s="29"/>
      <c r="DQR232" s="29"/>
      <c r="DQS232" s="29"/>
      <c r="DQT232" s="29"/>
      <c r="DQU232" s="29"/>
      <c r="DQV232" s="29"/>
      <c r="DQW232" s="29"/>
      <c r="DQX232" s="29"/>
      <c r="DQY232" s="29"/>
      <c r="DQZ232" s="29"/>
      <c r="DRA232" s="29"/>
      <c r="DRB232" s="29"/>
      <c r="DRC232" s="29"/>
      <c r="DRD232" s="29"/>
      <c r="DRE232" s="29"/>
      <c r="DRF232" s="29"/>
      <c r="DRG232" s="29"/>
      <c r="DRH232" s="29"/>
      <c r="DRI232" s="29"/>
      <c r="DRJ232" s="29"/>
      <c r="DRK232" s="29"/>
      <c r="DRL232" s="29"/>
      <c r="DRM232" s="29"/>
      <c r="DRN232" s="29"/>
      <c r="DRO232" s="29"/>
      <c r="DRP232" s="29"/>
      <c r="DRQ232" s="29"/>
      <c r="DRR232" s="29"/>
      <c r="DRS232" s="29"/>
      <c r="DRT232" s="29"/>
      <c r="DRU232" s="29"/>
      <c r="DRV232" s="29"/>
      <c r="DRW232" s="29"/>
      <c r="DRX232" s="29"/>
      <c r="DRY232" s="29"/>
      <c r="DRZ232" s="29"/>
      <c r="DSA232" s="29"/>
      <c r="DSB232" s="29"/>
      <c r="DSC232" s="29"/>
      <c r="DSD232" s="29"/>
      <c r="DSE232" s="29"/>
      <c r="DSF232" s="29"/>
      <c r="DSG232" s="29"/>
      <c r="DSH232" s="29"/>
      <c r="DSI232" s="29"/>
      <c r="DSJ232" s="29"/>
      <c r="DSK232" s="29"/>
      <c r="DSL232" s="29"/>
      <c r="DSM232" s="29"/>
      <c r="DSN232" s="29"/>
      <c r="DSO232" s="29"/>
      <c r="DSP232" s="29"/>
      <c r="DSQ232" s="29"/>
      <c r="DSR232" s="29"/>
      <c r="DSS232" s="29"/>
      <c r="DST232" s="29"/>
      <c r="DSU232" s="29"/>
      <c r="DSV232" s="29"/>
      <c r="DSW232" s="29"/>
      <c r="DSX232" s="29"/>
      <c r="DSY232" s="29"/>
      <c r="DSZ232" s="29"/>
      <c r="DTA232" s="29"/>
      <c r="DTB232" s="29"/>
      <c r="DTC232" s="29"/>
      <c r="DTD232" s="29"/>
      <c r="DTE232" s="29"/>
      <c r="DTF232" s="29"/>
      <c r="DTG232" s="29"/>
      <c r="DTH232" s="29"/>
      <c r="DTI232" s="29"/>
      <c r="DTJ232" s="29"/>
      <c r="DTK232" s="29"/>
      <c r="DTL232" s="29"/>
      <c r="DTM232" s="29"/>
      <c r="DTN232" s="29"/>
      <c r="DTO232" s="29"/>
      <c r="DTP232" s="29"/>
      <c r="DTQ232" s="29"/>
      <c r="DTR232" s="29"/>
      <c r="DTS232" s="29"/>
      <c r="DTT232" s="29"/>
      <c r="DTU232" s="29"/>
      <c r="DTV232" s="29"/>
      <c r="DTW232" s="29"/>
      <c r="DTX232" s="29"/>
      <c r="DTY232" s="29"/>
      <c r="DTZ232" s="29"/>
      <c r="DUA232" s="29"/>
      <c r="DUB232" s="29"/>
      <c r="DUC232" s="29"/>
      <c r="DUD232" s="29"/>
      <c r="DUE232" s="29"/>
      <c r="DUF232" s="29"/>
      <c r="DUG232" s="29"/>
      <c r="DUH232" s="29"/>
      <c r="DUI232" s="29"/>
      <c r="DUJ232" s="29"/>
      <c r="DUK232" s="29"/>
      <c r="DUL232" s="29"/>
      <c r="DUM232" s="29"/>
      <c r="DUN232" s="29"/>
      <c r="DUO232" s="29"/>
      <c r="DUP232" s="29"/>
      <c r="DUQ232" s="29"/>
      <c r="DUR232" s="29"/>
      <c r="DUS232" s="29"/>
      <c r="DUT232" s="29"/>
      <c r="DUU232" s="29"/>
      <c r="DUV232" s="29"/>
      <c r="DUW232" s="29"/>
      <c r="DUX232" s="29"/>
      <c r="DUY232" s="29"/>
      <c r="DUZ232" s="29"/>
      <c r="DVA232" s="29"/>
      <c r="DVB232" s="29"/>
      <c r="DVC232" s="29"/>
      <c r="DVD232" s="29"/>
      <c r="DVE232" s="29"/>
      <c r="DVF232" s="29"/>
      <c r="DVG232" s="29"/>
      <c r="DVH232" s="29"/>
      <c r="DVI232" s="29"/>
      <c r="DVJ232" s="29"/>
      <c r="DVK232" s="29"/>
      <c r="DVL232" s="29"/>
      <c r="DVM232" s="29"/>
      <c r="DVN232" s="29"/>
      <c r="DVO232" s="29"/>
      <c r="DVP232" s="29"/>
      <c r="DVQ232" s="29"/>
      <c r="DVR232" s="29"/>
      <c r="DVS232" s="29"/>
      <c r="DVT232" s="29"/>
      <c r="DVU232" s="29"/>
      <c r="DVV232" s="29"/>
      <c r="DVW232" s="29"/>
      <c r="DVX232" s="29"/>
      <c r="DVY232" s="29"/>
      <c r="DVZ232" s="29"/>
      <c r="DWA232" s="29"/>
      <c r="DWB232" s="29"/>
      <c r="DWC232" s="29"/>
      <c r="DWD232" s="29"/>
      <c r="DWE232" s="29"/>
      <c r="DWF232" s="29"/>
      <c r="DWG232" s="29"/>
      <c r="DWH232" s="29"/>
      <c r="DWI232" s="29"/>
      <c r="DWJ232" s="29"/>
      <c r="DWK232" s="29"/>
      <c r="DWL232" s="29"/>
      <c r="DWM232" s="29"/>
      <c r="DWN232" s="29"/>
      <c r="DWO232" s="29"/>
      <c r="DWP232" s="29"/>
      <c r="DWQ232" s="29"/>
      <c r="DWR232" s="29"/>
      <c r="DWS232" s="29"/>
      <c r="DWT232" s="29"/>
      <c r="DWU232" s="29"/>
      <c r="DWV232" s="29"/>
      <c r="DWW232" s="29"/>
      <c r="DWX232" s="29"/>
      <c r="DWY232" s="29"/>
      <c r="DWZ232" s="29"/>
      <c r="DXA232" s="29"/>
      <c r="DXB232" s="29"/>
      <c r="DXC232" s="29"/>
      <c r="DXD232" s="29"/>
      <c r="DXE232" s="29"/>
      <c r="DXF232" s="29"/>
      <c r="DXG232" s="29"/>
      <c r="DXH232" s="29"/>
      <c r="DXI232" s="29"/>
      <c r="DXJ232" s="29"/>
      <c r="DXK232" s="29"/>
      <c r="DXL232" s="29"/>
      <c r="DXM232" s="29"/>
      <c r="DXN232" s="29"/>
      <c r="DXO232" s="29"/>
      <c r="DXP232" s="29"/>
      <c r="DXQ232" s="29"/>
      <c r="DXR232" s="29"/>
      <c r="DXS232" s="29"/>
      <c r="DXT232" s="29"/>
      <c r="DXU232" s="29"/>
      <c r="DXV232" s="29"/>
      <c r="DXW232" s="29"/>
      <c r="DXX232" s="29"/>
      <c r="DXY232" s="29"/>
      <c r="DXZ232" s="29"/>
      <c r="DYA232" s="29"/>
      <c r="DYB232" s="29"/>
      <c r="DYC232" s="29"/>
      <c r="DYD232" s="29"/>
      <c r="DYE232" s="29"/>
      <c r="DYF232" s="29"/>
      <c r="DYG232" s="29"/>
      <c r="DYH232" s="29"/>
      <c r="DYI232" s="29"/>
      <c r="DYJ232" s="29"/>
      <c r="DYK232" s="29"/>
      <c r="DYL232" s="29"/>
      <c r="DYM232" s="29"/>
      <c r="DYN232" s="29"/>
      <c r="DYO232" s="29"/>
      <c r="DYP232" s="29"/>
      <c r="DYQ232" s="29"/>
      <c r="DYR232" s="29"/>
      <c r="DYS232" s="29"/>
      <c r="DYT232" s="29"/>
      <c r="DYU232" s="29"/>
      <c r="DYV232" s="29"/>
      <c r="DYW232" s="29"/>
      <c r="DYX232" s="29"/>
      <c r="DYY232" s="29"/>
      <c r="DYZ232" s="29"/>
      <c r="DZA232" s="29"/>
      <c r="DZB232" s="29"/>
      <c r="DZC232" s="29"/>
      <c r="DZD232" s="29"/>
      <c r="DZE232" s="29"/>
      <c r="DZF232" s="29"/>
      <c r="DZG232" s="29"/>
      <c r="DZH232" s="29"/>
      <c r="DZI232" s="29"/>
      <c r="DZJ232" s="29"/>
      <c r="DZK232" s="29"/>
      <c r="DZL232" s="29"/>
      <c r="DZM232" s="29"/>
      <c r="DZN232" s="29"/>
      <c r="DZO232" s="29"/>
      <c r="DZP232" s="29"/>
      <c r="DZQ232" s="29"/>
      <c r="DZR232" s="29"/>
      <c r="DZS232" s="29"/>
      <c r="DZT232" s="29"/>
      <c r="DZU232" s="29"/>
      <c r="DZV232" s="29"/>
      <c r="DZW232" s="29"/>
      <c r="DZX232" s="29"/>
      <c r="DZY232" s="29"/>
      <c r="DZZ232" s="29"/>
      <c r="EAA232" s="29"/>
      <c r="EAB232" s="29"/>
      <c r="EAC232" s="29"/>
      <c r="EAD232" s="29"/>
      <c r="EAE232" s="29"/>
      <c r="EAF232" s="29"/>
      <c r="EAG232" s="29"/>
      <c r="EAH232" s="29"/>
      <c r="EAI232" s="29"/>
      <c r="EAJ232" s="29"/>
      <c r="EAK232" s="29"/>
      <c r="EAL232" s="29"/>
      <c r="EAM232" s="29"/>
      <c r="EAN232" s="29"/>
      <c r="EAO232" s="29"/>
      <c r="EAP232" s="29"/>
      <c r="EAQ232" s="29"/>
      <c r="EAR232" s="29"/>
      <c r="EAS232" s="29"/>
      <c r="EAT232" s="29"/>
      <c r="EAU232" s="29"/>
      <c r="EAV232" s="29"/>
      <c r="EAW232" s="29"/>
      <c r="EAX232" s="29"/>
      <c r="EAY232" s="29"/>
      <c r="EAZ232" s="29"/>
      <c r="EBA232" s="29"/>
      <c r="EBB232" s="29"/>
      <c r="EBC232" s="29"/>
      <c r="EBD232" s="29"/>
      <c r="EBE232" s="29"/>
      <c r="EBF232" s="29"/>
      <c r="EBG232" s="29"/>
      <c r="EBH232" s="29"/>
      <c r="EBI232" s="29"/>
      <c r="EBJ232" s="29"/>
      <c r="EBK232" s="29"/>
      <c r="EBL232" s="29"/>
      <c r="EBM232" s="29"/>
      <c r="EBN232" s="29"/>
      <c r="EBO232" s="29"/>
      <c r="EBP232" s="29"/>
      <c r="EBQ232" s="29"/>
      <c r="EBR232" s="29"/>
      <c r="EBS232" s="29"/>
      <c r="EBT232" s="29"/>
      <c r="EBU232" s="29"/>
      <c r="EBV232" s="29"/>
      <c r="EBW232" s="29"/>
      <c r="EBX232" s="29"/>
      <c r="EBY232" s="29"/>
      <c r="EBZ232" s="29"/>
      <c r="ECA232" s="29"/>
      <c r="ECB232" s="29"/>
      <c r="ECC232" s="29"/>
      <c r="ECD232" s="29"/>
      <c r="ECE232" s="29"/>
      <c r="ECF232" s="29"/>
      <c r="ECG232" s="29"/>
      <c r="ECH232" s="29"/>
      <c r="ECI232" s="29"/>
      <c r="ECJ232" s="29"/>
      <c r="ECK232" s="29"/>
      <c r="ECL232" s="29"/>
      <c r="ECM232" s="29"/>
      <c r="ECN232" s="29"/>
      <c r="ECO232" s="29"/>
      <c r="ECP232" s="29"/>
      <c r="ECQ232" s="29"/>
      <c r="ECR232" s="29"/>
      <c r="ECS232" s="29"/>
      <c r="ECT232" s="29"/>
      <c r="ECU232" s="29"/>
      <c r="ECV232" s="29"/>
      <c r="ECW232" s="29"/>
      <c r="ECX232" s="29"/>
      <c r="ECY232" s="29"/>
      <c r="ECZ232" s="29"/>
      <c r="EDA232" s="29"/>
      <c r="EDB232" s="29"/>
      <c r="EDC232" s="29"/>
      <c r="EDD232" s="29"/>
      <c r="EDE232" s="29"/>
      <c r="EDF232" s="29"/>
      <c r="EDG232" s="29"/>
      <c r="EDH232" s="29"/>
      <c r="EDI232" s="29"/>
      <c r="EDJ232" s="29"/>
      <c r="EDK232" s="29"/>
      <c r="EDL232" s="29"/>
      <c r="EDM232" s="29"/>
      <c r="EDN232" s="29"/>
      <c r="EDO232" s="29"/>
      <c r="EDP232" s="29"/>
      <c r="EDQ232" s="29"/>
      <c r="EDR232" s="29"/>
      <c r="EDS232" s="29"/>
      <c r="EDT232" s="29"/>
      <c r="EDU232" s="29"/>
      <c r="EDV232" s="29"/>
      <c r="EDW232" s="29"/>
      <c r="EDX232" s="29"/>
      <c r="EDY232" s="29"/>
      <c r="EDZ232" s="29"/>
      <c r="EEA232" s="29"/>
      <c r="EEB232" s="29"/>
      <c r="EEC232" s="29"/>
      <c r="EED232" s="29"/>
      <c r="EEE232" s="29"/>
      <c r="EEF232" s="29"/>
      <c r="EEG232" s="29"/>
      <c r="EEH232" s="29"/>
      <c r="EEI232" s="29"/>
      <c r="EEJ232" s="29"/>
      <c r="EEK232" s="29"/>
      <c r="EEL232" s="29"/>
      <c r="EEM232" s="29"/>
      <c r="EEN232" s="29"/>
      <c r="EEO232" s="29"/>
      <c r="EEP232" s="29"/>
      <c r="EEQ232" s="29"/>
      <c r="EER232" s="29"/>
      <c r="EES232" s="29"/>
      <c r="EET232" s="29"/>
      <c r="EEU232" s="29"/>
      <c r="EEV232" s="29"/>
      <c r="EEW232" s="29"/>
      <c r="EEX232" s="29"/>
      <c r="EEY232" s="29"/>
      <c r="EEZ232" s="29"/>
      <c r="EFA232" s="29"/>
      <c r="EFB232" s="29"/>
      <c r="EFC232" s="29"/>
      <c r="EFD232" s="29"/>
      <c r="EFE232" s="29"/>
      <c r="EFF232" s="29"/>
      <c r="EFG232" s="29"/>
      <c r="EFH232" s="29"/>
      <c r="EFI232" s="29"/>
      <c r="EFJ232" s="29"/>
      <c r="EFK232" s="29"/>
      <c r="EFL232" s="29"/>
      <c r="EFM232" s="29"/>
      <c r="EFN232" s="29"/>
      <c r="EFO232" s="29"/>
      <c r="EFP232" s="29"/>
      <c r="EFQ232" s="29"/>
      <c r="EFR232" s="29"/>
      <c r="EFS232" s="29"/>
      <c r="EFT232" s="29"/>
      <c r="EFU232" s="29"/>
      <c r="EFV232" s="29"/>
      <c r="EFW232" s="29"/>
      <c r="EFX232" s="29"/>
      <c r="EFY232" s="29"/>
      <c r="EFZ232" s="29"/>
      <c r="EGA232" s="29"/>
      <c r="EGB232" s="29"/>
      <c r="EGC232" s="29"/>
      <c r="EGD232" s="29"/>
      <c r="EGE232" s="29"/>
      <c r="EGF232" s="29"/>
      <c r="EGG232" s="29"/>
      <c r="EGH232" s="29"/>
      <c r="EGI232" s="29"/>
      <c r="EGJ232" s="29"/>
      <c r="EGK232" s="29"/>
      <c r="EGL232" s="29"/>
      <c r="EGM232" s="29"/>
      <c r="EGN232" s="29"/>
      <c r="EGO232" s="29"/>
      <c r="EGP232" s="29"/>
      <c r="EGQ232" s="29"/>
      <c r="EGR232" s="29"/>
      <c r="EGS232" s="29"/>
      <c r="EGT232" s="29"/>
      <c r="EGU232" s="29"/>
      <c r="EGV232" s="29"/>
      <c r="EGW232" s="29"/>
      <c r="EGX232" s="29"/>
      <c r="EGY232" s="29"/>
      <c r="EGZ232" s="29"/>
      <c r="EHA232" s="29"/>
      <c r="EHB232" s="29"/>
      <c r="EHC232" s="29"/>
      <c r="EHD232" s="29"/>
      <c r="EHE232" s="29"/>
      <c r="EHF232" s="29"/>
      <c r="EHG232" s="29"/>
      <c r="EHH232" s="29"/>
      <c r="EHI232" s="29"/>
      <c r="EHJ232" s="29"/>
      <c r="EHK232" s="29"/>
      <c r="EHL232" s="29"/>
      <c r="EHM232" s="29"/>
      <c r="EHN232" s="29"/>
      <c r="EHO232" s="29"/>
      <c r="EHP232" s="29"/>
      <c r="EHQ232" s="29"/>
      <c r="EHR232" s="29"/>
      <c r="EHS232" s="29"/>
      <c r="EHT232" s="29"/>
      <c r="EHU232" s="29"/>
      <c r="EHV232" s="29"/>
      <c r="EHW232" s="29"/>
      <c r="EHX232" s="29"/>
      <c r="EHY232" s="29"/>
      <c r="EHZ232" s="29"/>
      <c r="EIA232" s="29"/>
      <c r="EIB232" s="29"/>
      <c r="EIC232" s="29"/>
      <c r="EID232" s="29"/>
      <c r="EIE232" s="29"/>
      <c r="EIF232" s="29"/>
      <c r="EIG232" s="29"/>
      <c r="EIH232" s="29"/>
      <c r="EII232" s="29"/>
      <c r="EIJ232" s="29"/>
      <c r="EIK232" s="29"/>
      <c r="EIL232" s="29"/>
      <c r="EIM232" s="29"/>
      <c r="EIN232" s="29"/>
      <c r="EIO232" s="29"/>
      <c r="EIP232" s="29"/>
      <c r="EIQ232" s="29"/>
      <c r="EIR232" s="29"/>
      <c r="EIS232" s="29"/>
      <c r="EIT232" s="29"/>
      <c r="EIU232" s="29"/>
      <c r="EIV232" s="29"/>
      <c r="EIW232" s="29"/>
      <c r="EIX232" s="29"/>
      <c r="EIY232" s="29"/>
      <c r="EIZ232" s="29"/>
      <c r="EJA232" s="29"/>
      <c r="EJB232" s="29"/>
      <c r="EJC232" s="29"/>
      <c r="EJD232" s="29"/>
      <c r="EJE232" s="29"/>
      <c r="EJF232" s="29"/>
      <c r="EJG232" s="29"/>
      <c r="EJH232" s="29"/>
      <c r="EJI232" s="29"/>
      <c r="EJJ232" s="29"/>
      <c r="EJK232" s="29"/>
      <c r="EJL232" s="29"/>
      <c r="EJM232" s="29"/>
      <c r="EJN232" s="29"/>
      <c r="EJO232" s="29"/>
      <c r="EJP232" s="29"/>
      <c r="EJQ232" s="29"/>
      <c r="EJR232" s="29"/>
      <c r="EJS232" s="29"/>
      <c r="EJT232" s="29"/>
      <c r="EJU232" s="29"/>
      <c r="EJV232" s="29"/>
      <c r="EJW232" s="29"/>
      <c r="EJX232" s="29"/>
      <c r="EJY232" s="29"/>
      <c r="EJZ232" s="29"/>
      <c r="EKA232" s="29"/>
      <c r="EKB232" s="29"/>
      <c r="EKC232" s="29"/>
      <c r="EKD232" s="29"/>
      <c r="EKE232" s="29"/>
      <c r="EKF232" s="29"/>
      <c r="EKG232" s="29"/>
      <c r="EKH232" s="29"/>
      <c r="EKI232" s="29"/>
      <c r="EKJ232" s="29"/>
      <c r="EKK232" s="29"/>
      <c r="EKL232" s="29"/>
      <c r="EKM232" s="29"/>
      <c r="EKN232" s="29"/>
      <c r="EKO232" s="29"/>
      <c r="EKP232" s="29"/>
      <c r="EKQ232" s="29"/>
      <c r="EKR232" s="29"/>
      <c r="EKS232" s="29"/>
      <c r="EKT232" s="29"/>
      <c r="EKU232" s="29"/>
      <c r="EKV232" s="29"/>
      <c r="EKW232" s="29"/>
      <c r="EKX232" s="29"/>
      <c r="EKY232" s="29"/>
      <c r="EKZ232" s="29"/>
      <c r="ELA232" s="29"/>
      <c r="ELB232" s="29"/>
      <c r="ELC232" s="29"/>
      <c r="ELD232" s="29"/>
      <c r="ELE232" s="29"/>
      <c r="ELF232" s="29"/>
      <c r="ELG232" s="29"/>
      <c r="ELH232" s="29"/>
      <c r="ELI232" s="29"/>
      <c r="ELJ232" s="29"/>
      <c r="ELK232" s="29"/>
      <c r="ELL232" s="29"/>
      <c r="ELM232" s="29"/>
      <c r="ELN232" s="29"/>
      <c r="ELO232" s="29"/>
      <c r="ELP232" s="29"/>
      <c r="ELQ232" s="29"/>
      <c r="ELR232" s="29"/>
      <c r="ELS232" s="29"/>
      <c r="ELT232" s="29"/>
      <c r="ELU232" s="29"/>
      <c r="ELV232" s="29"/>
      <c r="ELW232" s="29"/>
      <c r="ELX232" s="29"/>
      <c r="ELY232" s="29"/>
      <c r="ELZ232" s="29"/>
      <c r="EMA232" s="29"/>
      <c r="EMB232" s="29"/>
      <c r="EMC232" s="29"/>
      <c r="EMD232" s="29"/>
      <c r="EME232" s="29"/>
      <c r="EMF232" s="29"/>
      <c r="EMG232" s="29"/>
      <c r="EMH232" s="29"/>
      <c r="EMI232" s="29"/>
      <c r="EMJ232" s="29"/>
      <c r="EMK232" s="29"/>
      <c r="EML232" s="29"/>
      <c r="EMM232" s="29"/>
      <c r="EMN232" s="29"/>
      <c r="EMO232" s="29"/>
      <c r="EMP232" s="29"/>
      <c r="EMQ232" s="29"/>
      <c r="EMR232" s="29"/>
      <c r="EMS232" s="29"/>
      <c r="EMT232" s="29"/>
      <c r="EMU232" s="29"/>
      <c r="EMV232" s="29"/>
      <c r="EMW232" s="29"/>
      <c r="EMX232" s="29"/>
      <c r="EMY232" s="29"/>
      <c r="EMZ232" s="29"/>
      <c r="ENA232" s="29"/>
      <c r="ENB232" s="29"/>
      <c r="ENC232" s="29"/>
      <c r="END232" s="29"/>
      <c r="ENE232" s="29"/>
      <c r="ENF232" s="29"/>
      <c r="ENG232" s="29"/>
      <c r="ENH232" s="29"/>
      <c r="ENI232" s="29"/>
      <c r="ENJ232" s="29"/>
      <c r="ENK232" s="29"/>
      <c r="ENL232" s="29"/>
      <c r="ENM232" s="29"/>
      <c r="ENN232" s="29"/>
      <c r="ENO232" s="29"/>
      <c r="ENP232" s="29"/>
      <c r="ENQ232" s="29"/>
      <c r="ENR232" s="29"/>
      <c r="ENS232" s="29"/>
      <c r="ENT232" s="29"/>
      <c r="ENU232" s="29"/>
      <c r="ENV232" s="29"/>
      <c r="ENW232" s="29"/>
      <c r="ENX232" s="29"/>
      <c r="ENY232" s="29"/>
      <c r="ENZ232" s="29"/>
      <c r="EOA232" s="29"/>
      <c r="EOB232" s="29"/>
      <c r="EOC232" s="29"/>
      <c r="EOD232" s="29"/>
      <c r="EOE232" s="29"/>
      <c r="EOF232" s="29"/>
      <c r="EOG232" s="29"/>
      <c r="EOH232" s="29"/>
      <c r="EOI232" s="29"/>
      <c r="EOJ232" s="29"/>
      <c r="EOK232" s="29"/>
      <c r="EOL232" s="29"/>
      <c r="EOM232" s="29"/>
      <c r="EON232" s="29"/>
      <c r="EOO232" s="29"/>
      <c r="EOP232" s="29"/>
      <c r="EOQ232" s="29"/>
      <c r="EOR232" s="29"/>
      <c r="EOS232" s="29"/>
      <c r="EOT232" s="29"/>
      <c r="EOU232" s="29"/>
      <c r="EOV232" s="29"/>
      <c r="EOW232" s="29"/>
      <c r="EOX232" s="29"/>
      <c r="EOY232" s="29"/>
      <c r="EOZ232" s="29"/>
      <c r="EPA232" s="29"/>
      <c r="EPB232" s="29"/>
      <c r="EPC232" s="29"/>
      <c r="EPD232" s="29"/>
      <c r="EPE232" s="29"/>
      <c r="EPF232" s="29"/>
      <c r="EPG232" s="29"/>
      <c r="EPH232" s="29"/>
      <c r="EPI232" s="29"/>
      <c r="EPJ232" s="29"/>
      <c r="EPK232" s="29"/>
      <c r="EPL232" s="29"/>
      <c r="EPM232" s="29"/>
      <c r="EPN232" s="29"/>
      <c r="EPO232" s="29"/>
      <c r="EPP232" s="29"/>
      <c r="EPQ232" s="29"/>
      <c r="EPR232" s="29"/>
      <c r="EPS232" s="29"/>
      <c r="EPT232" s="29"/>
      <c r="EPU232" s="29"/>
      <c r="EPV232" s="29"/>
      <c r="EPW232" s="29"/>
      <c r="EPX232" s="29"/>
      <c r="EPY232" s="29"/>
      <c r="EPZ232" s="29"/>
      <c r="EQA232" s="29"/>
      <c r="EQB232" s="29"/>
      <c r="EQC232" s="29"/>
      <c r="EQD232" s="29"/>
      <c r="EQE232" s="29"/>
      <c r="EQF232" s="29"/>
      <c r="EQG232" s="29"/>
      <c r="EQH232" s="29"/>
      <c r="EQI232" s="29"/>
      <c r="EQJ232" s="29"/>
      <c r="EQK232" s="29"/>
      <c r="EQL232" s="29"/>
      <c r="EQM232" s="29"/>
      <c r="EQN232" s="29"/>
      <c r="EQO232" s="29"/>
      <c r="EQP232" s="29"/>
      <c r="EQQ232" s="29"/>
      <c r="EQR232" s="29"/>
      <c r="EQS232" s="29"/>
      <c r="EQT232" s="29"/>
      <c r="EQU232" s="29"/>
      <c r="EQV232" s="29"/>
      <c r="EQW232" s="29"/>
      <c r="EQX232" s="29"/>
      <c r="EQY232" s="29"/>
      <c r="EQZ232" s="29"/>
      <c r="ERA232" s="29"/>
      <c r="ERB232" s="29"/>
      <c r="ERC232" s="29"/>
      <c r="ERD232" s="29"/>
      <c r="ERE232" s="29"/>
      <c r="ERF232" s="29"/>
      <c r="ERG232" s="29"/>
      <c r="ERH232" s="29"/>
      <c r="ERI232" s="29"/>
      <c r="ERJ232" s="29"/>
      <c r="ERK232" s="29"/>
      <c r="ERL232" s="29"/>
      <c r="ERM232" s="29"/>
      <c r="ERN232" s="29"/>
      <c r="ERO232" s="29"/>
      <c r="ERP232" s="29"/>
      <c r="ERQ232" s="29"/>
      <c r="ERR232" s="29"/>
      <c r="ERS232" s="29"/>
      <c r="ERT232" s="29"/>
      <c r="ERU232" s="29"/>
      <c r="ERV232" s="29"/>
      <c r="ERW232" s="29"/>
      <c r="ERX232" s="29"/>
      <c r="ERY232" s="29"/>
      <c r="ERZ232" s="29"/>
      <c r="ESA232" s="29"/>
      <c r="ESB232" s="29"/>
      <c r="ESC232" s="29"/>
      <c r="ESD232" s="29"/>
      <c r="ESE232" s="29"/>
      <c r="ESF232" s="29"/>
      <c r="ESG232" s="29"/>
      <c r="ESH232" s="29"/>
      <c r="ESI232" s="29"/>
      <c r="ESJ232" s="29"/>
      <c r="ESK232" s="29"/>
      <c r="ESL232" s="29"/>
      <c r="ESM232" s="29"/>
      <c r="ESN232" s="29"/>
      <c r="ESO232" s="29"/>
      <c r="ESP232" s="29"/>
      <c r="ESQ232" s="29"/>
      <c r="ESR232" s="29"/>
      <c r="ESS232" s="29"/>
      <c r="EST232" s="29"/>
      <c r="ESU232" s="29"/>
      <c r="ESV232" s="29"/>
      <c r="ESW232" s="29"/>
      <c r="ESX232" s="29"/>
      <c r="ESY232" s="29"/>
      <c r="ESZ232" s="29"/>
      <c r="ETA232" s="29"/>
      <c r="ETB232" s="29"/>
      <c r="ETC232" s="29"/>
      <c r="ETD232" s="29"/>
      <c r="ETE232" s="29"/>
      <c r="ETF232" s="29"/>
      <c r="ETG232" s="29"/>
      <c r="ETH232" s="29"/>
      <c r="ETI232" s="29"/>
      <c r="ETJ232" s="29"/>
      <c r="ETK232" s="29"/>
      <c r="ETL232" s="29"/>
      <c r="ETM232" s="29"/>
      <c r="ETN232" s="29"/>
      <c r="ETO232" s="29"/>
      <c r="ETP232" s="29"/>
      <c r="ETQ232" s="29"/>
      <c r="ETR232" s="29"/>
      <c r="ETS232" s="29"/>
      <c r="ETT232" s="29"/>
      <c r="ETU232" s="29"/>
      <c r="ETV232" s="29"/>
      <c r="ETW232" s="29"/>
      <c r="ETX232" s="29"/>
      <c r="ETY232" s="29"/>
      <c r="ETZ232" s="29"/>
      <c r="EUA232" s="29"/>
      <c r="EUB232" s="29"/>
      <c r="EUC232" s="29"/>
      <c r="EUD232" s="29"/>
      <c r="EUE232" s="29"/>
      <c r="EUF232" s="29"/>
      <c r="EUG232" s="29"/>
      <c r="EUH232" s="29"/>
      <c r="EUI232" s="29"/>
      <c r="EUJ232" s="29"/>
      <c r="EUK232" s="29"/>
      <c r="EUL232" s="29"/>
      <c r="EUM232" s="29"/>
      <c r="EUN232" s="29"/>
      <c r="EUO232" s="29"/>
      <c r="EUP232" s="29"/>
      <c r="EUQ232" s="29"/>
      <c r="EUR232" s="29"/>
      <c r="EUS232" s="29"/>
      <c r="EUT232" s="29"/>
      <c r="EUU232" s="29"/>
      <c r="EUV232" s="29"/>
      <c r="EUW232" s="29"/>
      <c r="EUX232" s="29"/>
      <c r="EUY232" s="29"/>
      <c r="EUZ232" s="29"/>
      <c r="EVA232" s="29"/>
      <c r="EVB232" s="29"/>
      <c r="EVC232" s="29"/>
      <c r="EVD232" s="29"/>
      <c r="EVE232" s="29"/>
      <c r="EVF232" s="29"/>
      <c r="EVG232" s="29"/>
      <c r="EVH232" s="29"/>
      <c r="EVI232" s="29"/>
      <c r="EVJ232" s="29"/>
      <c r="EVK232" s="29"/>
      <c r="EVL232" s="29"/>
      <c r="EVM232" s="29"/>
      <c r="EVN232" s="29"/>
      <c r="EVO232" s="29"/>
      <c r="EVP232" s="29"/>
      <c r="EVQ232" s="29"/>
      <c r="EVR232" s="29"/>
      <c r="EVS232" s="29"/>
      <c r="EVT232" s="29"/>
      <c r="EVU232" s="29"/>
      <c r="EVV232" s="29"/>
      <c r="EVW232" s="29"/>
      <c r="EVX232" s="29"/>
      <c r="EVY232" s="29"/>
      <c r="EVZ232" s="29"/>
      <c r="EWA232" s="29"/>
      <c r="EWB232" s="29"/>
      <c r="EWC232" s="29"/>
      <c r="EWD232" s="29"/>
      <c r="EWE232" s="29"/>
      <c r="EWF232" s="29"/>
      <c r="EWG232" s="29"/>
      <c r="EWH232" s="29"/>
      <c r="EWI232" s="29"/>
      <c r="EWJ232" s="29"/>
      <c r="EWK232" s="29"/>
      <c r="EWL232" s="29"/>
      <c r="EWM232" s="29"/>
      <c r="EWN232" s="29"/>
      <c r="EWO232" s="29"/>
      <c r="EWP232" s="29"/>
      <c r="EWQ232" s="29"/>
      <c r="EWR232" s="29"/>
      <c r="EWS232" s="29"/>
      <c r="EWT232" s="29"/>
      <c r="EWU232" s="29"/>
      <c r="EWV232" s="29"/>
      <c r="EWW232" s="29"/>
      <c r="EWX232" s="29"/>
      <c r="EWY232" s="29"/>
      <c r="EWZ232" s="29"/>
      <c r="EXA232" s="29"/>
      <c r="EXB232" s="29"/>
      <c r="EXC232" s="29"/>
      <c r="EXD232" s="29"/>
      <c r="EXE232" s="29"/>
      <c r="EXF232" s="29"/>
      <c r="EXG232" s="29"/>
      <c r="EXH232" s="29"/>
      <c r="EXI232" s="29"/>
      <c r="EXJ232" s="29"/>
      <c r="EXK232" s="29"/>
      <c r="EXL232" s="29"/>
      <c r="EXM232" s="29"/>
      <c r="EXN232" s="29"/>
      <c r="EXO232" s="29"/>
      <c r="EXP232" s="29"/>
      <c r="EXQ232" s="29"/>
      <c r="EXR232" s="29"/>
      <c r="EXS232" s="29"/>
      <c r="EXT232" s="29"/>
      <c r="EXU232" s="29"/>
      <c r="EXV232" s="29"/>
      <c r="EXW232" s="29"/>
      <c r="EXX232" s="29"/>
      <c r="EXY232" s="29"/>
      <c r="EXZ232" s="29"/>
      <c r="EYA232" s="29"/>
      <c r="EYB232" s="29"/>
      <c r="EYC232" s="29"/>
      <c r="EYD232" s="29"/>
      <c r="EYE232" s="29"/>
      <c r="EYF232" s="29"/>
      <c r="EYG232" s="29"/>
      <c r="EYH232" s="29"/>
      <c r="EYI232" s="29"/>
      <c r="EYJ232" s="29"/>
      <c r="EYK232" s="29"/>
      <c r="EYL232" s="29"/>
      <c r="EYM232" s="29"/>
      <c r="EYN232" s="29"/>
      <c r="EYO232" s="29"/>
      <c r="EYP232" s="29"/>
      <c r="EYQ232" s="29"/>
      <c r="EYR232" s="29"/>
      <c r="EYS232" s="29"/>
      <c r="EYT232" s="29"/>
      <c r="EYU232" s="29"/>
      <c r="EYV232" s="29"/>
      <c r="EYW232" s="29"/>
      <c r="EYX232" s="29"/>
      <c r="EYY232" s="29"/>
      <c r="EYZ232" s="29"/>
      <c r="EZA232" s="29"/>
      <c r="EZB232" s="29"/>
      <c r="EZC232" s="29"/>
      <c r="EZD232" s="29"/>
      <c r="EZE232" s="29"/>
      <c r="EZF232" s="29"/>
      <c r="EZG232" s="29"/>
      <c r="EZH232" s="29"/>
      <c r="EZI232" s="29"/>
      <c r="EZJ232" s="29"/>
      <c r="EZK232" s="29"/>
      <c r="EZL232" s="29"/>
      <c r="EZM232" s="29"/>
      <c r="EZN232" s="29"/>
      <c r="EZO232" s="29"/>
      <c r="EZP232" s="29"/>
      <c r="EZQ232" s="29"/>
      <c r="EZR232" s="29"/>
      <c r="EZS232" s="29"/>
      <c r="EZT232" s="29"/>
      <c r="EZU232" s="29"/>
      <c r="EZV232" s="29"/>
      <c r="EZW232" s="29"/>
      <c r="EZX232" s="29"/>
      <c r="EZY232" s="29"/>
      <c r="EZZ232" s="29"/>
      <c r="FAA232" s="29"/>
      <c r="FAB232" s="29"/>
      <c r="FAC232" s="29"/>
      <c r="FAD232" s="29"/>
      <c r="FAE232" s="29"/>
      <c r="FAF232" s="29"/>
      <c r="FAG232" s="29"/>
      <c r="FAH232" s="29"/>
      <c r="FAI232" s="29"/>
      <c r="FAJ232" s="29"/>
      <c r="FAK232" s="29"/>
      <c r="FAL232" s="29"/>
      <c r="FAM232" s="29"/>
      <c r="FAN232" s="29"/>
      <c r="FAO232" s="29"/>
      <c r="FAP232" s="29"/>
      <c r="FAQ232" s="29"/>
      <c r="FAR232" s="29"/>
      <c r="FAS232" s="29"/>
      <c r="FAT232" s="29"/>
      <c r="FAU232" s="29"/>
      <c r="FAV232" s="29"/>
      <c r="FAW232" s="29"/>
      <c r="FAX232" s="29"/>
      <c r="FAY232" s="29"/>
      <c r="FAZ232" s="29"/>
      <c r="FBA232" s="29"/>
      <c r="FBB232" s="29"/>
      <c r="FBC232" s="29"/>
      <c r="FBD232" s="29"/>
      <c r="FBE232" s="29"/>
      <c r="FBF232" s="29"/>
      <c r="FBG232" s="29"/>
      <c r="FBH232" s="29"/>
      <c r="FBI232" s="29"/>
      <c r="FBJ232" s="29"/>
      <c r="FBK232" s="29"/>
      <c r="FBL232" s="29"/>
      <c r="FBM232" s="29"/>
      <c r="FBN232" s="29"/>
      <c r="FBO232" s="29"/>
      <c r="FBP232" s="29"/>
      <c r="FBQ232" s="29"/>
      <c r="FBR232" s="29"/>
      <c r="FBS232" s="29"/>
      <c r="FBT232" s="29"/>
      <c r="FBU232" s="29"/>
      <c r="FBV232" s="29"/>
      <c r="FBW232" s="29"/>
      <c r="FBX232" s="29"/>
      <c r="FBY232" s="29"/>
      <c r="FBZ232" s="29"/>
      <c r="FCA232" s="29"/>
      <c r="FCB232" s="29"/>
      <c r="FCC232" s="29"/>
      <c r="FCD232" s="29"/>
      <c r="FCE232" s="29"/>
      <c r="FCF232" s="29"/>
      <c r="FCG232" s="29"/>
      <c r="FCH232" s="29"/>
      <c r="FCI232" s="29"/>
      <c r="FCJ232" s="29"/>
      <c r="FCK232" s="29"/>
      <c r="FCL232" s="29"/>
      <c r="FCM232" s="29"/>
      <c r="FCN232" s="29"/>
      <c r="FCO232" s="29"/>
      <c r="FCP232" s="29"/>
      <c r="FCQ232" s="29"/>
      <c r="FCR232" s="29"/>
      <c r="FCS232" s="29"/>
      <c r="FCT232" s="29"/>
      <c r="FCU232" s="29"/>
      <c r="FCV232" s="29"/>
      <c r="FCW232" s="29"/>
      <c r="FCX232" s="29"/>
      <c r="FCY232" s="29"/>
      <c r="FCZ232" s="29"/>
      <c r="FDA232" s="29"/>
      <c r="FDB232" s="29"/>
      <c r="FDC232" s="29"/>
      <c r="FDD232" s="29"/>
      <c r="FDE232" s="29"/>
      <c r="FDF232" s="29"/>
      <c r="FDG232" s="29"/>
      <c r="FDH232" s="29"/>
      <c r="FDI232" s="29"/>
      <c r="FDJ232" s="29"/>
      <c r="FDK232" s="29"/>
      <c r="FDL232" s="29"/>
      <c r="FDM232" s="29"/>
      <c r="FDN232" s="29"/>
      <c r="FDO232" s="29"/>
      <c r="FDP232" s="29"/>
      <c r="FDQ232" s="29"/>
      <c r="FDR232" s="29"/>
      <c r="FDS232" s="29"/>
      <c r="FDT232" s="29"/>
      <c r="FDU232" s="29"/>
      <c r="FDV232" s="29"/>
      <c r="FDW232" s="29"/>
      <c r="FDX232" s="29"/>
      <c r="FDY232" s="29"/>
      <c r="FDZ232" s="29"/>
      <c r="FEA232" s="29"/>
      <c r="FEB232" s="29"/>
      <c r="FEC232" s="29"/>
      <c r="FED232" s="29"/>
      <c r="FEE232" s="29"/>
      <c r="FEF232" s="29"/>
      <c r="FEG232" s="29"/>
      <c r="FEH232" s="29"/>
      <c r="FEI232" s="29"/>
      <c r="FEJ232" s="29"/>
      <c r="FEK232" s="29"/>
      <c r="FEL232" s="29"/>
      <c r="FEM232" s="29"/>
      <c r="FEN232" s="29"/>
      <c r="FEO232" s="29"/>
      <c r="FEP232" s="29"/>
      <c r="FEQ232" s="29"/>
      <c r="FER232" s="29"/>
      <c r="FES232" s="29"/>
      <c r="FET232" s="29"/>
      <c r="FEU232" s="29"/>
      <c r="FEV232" s="29"/>
      <c r="FEW232" s="29"/>
      <c r="FEX232" s="29"/>
      <c r="FEY232" s="29"/>
      <c r="FEZ232" s="29"/>
      <c r="FFA232" s="29"/>
      <c r="FFB232" s="29"/>
      <c r="FFC232" s="29"/>
      <c r="FFD232" s="29"/>
      <c r="FFE232" s="29"/>
      <c r="FFF232" s="29"/>
      <c r="FFG232" s="29"/>
      <c r="FFH232" s="29"/>
      <c r="FFI232" s="29"/>
      <c r="FFJ232" s="29"/>
      <c r="FFK232" s="29"/>
      <c r="FFL232" s="29"/>
      <c r="FFM232" s="29"/>
      <c r="FFN232" s="29"/>
      <c r="FFO232" s="29"/>
      <c r="FFP232" s="29"/>
      <c r="FFQ232" s="29"/>
      <c r="FFR232" s="29"/>
      <c r="FFS232" s="29"/>
      <c r="FFT232" s="29"/>
      <c r="FFU232" s="29"/>
      <c r="FFV232" s="29"/>
      <c r="FFW232" s="29"/>
      <c r="FFX232" s="29"/>
      <c r="FFY232" s="29"/>
      <c r="FFZ232" s="29"/>
      <c r="FGA232" s="29"/>
      <c r="FGB232" s="29"/>
      <c r="FGC232" s="29"/>
      <c r="FGD232" s="29"/>
      <c r="FGE232" s="29"/>
      <c r="FGF232" s="29"/>
      <c r="FGG232" s="29"/>
      <c r="FGH232" s="29"/>
      <c r="FGI232" s="29"/>
      <c r="FGJ232" s="29"/>
      <c r="FGK232" s="29"/>
      <c r="FGL232" s="29"/>
      <c r="FGM232" s="29"/>
      <c r="FGN232" s="29"/>
      <c r="FGO232" s="29"/>
      <c r="FGP232" s="29"/>
      <c r="FGQ232" s="29"/>
      <c r="FGR232" s="29"/>
      <c r="FGS232" s="29"/>
      <c r="FGT232" s="29"/>
      <c r="FGU232" s="29"/>
      <c r="FGV232" s="29"/>
      <c r="FGW232" s="29"/>
      <c r="FGX232" s="29"/>
      <c r="FGY232" s="29"/>
      <c r="FGZ232" s="29"/>
      <c r="FHA232" s="29"/>
      <c r="FHB232" s="29"/>
      <c r="FHC232" s="29"/>
      <c r="FHD232" s="29"/>
      <c r="FHE232" s="29"/>
      <c r="FHF232" s="29"/>
      <c r="FHG232" s="29"/>
      <c r="FHH232" s="29"/>
      <c r="FHI232" s="29"/>
      <c r="FHJ232" s="29"/>
      <c r="FHK232" s="29"/>
      <c r="FHL232" s="29"/>
      <c r="FHM232" s="29"/>
      <c r="FHN232" s="29"/>
      <c r="FHO232" s="29"/>
      <c r="FHP232" s="29"/>
      <c r="FHQ232" s="29"/>
      <c r="FHR232" s="29"/>
      <c r="FHS232" s="29"/>
      <c r="FHT232" s="29"/>
      <c r="FHU232" s="29"/>
      <c r="FHV232" s="29"/>
      <c r="FHW232" s="29"/>
      <c r="FHX232" s="29"/>
      <c r="FHY232" s="29"/>
      <c r="FHZ232" s="29"/>
      <c r="FIA232" s="29"/>
      <c r="FIB232" s="29"/>
      <c r="FIC232" s="29"/>
      <c r="FID232" s="29"/>
      <c r="FIE232" s="29"/>
      <c r="FIF232" s="29"/>
      <c r="FIG232" s="29"/>
      <c r="FIH232" s="29"/>
      <c r="FII232" s="29"/>
      <c r="FIJ232" s="29"/>
      <c r="FIK232" s="29"/>
      <c r="FIL232" s="29"/>
      <c r="FIM232" s="29"/>
      <c r="FIN232" s="29"/>
      <c r="FIO232" s="29"/>
      <c r="FIP232" s="29"/>
      <c r="FIQ232" s="29"/>
      <c r="FIR232" s="29"/>
      <c r="FIS232" s="29"/>
      <c r="FIT232" s="29"/>
      <c r="FIU232" s="29"/>
      <c r="FIV232" s="29"/>
      <c r="FIW232" s="29"/>
      <c r="FIX232" s="29"/>
      <c r="FIY232" s="29"/>
      <c r="FIZ232" s="29"/>
      <c r="FJA232" s="29"/>
      <c r="FJB232" s="29"/>
      <c r="FJC232" s="29"/>
      <c r="FJD232" s="29"/>
      <c r="FJE232" s="29"/>
      <c r="FJF232" s="29"/>
      <c r="FJG232" s="29"/>
      <c r="FJH232" s="29"/>
      <c r="FJI232" s="29"/>
      <c r="FJJ232" s="29"/>
      <c r="FJK232" s="29"/>
      <c r="FJL232" s="29"/>
      <c r="FJM232" s="29"/>
      <c r="FJN232" s="29"/>
      <c r="FJO232" s="29"/>
      <c r="FJP232" s="29"/>
      <c r="FJQ232" s="29"/>
      <c r="FJR232" s="29"/>
      <c r="FJS232" s="29"/>
      <c r="FJT232" s="29"/>
      <c r="FJU232" s="29"/>
      <c r="FJV232" s="29"/>
      <c r="FJW232" s="29"/>
      <c r="FJX232" s="29"/>
      <c r="FJY232" s="29"/>
      <c r="FJZ232" s="29"/>
      <c r="FKA232" s="29"/>
      <c r="FKB232" s="29"/>
      <c r="FKC232" s="29"/>
      <c r="FKD232" s="29"/>
      <c r="FKE232" s="29"/>
      <c r="FKF232" s="29"/>
      <c r="FKG232" s="29"/>
      <c r="FKH232" s="29"/>
      <c r="FKI232" s="29"/>
      <c r="FKJ232" s="29"/>
      <c r="FKK232" s="29"/>
      <c r="FKL232" s="29"/>
      <c r="FKM232" s="29"/>
      <c r="FKN232" s="29"/>
      <c r="FKO232" s="29"/>
      <c r="FKP232" s="29"/>
      <c r="FKQ232" s="29"/>
      <c r="FKR232" s="29"/>
      <c r="FKS232" s="29"/>
      <c r="FKT232" s="29"/>
      <c r="FKU232" s="29"/>
      <c r="FKV232" s="29"/>
      <c r="FKW232" s="29"/>
      <c r="FKX232" s="29"/>
      <c r="FKY232" s="29"/>
      <c r="FKZ232" s="29"/>
      <c r="FLA232" s="29"/>
      <c r="FLB232" s="29"/>
      <c r="FLC232" s="29"/>
      <c r="FLD232" s="29"/>
      <c r="FLE232" s="29"/>
      <c r="FLF232" s="29"/>
      <c r="FLG232" s="29"/>
      <c r="FLH232" s="29"/>
      <c r="FLI232" s="29"/>
      <c r="FLJ232" s="29"/>
      <c r="FLK232" s="29"/>
      <c r="FLL232" s="29"/>
      <c r="FLM232" s="29"/>
      <c r="FLN232" s="29"/>
      <c r="FLO232" s="29"/>
      <c r="FLP232" s="29"/>
      <c r="FLQ232" s="29"/>
      <c r="FLR232" s="29"/>
      <c r="FLS232" s="29"/>
      <c r="FLT232" s="29"/>
      <c r="FLU232" s="29"/>
      <c r="FLV232" s="29"/>
      <c r="FLW232" s="29"/>
      <c r="FLX232" s="29"/>
      <c r="FLY232" s="29"/>
      <c r="FLZ232" s="29"/>
      <c r="FMA232" s="29"/>
      <c r="FMB232" s="29"/>
      <c r="FMC232" s="29"/>
      <c r="FMD232" s="29"/>
      <c r="FME232" s="29"/>
      <c r="FMF232" s="29"/>
      <c r="FMG232" s="29"/>
      <c r="FMH232" s="29"/>
      <c r="FMI232" s="29"/>
      <c r="FMJ232" s="29"/>
      <c r="FMK232" s="29"/>
      <c r="FML232" s="29"/>
      <c r="FMM232" s="29"/>
      <c r="FMN232" s="29"/>
      <c r="FMO232" s="29"/>
      <c r="FMP232" s="29"/>
      <c r="FMQ232" s="29"/>
      <c r="FMR232" s="29"/>
      <c r="FMS232" s="29"/>
      <c r="FMT232" s="29"/>
      <c r="FMU232" s="29"/>
      <c r="FMV232" s="29"/>
      <c r="FMW232" s="29"/>
      <c r="FMX232" s="29"/>
      <c r="FMY232" s="29"/>
      <c r="FMZ232" s="29"/>
      <c r="FNA232" s="29"/>
      <c r="FNB232" s="29"/>
      <c r="FNC232" s="29"/>
      <c r="FND232" s="29"/>
      <c r="FNE232" s="29"/>
      <c r="FNF232" s="29"/>
      <c r="FNG232" s="29"/>
      <c r="FNH232" s="29"/>
      <c r="FNI232" s="29"/>
      <c r="FNJ232" s="29"/>
      <c r="FNK232" s="29"/>
      <c r="FNL232" s="29"/>
      <c r="FNM232" s="29"/>
      <c r="FNN232" s="29"/>
      <c r="FNO232" s="29"/>
      <c r="FNP232" s="29"/>
      <c r="FNQ232" s="29"/>
      <c r="FNR232" s="29"/>
      <c r="FNS232" s="29"/>
      <c r="FNT232" s="29"/>
      <c r="FNU232" s="29"/>
      <c r="FNV232" s="29"/>
      <c r="FNW232" s="29"/>
      <c r="FNX232" s="29"/>
      <c r="FNY232" s="29"/>
      <c r="FNZ232" s="29"/>
      <c r="FOA232" s="29"/>
      <c r="FOB232" s="29"/>
      <c r="FOC232" s="29"/>
      <c r="FOD232" s="29"/>
      <c r="FOE232" s="29"/>
      <c r="FOF232" s="29"/>
      <c r="FOG232" s="29"/>
      <c r="FOH232" s="29"/>
      <c r="FOI232" s="29"/>
      <c r="FOJ232" s="29"/>
      <c r="FOK232" s="29"/>
      <c r="FOL232" s="29"/>
      <c r="FOM232" s="29"/>
      <c r="FON232" s="29"/>
      <c r="FOO232" s="29"/>
      <c r="FOP232" s="29"/>
      <c r="FOQ232" s="29"/>
      <c r="FOR232" s="29"/>
      <c r="FOS232" s="29"/>
      <c r="FOT232" s="29"/>
      <c r="FOU232" s="29"/>
      <c r="FOV232" s="29"/>
      <c r="FOW232" s="29"/>
      <c r="FOX232" s="29"/>
      <c r="FOY232" s="29"/>
      <c r="FOZ232" s="29"/>
      <c r="FPA232" s="29"/>
      <c r="FPB232" s="29"/>
      <c r="FPC232" s="29"/>
      <c r="FPD232" s="29"/>
      <c r="FPE232" s="29"/>
      <c r="FPF232" s="29"/>
      <c r="FPG232" s="29"/>
      <c r="FPH232" s="29"/>
      <c r="FPI232" s="29"/>
      <c r="FPJ232" s="29"/>
      <c r="FPK232" s="29"/>
      <c r="FPL232" s="29"/>
      <c r="FPM232" s="29"/>
      <c r="FPN232" s="29"/>
      <c r="FPO232" s="29"/>
      <c r="FPP232" s="29"/>
      <c r="FPQ232" s="29"/>
      <c r="FPR232" s="29"/>
      <c r="FPS232" s="29"/>
      <c r="FPT232" s="29"/>
      <c r="FPU232" s="29"/>
      <c r="FPV232" s="29"/>
      <c r="FPW232" s="29"/>
      <c r="FPX232" s="29"/>
      <c r="FPY232" s="29"/>
      <c r="FPZ232" s="29"/>
      <c r="FQA232" s="29"/>
      <c r="FQB232" s="29"/>
      <c r="FQC232" s="29"/>
      <c r="FQD232" s="29"/>
      <c r="FQE232" s="29"/>
      <c r="FQF232" s="29"/>
      <c r="FQG232" s="29"/>
      <c r="FQH232" s="29"/>
      <c r="FQI232" s="29"/>
      <c r="FQJ232" s="29"/>
      <c r="FQK232" s="29"/>
      <c r="FQL232" s="29"/>
      <c r="FQM232" s="29"/>
      <c r="FQN232" s="29"/>
      <c r="FQO232" s="29"/>
      <c r="FQP232" s="29"/>
      <c r="FQQ232" s="29"/>
      <c r="FQR232" s="29"/>
      <c r="FQS232" s="29"/>
      <c r="FQT232" s="29"/>
      <c r="FQU232" s="29"/>
      <c r="FQV232" s="29"/>
      <c r="FQW232" s="29"/>
      <c r="FQX232" s="29"/>
      <c r="FQY232" s="29"/>
      <c r="FQZ232" s="29"/>
      <c r="FRA232" s="29"/>
      <c r="FRB232" s="29"/>
      <c r="FRC232" s="29"/>
      <c r="FRD232" s="29"/>
      <c r="FRE232" s="29"/>
      <c r="FRF232" s="29"/>
      <c r="FRG232" s="29"/>
      <c r="FRH232" s="29"/>
      <c r="FRI232" s="29"/>
      <c r="FRJ232" s="29"/>
      <c r="FRK232" s="29"/>
      <c r="FRL232" s="29"/>
      <c r="FRM232" s="29"/>
      <c r="FRN232" s="29"/>
      <c r="FRO232" s="29"/>
      <c r="FRP232" s="29"/>
      <c r="FRQ232" s="29"/>
      <c r="FRR232" s="29"/>
      <c r="FRS232" s="29"/>
      <c r="FRT232" s="29"/>
      <c r="FRU232" s="29"/>
      <c r="FRV232" s="29"/>
      <c r="FRW232" s="29"/>
      <c r="FRX232" s="29"/>
      <c r="FRY232" s="29"/>
      <c r="FRZ232" s="29"/>
      <c r="FSA232" s="29"/>
      <c r="FSB232" s="29"/>
      <c r="FSC232" s="29"/>
      <c r="FSD232" s="29"/>
      <c r="FSE232" s="29"/>
      <c r="FSF232" s="29"/>
      <c r="FSG232" s="29"/>
      <c r="FSH232" s="29"/>
      <c r="FSI232" s="29"/>
      <c r="FSJ232" s="29"/>
      <c r="FSK232" s="29"/>
      <c r="FSL232" s="29"/>
      <c r="FSM232" s="29"/>
      <c r="FSN232" s="29"/>
      <c r="FSO232" s="29"/>
      <c r="FSP232" s="29"/>
      <c r="FSQ232" s="29"/>
      <c r="FSR232" s="29"/>
      <c r="FSS232" s="29"/>
      <c r="FST232" s="29"/>
      <c r="FSU232" s="29"/>
      <c r="FSV232" s="29"/>
      <c r="FSW232" s="29"/>
      <c r="FSX232" s="29"/>
      <c r="FSY232" s="29"/>
      <c r="FSZ232" s="29"/>
      <c r="FTA232" s="29"/>
      <c r="FTB232" s="29"/>
      <c r="FTC232" s="29"/>
      <c r="FTD232" s="29"/>
      <c r="FTE232" s="29"/>
      <c r="FTF232" s="29"/>
      <c r="FTG232" s="29"/>
      <c r="FTH232" s="29"/>
      <c r="FTI232" s="29"/>
      <c r="FTJ232" s="29"/>
      <c r="FTK232" s="29"/>
      <c r="FTL232" s="29"/>
      <c r="FTM232" s="29"/>
      <c r="FTN232" s="29"/>
      <c r="FTO232" s="29"/>
      <c r="FTP232" s="29"/>
      <c r="FTQ232" s="29"/>
      <c r="FTR232" s="29"/>
      <c r="FTS232" s="29"/>
      <c r="FTT232" s="29"/>
      <c r="FTU232" s="29"/>
      <c r="FTV232" s="29"/>
      <c r="FTW232" s="29"/>
      <c r="FTX232" s="29"/>
      <c r="FTY232" s="29"/>
      <c r="FTZ232" s="29"/>
      <c r="FUA232" s="29"/>
      <c r="FUB232" s="29"/>
      <c r="FUC232" s="29"/>
      <c r="FUD232" s="29"/>
      <c r="FUE232" s="29"/>
      <c r="FUF232" s="29"/>
      <c r="FUG232" s="29"/>
      <c r="FUH232" s="29"/>
      <c r="FUI232" s="29"/>
      <c r="FUJ232" s="29"/>
      <c r="FUK232" s="29"/>
      <c r="FUL232" s="29"/>
      <c r="FUM232" s="29"/>
      <c r="FUN232" s="29"/>
      <c r="FUO232" s="29"/>
      <c r="FUP232" s="29"/>
      <c r="FUQ232" s="29"/>
      <c r="FUR232" s="29"/>
      <c r="FUS232" s="29"/>
      <c r="FUT232" s="29"/>
      <c r="FUU232" s="29"/>
      <c r="FUV232" s="29"/>
      <c r="FUW232" s="29"/>
      <c r="FUX232" s="29"/>
      <c r="FUY232" s="29"/>
      <c r="FUZ232" s="29"/>
      <c r="FVA232" s="29"/>
      <c r="FVB232" s="29"/>
      <c r="FVC232" s="29"/>
      <c r="FVD232" s="29"/>
      <c r="FVE232" s="29"/>
      <c r="FVF232" s="29"/>
      <c r="FVG232" s="29"/>
      <c r="FVH232" s="29"/>
      <c r="FVI232" s="29"/>
      <c r="FVJ232" s="29"/>
      <c r="FVK232" s="29"/>
      <c r="FVL232" s="29"/>
      <c r="FVM232" s="29"/>
      <c r="FVN232" s="29"/>
      <c r="FVO232" s="29"/>
      <c r="FVP232" s="29"/>
      <c r="FVQ232" s="29"/>
      <c r="FVR232" s="29"/>
      <c r="FVS232" s="29"/>
      <c r="FVT232" s="29"/>
      <c r="FVU232" s="29"/>
      <c r="FVV232" s="29"/>
      <c r="FVW232" s="29"/>
      <c r="FVX232" s="29"/>
      <c r="FVY232" s="29"/>
      <c r="FVZ232" s="29"/>
      <c r="FWA232" s="29"/>
      <c r="FWB232" s="29"/>
      <c r="FWC232" s="29"/>
      <c r="FWD232" s="29"/>
      <c r="FWE232" s="29"/>
      <c r="FWF232" s="29"/>
      <c r="FWG232" s="29"/>
      <c r="FWH232" s="29"/>
      <c r="FWI232" s="29"/>
      <c r="FWJ232" s="29"/>
      <c r="FWK232" s="29"/>
      <c r="FWL232" s="29"/>
      <c r="FWM232" s="29"/>
      <c r="FWN232" s="29"/>
      <c r="FWO232" s="29"/>
      <c r="FWP232" s="29"/>
      <c r="FWQ232" s="29"/>
      <c r="FWR232" s="29"/>
      <c r="FWS232" s="29"/>
      <c r="FWT232" s="29"/>
      <c r="FWU232" s="29"/>
      <c r="FWV232" s="29"/>
      <c r="FWW232" s="29"/>
      <c r="FWX232" s="29"/>
      <c r="FWY232" s="29"/>
      <c r="FWZ232" s="29"/>
      <c r="FXA232" s="29"/>
      <c r="FXB232" s="29"/>
      <c r="FXC232" s="29"/>
      <c r="FXD232" s="29"/>
      <c r="FXE232" s="29"/>
      <c r="FXF232" s="29"/>
      <c r="FXG232" s="29"/>
      <c r="FXH232" s="29"/>
      <c r="FXI232" s="29"/>
      <c r="FXJ232" s="29"/>
      <c r="FXK232" s="29"/>
      <c r="FXL232" s="29"/>
      <c r="FXM232" s="29"/>
      <c r="FXN232" s="29"/>
      <c r="FXO232" s="29"/>
      <c r="FXP232" s="29"/>
      <c r="FXQ232" s="29"/>
      <c r="FXR232" s="29"/>
      <c r="FXS232" s="29"/>
      <c r="FXT232" s="29"/>
      <c r="FXU232" s="29"/>
      <c r="FXV232" s="29"/>
      <c r="FXW232" s="29"/>
      <c r="FXX232" s="29"/>
      <c r="FXY232" s="29"/>
      <c r="FXZ232" s="29"/>
      <c r="FYA232" s="29"/>
      <c r="FYB232" s="29"/>
      <c r="FYC232" s="29"/>
      <c r="FYD232" s="29"/>
      <c r="FYE232" s="29"/>
      <c r="FYF232" s="29"/>
      <c r="FYG232" s="29"/>
      <c r="FYH232" s="29"/>
      <c r="FYI232" s="29"/>
      <c r="FYJ232" s="29"/>
      <c r="FYK232" s="29"/>
      <c r="FYL232" s="29"/>
      <c r="FYM232" s="29"/>
      <c r="FYN232" s="29"/>
      <c r="FYO232" s="29"/>
      <c r="FYP232" s="29"/>
      <c r="FYQ232" s="29"/>
      <c r="FYR232" s="29"/>
      <c r="FYS232" s="29"/>
      <c r="FYT232" s="29"/>
      <c r="FYU232" s="29"/>
      <c r="FYV232" s="29"/>
      <c r="FYW232" s="29"/>
      <c r="FYX232" s="29"/>
      <c r="FYY232" s="29"/>
      <c r="FYZ232" s="29"/>
      <c r="FZA232" s="29"/>
      <c r="FZB232" s="29"/>
      <c r="FZC232" s="29"/>
      <c r="FZD232" s="29"/>
      <c r="FZE232" s="29"/>
      <c r="FZF232" s="29"/>
      <c r="FZG232" s="29"/>
      <c r="FZH232" s="29"/>
      <c r="FZI232" s="29"/>
      <c r="FZJ232" s="29"/>
      <c r="FZK232" s="29"/>
      <c r="FZL232" s="29"/>
      <c r="FZM232" s="29"/>
      <c r="FZN232" s="29"/>
      <c r="FZO232" s="29"/>
      <c r="FZP232" s="29"/>
      <c r="FZQ232" s="29"/>
      <c r="FZR232" s="29"/>
      <c r="FZS232" s="29"/>
      <c r="FZT232" s="29"/>
      <c r="FZU232" s="29"/>
      <c r="FZV232" s="29"/>
      <c r="FZW232" s="29"/>
      <c r="FZX232" s="29"/>
      <c r="FZY232" s="29"/>
      <c r="FZZ232" s="29"/>
      <c r="GAA232" s="29"/>
      <c r="GAB232" s="29"/>
      <c r="GAC232" s="29"/>
      <c r="GAD232" s="29"/>
      <c r="GAE232" s="29"/>
      <c r="GAF232" s="29"/>
      <c r="GAG232" s="29"/>
      <c r="GAH232" s="29"/>
      <c r="GAI232" s="29"/>
      <c r="GAJ232" s="29"/>
      <c r="GAK232" s="29"/>
      <c r="GAL232" s="29"/>
      <c r="GAM232" s="29"/>
      <c r="GAN232" s="29"/>
      <c r="GAO232" s="29"/>
      <c r="GAP232" s="29"/>
      <c r="GAQ232" s="29"/>
      <c r="GAR232" s="29"/>
      <c r="GAS232" s="29"/>
      <c r="GAT232" s="29"/>
      <c r="GAU232" s="29"/>
      <c r="GAV232" s="29"/>
      <c r="GAW232" s="29"/>
      <c r="GAX232" s="29"/>
      <c r="GAY232" s="29"/>
      <c r="GAZ232" s="29"/>
      <c r="GBA232" s="29"/>
      <c r="GBB232" s="29"/>
      <c r="GBC232" s="29"/>
      <c r="GBD232" s="29"/>
      <c r="GBE232" s="29"/>
      <c r="GBF232" s="29"/>
      <c r="GBG232" s="29"/>
      <c r="GBH232" s="29"/>
      <c r="GBI232" s="29"/>
      <c r="GBJ232" s="29"/>
      <c r="GBK232" s="29"/>
      <c r="GBL232" s="29"/>
      <c r="GBM232" s="29"/>
      <c r="GBN232" s="29"/>
      <c r="GBO232" s="29"/>
      <c r="GBP232" s="29"/>
      <c r="GBQ232" s="29"/>
      <c r="GBR232" s="29"/>
      <c r="GBS232" s="29"/>
      <c r="GBT232" s="29"/>
      <c r="GBU232" s="29"/>
      <c r="GBV232" s="29"/>
      <c r="GBW232" s="29"/>
      <c r="GBX232" s="29"/>
      <c r="GBY232" s="29"/>
      <c r="GBZ232" s="29"/>
      <c r="GCA232" s="29"/>
      <c r="GCB232" s="29"/>
      <c r="GCC232" s="29"/>
      <c r="GCD232" s="29"/>
      <c r="GCE232" s="29"/>
      <c r="GCF232" s="29"/>
      <c r="GCG232" s="29"/>
      <c r="GCH232" s="29"/>
      <c r="GCI232" s="29"/>
      <c r="GCJ232" s="29"/>
      <c r="GCK232" s="29"/>
      <c r="GCL232" s="29"/>
      <c r="GCM232" s="29"/>
      <c r="GCN232" s="29"/>
      <c r="GCO232" s="29"/>
      <c r="GCP232" s="29"/>
      <c r="GCQ232" s="29"/>
      <c r="GCR232" s="29"/>
      <c r="GCS232" s="29"/>
      <c r="GCT232" s="29"/>
      <c r="GCU232" s="29"/>
      <c r="GCV232" s="29"/>
      <c r="GCW232" s="29"/>
      <c r="GCX232" s="29"/>
      <c r="GCY232" s="29"/>
      <c r="GCZ232" s="29"/>
      <c r="GDA232" s="29"/>
      <c r="GDB232" s="29"/>
      <c r="GDC232" s="29"/>
      <c r="GDD232" s="29"/>
      <c r="GDE232" s="29"/>
      <c r="GDF232" s="29"/>
      <c r="GDG232" s="29"/>
      <c r="GDH232" s="29"/>
      <c r="GDI232" s="29"/>
      <c r="GDJ232" s="29"/>
      <c r="GDK232" s="29"/>
      <c r="GDL232" s="29"/>
      <c r="GDM232" s="29"/>
      <c r="GDN232" s="29"/>
      <c r="GDO232" s="29"/>
      <c r="GDP232" s="29"/>
      <c r="GDQ232" s="29"/>
      <c r="GDR232" s="29"/>
      <c r="GDS232" s="29"/>
      <c r="GDT232" s="29"/>
      <c r="GDU232" s="29"/>
      <c r="GDV232" s="29"/>
      <c r="GDW232" s="29"/>
      <c r="GDX232" s="29"/>
      <c r="GDY232" s="29"/>
      <c r="GDZ232" s="29"/>
      <c r="GEA232" s="29"/>
      <c r="GEB232" s="29"/>
      <c r="GEC232" s="29"/>
      <c r="GED232" s="29"/>
      <c r="GEE232" s="29"/>
      <c r="GEF232" s="29"/>
      <c r="GEG232" s="29"/>
      <c r="GEH232" s="29"/>
      <c r="GEI232" s="29"/>
      <c r="GEJ232" s="29"/>
      <c r="GEK232" s="29"/>
      <c r="GEL232" s="29"/>
      <c r="GEM232" s="29"/>
      <c r="GEN232" s="29"/>
      <c r="GEO232" s="29"/>
      <c r="GEP232" s="29"/>
      <c r="GEQ232" s="29"/>
      <c r="GER232" s="29"/>
      <c r="GES232" s="29"/>
      <c r="GET232" s="29"/>
      <c r="GEU232" s="29"/>
      <c r="GEV232" s="29"/>
      <c r="GEW232" s="29"/>
      <c r="GEX232" s="29"/>
      <c r="GEY232" s="29"/>
      <c r="GEZ232" s="29"/>
      <c r="GFA232" s="29"/>
      <c r="GFB232" s="29"/>
      <c r="GFC232" s="29"/>
      <c r="GFD232" s="29"/>
      <c r="GFE232" s="29"/>
      <c r="GFF232" s="29"/>
      <c r="GFG232" s="29"/>
      <c r="GFH232" s="29"/>
      <c r="GFI232" s="29"/>
      <c r="GFJ232" s="29"/>
      <c r="GFK232" s="29"/>
      <c r="GFL232" s="29"/>
      <c r="GFM232" s="29"/>
      <c r="GFN232" s="29"/>
      <c r="GFO232" s="29"/>
      <c r="GFP232" s="29"/>
      <c r="GFQ232" s="29"/>
      <c r="GFR232" s="29"/>
      <c r="GFS232" s="29"/>
      <c r="GFT232" s="29"/>
      <c r="GFU232" s="29"/>
      <c r="GFV232" s="29"/>
      <c r="GFW232" s="29"/>
      <c r="GFX232" s="29"/>
      <c r="GFY232" s="29"/>
      <c r="GFZ232" s="29"/>
      <c r="GGA232" s="29"/>
      <c r="GGB232" s="29"/>
      <c r="GGC232" s="29"/>
      <c r="GGD232" s="29"/>
      <c r="GGE232" s="29"/>
      <c r="GGF232" s="29"/>
      <c r="GGG232" s="29"/>
      <c r="GGH232" s="29"/>
      <c r="GGI232" s="29"/>
      <c r="GGJ232" s="29"/>
      <c r="GGK232" s="29"/>
      <c r="GGL232" s="29"/>
      <c r="GGM232" s="29"/>
      <c r="GGN232" s="29"/>
      <c r="GGO232" s="29"/>
      <c r="GGP232" s="29"/>
      <c r="GGQ232" s="29"/>
      <c r="GGR232" s="29"/>
      <c r="GGS232" s="29"/>
      <c r="GGT232" s="29"/>
      <c r="GGU232" s="29"/>
      <c r="GGV232" s="29"/>
      <c r="GGW232" s="29"/>
      <c r="GGX232" s="29"/>
      <c r="GGY232" s="29"/>
      <c r="GGZ232" s="29"/>
      <c r="GHA232" s="29"/>
      <c r="GHB232" s="29"/>
      <c r="GHC232" s="29"/>
      <c r="GHD232" s="29"/>
      <c r="GHE232" s="29"/>
      <c r="GHF232" s="29"/>
      <c r="GHG232" s="29"/>
      <c r="GHH232" s="29"/>
      <c r="GHI232" s="29"/>
      <c r="GHJ232" s="29"/>
      <c r="GHK232" s="29"/>
      <c r="GHL232" s="29"/>
      <c r="GHM232" s="29"/>
      <c r="GHN232" s="29"/>
      <c r="GHO232" s="29"/>
      <c r="GHP232" s="29"/>
      <c r="GHQ232" s="29"/>
      <c r="GHR232" s="29"/>
      <c r="GHS232" s="29"/>
      <c r="GHT232" s="29"/>
      <c r="GHU232" s="29"/>
      <c r="GHV232" s="29"/>
      <c r="GHW232" s="29"/>
      <c r="GHX232" s="29"/>
      <c r="GHY232" s="29"/>
      <c r="GHZ232" s="29"/>
      <c r="GIA232" s="29"/>
      <c r="GIB232" s="29"/>
      <c r="GIC232" s="29"/>
      <c r="GID232" s="29"/>
      <c r="GIE232" s="29"/>
      <c r="GIF232" s="29"/>
      <c r="GIG232" s="29"/>
      <c r="GIH232" s="29"/>
      <c r="GII232" s="29"/>
      <c r="GIJ232" s="29"/>
      <c r="GIK232" s="29"/>
      <c r="GIL232" s="29"/>
      <c r="GIM232" s="29"/>
      <c r="GIN232" s="29"/>
      <c r="GIO232" s="29"/>
      <c r="GIP232" s="29"/>
      <c r="GIQ232" s="29"/>
      <c r="GIR232" s="29"/>
      <c r="GIS232" s="29"/>
      <c r="GIT232" s="29"/>
      <c r="GIU232" s="29"/>
      <c r="GIV232" s="29"/>
      <c r="GIW232" s="29"/>
      <c r="GIX232" s="29"/>
      <c r="GIY232" s="29"/>
      <c r="GIZ232" s="29"/>
      <c r="GJA232" s="29"/>
      <c r="GJB232" s="29"/>
      <c r="GJC232" s="29"/>
      <c r="GJD232" s="29"/>
      <c r="GJE232" s="29"/>
      <c r="GJF232" s="29"/>
      <c r="GJG232" s="29"/>
      <c r="GJH232" s="29"/>
      <c r="GJI232" s="29"/>
      <c r="GJJ232" s="29"/>
      <c r="GJK232" s="29"/>
      <c r="GJL232" s="29"/>
      <c r="GJM232" s="29"/>
      <c r="GJN232" s="29"/>
      <c r="GJO232" s="29"/>
      <c r="GJP232" s="29"/>
      <c r="GJQ232" s="29"/>
      <c r="GJR232" s="29"/>
      <c r="GJS232" s="29"/>
      <c r="GJT232" s="29"/>
      <c r="GJU232" s="29"/>
      <c r="GJV232" s="29"/>
      <c r="GJW232" s="29"/>
      <c r="GJX232" s="29"/>
      <c r="GJY232" s="29"/>
      <c r="GJZ232" s="29"/>
      <c r="GKA232" s="29"/>
      <c r="GKB232" s="29"/>
      <c r="GKC232" s="29"/>
      <c r="GKD232" s="29"/>
      <c r="GKE232" s="29"/>
      <c r="GKF232" s="29"/>
      <c r="GKG232" s="29"/>
      <c r="GKH232" s="29"/>
      <c r="GKI232" s="29"/>
      <c r="GKJ232" s="29"/>
      <c r="GKK232" s="29"/>
      <c r="GKL232" s="29"/>
      <c r="GKM232" s="29"/>
      <c r="GKN232" s="29"/>
      <c r="GKO232" s="29"/>
      <c r="GKP232" s="29"/>
      <c r="GKQ232" s="29"/>
      <c r="GKR232" s="29"/>
      <c r="GKS232" s="29"/>
      <c r="GKT232" s="29"/>
      <c r="GKU232" s="29"/>
      <c r="GKV232" s="29"/>
      <c r="GKW232" s="29"/>
      <c r="GKX232" s="29"/>
      <c r="GKY232" s="29"/>
      <c r="GKZ232" s="29"/>
      <c r="GLA232" s="29"/>
      <c r="GLB232" s="29"/>
      <c r="GLC232" s="29"/>
      <c r="GLD232" s="29"/>
      <c r="GLE232" s="29"/>
      <c r="GLF232" s="29"/>
      <c r="GLG232" s="29"/>
      <c r="GLH232" s="29"/>
      <c r="GLI232" s="29"/>
      <c r="GLJ232" s="29"/>
      <c r="GLK232" s="29"/>
      <c r="GLL232" s="29"/>
      <c r="GLM232" s="29"/>
      <c r="GLN232" s="29"/>
      <c r="GLO232" s="29"/>
      <c r="GLP232" s="29"/>
      <c r="GLQ232" s="29"/>
      <c r="GLR232" s="29"/>
      <c r="GLS232" s="29"/>
      <c r="GLT232" s="29"/>
      <c r="GLU232" s="29"/>
      <c r="GLV232" s="29"/>
      <c r="GLW232" s="29"/>
      <c r="GLX232" s="29"/>
      <c r="GLY232" s="29"/>
      <c r="GLZ232" s="29"/>
      <c r="GMA232" s="29"/>
      <c r="GMB232" s="29"/>
      <c r="GMC232" s="29"/>
      <c r="GMD232" s="29"/>
      <c r="GME232" s="29"/>
      <c r="GMF232" s="29"/>
      <c r="GMG232" s="29"/>
      <c r="GMH232" s="29"/>
      <c r="GMI232" s="29"/>
      <c r="GMJ232" s="29"/>
      <c r="GMK232" s="29"/>
      <c r="GML232" s="29"/>
      <c r="GMM232" s="29"/>
      <c r="GMN232" s="29"/>
      <c r="GMO232" s="29"/>
      <c r="GMP232" s="29"/>
      <c r="GMQ232" s="29"/>
      <c r="GMR232" s="29"/>
      <c r="GMS232" s="29"/>
      <c r="GMT232" s="29"/>
      <c r="GMU232" s="29"/>
      <c r="GMV232" s="29"/>
      <c r="GMW232" s="29"/>
      <c r="GMX232" s="29"/>
      <c r="GMY232" s="29"/>
      <c r="GMZ232" s="29"/>
      <c r="GNA232" s="29"/>
      <c r="GNB232" s="29"/>
      <c r="GNC232" s="29"/>
      <c r="GND232" s="29"/>
      <c r="GNE232" s="29"/>
      <c r="GNF232" s="29"/>
      <c r="GNG232" s="29"/>
      <c r="GNH232" s="29"/>
      <c r="GNI232" s="29"/>
      <c r="GNJ232" s="29"/>
      <c r="GNK232" s="29"/>
      <c r="GNL232" s="29"/>
      <c r="GNM232" s="29"/>
      <c r="GNN232" s="29"/>
      <c r="GNO232" s="29"/>
      <c r="GNP232" s="29"/>
      <c r="GNQ232" s="29"/>
      <c r="GNR232" s="29"/>
      <c r="GNS232" s="29"/>
      <c r="GNT232" s="29"/>
      <c r="GNU232" s="29"/>
      <c r="GNV232" s="29"/>
      <c r="GNW232" s="29"/>
      <c r="GNX232" s="29"/>
      <c r="GNY232" s="29"/>
      <c r="GNZ232" s="29"/>
      <c r="GOA232" s="29"/>
      <c r="GOB232" s="29"/>
      <c r="GOC232" s="29"/>
      <c r="GOD232" s="29"/>
      <c r="GOE232" s="29"/>
      <c r="GOF232" s="29"/>
      <c r="GOG232" s="29"/>
      <c r="GOH232" s="29"/>
      <c r="GOI232" s="29"/>
      <c r="GOJ232" s="29"/>
      <c r="GOK232" s="29"/>
      <c r="GOL232" s="29"/>
      <c r="GOM232" s="29"/>
      <c r="GON232" s="29"/>
      <c r="GOO232" s="29"/>
      <c r="GOP232" s="29"/>
      <c r="GOQ232" s="29"/>
      <c r="GOR232" s="29"/>
      <c r="GOS232" s="29"/>
      <c r="GOT232" s="29"/>
      <c r="GOU232" s="29"/>
      <c r="GOV232" s="29"/>
      <c r="GOW232" s="29"/>
      <c r="GOX232" s="29"/>
      <c r="GOY232" s="29"/>
      <c r="GOZ232" s="29"/>
      <c r="GPA232" s="29"/>
      <c r="GPB232" s="29"/>
      <c r="GPC232" s="29"/>
      <c r="GPD232" s="29"/>
      <c r="GPE232" s="29"/>
      <c r="GPF232" s="29"/>
      <c r="GPG232" s="29"/>
      <c r="GPH232" s="29"/>
      <c r="GPI232" s="29"/>
      <c r="GPJ232" s="29"/>
      <c r="GPK232" s="29"/>
      <c r="GPL232" s="29"/>
      <c r="GPM232" s="29"/>
      <c r="GPN232" s="29"/>
      <c r="GPO232" s="29"/>
      <c r="GPP232" s="29"/>
      <c r="GPQ232" s="29"/>
      <c r="GPR232" s="29"/>
      <c r="GPS232" s="29"/>
      <c r="GPT232" s="29"/>
      <c r="GPU232" s="29"/>
      <c r="GPV232" s="29"/>
      <c r="GPW232" s="29"/>
      <c r="GPX232" s="29"/>
      <c r="GPY232" s="29"/>
      <c r="GPZ232" s="29"/>
      <c r="GQA232" s="29"/>
      <c r="GQB232" s="29"/>
      <c r="GQC232" s="29"/>
      <c r="GQD232" s="29"/>
      <c r="GQE232" s="29"/>
      <c r="GQF232" s="29"/>
      <c r="GQG232" s="29"/>
      <c r="GQH232" s="29"/>
      <c r="GQI232" s="29"/>
      <c r="GQJ232" s="29"/>
      <c r="GQK232" s="29"/>
      <c r="GQL232" s="29"/>
      <c r="GQM232" s="29"/>
      <c r="GQN232" s="29"/>
      <c r="GQO232" s="29"/>
      <c r="GQP232" s="29"/>
      <c r="GQQ232" s="29"/>
      <c r="GQR232" s="29"/>
      <c r="GQS232" s="29"/>
      <c r="GQT232" s="29"/>
      <c r="GQU232" s="29"/>
      <c r="GQV232" s="29"/>
      <c r="GQW232" s="29"/>
      <c r="GQX232" s="29"/>
      <c r="GQY232" s="29"/>
      <c r="GQZ232" s="29"/>
      <c r="GRA232" s="29"/>
      <c r="GRB232" s="29"/>
      <c r="GRC232" s="29"/>
      <c r="GRD232" s="29"/>
      <c r="GRE232" s="29"/>
      <c r="GRF232" s="29"/>
      <c r="GRG232" s="29"/>
      <c r="GRH232" s="29"/>
      <c r="GRI232" s="29"/>
      <c r="GRJ232" s="29"/>
      <c r="GRK232" s="29"/>
      <c r="GRL232" s="29"/>
      <c r="GRM232" s="29"/>
      <c r="GRN232" s="29"/>
      <c r="GRO232" s="29"/>
      <c r="GRP232" s="29"/>
      <c r="GRQ232" s="29"/>
      <c r="GRR232" s="29"/>
      <c r="GRS232" s="29"/>
      <c r="GRT232" s="29"/>
      <c r="GRU232" s="29"/>
      <c r="GRV232" s="29"/>
      <c r="GRW232" s="29"/>
      <c r="GRX232" s="29"/>
      <c r="GRY232" s="29"/>
      <c r="GRZ232" s="29"/>
      <c r="GSA232" s="29"/>
      <c r="GSB232" s="29"/>
      <c r="GSC232" s="29"/>
      <c r="GSD232" s="29"/>
      <c r="GSE232" s="29"/>
      <c r="GSF232" s="29"/>
      <c r="GSG232" s="29"/>
      <c r="GSH232" s="29"/>
      <c r="GSI232" s="29"/>
      <c r="GSJ232" s="29"/>
      <c r="GSK232" s="29"/>
      <c r="GSL232" s="29"/>
      <c r="GSM232" s="29"/>
      <c r="GSN232" s="29"/>
      <c r="GSO232" s="29"/>
      <c r="GSP232" s="29"/>
      <c r="GSQ232" s="29"/>
      <c r="GSR232" s="29"/>
      <c r="GSS232" s="29"/>
      <c r="GST232" s="29"/>
      <c r="GSU232" s="29"/>
      <c r="GSV232" s="29"/>
      <c r="GSW232" s="29"/>
      <c r="GSX232" s="29"/>
      <c r="GSY232" s="29"/>
      <c r="GSZ232" s="29"/>
      <c r="GTA232" s="29"/>
      <c r="GTB232" s="29"/>
      <c r="GTC232" s="29"/>
      <c r="GTD232" s="29"/>
      <c r="GTE232" s="29"/>
      <c r="GTF232" s="29"/>
      <c r="GTG232" s="29"/>
      <c r="GTH232" s="29"/>
      <c r="GTI232" s="29"/>
      <c r="GTJ232" s="29"/>
      <c r="GTK232" s="29"/>
      <c r="GTL232" s="29"/>
      <c r="GTM232" s="29"/>
      <c r="GTN232" s="29"/>
      <c r="GTO232" s="29"/>
      <c r="GTP232" s="29"/>
      <c r="GTQ232" s="29"/>
      <c r="GTR232" s="29"/>
      <c r="GTS232" s="29"/>
      <c r="GTT232" s="29"/>
      <c r="GTU232" s="29"/>
      <c r="GTV232" s="29"/>
      <c r="GTW232" s="29"/>
      <c r="GTX232" s="29"/>
      <c r="GTY232" s="29"/>
      <c r="GTZ232" s="29"/>
      <c r="GUA232" s="29"/>
      <c r="GUB232" s="29"/>
      <c r="GUC232" s="29"/>
      <c r="GUD232" s="29"/>
      <c r="GUE232" s="29"/>
      <c r="GUF232" s="29"/>
      <c r="GUG232" s="29"/>
      <c r="GUH232" s="29"/>
      <c r="GUI232" s="29"/>
      <c r="GUJ232" s="29"/>
      <c r="GUK232" s="29"/>
      <c r="GUL232" s="29"/>
      <c r="GUM232" s="29"/>
      <c r="GUN232" s="29"/>
      <c r="GUO232" s="29"/>
      <c r="GUP232" s="29"/>
      <c r="GUQ232" s="29"/>
      <c r="GUR232" s="29"/>
      <c r="GUS232" s="29"/>
      <c r="GUT232" s="29"/>
      <c r="GUU232" s="29"/>
      <c r="GUV232" s="29"/>
      <c r="GUW232" s="29"/>
      <c r="GUX232" s="29"/>
      <c r="GUY232" s="29"/>
      <c r="GUZ232" s="29"/>
      <c r="GVA232" s="29"/>
      <c r="GVB232" s="29"/>
      <c r="GVC232" s="29"/>
      <c r="GVD232" s="29"/>
      <c r="GVE232" s="29"/>
      <c r="GVF232" s="29"/>
      <c r="GVG232" s="29"/>
      <c r="GVH232" s="29"/>
      <c r="GVI232" s="29"/>
      <c r="GVJ232" s="29"/>
      <c r="GVK232" s="29"/>
      <c r="GVL232" s="29"/>
      <c r="GVM232" s="29"/>
      <c r="GVN232" s="29"/>
      <c r="GVO232" s="29"/>
      <c r="GVP232" s="29"/>
      <c r="GVQ232" s="29"/>
      <c r="GVR232" s="29"/>
      <c r="GVS232" s="29"/>
      <c r="GVT232" s="29"/>
      <c r="GVU232" s="29"/>
      <c r="GVV232" s="29"/>
      <c r="GVW232" s="29"/>
      <c r="GVX232" s="29"/>
      <c r="GVY232" s="29"/>
      <c r="GVZ232" s="29"/>
      <c r="GWA232" s="29"/>
      <c r="GWB232" s="29"/>
      <c r="GWC232" s="29"/>
      <c r="GWD232" s="29"/>
      <c r="GWE232" s="29"/>
      <c r="GWF232" s="29"/>
      <c r="GWG232" s="29"/>
      <c r="GWH232" s="29"/>
      <c r="GWI232" s="29"/>
      <c r="GWJ232" s="29"/>
      <c r="GWK232" s="29"/>
      <c r="GWL232" s="29"/>
      <c r="GWM232" s="29"/>
      <c r="GWN232" s="29"/>
      <c r="GWO232" s="29"/>
      <c r="GWP232" s="29"/>
      <c r="GWQ232" s="29"/>
      <c r="GWR232" s="29"/>
      <c r="GWS232" s="29"/>
      <c r="GWT232" s="29"/>
      <c r="GWU232" s="29"/>
      <c r="GWV232" s="29"/>
      <c r="GWW232" s="29"/>
      <c r="GWX232" s="29"/>
      <c r="GWY232" s="29"/>
      <c r="GWZ232" s="29"/>
      <c r="GXA232" s="29"/>
      <c r="GXB232" s="29"/>
      <c r="GXC232" s="29"/>
      <c r="GXD232" s="29"/>
      <c r="GXE232" s="29"/>
      <c r="GXF232" s="29"/>
      <c r="GXG232" s="29"/>
      <c r="GXH232" s="29"/>
      <c r="GXI232" s="29"/>
      <c r="GXJ232" s="29"/>
      <c r="GXK232" s="29"/>
      <c r="GXL232" s="29"/>
      <c r="GXM232" s="29"/>
      <c r="GXN232" s="29"/>
      <c r="GXO232" s="29"/>
      <c r="GXP232" s="29"/>
      <c r="GXQ232" s="29"/>
      <c r="GXR232" s="29"/>
      <c r="GXS232" s="29"/>
      <c r="GXT232" s="29"/>
      <c r="GXU232" s="29"/>
      <c r="GXV232" s="29"/>
      <c r="GXW232" s="29"/>
      <c r="GXX232" s="29"/>
      <c r="GXY232" s="29"/>
      <c r="GXZ232" s="29"/>
      <c r="GYA232" s="29"/>
      <c r="GYB232" s="29"/>
      <c r="GYC232" s="29"/>
      <c r="GYD232" s="29"/>
      <c r="GYE232" s="29"/>
      <c r="GYF232" s="29"/>
      <c r="GYG232" s="29"/>
      <c r="GYH232" s="29"/>
      <c r="GYI232" s="29"/>
      <c r="GYJ232" s="29"/>
      <c r="GYK232" s="29"/>
      <c r="GYL232" s="29"/>
      <c r="GYM232" s="29"/>
      <c r="GYN232" s="29"/>
      <c r="GYO232" s="29"/>
      <c r="GYP232" s="29"/>
      <c r="GYQ232" s="29"/>
      <c r="GYR232" s="29"/>
      <c r="GYS232" s="29"/>
      <c r="GYT232" s="29"/>
      <c r="GYU232" s="29"/>
      <c r="GYV232" s="29"/>
      <c r="GYW232" s="29"/>
      <c r="GYX232" s="29"/>
      <c r="GYY232" s="29"/>
      <c r="GYZ232" s="29"/>
      <c r="GZA232" s="29"/>
      <c r="GZB232" s="29"/>
      <c r="GZC232" s="29"/>
      <c r="GZD232" s="29"/>
      <c r="GZE232" s="29"/>
      <c r="GZF232" s="29"/>
      <c r="GZG232" s="29"/>
      <c r="GZH232" s="29"/>
      <c r="GZI232" s="29"/>
      <c r="GZJ232" s="29"/>
      <c r="GZK232" s="29"/>
      <c r="GZL232" s="29"/>
      <c r="GZM232" s="29"/>
      <c r="GZN232" s="29"/>
      <c r="GZO232" s="29"/>
      <c r="GZP232" s="29"/>
      <c r="GZQ232" s="29"/>
      <c r="GZR232" s="29"/>
      <c r="GZS232" s="29"/>
      <c r="GZT232" s="29"/>
      <c r="GZU232" s="29"/>
      <c r="GZV232" s="29"/>
      <c r="GZW232" s="29"/>
      <c r="GZX232" s="29"/>
      <c r="GZY232" s="29"/>
      <c r="GZZ232" s="29"/>
      <c r="HAA232" s="29"/>
      <c r="HAB232" s="29"/>
      <c r="HAC232" s="29"/>
      <c r="HAD232" s="29"/>
      <c r="HAE232" s="29"/>
      <c r="HAF232" s="29"/>
      <c r="HAG232" s="29"/>
      <c r="HAH232" s="29"/>
      <c r="HAI232" s="29"/>
      <c r="HAJ232" s="29"/>
      <c r="HAK232" s="29"/>
      <c r="HAL232" s="29"/>
      <c r="HAM232" s="29"/>
      <c r="HAN232" s="29"/>
      <c r="HAO232" s="29"/>
      <c r="HAP232" s="29"/>
      <c r="HAQ232" s="29"/>
      <c r="HAR232" s="29"/>
      <c r="HAS232" s="29"/>
      <c r="HAT232" s="29"/>
      <c r="HAU232" s="29"/>
      <c r="HAV232" s="29"/>
      <c r="HAW232" s="29"/>
      <c r="HAX232" s="29"/>
      <c r="HAY232" s="29"/>
      <c r="HAZ232" s="29"/>
      <c r="HBA232" s="29"/>
      <c r="HBB232" s="29"/>
      <c r="HBC232" s="29"/>
      <c r="HBD232" s="29"/>
      <c r="HBE232" s="29"/>
      <c r="HBF232" s="29"/>
      <c r="HBG232" s="29"/>
      <c r="HBH232" s="29"/>
      <c r="HBI232" s="29"/>
      <c r="HBJ232" s="29"/>
      <c r="HBK232" s="29"/>
      <c r="HBL232" s="29"/>
      <c r="HBM232" s="29"/>
      <c r="HBN232" s="29"/>
      <c r="HBO232" s="29"/>
      <c r="HBP232" s="29"/>
      <c r="HBQ232" s="29"/>
      <c r="HBR232" s="29"/>
      <c r="HBS232" s="29"/>
      <c r="HBT232" s="29"/>
      <c r="HBU232" s="29"/>
      <c r="HBV232" s="29"/>
      <c r="HBW232" s="29"/>
      <c r="HBX232" s="29"/>
      <c r="HBY232" s="29"/>
      <c r="HBZ232" s="29"/>
      <c r="HCA232" s="29"/>
      <c r="HCB232" s="29"/>
      <c r="HCC232" s="29"/>
      <c r="HCD232" s="29"/>
      <c r="HCE232" s="29"/>
      <c r="HCF232" s="29"/>
      <c r="HCG232" s="29"/>
      <c r="HCH232" s="29"/>
      <c r="HCI232" s="29"/>
      <c r="HCJ232" s="29"/>
      <c r="HCK232" s="29"/>
      <c r="HCL232" s="29"/>
      <c r="HCM232" s="29"/>
      <c r="HCN232" s="29"/>
      <c r="HCO232" s="29"/>
      <c r="HCP232" s="29"/>
      <c r="HCQ232" s="29"/>
      <c r="HCR232" s="29"/>
      <c r="HCS232" s="29"/>
      <c r="HCT232" s="29"/>
      <c r="HCU232" s="29"/>
      <c r="HCV232" s="29"/>
      <c r="HCW232" s="29"/>
      <c r="HCX232" s="29"/>
      <c r="HCY232" s="29"/>
      <c r="HCZ232" s="29"/>
      <c r="HDA232" s="29"/>
      <c r="HDB232" s="29"/>
      <c r="HDC232" s="29"/>
      <c r="HDD232" s="29"/>
      <c r="HDE232" s="29"/>
      <c r="HDF232" s="29"/>
      <c r="HDG232" s="29"/>
      <c r="HDH232" s="29"/>
      <c r="HDI232" s="29"/>
      <c r="HDJ232" s="29"/>
      <c r="HDK232" s="29"/>
      <c r="HDL232" s="29"/>
      <c r="HDM232" s="29"/>
      <c r="HDN232" s="29"/>
      <c r="HDO232" s="29"/>
      <c r="HDP232" s="29"/>
      <c r="HDQ232" s="29"/>
      <c r="HDR232" s="29"/>
      <c r="HDS232" s="29"/>
      <c r="HDT232" s="29"/>
      <c r="HDU232" s="29"/>
      <c r="HDV232" s="29"/>
      <c r="HDW232" s="29"/>
      <c r="HDX232" s="29"/>
      <c r="HDY232" s="29"/>
      <c r="HDZ232" s="29"/>
      <c r="HEA232" s="29"/>
      <c r="HEB232" s="29"/>
      <c r="HEC232" s="29"/>
      <c r="HED232" s="29"/>
      <c r="HEE232" s="29"/>
      <c r="HEF232" s="29"/>
      <c r="HEG232" s="29"/>
      <c r="HEH232" s="29"/>
      <c r="HEI232" s="29"/>
      <c r="HEJ232" s="29"/>
      <c r="HEK232" s="29"/>
      <c r="HEL232" s="29"/>
      <c r="HEM232" s="29"/>
      <c r="HEN232" s="29"/>
      <c r="HEO232" s="29"/>
      <c r="HEP232" s="29"/>
      <c r="HEQ232" s="29"/>
      <c r="HER232" s="29"/>
      <c r="HES232" s="29"/>
      <c r="HET232" s="29"/>
      <c r="HEU232" s="29"/>
      <c r="HEV232" s="29"/>
      <c r="HEW232" s="29"/>
      <c r="HEX232" s="29"/>
      <c r="HEY232" s="29"/>
      <c r="HEZ232" s="29"/>
      <c r="HFA232" s="29"/>
      <c r="HFB232" s="29"/>
      <c r="HFC232" s="29"/>
      <c r="HFD232" s="29"/>
      <c r="HFE232" s="29"/>
      <c r="HFF232" s="29"/>
      <c r="HFG232" s="29"/>
      <c r="HFH232" s="29"/>
      <c r="HFI232" s="29"/>
      <c r="HFJ232" s="29"/>
      <c r="HFK232" s="29"/>
      <c r="HFL232" s="29"/>
      <c r="HFM232" s="29"/>
      <c r="HFN232" s="29"/>
      <c r="HFO232" s="29"/>
      <c r="HFP232" s="29"/>
      <c r="HFQ232" s="29"/>
      <c r="HFR232" s="29"/>
      <c r="HFS232" s="29"/>
      <c r="HFT232" s="29"/>
      <c r="HFU232" s="29"/>
      <c r="HFV232" s="29"/>
      <c r="HFW232" s="29"/>
      <c r="HFX232" s="29"/>
      <c r="HFY232" s="29"/>
      <c r="HFZ232" s="29"/>
      <c r="HGA232" s="29"/>
      <c r="HGB232" s="29"/>
      <c r="HGC232" s="29"/>
      <c r="HGD232" s="29"/>
      <c r="HGE232" s="29"/>
      <c r="HGF232" s="29"/>
      <c r="HGG232" s="29"/>
      <c r="HGH232" s="29"/>
      <c r="HGI232" s="29"/>
      <c r="HGJ232" s="29"/>
      <c r="HGK232" s="29"/>
      <c r="HGL232" s="29"/>
      <c r="HGM232" s="29"/>
      <c r="HGN232" s="29"/>
      <c r="HGO232" s="29"/>
      <c r="HGP232" s="29"/>
      <c r="HGQ232" s="29"/>
      <c r="HGR232" s="29"/>
      <c r="HGS232" s="29"/>
      <c r="HGT232" s="29"/>
      <c r="HGU232" s="29"/>
      <c r="HGV232" s="29"/>
      <c r="HGW232" s="29"/>
      <c r="HGX232" s="29"/>
      <c r="HGY232" s="29"/>
      <c r="HGZ232" s="29"/>
      <c r="HHA232" s="29"/>
      <c r="HHB232" s="29"/>
      <c r="HHC232" s="29"/>
      <c r="HHD232" s="29"/>
      <c r="HHE232" s="29"/>
      <c r="HHF232" s="29"/>
      <c r="HHG232" s="29"/>
      <c r="HHH232" s="29"/>
      <c r="HHI232" s="29"/>
      <c r="HHJ232" s="29"/>
      <c r="HHK232" s="29"/>
      <c r="HHL232" s="29"/>
      <c r="HHM232" s="29"/>
      <c r="HHN232" s="29"/>
      <c r="HHO232" s="29"/>
      <c r="HHP232" s="29"/>
      <c r="HHQ232" s="29"/>
      <c r="HHR232" s="29"/>
      <c r="HHS232" s="29"/>
      <c r="HHT232" s="29"/>
      <c r="HHU232" s="29"/>
      <c r="HHV232" s="29"/>
      <c r="HHW232" s="29"/>
      <c r="HHX232" s="29"/>
      <c r="HHY232" s="29"/>
      <c r="HHZ232" s="29"/>
      <c r="HIA232" s="29"/>
      <c r="HIB232" s="29"/>
      <c r="HIC232" s="29"/>
      <c r="HID232" s="29"/>
      <c r="HIE232" s="29"/>
      <c r="HIF232" s="29"/>
      <c r="HIG232" s="29"/>
      <c r="HIH232" s="29"/>
      <c r="HII232" s="29"/>
      <c r="HIJ232" s="29"/>
      <c r="HIK232" s="29"/>
      <c r="HIL232" s="29"/>
      <c r="HIM232" s="29"/>
      <c r="HIN232" s="29"/>
      <c r="HIO232" s="29"/>
      <c r="HIP232" s="29"/>
      <c r="HIQ232" s="29"/>
      <c r="HIR232" s="29"/>
      <c r="HIS232" s="29"/>
      <c r="HIT232" s="29"/>
      <c r="HIU232" s="29"/>
      <c r="HIV232" s="29"/>
      <c r="HIW232" s="29"/>
      <c r="HIX232" s="29"/>
      <c r="HIY232" s="29"/>
      <c r="HIZ232" s="29"/>
      <c r="HJA232" s="29"/>
      <c r="HJB232" s="29"/>
      <c r="HJC232" s="29"/>
      <c r="HJD232" s="29"/>
      <c r="HJE232" s="29"/>
      <c r="HJF232" s="29"/>
      <c r="HJG232" s="29"/>
      <c r="HJH232" s="29"/>
      <c r="HJI232" s="29"/>
      <c r="HJJ232" s="29"/>
      <c r="HJK232" s="29"/>
      <c r="HJL232" s="29"/>
      <c r="HJM232" s="29"/>
      <c r="HJN232" s="29"/>
      <c r="HJO232" s="29"/>
      <c r="HJP232" s="29"/>
      <c r="HJQ232" s="29"/>
      <c r="HJR232" s="29"/>
      <c r="HJS232" s="29"/>
      <c r="HJT232" s="29"/>
      <c r="HJU232" s="29"/>
      <c r="HJV232" s="29"/>
      <c r="HJW232" s="29"/>
      <c r="HJX232" s="29"/>
      <c r="HJY232" s="29"/>
      <c r="HJZ232" s="29"/>
      <c r="HKA232" s="29"/>
      <c r="HKB232" s="29"/>
      <c r="HKC232" s="29"/>
      <c r="HKD232" s="29"/>
      <c r="HKE232" s="29"/>
      <c r="HKF232" s="29"/>
      <c r="HKG232" s="29"/>
      <c r="HKH232" s="29"/>
      <c r="HKI232" s="29"/>
      <c r="HKJ232" s="29"/>
      <c r="HKK232" s="29"/>
      <c r="HKL232" s="29"/>
      <c r="HKM232" s="29"/>
      <c r="HKN232" s="29"/>
      <c r="HKO232" s="29"/>
      <c r="HKP232" s="29"/>
      <c r="HKQ232" s="29"/>
      <c r="HKR232" s="29"/>
      <c r="HKS232" s="29"/>
      <c r="HKT232" s="29"/>
      <c r="HKU232" s="29"/>
      <c r="HKV232" s="29"/>
      <c r="HKW232" s="29"/>
      <c r="HKX232" s="29"/>
      <c r="HKY232" s="29"/>
      <c r="HKZ232" s="29"/>
      <c r="HLA232" s="29"/>
      <c r="HLB232" s="29"/>
      <c r="HLC232" s="29"/>
      <c r="HLD232" s="29"/>
      <c r="HLE232" s="29"/>
      <c r="HLF232" s="29"/>
      <c r="HLG232" s="29"/>
      <c r="HLH232" s="29"/>
      <c r="HLI232" s="29"/>
      <c r="HLJ232" s="29"/>
      <c r="HLK232" s="29"/>
      <c r="HLL232" s="29"/>
      <c r="HLM232" s="29"/>
      <c r="HLN232" s="29"/>
      <c r="HLO232" s="29"/>
      <c r="HLP232" s="29"/>
      <c r="HLQ232" s="29"/>
      <c r="HLR232" s="29"/>
      <c r="HLS232" s="29"/>
      <c r="HLT232" s="29"/>
      <c r="HLU232" s="29"/>
      <c r="HLV232" s="29"/>
      <c r="HLW232" s="29"/>
      <c r="HLX232" s="29"/>
      <c r="HLY232" s="29"/>
      <c r="HLZ232" s="29"/>
      <c r="HMA232" s="29"/>
      <c r="HMB232" s="29"/>
      <c r="HMC232" s="29"/>
      <c r="HMD232" s="29"/>
      <c r="HME232" s="29"/>
      <c r="HMF232" s="29"/>
      <c r="HMG232" s="29"/>
      <c r="HMH232" s="29"/>
      <c r="HMI232" s="29"/>
      <c r="HMJ232" s="29"/>
      <c r="HMK232" s="29"/>
      <c r="HML232" s="29"/>
      <c r="HMM232" s="29"/>
      <c r="HMN232" s="29"/>
      <c r="HMO232" s="29"/>
      <c r="HMP232" s="29"/>
      <c r="HMQ232" s="29"/>
      <c r="HMR232" s="29"/>
      <c r="HMS232" s="29"/>
      <c r="HMT232" s="29"/>
      <c r="HMU232" s="29"/>
      <c r="HMV232" s="29"/>
      <c r="HMW232" s="29"/>
      <c r="HMX232" s="29"/>
      <c r="HMY232" s="29"/>
      <c r="HMZ232" s="29"/>
      <c r="HNA232" s="29"/>
      <c r="HNB232" s="29"/>
      <c r="HNC232" s="29"/>
      <c r="HND232" s="29"/>
      <c r="HNE232" s="29"/>
      <c r="HNF232" s="29"/>
      <c r="HNG232" s="29"/>
      <c r="HNH232" s="29"/>
      <c r="HNI232" s="29"/>
      <c r="HNJ232" s="29"/>
      <c r="HNK232" s="29"/>
      <c r="HNL232" s="29"/>
      <c r="HNM232" s="29"/>
      <c r="HNN232" s="29"/>
      <c r="HNO232" s="29"/>
      <c r="HNP232" s="29"/>
      <c r="HNQ232" s="29"/>
      <c r="HNR232" s="29"/>
      <c r="HNS232" s="29"/>
      <c r="HNT232" s="29"/>
      <c r="HNU232" s="29"/>
      <c r="HNV232" s="29"/>
      <c r="HNW232" s="29"/>
      <c r="HNX232" s="29"/>
      <c r="HNY232" s="29"/>
      <c r="HNZ232" s="29"/>
      <c r="HOA232" s="29"/>
      <c r="HOB232" s="29"/>
      <c r="HOC232" s="29"/>
      <c r="HOD232" s="29"/>
      <c r="HOE232" s="29"/>
      <c r="HOF232" s="29"/>
      <c r="HOG232" s="29"/>
      <c r="HOH232" s="29"/>
      <c r="HOI232" s="29"/>
      <c r="HOJ232" s="29"/>
      <c r="HOK232" s="29"/>
      <c r="HOL232" s="29"/>
      <c r="HOM232" s="29"/>
      <c r="HON232" s="29"/>
      <c r="HOO232" s="29"/>
      <c r="HOP232" s="29"/>
      <c r="HOQ232" s="29"/>
      <c r="HOR232" s="29"/>
      <c r="HOS232" s="29"/>
      <c r="HOT232" s="29"/>
      <c r="HOU232" s="29"/>
      <c r="HOV232" s="29"/>
      <c r="HOW232" s="29"/>
      <c r="HOX232" s="29"/>
      <c r="HOY232" s="29"/>
      <c r="HOZ232" s="29"/>
      <c r="HPA232" s="29"/>
      <c r="HPB232" s="29"/>
      <c r="HPC232" s="29"/>
      <c r="HPD232" s="29"/>
      <c r="HPE232" s="29"/>
      <c r="HPF232" s="29"/>
      <c r="HPG232" s="29"/>
      <c r="HPH232" s="29"/>
      <c r="HPI232" s="29"/>
      <c r="HPJ232" s="29"/>
      <c r="HPK232" s="29"/>
      <c r="HPL232" s="29"/>
      <c r="HPM232" s="29"/>
      <c r="HPN232" s="29"/>
      <c r="HPO232" s="29"/>
      <c r="HPP232" s="29"/>
      <c r="HPQ232" s="29"/>
      <c r="HPR232" s="29"/>
      <c r="HPS232" s="29"/>
      <c r="HPT232" s="29"/>
      <c r="HPU232" s="29"/>
      <c r="HPV232" s="29"/>
      <c r="HPW232" s="29"/>
      <c r="HPX232" s="29"/>
      <c r="HPY232" s="29"/>
      <c r="HPZ232" s="29"/>
      <c r="HQA232" s="29"/>
      <c r="HQB232" s="29"/>
      <c r="HQC232" s="29"/>
      <c r="HQD232" s="29"/>
      <c r="HQE232" s="29"/>
      <c r="HQF232" s="29"/>
      <c r="HQG232" s="29"/>
      <c r="HQH232" s="29"/>
      <c r="HQI232" s="29"/>
      <c r="HQJ232" s="29"/>
      <c r="HQK232" s="29"/>
      <c r="HQL232" s="29"/>
      <c r="HQM232" s="29"/>
      <c r="HQN232" s="29"/>
      <c r="HQO232" s="29"/>
      <c r="HQP232" s="29"/>
      <c r="HQQ232" s="29"/>
      <c r="HQR232" s="29"/>
      <c r="HQS232" s="29"/>
      <c r="HQT232" s="29"/>
      <c r="HQU232" s="29"/>
      <c r="HQV232" s="29"/>
      <c r="HQW232" s="29"/>
      <c r="HQX232" s="29"/>
      <c r="HQY232" s="29"/>
      <c r="HQZ232" s="29"/>
      <c r="HRA232" s="29"/>
      <c r="HRB232" s="29"/>
      <c r="HRC232" s="29"/>
      <c r="HRD232" s="29"/>
      <c r="HRE232" s="29"/>
      <c r="HRF232" s="29"/>
      <c r="HRG232" s="29"/>
      <c r="HRH232" s="29"/>
      <c r="HRI232" s="29"/>
      <c r="HRJ232" s="29"/>
      <c r="HRK232" s="29"/>
      <c r="HRL232" s="29"/>
      <c r="HRM232" s="29"/>
      <c r="HRN232" s="29"/>
      <c r="HRO232" s="29"/>
      <c r="HRP232" s="29"/>
      <c r="HRQ232" s="29"/>
      <c r="HRR232" s="29"/>
      <c r="HRS232" s="29"/>
      <c r="HRT232" s="29"/>
      <c r="HRU232" s="29"/>
      <c r="HRV232" s="29"/>
      <c r="HRW232" s="29"/>
      <c r="HRX232" s="29"/>
      <c r="HRY232" s="29"/>
      <c r="HRZ232" s="29"/>
      <c r="HSA232" s="29"/>
      <c r="HSB232" s="29"/>
      <c r="HSC232" s="29"/>
      <c r="HSD232" s="29"/>
      <c r="HSE232" s="29"/>
      <c r="HSF232" s="29"/>
      <c r="HSG232" s="29"/>
      <c r="HSH232" s="29"/>
      <c r="HSI232" s="29"/>
      <c r="HSJ232" s="29"/>
      <c r="HSK232" s="29"/>
      <c r="HSL232" s="29"/>
      <c r="HSM232" s="29"/>
      <c r="HSN232" s="29"/>
      <c r="HSO232" s="29"/>
      <c r="HSP232" s="29"/>
      <c r="HSQ232" s="29"/>
      <c r="HSR232" s="29"/>
      <c r="HSS232" s="29"/>
      <c r="HST232" s="29"/>
      <c r="HSU232" s="29"/>
      <c r="HSV232" s="29"/>
      <c r="HSW232" s="29"/>
      <c r="HSX232" s="29"/>
      <c r="HSY232" s="29"/>
      <c r="HSZ232" s="29"/>
      <c r="HTA232" s="29"/>
      <c r="HTB232" s="29"/>
      <c r="HTC232" s="29"/>
      <c r="HTD232" s="29"/>
      <c r="HTE232" s="29"/>
      <c r="HTF232" s="29"/>
      <c r="HTG232" s="29"/>
      <c r="HTH232" s="29"/>
      <c r="HTI232" s="29"/>
      <c r="HTJ232" s="29"/>
      <c r="HTK232" s="29"/>
      <c r="HTL232" s="29"/>
      <c r="HTM232" s="29"/>
      <c r="HTN232" s="29"/>
      <c r="HTO232" s="29"/>
      <c r="HTP232" s="29"/>
      <c r="HTQ232" s="29"/>
      <c r="HTR232" s="29"/>
      <c r="HTS232" s="29"/>
      <c r="HTT232" s="29"/>
      <c r="HTU232" s="29"/>
      <c r="HTV232" s="29"/>
      <c r="HTW232" s="29"/>
      <c r="HTX232" s="29"/>
      <c r="HTY232" s="29"/>
      <c r="HTZ232" s="29"/>
      <c r="HUA232" s="29"/>
      <c r="HUB232" s="29"/>
      <c r="HUC232" s="29"/>
      <c r="HUD232" s="29"/>
      <c r="HUE232" s="29"/>
      <c r="HUF232" s="29"/>
      <c r="HUG232" s="29"/>
      <c r="HUH232" s="29"/>
      <c r="HUI232" s="29"/>
      <c r="HUJ232" s="29"/>
      <c r="HUK232" s="29"/>
      <c r="HUL232" s="29"/>
      <c r="HUM232" s="29"/>
      <c r="HUN232" s="29"/>
      <c r="HUO232" s="29"/>
      <c r="HUP232" s="29"/>
      <c r="HUQ232" s="29"/>
      <c r="HUR232" s="29"/>
      <c r="HUS232" s="29"/>
      <c r="HUT232" s="29"/>
      <c r="HUU232" s="29"/>
      <c r="HUV232" s="29"/>
      <c r="HUW232" s="29"/>
      <c r="HUX232" s="29"/>
      <c r="HUY232" s="29"/>
      <c r="HUZ232" s="29"/>
      <c r="HVA232" s="29"/>
      <c r="HVB232" s="29"/>
      <c r="HVC232" s="29"/>
      <c r="HVD232" s="29"/>
      <c r="HVE232" s="29"/>
      <c r="HVF232" s="29"/>
      <c r="HVG232" s="29"/>
      <c r="HVH232" s="29"/>
      <c r="HVI232" s="29"/>
      <c r="HVJ232" s="29"/>
      <c r="HVK232" s="29"/>
      <c r="HVL232" s="29"/>
      <c r="HVM232" s="29"/>
      <c r="HVN232" s="29"/>
      <c r="HVO232" s="29"/>
      <c r="HVP232" s="29"/>
      <c r="HVQ232" s="29"/>
      <c r="HVR232" s="29"/>
      <c r="HVS232" s="29"/>
      <c r="HVT232" s="29"/>
      <c r="HVU232" s="29"/>
      <c r="HVV232" s="29"/>
      <c r="HVW232" s="29"/>
      <c r="HVX232" s="29"/>
      <c r="HVY232" s="29"/>
      <c r="HVZ232" s="29"/>
      <c r="HWA232" s="29"/>
      <c r="HWB232" s="29"/>
      <c r="HWC232" s="29"/>
      <c r="HWD232" s="29"/>
      <c r="HWE232" s="29"/>
      <c r="HWF232" s="29"/>
      <c r="HWG232" s="29"/>
      <c r="HWH232" s="29"/>
      <c r="HWI232" s="29"/>
      <c r="HWJ232" s="29"/>
      <c r="HWK232" s="29"/>
      <c r="HWL232" s="29"/>
      <c r="HWM232" s="29"/>
      <c r="HWN232" s="29"/>
      <c r="HWO232" s="29"/>
      <c r="HWP232" s="29"/>
      <c r="HWQ232" s="29"/>
      <c r="HWR232" s="29"/>
      <c r="HWS232" s="29"/>
      <c r="HWT232" s="29"/>
      <c r="HWU232" s="29"/>
      <c r="HWV232" s="29"/>
      <c r="HWW232" s="29"/>
      <c r="HWX232" s="29"/>
      <c r="HWY232" s="29"/>
      <c r="HWZ232" s="29"/>
      <c r="HXA232" s="29"/>
      <c r="HXB232" s="29"/>
      <c r="HXC232" s="29"/>
      <c r="HXD232" s="29"/>
      <c r="HXE232" s="29"/>
      <c r="HXF232" s="29"/>
      <c r="HXG232" s="29"/>
      <c r="HXH232" s="29"/>
      <c r="HXI232" s="29"/>
      <c r="HXJ232" s="29"/>
      <c r="HXK232" s="29"/>
      <c r="HXL232" s="29"/>
      <c r="HXM232" s="29"/>
      <c r="HXN232" s="29"/>
      <c r="HXO232" s="29"/>
      <c r="HXP232" s="29"/>
      <c r="HXQ232" s="29"/>
      <c r="HXR232" s="29"/>
      <c r="HXS232" s="29"/>
      <c r="HXT232" s="29"/>
      <c r="HXU232" s="29"/>
      <c r="HXV232" s="29"/>
      <c r="HXW232" s="29"/>
      <c r="HXX232" s="29"/>
      <c r="HXY232" s="29"/>
      <c r="HXZ232" s="29"/>
      <c r="HYA232" s="29"/>
      <c r="HYB232" s="29"/>
      <c r="HYC232" s="29"/>
      <c r="HYD232" s="29"/>
      <c r="HYE232" s="29"/>
      <c r="HYF232" s="29"/>
      <c r="HYG232" s="29"/>
      <c r="HYH232" s="29"/>
      <c r="HYI232" s="29"/>
      <c r="HYJ232" s="29"/>
      <c r="HYK232" s="29"/>
      <c r="HYL232" s="29"/>
      <c r="HYM232" s="29"/>
      <c r="HYN232" s="29"/>
      <c r="HYO232" s="29"/>
      <c r="HYP232" s="29"/>
      <c r="HYQ232" s="29"/>
      <c r="HYR232" s="29"/>
      <c r="HYS232" s="29"/>
      <c r="HYT232" s="29"/>
      <c r="HYU232" s="29"/>
      <c r="HYV232" s="29"/>
      <c r="HYW232" s="29"/>
      <c r="HYX232" s="29"/>
      <c r="HYY232" s="29"/>
      <c r="HYZ232" s="29"/>
      <c r="HZA232" s="29"/>
      <c r="HZB232" s="29"/>
      <c r="HZC232" s="29"/>
      <c r="HZD232" s="29"/>
      <c r="HZE232" s="29"/>
      <c r="HZF232" s="29"/>
      <c r="HZG232" s="29"/>
      <c r="HZH232" s="29"/>
      <c r="HZI232" s="29"/>
      <c r="HZJ232" s="29"/>
      <c r="HZK232" s="29"/>
      <c r="HZL232" s="29"/>
      <c r="HZM232" s="29"/>
      <c r="HZN232" s="29"/>
      <c r="HZO232" s="29"/>
      <c r="HZP232" s="29"/>
      <c r="HZQ232" s="29"/>
      <c r="HZR232" s="29"/>
      <c r="HZS232" s="29"/>
      <c r="HZT232" s="29"/>
      <c r="HZU232" s="29"/>
      <c r="HZV232" s="29"/>
      <c r="HZW232" s="29"/>
      <c r="HZX232" s="29"/>
      <c r="HZY232" s="29"/>
      <c r="HZZ232" s="29"/>
      <c r="IAA232" s="29"/>
      <c r="IAB232" s="29"/>
      <c r="IAC232" s="29"/>
      <c r="IAD232" s="29"/>
      <c r="IAE232" s="29"/>
      <c r="IAF232" s="29"/>
      <c r="IAG232" s="29"/>
      <c r="IAH232" s="29"/>
      <c r="IAI232" s="29"/>
      <c r="IAJ232" s="29"/>
      <c r="IAK232" s="29"/>
      <c r="IAL232" s="29"/>
      <c r="IAM232" s="29"/>
      <c r="IAN232" s="29"/>
      <c r="IAO232" s="29"/>
      <c r="IAP232" s="29"/>
      <c r="IAQ232" s="29"/>
      <c r="IAR232" s="29"/>
      <c r="IAS232" s="29"/>
      <c r="IAT232" s="29"/>
      <c r="IAU232" s="29"/>
      <c r="IAV232" s="29"/>
      <c r="IAW232" s="29"/>
      <c r="IAX232" s="29"/>
      <c r="IAY232" s="29"/>
      <c r="IAZ232" s="29"/>
      <c r="IBA232" s="29"/>
      <c r="IBB232" s="29"/>
      <c r="IBC232" s="29"/>
      <c r="IBD232" s="29"/>
      <c r="IBE232" s="29"/>
      <c r="IBF232" s="29"/>
      <c r="IBG232" s="29"/>
      <c r="IBH232" s="29"/>
      <c r="IBI232" s="29"/>
      <c r="IBJ232" s="29"/>
      <c r="IBK232" s="29"/>
      <c r="IBL232" s="29"/>
      <c r="IBM232" s="29"/>
      <c r="IBN232" s="29"/>
      <c r="IBO232" s="29"/>
      <c r="IBP232" s="29"/>
      <c r="IBQ232" s="29"/>
      <c r="IBR232" s="29"/>
      <c r="IBS232" s="29"/>
      <c r="IBT232" s="29"/>
      <c r="IBU232" s="29"/>
      <c r="IBV232" s="29"/>
      <c r="IBW232" s="29"/>
      <c r="IBX232" s="29"/>
      <c r="IBY232" s="29"/>
      <c r="IBZ232" s="29"/>
      <c r="ICA232" s="29"/>
      <c r="ICB232" s="29"/>
      <c r="ICC232" s="29"/>
      <c r="ICD232" s="29"/>
      <c r="ICE232" s="29"/>
      <c r="ICF232" s="29"/>
      <c r="ICG232" s="29"/>
      <c r="ICH232" s="29"/>
      <c r="ICI232" s="29"/>
      <c r="ICJ232" s="29"/>
      <c r="ICK232" s="29"/>
      <c r="ICL232" s="29"/>
      <c r="ICM232" s="29"/>
      <c r="ICN232" s="29"/>
      <c r="ICO232" s="29"/>
      <c r="ICP232" s="29"/>
      <c r="ICQ232" s="29"/>
      <c r="ICR232" s="29"/>
      <c r="ICS232" s="29"/>
      <c r="ICT232" s="29"/>
      <c r="ICU232" s="29"/>
      <c r="ICV232" s="29"/>
      <c r="ICW232" s="29"/>
      <c r="ICX232" s="29"/>
      <c r="ICY232" s="29"/>
      <c r="ICZ232" s="29"/>
      <c r="IDA232" s="29"/>
      <c r="IDB232" s="29"/>
      <c r="IDC232" s="29"/>
      <c r="IDD232" s="29"/>
      <c r="IDE232" s="29"/>
      <c r="IDF232" s="29"/>
      <c r="IDG232" s="29"/>
      <c r="IDH232" s="29"/>
      <c r="IDI232" s="29"/>
      <c r="IDJ232" s="29"/>
      <c r="IDK232" s="29"/>
      <c r="IDL232" s="29"/>
      <c r="IDM232" s="29"/>
      <c r="IDN232" s="29"/>
      <c r="IDO232" s="29"/>
      <c r="IDP232" s="29"/>
      <c r="IDQ232" s="29"/>
      <c r="IDR232" s="29"/>
      <c r="IDS232" s="29"/>
      <c r="IDT232" s="29"/>
      <c r="IDU232" s="29"/>
      <c r="IDV232" s="29"/>
      <c r="IDW232" s="29"/>
      <c r="IDX232" s="29"/>
      <c r="IDY232" s="29"/>
      <c r="IDZ232" s="29"/>
      <c r="IEA232" s="29"/>
      <c r="IEB232" s="29"/>
      <c r="IEC232" s="29"/>
      <c r="IED232" s="29"/>
      <c r="IEE232" s="29"/>
      <c r="IEF232" s="29"/>
      <c r="IEG232" s="29"/>
      <c r="IEH232" s="29"/>
      <c r="IEI232" s="29"/>
      <c r="IEJ232" s="29"/>
      <c r="IEK232" s="29"/>
      <c r="IEL232" s="29"/>
      <c r="IEM232" s="29"/>
      <c r="IEN232" s="29"/>
      <c r="IEO232" s="29"/>
      <c r="IEP232" s="29"/>
      <c r="IEQ232" s="29"/>
      <c r="IER232" s="29"/>
      <c r="IES232" s="29"/>
      <c r="IET232" s="29"/>
      <c r="IEU232" s="29"/>
      <c r="IEV232" s="29"/>
      <c r="IEW232" s="29"/>
      <c r="IEX232" s="29"/>
      <c r="IEY232" s="29"/>
      <c r="IEZ232" s="29"/>
      <c r="IFA232" s="29"/>
      <c r="IFB232" s="29"/>
      <c r="IFC232" s="29"/>
      <c r="IFD232" s="29"/>
      <c r="IFE232" s="29"/>
      <c r="IFF232" s="29"/>
      <c r="IFG232" s="29"/>
      <c r="IFH232" s="29"/>
      <c r="IFI232" s="29"/>
      <c r="IFJ232" s="29"/>
      <c r="IFK232" s="29"/>
      <c r="IFL232" s="29"/>
      <c r="IFM232" s="29"/>
      <c r="IFN232" s="29"/>
      <c r="IFO232" s="29"/>
      <c r="IFP232" s="29"/>
      <c r="IFQ232" s="29"/>
      <c r="IFR232" s="29"/>
      <c r="IFS232" s="29"/>
      <c r="IFT232" s="29"/>
      <c r="IFU232" s="29"/>
      <c r="IFV232" s="29"/>
      <c r="IFW232" s="29"/>
      <c r="IFX232" s="29"/>
      <c r="IFY232" s="29"/>
      <c r="IFZ232" s="29"/>
      <c r="IGA232" s="29"/>
      <c r="IGB232" s="29"/>
      <c r="IGC232" s="29"/>
      <c r="IGD232" s="29"/>
      <c r="IGE232" s="29"/>
      <c r="IGF232" s="29"/>
      <c r="IGG232" s="29"/>
      <c r="IGH232" s="29"/>
      <c r="IGI232" s="29"/>
      <c r="IGJ232" s="29"/>
      <c r="IGK232" s="29"/>
      <c r="IGL232" s="29"/>
      <c r="IGM232" s="29"/>
      <c r="IGN232" s="29"/>
      <c r="IGO232" s="29"/>
      <c r="IGP232" s="29"/>
      <c r="IGQ232" s="29"/>
      <c r="IGR232" s="29"/>
      <c r="IGS232" s="29"/>
      <c r="IGT232" s="29"/>
      <c r="IGU232" s="29"/>
      <c r="IGV232" s="29"/>
      <c r="IGW232" s="29"/>
      <c r="IGX232" s="29"/>
      <c r="IGY232" s="29"/>
      <c r="IGZ232" s="29"/>
      <c r="IHA232" s="29"/>
      <c r="IHB232" s="29"/>
      <c r="IHC232" s="29"/>
      <c r="IHD232" s="29"/>
      <c r="IHE232" s="29"/>
      <c r="IHF232" s="29"/>
      <c r="IHG232" s="29"/>
      <c r="IHH232" s="29"/>
      <c r="IHI232" s="29"/>
      <c r="IHJ232" s="29"/>
      <c r="IHK232" s="29"/>
      <c r="IHL232" s="29"/>
      <c r="IHM232" s="29"/>
      <c r="IHN232" s="29"/>
      <c r="IHO232" s="29"/>
      <c r="IHP232" s="29"/>
      <c r="IHQ232" s="29"/>
      <c r="IHR232" s="29"/>
      <c r="IHS232" s="29"/>
      <c r="IHT232" s="29"/>
      <c r="IHU232" s="29"/>
      <c r="IHV232" s="29"/>
      <c r="IHW232" s="29"/>
      <c r="IHX232" s="29"/>
      <c r="IHY232" s="29"/>
      <c r="IHZ232" s="29"/>
      <c r="IIA232" s="29"/>
      <c r="IIB232" s="29"/>
      <c r="IIC232" s="29"/>
      <c r="IID232" s="29"/>
      <c r="IIE232" s="29"/>
      <c r="IIF232" s="29"/>
      <c r="IIG232" s="29"/>
      <c r="IIH232" s="29"/>
      <c r="III232" s="29"/>
      <c r="IIJ232" s="29"/>
      <c r="IIK232" s="29"/>
      <c r="IIL232" s="29"/>
      <c r="IIM232" s="29"/>
      <c r="IIN232" s="29"/>
      <c r="IIO232" s="29"/>
      <c r="IIP232" s="29"/>
      <c r="IIQ232" s="29"/>
      <c r="IIR232" s="29"/>
      <c r="IIS232" s="29"/>
      <c r="IIT232" s="29"/>
      <c r="IIU232" s="29"/>
      <c r="IIV232" s="29"/>
      <c r="IIW232" s="29"/>
      <c r="IIX232" s="29"/>
      <c r="IIY232" s="29"/>
      <c r="IIZ232" s="29"/>
      <c r="IJA232" s="29"/>
      <c r="IJB232" s="29"/>
      <c r="IJC232" s="29"/>
      <c r="IJD232" s="29"/>
      <c r="IJE232" s="29"/>
      <c r="IJF232" s="29"/>
      <c r="IJG232" s="29"/>
      <c r="IJH232" s="29"/>
      <c r="IJI232" s="29"/>
      <c r="IJJ232" s="29"/>
      <c r="IJK232" s="29"/>
      <c r="IJL232" s="29"/>
      <c r="IJM232" s="29"/>
      <c r="IJN232" s="29"/>
      <c r="IJO232" s="29"/>
      <c r="IJP232" s="29"/>
      <c r="IJQ232" s="29"/>
      <c r="IJR232" s="29"/>
      <c r="IJS232" s="29"/>
      <c r="IJT232" s="29"/>
      <c r="IJU232" s="29"/>
      <c r="IJV232" s="29"/>
      <c r="IJW232" s="29"/>
      <c r="IJX232" s="29"/>
      <c r="IJY232" s="29"/>
      <c r="IJZ232" s="29"/>
      <c r="IKA232" s="29"/>
      <c r="IKB232" s="29"/>
      <c r="IKC232" s="29"/>
      <c r="IKD232" s="29"/>
      <c r="IKE232" s="29"/>
      <c r="IKF232" s="29"/>
      <c r="IKG232" s="29"/>
      <c r="IKH232" s="29"/>
      <c r="IKI232" s="29"/>
      <c r="IKJ232" s="29"/>
      <c r="IKK232" s="29"/>
      <c r="IKL232" s="29"/>
      <c r="IKM232" s="29"/>
      <c r="IKN232" s="29"/>
      <c r="IKO232" s="29"/>
      <c r="IKP232" s="29"/>
      <c r="IKQ232" s="29"/>
      <c r="IKR232" s="29"/>
      <c r="IKS232" s="29"/>
      <c r="IKT232" s="29"/>
      <c r="IKU232" s="29"/>
      <c r="IKV232" s="29"/>
      <c r="IKW232" s="29"/>
      <c r="IKX232" s="29"/>
      <c r="IKY232" s="29"/>
      <c r="IKZ232" s="29"/>
      <c r="ILA232" s="29"/>
      <c r="ILB232" s="29"/>
      <c r="ILC232" s="29"/>
      <c r="ILD232" s="29"/>
      <c r="ILE232" s="29"/>
      <c r="ILF232" s="29"/>
      <c r="ILG232" s="29"/>
      <c r="ILH232" s="29"/>
      <c r="ILI232" s="29"/>
      <c r="ILJ232" s="29"/>
      <c r="ILK232" s="29"/>
      <c r="ILL232" s="29"/>
      <c r="ILM232" s="29"/>
      <c r="ILN232" s="29"/>
      <c r="ILO232" s="29"/>
      <c r="ILP232" s="29"/>
      <c r="ILQ232" s="29"/>
      <c r="ILR232" s="29"/>
      <c r="ILS232" s="29"/>
      <c r="ILT232" s="29"/>
      <c r="ILU232" s="29"/>
      <c r="ILV232" s="29"/>
      <c r="ILW232" s="29"/>
      <c r="ILX232" s="29"/>
      <c r="ILY232" s="29"/>
      <c r="ILZ232" s="29"/>
      <c r="IMA232" s="29"/>
      <c r="IMB232" s="29"/>
      <c r="IMC232" s="29"/>
      <c r="IMD232" s="29"/>
      <c r="IME232" s="29"/>
      <c r="IMF232" s="29"/>
      <c r="IMG232" s="29"/>
      <c r="IMH232" s="29"/>
      <c r="IMI232" s="29"/>
      <c r="IMJ232" s="29"/>
      <c r="IMK232" s="29"/>
      <c r="IML232" s="29"/>
      <c r="IMM232" s="29"/>
      <c r="IMN232" s="29"/>
      <c r="IMO232" s="29"/>
      <c r="IMP232" s="29"/>
      <c r="IMQ232" s="29"/>
      <c r="IMR232" s="29"/>
      <c r="IMS232" s="29"/>
      <c r="IMT232" s="29"/>
      <c r="IMU232" s="29"/>
      <c r="IMV232" s="29"/>
      <c r="IMW232" s="29"/>
      <c r="IMX232" s="29"/>
      <c r="IMY232" s="29"/>
      <c r="IMZ232" s="29"/>
      <c r="INA232" s="29"/>
      <c r="INB232" s="29"/>
      <c r="INC232" s="29"/>
      <c r="IND232" s="29"/>
      <c r="INE232" s="29"/>
      <c r="INF232" s="29"/>
      <c r="ING232" s="29"/>
      <c r="INH232" s="29"/>
      <c r="INI232" s="29"/>
      <c r="INJ232" s="29"/>
      <c r="INK232" s="29"/>
      <c r="INL232" s="29"/>
      <c r="INM232" s="29"/>
      <c r="INN232" s="29"/>
      <c r="INO232" s="29"/>
      <c r="INP232" s="29"/>
      <c r="INQ232" s="29"/>
      <c r="INR232" s="29"/>
      <c r="INS232" s="29"/>
      <c r="INT232" s="29"/>
      <c r="INU232" s="29"/>
      <c r="INV232" s="29"/>
      <c r="INW232" s="29"/>
      <c r="INX232" s="29"/>
      <c r="INY232" s="29"/>
      <c r="INZ232" s="29"/>
      <c r="IOA232" s="29"/>
      <c r="IOB232" s="29"/>
      <c r="IOC232" s="29"/>
      <c r="IOD232" s="29"/>
      <c r="IOE232" s="29"/>
      <c r="IOF232" s="29"/>
      <c r="IOG232" s="29"/>
      <c r="IOH232" s="29"/>
      <c r="IOI232" s="29"/>
      <c r="IOJ232" s="29"/>
      <c r="IOK232" s="29"/>
      <c r="IOL232" s="29"/>
      <c r="IOM232" s="29"/>
      <c r="ION232" s="29"/>
      <c r="IOO232" s="29"/>
      <c r="IOP232" s="29"/>
      <c r="IOQ232" s="29"/>
      <c r="IOR232" s="29"/>
      <c r="IOS232" s="29"/>
      <c r="IOT232" s="29"/>
      <c r="IOU232" s="29"/>
      <c r="IOV232" s="29"/>
      <c r="IOW232" s="29"/>
      <c r="IOX232" s="29"/>
      <c r="IOY232" s="29"/>
      <c r="IOZ232" s="29"/>
      <c r="IPA232" s="29"/>
      <c r="IPB232" s="29"/>
      <c r="IPC232" s="29"/>
      <c r="IPD232" s="29"/>
      <c r="IPE232" s="29"/>
      <c r="IPF232" s="29"/>
      <c r="IPG232" s="29"/>
      <c r="IPH232" s="29"/>
      <c r="IPI232" s="29"/>
      <c r="IPJ232" s="29"/>
      <c r="IPK232" s="29"/>
      <c r="IPL232" s="29"/>
      <c r="IPM232" s="29"/>
      <c r="IPN232" s="29"/>
      <c r="IPO232" s="29"/>
      <c r="IPP232" s="29"/>
      <c r="IPQ232" s="29"/>
      <c r="IPR232" s="29"/>
      <c r="IPS232" s="29"/>
      <c r="IPT232" s="29"/>
      <c r="IPU232" s="29"/>
      <c r="IPV232" s="29"/>
      <c r="IPW232" s="29"/>
      <c r="IPX232" s="29"/>
      <c r="IPY232" s="29"/>
      <c r="IPZ232" s="29"/>
      <c r="IQA232" s="29"/>
      <c r="IQB232" s="29"/>
      <c r="IQC232" s="29"/>
      <c r="IQD232" s="29"/>
      <c r="IQE232" s="29"/>
      <c r="IQF232" s="29"/>
      <c r="IQG232" s="29"/>
      <c r="IQH232" s="29"/>
      <c r="IQI232" s="29"/>
      <c r="IQJ232" s="29"/>
      <c r="IQK232" s="29"/>
      <c r="IQL232" s="29"/>
      <c r="IQM232" s="29"/>
      <c r="IQN232" s="29"/>
      <c r="IQO232" s="29"/>
      <c r="IQP232" s="29"/>
      <c r="IQQ232" s="29"/>
      <c r="IQR232" s="29"/>
      <c r="IQS232" s="29"/>
      <c r="IQT232" s="29"/>
      <c r="IQU232" s="29"/>
      <c r="IQV232" s="29"/>
      <c r="IQW232" s="29"/>
      <c r="IQX232" s="29"/>
      <c r="IQY232" s="29"/>
      <c r="IQZ232" s="29"/>
      <c r="IRA232" s="29"/>
      <c r="IRB232" s="29"/>
      <c r="IRC232" s="29"/>
      <c r="IRD232" s="29"/>
      <c r="IRE232" s="29"/>
      <c r="IRF232" s="29"/>
      <c r="IRG232" s="29"/>
      <c r="IRH232" s="29"/>
      <c r="IRI232" s="29"/>
      <c r="IRJ232" s="29"/>
      <c r="IRK232" s="29"/>
      <c r="IRL232" s="29"/>
      <c r="IRM232" s="29"/>
      <c r="IRN232" s="29"/>
      <c r="IRO232" s="29"/>
      <c r="IRP232" s="29"/>
      <c r="IRQ232" s="29"/>
      <c r="IRR232" s="29"/>
      <c r="IRS232" s="29"/>
      <c r="IRT232" s="29"/>
      <c r="IRU232" s="29"/>
      <c r="IRV232" s="29"/>
      <c r="IRW232" s="29"/>
      <c r="IRX232" s="29"/>
      <c r="IRY232" s="29"/>
      <c r="IRZ232" s="29"/>
      <c r="ISA232" s="29"/>
      <c r="ISB232" s="29"/>
      <c r="ISC232" s="29"/>
      <c r="ISD232" s="29"/>
      <c r="ISE232" s="29"/>
      <c r="ISF232" s="29"/>
      <c r="ISG232" s="29"/>
      <c r="ISH232" s="29"/>
      <c r="ISI232" s="29"/>
      <c r="ISJ232" s="29"/>
      <c r="ISK232" s="29"/>
      <c r="ISL232" s="29"/>
      <c r="ISM232" s="29"/>
      <c r="ISN232" s="29"/>
      <c r="ISO232" s="29"/>
      <c r="ISP232" s="29"/>
      <c r="ISQ232" s="29"/>
      <c r="ISR232" s="29"/>
      <c r="ISS232" s="29"/>
      <c r="IST232" s="29"/>
      <c r="ISU232" s="29"/>
      <c r="ISV232" s="29"/>
      <c r="ISW232" s="29"/>
      <c r="ISX232" s="29"/>
      <c r="ISY232" s="29"/>
      <c r="ISZ232" s="29"/>
      <c r="ITA232" s="29"/>
      <c r="ITB232" s="29"/>
      <c r="ITC232" s="29"/>
      <c r="ITD232" s="29"/>
      <c r="ITE232" s="29"/>
      <c r="ITF232" s="29"/>
      <c r="ITG232" s="29"/>
      <c r="ITH232" s="29"/>
      <c r="ITI232" s="29"/>
      <c r="ITJ232" s="29"/>
      <c r="ITK232" s="29"/>
      <c r="ITL232" s="29"/>
      <c r="ITM232" s="29"/>
      <c r="ITN232" s="29"/>
      <c r="ITO232" s="29"/>
      <c r="ITP232" s="29"/>
      <c r="ITQ232" s="29"/>
      <c r="ITR232" s="29"/>
      <c r="ITS232" s="29"/>
      <c r="ITT232" s="29"/>
      <c r="ITU232" s="29"/>
      <c r="ITV232" s="29"/>
      <c r="ITW232" s="29"/>
      <c r="ITX232" s="29"/>
      <c r="ITY232" s="29"/>
      <c r="ITZ232" s="29"/>
      <c r="IUA232" s="29"/>
      <c r="IUB232" s="29"/>
      <c r="IUC232" s="29"/>
      <c r="IUD232" s="29"/>
      <c r="IUE232" s="29"/>
      <c r="IUF232" s="29"/>
      <c r="IUG232" s="29"/>
      <c r="IUH232" s="29"/>
      <c r="IUI232" s="29"/>
      <c r="IUJ232" s="29"/>
      <c r="IUK232" s="29"/>
      <c r="IUL232" s="29"/>
      <c r="IUM232" s="29"/>
      <c r="IUN232" s="29"/>
      <c r="IUO232" s="29"/>
      <c r="IUP232" s="29"/>
      <c r="IUQ232" s="29"/>
      <c r="IUR232" s="29"/>
      <c r="IUS232" s="29"/>
      <c r="IUT232" s="29"/>
      <c r="IUU232" s="29"/>
      <c r="IUV232" s="29"/>
      <c r="IUW232" s="29"/>
      <c r="IUX232" s="29"/>
      <c r="IUY232" s="29"/>
      <c r="IUZ232" s="29"/>
      <c r="IVA232" s="29"/>
      <c r="IVB232" s="29"/>
      <c r="IVC232" s="29"/>
      <c r="IVD232" s="29"/>
      <c r="IVE232" s="29"/>
      <c r="IVF232" s="29"/>
      <c r="IVG232" s="29"/>
      <c r="IVH232" s="29"/>
      <c r="IVI232" s="29"/>
      <c r="IVJ232" s="29"/>
      <c r="IVK232" s="29"/>
      <c r="IVL232" s="29"/>
      <c r="IVM232" s="29"/>
      <c r="IVN232" s="29"/>
      <c r="IVO232" s="29"/>
      <c r="IVP232" s="29"/>
      <c r="IVQ232" s="29"/>
      <c r="IVR232" s="29"/>
      <c r="IVS232" s="29"/>
      <c r="IVT232" s="29"/>
      <c r="IVU232" s="29"/>
      <c r="IVV232" s="29"/>
      <c r="IVW232" s="29"/>
      <c r="IVX232" s="29"/>
      <c r="IVY232" s="29"/>
      <c r="IVZ232" s="29"/>
      <c r="IWA232" s="29"/>
      <c r="IWB232" s="29"/>
      <c r="IWC232" s="29"/>
      <c r="IWD232" s="29"/>
      <c r="IWE232" s="29"/>
      <c r="IWF232" s="29"/>
      <c r="IWG232" s="29"/>
      <c r="IWH232" s="29"/>
      <c r="IWI232" s="29"/>
      <c r="IWJ232" s="29"/>
      <c r="IWK232" s="29"/>
      <c r="IWL232" s="29"/>
      <c r="IWM232" s="29"/>
      <c r="IWN232" s="29"/>
      <c r="IWO232" s="29"/>
      <c r="IWP232" s="29"/>
      <c r="IWQ232" s="29"/>
      <c r="IWR232" s="29"/>
      <c r="IWS232" s="29"/>
      <c r="IWT232" s="29"/>
      <c r="IWU232" s="29"/>
      <c r="IWV232" s="29"/>
      <c r="IWW232" s="29"/>
      <c r="IWX232" s="29"/>
      <c r="IWY232" s="29"/>
      <c r="IWZ232" s="29"/>
      <c r="IXA232" s="29"/>
      <c r="IXB232" s="29"/>
      <c r="IXC232" s="29"/>
      <c r="IXD232" s="29"/>
      <c r="IXE232" s="29"/>
      <c r="IXF232" s="29"/>
      <c r="IXG232" s="29"/>
      <c r="IXH232" s="29"/>
      <c r="IXI232" s="29"/>
      <c r="IXJ232" s="29"/>
      <c r="IXK232" s="29"/>
      <c r="IXL232" s="29"/>
      <c r="IXM232" s="29"/>
      <c r="IXN232" s="29"/>
      <c r="IXO232" s="29"/>
      <c r="IXP232" s="29"/>
      <c r="IXQ232" s="29"/>
      <c r="IXR232" s="29"/>
      <c r="IXS232" s="29"/>
      <c r="IXT232" s="29"/>
      <c r="IXU232" s="29"/>
      <c r="IXV232" s="29"/>
      <c r="IXW232" s="29"/>
      <c r="IXX232" s="29"/>
      <c r="IXY232" s="29"/>
      <c r="IXZ232" s="29"/>
      <c r="IYA232" s="29"/>
      <c r="IYB232" s="29"/>
      <c r="IYC232" s="29"/>
      <c r="IYD232" s="29"/>
      <c r="IYE232" s="29"/>
      <c r="IYF232" s="29"/>
      <c r="IYG232" s="29"/>
      <c r="IYH232" s="29"/>
      <c r="IYI232" s="29"/>
      <c r="IYJ232" s="29"/>
      <c r="IYK232" s="29"/>
      <c r="IYL232" s="29"/>
      <c r="IYM232" s="29"/>
      <c r="IYN232" s="29"/>
      <c r="IYO232" s="29"/>
      <c r="IYP232" s="29"/>
      <c r="IYQ232" s="29"/>
      <c r="IYR232" s="29"/>
      <c r="IYS232" s="29"/>
      <c r="IYT232" s="29"/>
      <c r="IYU232" s="29"/>
      <c r="IYV232" s="29"/>
      <c r="IYW232" s="29"/>
      <c r="IYX232" s="29"/>
      <c r="IYY232" s="29"/>
      <c r="IYZ232" s="29"/>
      <c r="IZA232" s="29"/>
      <c r="IZB232" s="29"/>
      <c r="IZC232" s="29"/>
      <c r="IZD232" s="29"/>
      <c r="IZE232" s="29"/>
      <c r="IZF232" s="29"/>
      <c r="IZG232" s="29"/>
      <c r="IZH232" s="29"/>
      <c r="IZI232" s="29"/>
      <c r="IZJ232" s="29"/>
      <c r="IZK232" s="29"/>
      <c r="IZL232" s="29"/>
      <c r="IZM232" s="29"/>
      <c r="IZN232" s="29"/>
      <c r="IZO232" s="29"/>
      <c r="IZP232" s="29"/>
      <c r="IZQ232" s="29"/>
      <c r="IZR232" s="29"/>
      <c r="IZS232" s="29"/>
      <c r="IZT232" s="29"/>
      <c r="IZU232" s="29"/>
      <c r="IZV232" s="29"/>
      <c r="IZW232" s="29"/>
      <c r="IZX232" s="29"/>
      <c r="IZY232" s="29"/>
      <c r="IZZ232" s="29"/>
      <c r="JAA232" s="29"/>
      <c r="JAB232" s="29"/>
      <c r="JAC232" s="29"/>
      <c r="JAD232" s="29"/>
      <c r="JAE232" s="29"/>
      <c r="JAF232" s="29"/>
      <c r="JAG232" s="29"/>
      <c r="JAH232" s="29"/>
      <c r="JAI232" s="29"/>
      <c r="JAJ232" s="29"/>
      <c r="JAK232" s="29"/>
      <c r="JAL232" s="29"/>
      <c r="JAM232" s="29"/>
      <c r="JAN232" s="29"/>
      <c r="JAO232" s="29"/>
      <c r="JAP232" s="29"/>
      <c r="JAQ232" s="29"/>
      <c r="JAR232" s="29"/>
      <c r="JAS232" s="29"/>
      <c r="JAT232" s="29"/>
      <c r="JAU232" s="29"/>
      <c r="JAV232" s="29"/>
      <c r="JAW232" s="29"/>
      <c r="JAX232" s="29"/>
      <c r="JAY232" s="29"/>
      <c r="JAZ232" s="29"/>
      <c r="JBA232" s="29"/>
      <c r="JBB232" s="29"/>
      <c r="JBC232" s="29"/>
      <c r="JBD232" s="29"/>
      <c r="JBE232" s="29"/>
      <c r="JBF232" s="29"/>
      <c r="JBG232" s="29"/>
      <c r="JBH232" s="29"/>
      <c r="JBI232" s="29"/>
      <c r="JBJ232" s="29"/>
      <c r="JBK232" s="29"/>
      <c r="JBL232" s="29"/>
      <c r="JBM232" s="29"/>
      <c r="JBN232" s="29"/>
      <c r="JBO232" s="29"/>
      <c r="JBP232" s="29"/>
      <c r="JBQ232" s="29"/>
      <c r="JBR232" s="29"/>
      <c r="JBS232" s="29"/>
      <c r="JBT232" s="29"/>
      <c r="JBU232" s="29"/>
      <c r="JBV232" s="29"/>
      <c r="JBW232" s="29"/>
      <c r="JBX232" s="29"/>
      <c r="JBY232" s="29"/>
      <c r="JBZ232" s="29"/>
      <c r="JCA232" s="29"/>
      <c r="JCB232" s="29"/>
      <c r="JCC232" s="29"/>
      <c r="JCD232" s="29"/>
      <c r="JCE232" s="29"/>
      <c r="JCF232" s="29"/>
      <c r="JCG232" s="29"/>
      <c r="JCH232" s="29"/>
      <c r="JCI232" s="29"/>
      <c r="JCJ232" s="29"/>
      <c r="JCK232" s="29"/>
      <c r="JCL232" s="29"/>
      <c r="JCM232" s="29"/>
      <c r="JCN232" s="29"/>
      <c r="JCO232" s="29"/>
      <c r="JCP232" s="29"/>
      <c r="JCQ232" s="29"/>
      <c r="JCR232" s="29"/>
      <c r="JCS232" s="29"/>
      <c r="JCT232" s="29"/>
      <c r="JCU232" s="29"/>
      <c r="JCV232" s="29"/>
      <c r="JCW232" s="29"/>
      <c r="JCX232" s="29"/>
      <c r="JCY232" s="29"/>
      <c r="JCZ232" s="29"/>
      <c r="JDA232" s="29"/>
      <c r="JDB232" s="29"/>
      <c r="JDC232" s="29"/>
      <c r="JDD232" s="29"/>
      <c r="JDE232" s="29"/>
      <c r="JDF232" s="29"/>
      <c r="JDG232" s="29"/>
      <c r="JDH232" s="29"/>
      <c r="JDI232" s="29"/>
      <c r="JDJ232" s="29"/>
      <c r="JDK232" s="29"/>
      <c r="JDL232" s="29"/>
      <c r="JDM232" s="29"/>
      <c r="JDN232" s="29"/>
      <c r="JDO232" s="29"/>
      <c r="JDP232" s="29"/>
      <c r="JDQ232" s="29"/>
      <c r="JDR232" s="29"/>
      <c r="JDS232" s="29"/>
      <c r="JDT232" s="29"/>
      <c r="JDU232" s="29"/>
      <c r="JDV232" s="29"/>
      <c r="JDW232" s="29"/>
      <c r="JDX232" s="29"/>
      <c r="JDY232" s="29"/>
      <c r="JDZ232" s="29"/>
      <c r="JEA232" s="29"/>
      <c r="JEB232" s="29"/>
      <c r="JEC232" s="29"/>
      <c r="JED232" s="29"/>
      <c r="JEE232" s="29"/>
      <c r="JEF232" s="29"/>
      <c r="JEG232" s="29"/>
      <c r="JEH232" s="29"/>
      <c r="JEI232" s="29"/>
      <c r="JEJ232" s="29"/>
      <c r="JEK232" s="29"/>
      <c r="JEL232" s="29"/>
      <c r="JEM232" s="29"/>
      <c r="JEN232" s="29"/>
      <c r="JEO232" s="29"/>
      <c r="JEP232" s="29"/>
      <c r="JEQ232" s="29"/>
      <c r="JER232" s="29"/>
      <c r="JES232" s="29"/>
      <c r="JET232" s="29"/>
      <c r="JEU232" s="29"/>
      <c r="JEV232" s="29"/>
      <c r="JEW232" s="29"/>
      <c r="JEX232" s="29"/>
      <c r="JEY232" s="29"/>
      <c r="JEZ232" s="29"/>
      <c r="JFA232" s="29"/>
      <c r="JFB232" s="29"/>
      <c r="JFC232" s="29"/>
      <c r="JFD232" s="29"/>
      <c r="JFE232" s="29"/>
      <c r="JFF232" s="29"/>
      <c r="JFG232" s="29"/>
      <c r="JFH232" s="29"/>
      <c r="JFI232" s="29"/>
      <c r="JFJ232" s="29"/>
      <c r="JFK232" s="29"/>
      <c r="JFL232" s="29"/>
      <c r="JFM232" s="29"/>
      <c r="JFN232" s="29"/>
      <c r="JFO232" s="29"/>
      <c r="JFP232" s="29"/>
      <c r="JFQ232" s="29"/>
      <c r="JFR232" s="29"/>
      <c r="JFS232" s="29"/>
      <c r="JFT232" s="29"/>
      <c r="JFU232" s="29"/>
      <c r="JFV232" s="29"/>
      <c r="JFW232" s="29"/>
      <c r="JFX232" s="29"/>
      <c r="JFY232" s="29"/>
      <c r="JFZ232" s="29"/>
      <c r="JGA232" s="29"/>
      <c r="JGB232" s="29"/>
      <c r="JGC232" s="29"/>
      <c r="JGD232" s="29"/>
      <c r="JGE232" s="29"/>
      <c r="JGF232" s="29"/>
      <c r="JGG232" s="29"/>
      <c r="JGH232" s="29"/>
      <c r="JGI232" s="29"/>
      <c r="JGJ232" s="29"/>
      <c r="JGK232" s="29"/>
      <c r="JGL232" s="29"/>
      <c r="JGM232" s="29"/>
      <c r="JGN232" s="29"/>
      <c r="JGO232" s="29"/>
      <c r="JGP232" s="29"/>
      <c r="JGQ232" s="29"/>
      <c r="JGR232" s="29"/>
      <c r="JGS232" s="29"/>
      <c r="JGT232" s="29"/>
      <c r="JGU232" s="29"/>
      <c r="JGV232" s="29"/>
      <c r="JGW232" s="29"/>
      <c r="JGX232" s="29"/>
      <c r="JGY232" s="29"/>
      <c r="JGZ232" s="29"/>
      <c r="JHA232" s="29"/>
      <c r="JHB232" s="29"/>
      <c r="JHC232" s="29"/>
      <c r="JHD232" s="29"/>
      <c r="JHE232" s="29"/>
      <c r="JHF232" s="29"/>
      <c r="JHG232" s="29"/>
      <c r="JHH232" s="29"/>
      <c r="JHI232" s="29"/>
      <c r="JHJ232" s="29"/>
      <c r="JHK232" s="29"/>
      <c r="JHL232" s="29"/>
      <c r="JHM232" s="29"/>
      <c r="JHN232" s="29"/>
      <c r="JHO232" s="29"/>
      <c r="JHP232" s="29"/>
      <c r="JHQ232" s="29"/>
      <c r="JHR232" s="29"/>
      <c r="JHS232" s="29"/>
      <c r="JHT232" s="29"/>
      <c r="JHU232" s="29"/>
      <c r="JHV232" s="29"/>
      <c r="JHW232" s="29"/>
      <c r="JHX232" s="29"/>
      <c r="JHY232" s="29"/>
      <c r="JHZ232" s="29"/>
      <c r="JIA232" s="29"/>
      <c r="JIB232" s="29"/>
      <c r="JIC232" s="29"/>
      <c r="JID232" s="29"/>
      <c r="JIE232" s="29"/>
      <c r="JIF232" s="29"/>
      <c r="JIG232" s="29"/>
      <c r="JIH232" s="29"/>
      <c r="JII232" s="29"/>
      <c r="JIJ232" s="29"/>
      <c r="JIK232" s="29"/>
      <c r="JIL232" s="29"/>
      <c r="JIM232" s="29"/>
      <c r="JIN232" s="29"/>
      <c r="JIO232" s="29"/>
      <c r="JIP232" s="29"/>
      <c r="JIQ232" s="29"/>
      <c r="JIR232" s="29"/>
      <c r="JIS232" s="29"/>
      <c r="JIT232" s="29"/>
      <c r="JIU232" s="29"/>
      <c r="JIV232" s="29"/>
      <c r="JIW232" s="29"/>
      <c r="JIX232" s="29"/>
      <c r="JIY232" s="29"/>
      <c r="JIZ232" s="29"/>
      <c r="JJA232" s="29"/>
      <c r="JJB232" s="29"/>
      <c r="JJC232" s="29"/>
      <c r="JJD232" s="29"/>
      <c r="JJE232" s="29"/>
      <c r="JJF232" s="29"/>
      <c r="JJG232" s="29"/>
      <c r="JJH232" s="29"/>
      <c r="JJI232" s="29"/>
      <c r="JJJ232" s="29"/>
      <c r="JJK232" s="29"/>
      <c r="JJL232" s="29"/>
      <c r="JJM232" s="29"/>
      <c r="JJN232" s="29"/>
      <c r="JJO232" s="29"/>
      <c r="JJP232" s="29"/>
      <c r="JJQ232" s="29"/>
      <c r="JJR232" s="29"/>
      <c r="JJS232" s="29"/>
      <c r="JJT232" s="29"/>
      <c r="JJU232" s="29"/>
      <c r="JJV232" s="29"/>
      <c r="JJW232" s="29"/>
      <c r="JJX232" s="29"/>
      <c r="JJY232" s="29"/>
      <c r="JJZ232" s="29"/>
      <c r="JKA232" s="29"/>
      <c r="JKB232" s="29"/>
      <c r="JKC232" s="29"/>
      <c r="JKD232" s="29"/>
      <c r="JKE232" s="29"/>
      <c r="JKF232" s="29"/>
      <c r="JKG232" s="29"/>
      <c r="JKH232" s="29"/>
      <c r="JKI232" s="29"/>
      <c r="JKJ232" s="29"/>
      <c r="JKK232" s="29"/>
      <c r="JKL232" s="29"/>
      <c r="JKM232" s="29"/>
      <c r="JKN232" s="29"/>
      <c r="JKO232" s="29"/>
      <c r="JKP232" s="29"/>
      <c r="JKQ232" s="29"/>
      <c r="JKR232" s="29"/>
      <c r="JKS232" s="29"/>
      <c r="JKT232" s="29"/>
      <c r="JKU232" s="29"/>
      <c r="JKV232" s="29"/>
      <c r="JKW232" s="29"/>
      <c r="JKX232" s="29"/>
      <c r="JKY232" s="29"/>
      <c r="JKZ232" s="29"/>
      <c r="JLA232" s="29"/>
      <c r="JLB232" s="29"/>
      <c r="JLC232" s="29"/>
      <c r="JLD232" s="29"/>
      <c r="JLE232" s="29"/>
      <c r="JLF232" s="29"/>
      <c r="JLG232" s="29"/>
      <c r="JLH232" s="29"/>
      <c r="JLI232" s="29"/>
      <c r="JLJ232" s="29"/>
      <c r="JLK232" s="29"/>
      <c r="JLL232" s="29"/>
      <c r="JLM232" s="29"/>
      <c r="JLN232" s="29"/>
      <c r="JLO232" s="29"/>
      <c r="JLP232" s="29"/>
      <c r="JLQ232" s="29"/>
      <c r="JLR232" s="29"/>
      <c r="JLS232" s="29"/>
      <c r="JLT232" s="29"/>
      <c r="JLU232" s="29"/>
      <c r="JLV232" s="29"/>
      <c r="JLW232" s="29"/>
      <c r="JLX232" s="29"/>
      <c r="JLY232" s="29"/>
      <c r="JLZ232" s="29"/>
      <c r="JMA232" s="29"/>
      <c r="JMB232" s="29"/>
      <c r="JMC232" s="29"/>
      <c r="JMD232" s="29"/>
      <c r="JME232" s="29"/>
      <c r="JMF232" s="29"/>
      <c r="JMG232" s="29"/>
      <c r="JMH232" s="29"/>
      <c r="JMI232" s="29"/>
      <c r="JMJ232" s="29"/>
      <c r="JMK232" s="29"/>
      <c r="JML232" s="29"/>
      <c r="JMM232" s="29"/>
      <c r="JMN232" s="29"/>
      <c r="JMO232" s="29"/>
      <c r="JMP232" s="29"/>
      <c r="JMQ232" s="29"/>
      <c r="JMR232" s="29"/>
      <c r="JMS232" s="29"/>
      <c r="JMT232" s="29"/>
      <c r="JMU232" s="29"/>
      <c r="JMV232" s="29"/>
      <c r="JMW232" s="29"/>
      <c r="JMX232" s="29"/>
      <c r="JMY232" s="29"/>
      <c r="JMZ232" s="29"/>
      <c r="JNA232" s="29"/>
      <c r="JNB232" s="29"/>
      <c r="JNC232" s="29"/>
      <c r="JND232" s="29"/>
      <c r="JNE232" s="29"/>
      <c r="JNF232" s="29"/>
      <c r="JNG232" s="29"/>
      <c r="JNH232" s="29"/>
      <c r="JNI232" s="29"/>
      <c r="JNJ232" s="29"/>
      <c r="JNK232" s="29"/>
      <c r="JNL232" s="29"/>
      <c r="JNM232" s="29"/>
      <c r="JNN232" s="29"/>
      <c r="JNO232" s="29"/>
      <c r="JNP232" s="29"/>
      <c r="JNQ232" s="29"/>
      <c r="JNR232" s="29"/>
      <c r="JNS232" s="29"/>
      <c r="JNT232" s="29"/>
      <c r="JNU232" s="29"/>
      <c r="JNV232" s="29"/>
      <c r="JNW232" s="29"/>
      <c r="JNX232" s="29"/>
      <c r="JNY232" s="29"/>
      <c r="JNZ232" s="29"/>
      <c r="JOA232" s="29"/>
      <c r="JOB232" s="29"/>
      <c r="JOC232" s="29"/>
      <c r="JOD232" s="29"/>
      <c r="JOE232" s="29"/>
      <c r="JOF232" s="29"/>
      <c r="JOG232" s="29"/>
      <c r="JOH232" s="29"/>
      <c r="JOI232" s="29"/>
      <c r="JOJ232" s="29"/>
      <c r="JOK232" s="29"/>
      <c r="JOL232" s="29"/>
      <c r="JOM232" s="29"/>
      <c r="JON232" s="29"/>
      <c r="JOO232" s="29"/>
      <c r="JOP232" s="29"/>
      <c r="JOQ232" s="29"/>
      <c r="JOR232" s="29"/>
      <c r="JOS232" s="29"/>
      <c r="JOT232" s="29"/>
      <c r="JOU232" s="29"/>
      <c r="JOV232" s="29"/>
      <c r="JOW232" s="29"/>
      <c r="JOX232" s="29"/>
      <c r="JOY232" s="29"/>
      <c r="JOZ232" s="29"/>
      <c r="JPA232" s="29"/>
      <c r="JPB232" s="29"/>
      <c r="JPC232" s="29"/>
      <c r="JPD232" s="29"/>
      <c r="JPE232" s="29"/>
      <c r="JPF232" s="29"/>
      <c r="JPG232" s="29"/>
      <c r="JPH232" s="29"/>
      <c r="JPI232" s="29"/>
      <c r="JPJ232" s="29"/>
      <c r="JPK232" s="29"/>
      <c r="JPL232" s="29"/>
      <c r="JPM232" s="29"/>
      <c r="JPN232" s="29"/>
      <c r="JPO232" s="29"/>
      <c r="JPP232" s="29"/>
      <c r="JPQ232" s="29"/>
      <c r="JPR232" s="29"/>
      <c r="JPS232" s="29"/>
      <c r="JPT232" s="29"/>
      <c r="JPU232" s="29"/>
      <c r="JPV232" s="29"/>
      <c r="JPW232" s="29"/>
      <c r="JPX232" s="29"/>
      <c r="JPY232" s="29"/>
      <c r="JPZ232" s="29"/>
      <c r="JQA232" s="29"/>
      <c r="JQB232" s="29"/>
      <c r="JQC232" s="29"/>
      <c r="JQD232" s="29"/>
      <c r="JQE232" s="29"/>
      <c r="JQF232" s="29"/>
      <c r="JQG232" s="29"/>
      <c r="JQH232" s="29"/>
      <c r="JQI232" s="29"/>
      <c r="JQJ232" s="29"/>
      <c r="JQK232" s="29"/>
      <c r="JQL232" s="29"/>
      <c r="JQM232" s="29"/>
      <c r="JQN232" s="29"/>
      <c r="JQO232" s="29"/>
      <c r="JQP232" s="29"/>
      <c r="JQQ232" s="29"/>
      <c r="JQR232" s="29"/>
      <c r="JQS232" s="29"/>
      <c r="JQT232" s="29"/>
      <c r="JQU232" s="29"/>
      <c r="JQV232" s="29"/>
      <c r="JQW232" s="29"/>
      <c r="JQX232" s="29"/>
      <c r="JQY232" s="29"/>
      <c r="JQZ232" s="29"/>
      <c r="JRA232" s="29"/>
      <c r="JRB232" s="29"/>
      <c r="JRC232" s="29"/>
      <c r="JRD232" s="29"/>
      <c r="JRE232" s="29"/>
      <c r="JRF232" s="29"/>
      <c r="JRG232" s="29"/>
      <c r="JRH232" s="29"/>
      <c r="JRI232" s="29"/>
      <c r="JRJ232" s="29"/>
      <c r="JRK232" s="29"/>
      <c r="JRL232" s="29"/>
      <c r="JRM232" s="29"/>
      <c r="JRN232" s="29"/>
      <c r="JRO232" s="29"/>
      <c r="JRP232" s="29"/>
      <c r="JRQ232" s="29"/>
      <c r="JRR232" s="29"/>
      <c r="JRS232" s="29"/>
      <c r="JRT232" s="29"/>
      <c r="JRU232" s="29"/>
      <c r="JRV232" s="29"/>
      <c r="JRW232" s="29"/>
      <c r="JRX232" s="29"/>
      <c r="JRY232" s="29"/>
      <c r="JRZ232" s="29"/>
      <c r="JSA232" s="29"/>
      <c r="JSB232" s="29"/>
      <c r="JSC232" s="29"/>
      <c r="JSD232" s="29"/>
      <c r="JSE232" s="29"/>
      <c r="JSF232" s="29"/>
      <c r="JSG232" s="29"/>
      <c r="JSH232" s="29"/>
      <c r="JSI232" s="29"/>
      <c r="JSJ232" s="29"/>
      <c r="JSK232" s="29"/>
      <c r="JSL232" s="29"/>
      <c r="JSM232" s="29"/>
      <c r="JSN232" s="29"/>
      <c r="JSO232" s="29"/>
      <c r="JSP232" s="29"/>
      <c r="JSQ232" s="29"/>
      <c r="JSR232" s="29"/>
      <c r="JSS232" s="29"/>
      <c r="JST232" s="29"/>
      <c r="JSU232" s="29"/>
      <c r="JSV232" s="29"/>
      <c r="JSW232" s="29"/>
      <c r="JSX232" s="29"/>
      <c r="JSY232" s="29"/>
      <c r="JSZ232" s="29"/>
      <c r="JTA232" s="29"/>
      <c r="JTB232" s="29"/>
      <c r="JTC232" s="29"/>
      <c r="JTD232" s="29"/>
      <c r="JTE232" s="29"/>
      <c r="JTF232" s="29"/>
      <c r="JTG232" s="29"/>
      <c r="JTH232" s="29"/>
      <c r="JTI232" s="29"/>
      <c r="JTJ232" s="29"/>
      <c r="JTK232" s="29"/>
      <c r="JTL232" s="29"/>
      <c r="JTM232" s="29"/>
      <c r="JTN232" s="29"/>
      <c r="JTO232" s="29"/>
      <c r="JTP232" s="29"/>
      <c r="JTQ232" s="29"/>
      <c r="JTR232" s="29"/>
      <c r="JTS232" s="29"/>
      <c r="JTT232" s="29"/>
      <c r="JTU232" s="29"/>
      <c r="JTV232" s="29"/>
      <c r="JTW232" s="29"/>
      <c r="JTX232" s="29"/>
      <c r="JTY232" s="29"/>
      <c r="JTZ232" s="29"/>
      <c r="JUA232" s="29"/>
      <c r="JUB232" s="29"/>
      <c r="JUC232" s="29"/>
      <c r="JUD232" s="29"/>
      <c r="JUE232" s="29"/>
      <c r="JUF232" s="29"/>
      <c r="JUG232" s="29"/>
      <c r="JUH232" s="29"/>
      <c r="JUI232" s="29"/>
      <c r="JUJ232" s="29"/>
      <c r="JUK232" s="29"/>
      <c r="JUL232" s="29"/>
      <c r="JUM232" s="29"/>
      <c r="JUN232" s="29"/>
      <c r="JUO232" s="29"/>
      <c r="JUP232" s="29"/>
      <c r="JUQ232" s="29"/>
      <c r="JUR232" s="29"/>
      <c r="JUS232" s="29"/>
      <c r="JUT232" s="29"/>
      <c r="JUU232" s="29"/>
      <c r="JUV232" s="29"/>
      <c r="JUW232" s="29"/>
      <c r="JUX232" s="29"/>
      <c r="JUY232" s="29"/>
      <c r="JUZ232" s="29"/>
      <c r="JVA232" s="29"/>
      <c r="JVB232" s="29"/>
      <c r="JVC232" s="29"/>
      <c r="JVD232" s="29"/>
      <c r="JVE232" s="29"/>
      <c r="JVF232" s="29"/>
      <c r="JVG232" s="29"/>
      <c r="JVH232" s="29"/>
      <c r="JVI232" s="29"/>
      <c r="JVJ232" s="29"/>
      <c r="JVK232" s="29"/>
      <c r="JVL232" s="29"/>
      <c r="JVM232" s="29"/>
      <c r="JVN232" s="29"/>
      <c r="JVO232" s="29"/>
      <c r="JVP232" s="29"/>
      <c r="JVQ232" s="29"/>
      <c r="JVR232" s="29"/>
      <c r="JVS232" s="29"/>
      <c r="JVT232" s="29"/>
      <c r="JVU232" s="29"/>
      <c r="JVV232" s="29"/>
      <c r="JVW232" s="29"/>
      <c r="JVX232" s="29"/>
      <c r="JVY232" s="29"/>
      <c r="JVZ232" s="29"/>
      <c r="JWA232" s="29"/>
      <c r="JWB232" s="29"/>
      <c r="JWC232" s="29"/>
      <c r="JWD232" s="29"/>
      <c r="JWE232" s="29"/>
      <c r="JWF232" s="29"/>
      <c r="JWG232" s="29"/>
      <c r="JWH232" s="29"/>
      <c r="JWI232" s="29"/>
      <c r="JWJ232" s="29"/>
      <c r="JWK232" s="29"/>
      <c r="JWL232" s="29"/>
      <c r="JWM232" s="29"/>
      <c r="JWN232" s="29"/>
      <c r="JWO232" s="29"/>
      <c r="JWP232" s="29"/>
      <c r="JWQ232" s="29"/>
      <c r="JWR232" s="29"/>
      <c r="JWS232" s="29"/>
      <c r="JWT232" s="29"/>
      <c r="JWU232" s="29"/>
      <c r="JWV232" s="29"/>
      <c r="JWW232" s="29"/>
      <c r="JWX232" s="29"/>
      <c r="JWY232" s="29"/>
      <c r="JWZ232" s="29"/>
      <c r="JXA232" s="29"/>
      <c r="JXB232" s="29"/>
      <c r="JXC232" s="29"/>
      <c r="JXD232" s="29"/>
      <c r="JXE232" s="29"/>
      <c r="JXF232" s="29"/>
      <c r="JXG232" s="29"/>
      <c r="JXH232" s="29"/>
      <c r="JXI232" s="29"/>
      <c r="JXJ232" s="29"/>
      <c r="JXK232" s="29"/>
      <c r="JXL232" s="29"/>
      <c r="JXM232" s="29"/>
      <c r="JXN232" s="29"/>
      <c r="JXO232" s="29"/>
      <c r="JXP232" s="29"/>
      <c r="JXQ232" s="29"/>
      <c r="JXR232" s="29"/>
      <c r="JXS232" s="29"/>
      <c r="JXT232" s="29"/>
      <c r="JXU232" s="29"/>
      <c r="JXV232" s="29"/>
      <c r="JXW232" s="29"/>
      <c r="JXX232" s="29"/>
      <c r="JXY232" s="29"/>
      <c r="JXZ232" s="29"/>
      <c r="JYA232" s="29"/>
      <c r="JYB232" s="29"/>
      <c r="JYC232" s="29"/>
      <c r="JYD232" s="29"/>
      <c r="JYE232" s="29"/>
      <c r="JYF232" s="29"/>
      <c r="JYG232" s="29"/>
      <c r="JYH232" s="29"/>
      <c r="JYI232" s="29"/>
      <c r="JYJ232" s="29"/>
      <c r="JYK232" s="29"/>
      <c r="JYL232" s="29"/>
      <c r="JYM232" s="29"/>
      <c r="JYN232" s="29"/>
      <c r="JYO232" s="29"/>
      <c r="JYP232" s="29"/>
      <c r="JYQ232" s="29"/>
      <c r="JYR232" s="29"/>
      <c r="JYS232" s="29"/>
      <c r="JYT232" s="29"/>
      <c r="JYU232" s="29"/>
      <c r="JYV232" s="29"/>
      <c r="JYW232" s="29"/>
      <c r="JYX232" s="29"/>
      <c r="JYY232" s="29"/>
      <c r="JYZ232" s="29"/>
      <c r="JZA232" s="29"/>
      <c r="JZB232" s="29"/>
      <c r="JZC232" s="29"/>
      <c r="JZD232" s="29"/>
      <c r="JZE232" s="29"/>
      <c r="JZF232" s="29"/>
      <c r="JZG232" s="29"/>
      <c r="JZH232" s="29"/>
      <c r="JZI232" s="29"/>
      <c r="JZJ232" s="29"/>
      <c r="JZK232" s="29"/>
      <c r="JZL232" s="29"/>
      <c r="JZM232" s="29"/>
      <c r="JZN232" s="29"/>
      <c r="JZO232" s="29"/>
      <c r="JZP232" s="29"/>
      <c r="JZQ232" s="29"/>
      <c r="JZR232" s="29"/>
      <c r="JZS232" s="29"/>
      <c r="JZT232" s="29"/>
      <c r="JZU232" s="29"/>
      <c r="JZV232" s="29"/>
      <c r="JZW232" s="29"/>
      <c r="JZX232" s="29"/>
      <c r="JZY232" s="29"/>
      <c r="JZZ232" s="29"/>
      <c r="KAA232" s="29"/>
      <c r="KAB232" s="29"/>
      <c r="KAC232" s="29"/>
      <c r="KAD232" s="29"/>
      <c r="KAE232" s="29"/>
      <c r="KAF232" s="29"/>
      <c r="KAG232" s="29"/>
      <c r="KAH232" s="29"/>
      <c r="KAI232" s="29"/>
      <c r="KAJ232" s="29"/>
      <c r="KAK232" s="29"/>
      <c r="KAL232" s="29"/>
      <c r="KAM232" s="29"/>
      <c r="KAN232" s="29"/>
      <c r="KAO232" s="29"/>
      <c r="KAP232" s="29"/>
      <c r="KAQ232" s="29"/>
      <c r="KAR232" s="29"/>
      <c r="KAS232" s="29"/>
      <c r="KAT232" s="29"/>
      <c r="KAU232" s="29"/>
      <c r="KAV232" s="29"/>
      <c r="KAW232" s="29"/>
      <c r="KAX232" s="29"/>
      <c r="KAY232" s="29"/>
      <c r="KAZ232" s="29"/>
      <c r="KBA232" s="29"/>
      <c r="KBB232" s="29"/>
      <c r="KBC232" s="29"/>
      <c r="KBD232" s="29"/>
      <c r="KBE232" s="29"/>
      <c r="KBF232" s="29"/>
      <c r="KBG232" s="29"/>
      <c r="KBH232" s="29"/>
      <c r="KBI232" s="29"/>
      <c r="KBJ232" s="29"/>
      <c r="KBK232" s="29"/>
      <c r="KBL232" s="29"/>
      <c r="KBM232" s="29"/>
      <c r="KBN232" s="29"/>
      <c r="KBO232" s="29"/>
      <c r="KBP232" s="29"/>
      <c r="KBQ232" s="29"/>
      <c r="KBR232" s="29"/>
      <c r="KBS232" s="29"/>
      <c r="KBT232" s="29"/>
      <c r="KBU232" s="29"/>
      <c r="KBV232" s="29"/>
      <c r="KBW232" s="29"/>
      <c r="KBX232" s="29"/>
      <c r="KBY232" s="29"/>
      <c r="KBZ232" s="29"/>
      <c r="KCA232" s="29"/>
      <c r="KCB232" s="29"/>
      <c r="KCC232" s="29"/>
      <c r="KCD232" s="29"/>
      <c r="KCE232" s="29"/>
      <c r="KCF232" s="29"/>
      <c r="KCG232" s="29"/>
      <c r="KCH232" s="29"/>
      <c r="KCI232" s="29"/>
      <c r="KCJ232" s="29"/>
      <c r="KCK232" s="29"/>
      <c r="KCL232" s="29"/>
      <c r="KCM232" s="29"/>
      <c r="KCN232" s="29"/>
      <c r="KCO232" s="29"/>
      <c r="KCP232" s="29"/>
      <c r="KCQ232" s="29"/>
      <c r="KCR232" s="29"/>
      <c r="KCS232" s="29"/>
      <c r="KCT232" s="29"/>
      <c r="KCU232" s="29"/>
      <c r="KCV232" s="29"/>
      <c r="KCW232" s="29"/>
      <c r="KCX232" s="29"/>
      <c r="KCY232" s="29"/>
      <c r="KCZ232" s="29"/>
      <c r="KDA232" s="29"/>
      <c r="KDB232" s="29"/>
      <c r="KDC232" s="29"/>
      <c r="KDD232" s="29"/>
      <c r="KDE232" s="29"/>
      <c r="KDF232" s="29"/>
      <c r="KDG232" s="29"/>
      <c r="KDH232" s="29"/>
      <c r="KDI232" s="29"/>
      <c r="KDJ232" s="29"/>
      <c r="KDK232" s="29"/>
      <c r="KDL232" s="29"/>
      <c r="KDM232" s="29"/>
      <c r="KDN232" s="29"/>
      <c r="KDO232" s="29"/>
      <c r="KDP232" s="29"/>
      <c r="KDQ232" s="29"/>
      <c r="KDR232" s="29"/>
      <c r="KDS232" s="29"/>
      <c r="KDT232" s="29"/>
      <c r="KDU232" s="29"/>
      <c r="KDV232" s="29"/>
      <c r="KDW232" s="29"/>
      <c r="KDX232" s="29"/>
      <c r="KDY232" s="29"/>
      <c r="KDZ232" s="29"/>
      <c r="KEA232" s="29"/>
      <c r="KEB232" s="29"/>
      <c r="KEC232" s="29"/>
      <c r="KED232" s="29"/>
      <c r="KEE232" s="29"/>
      <c r="KEF232" s="29"/>
      <c r="KEG232" s="29"/>
      <c r="KEH232" s="29"/>
      <c r="KEI232" s="29"/>
      <c r="KEJ232" s="29"/>
      <c r="KEK232" s="29"/>
      <c r="KEL232" s="29"/>
      <c r="KEM232" s="29"/>
      <c r="KEN232" s="29"/>
      <c r="KEO232" s="29"/>
      <c r="KEP232" s="29"/>
      <c r="KEQ232" s="29"/>
      <c r="KER232" s="29"/>
      <c r="KES232" s="29"/>
      <c r="KET232" s="29"/>
      <c r="KEU232" s="29"/>
      <c r="KEV232" s="29"/>
      <c r="KEW232" s="29"/>
      <c r="KEX232" s="29"/>
      <c r="KEY232" s="29"/>
      <c r="KEZ232" s="29"/>
      <c r="KFA232" s="29"/>
      <c r="KFB232" s="29"/>
      <c r="KFC232" s="29"/>
      <c r="KFD232" s="29"/>
      <c r="KFE232" s="29"/>
      <c r="KFF232" s="29"/>
      <c r="KFG232" s="29"/>
      <c r="KFH232" s="29"/>
      <c r="KFI232" s="29"/>
      <c r="KFJ232" s="29"/>
      <c r="KFK232" s="29"/>
      <c r="KFL232" s="29"/>
      <c r="KFM232" s="29"/>
      <c r="KFN232" s="29"/>
      <c r="KFO232" s="29"/>
      <c r="KFP232" s="29"/>
      <c r="KFQ232" s="29"/>
      <c r="KFR232" s="29"/>
      <c r="KFS232" s="29"/>
      <c r="KFT232" s="29"/>
      <c r="KFU232" s="29"/>
      <c r="KFV232" s="29"/>
      <c r="KFW232" s="29"/>
      <c r="KFX232" s="29"/>
      <c r="KFY232" s="29"/>
      <c r="KFZ232" s="29"/>
      <c r="KGA232" s="29"/>
      <c r="KGB232" s="29"/>
      <c r="KGC232" s="29"/>
      <c r="KGD232" s="29"/>
      <c r="KGE232" s="29"/>
      <c r="KGF232" s="29"/>
      <c r="KGG232" s="29"/>
      <c r="KGH232" s="29"/>
      <c r="KGI232" s="29"/>
      <c r="KGJ232" s="29"/>
      <c r="KGK232" s="29"/>
      <c r="KGL232" s="29"/>
      <c r="KGM232" s="29"/>
      <c r="KGN232" s="29"/>
      <c r="KGO232" s="29"/>
      <c r="KGP232" s="29"/>
      <c r="KGQ232" s="29"/>
      <c r="KGR232" s="29"/>
      <c r="KGS232" s="29"/>
      <c r="KGT232" s="29"/>
      <c r="KGU232" s="29"/>
      <c r="KGV232" s="29"/>
      <c r="KGW232" s="29"/>
      <c r="KGX232" s="29"/>
      <c r="KGY232" s="29"/>
      <c r="KGZ232" s="29"/>
      <c r="KHA232" s="29"/>
      <c r="KHB232" s="29"/>
      <c r="KHC232" s="29"/>
      <c r="KHD232" s="29"/>
      <c r="KHE232" s="29"/>
      <c r="KHF232" s="29"/>
      <c r="KHG232" s="29"/>
      <c r="KHH232" s="29"/>
      <c r="KHI232" s="29"/>
      <c r="KHJ232" s="29"/>
      <c r="KHK232" s="29"/>
      <c r="KHL232" s="29"/>
      <c r="KHM232" s="29"/>
      <c r="KHN232" s="29"/>
      <c r="KHO232" s="29"/>
      <c r="KHP232" s="29"/>
      <c r="KHQ232" s="29"/>
      <c r="KHR232" s="29"/>
      <c r="KHS232" s="29"/>
      <c r="KHT232" s="29"/>
      <c r="KHU232" s="29"/>
      <c r="KHV232" s="29"/>
      <c r="KHW232" s="29"/>
      <c r="KHX232" s="29"/>
      <c r="KHY232" s="29"/>
      <c r="KHZ232" s="29"/>
      <c r="KIA232" s="29"/>
      <c r="KIB232" s="29"/>
      <c r="KIC232" s="29"/>
      <c r="KID232" s="29"/>
      <c r="KIE232" s="29"/>
      <c r="KIF232" s="29"/>
      <c r="KIG232" s="29"/>
      <c r="KIH232" s="29"/>
      <c r="KII232" s="29"/>
      <c r="KIJ232" s="29"/>
      <c r="KIK232" s="29"/>
      <c r="KIL232" s="29"/>
      <c r="KIM232" s="29"/>
      <c r="KIN232" s="29"/>
      <c r="KIO232" s="29"/>
      <c r="KIP232" s="29"/>
      <c r="KIQ232" s="29"/>
      <c r="KIR232" s="29"/>
      <c r="KIS232" s="29"/>
      <c r="KIT232" s="29"/>
      <c r="KIU232" s="29"/>
      <c r="KIV232" s="29"/>
      <c r="KIW232" s="29"/>
      <c r="KIX232" s="29"/>
      <c r="KIY232" s="29"/>
      <c r="KIZ232" s="29"/>
      <c r="KJA232" s="29"/>
      <c r="KJB232" s="29"/>
      <c r="KJC232" s="29"/>
      <c r="KJD232" s="29"/>
      <c r="KJE232" s="29"/>
      <c r="KJF232" s="29"/>
      <c r="KJG232" s="29"/>
      <c r="KJH232" s="29"/>
      <c r="KJI232" s="29"/>
      <c r="KJJ232" s="29"/>
      <c r="KJK232" s="29"/>
      <c r="KJL232" s="29"/>
      <c r="KJM232" s="29"/>
      <c r="KJN232" s="29"/>
      <c r="KJO232" s="29"/>
      <c r="KJP232" s="29"/>
      <c r="KJQ232" s="29"/>
      <c r="KJR232" s="29"/>
      <c r="KJS232" s="29"/>
      <c r="KJT232" s="29"/>
      <c r="KJU232" s="29"/>
      <c r="KJV232" s="29"/>
      <c r="KJW232" s="29"/>
      <c r="KJX232" s="29"/>
      <c r="KJY232" s="29"/>
      <c r="KJZ232" s="29"/>
      <c r="KKA232" s="29"/>
      <c r="KKB232" s="29"/>
      <c r="KKC232" s="29"/>
      <c r="KKD232" s="29"/>
      <c r="KKE232" s="29"/>
      <c r="KKF232" s="29"/>
      <c r="KKG232" s="29"/>
      <c r="KKH232" s="29"/>
      <c r="KKI232" s="29"/>
      <c r="KKJ232" s="29"/>
      <c r="KKK232" s="29"/>
      <c r="KKL232" s="29"/>
      <c r="KKM232" s="29"/>
      <c r="KKN232" s="29"/>
      <c r="KKO232" s="29"/>
      <c r="KKP232" s="29"/>
      <c r="KKQ232" s="29"/>
      <c r="KKR232" s="29"/>
      <c r="KKS232" s="29"/>
      <c r="KKT232" s="29"/>
      <c r="KKU232" s="29"/>
      <c r="KKV232" s="29"/>
      <c r="KKW232" s="29"/>
      <c r="KKX232" s="29"/>
      <c r="KKY232" s="29"/>
      <c r="KKZ232" s="29"/>
      <c r="KLA232" s="29"/>
      <c r="KLB232" s="29"/>
      <c r="KLC232" s="29"/>
      <c r="KLD232" s="29"/>
      <c r="KLE232" s="29"/>
      <c r="KLF232" s="29"/>
      <c r="KLG232" s="29"/>
      <c r="KLH232" s="29"/>
      <c r="KLI232" s="29"/>
      <c r="KLJ232" s="29"/>
      <c r="KLK232" s="29"/>
      <c r="KLL232" s="29"/>
      <c r="KLM232" s="29"/>
      <c r="KLN232" s="29"/>
      <c r="KLO232" s="29"/>
      <c r="KLP232" s="29"/>
      <c r="KLQ232" s="29"/>
      <c r="KLR232" s="29"/>
      <c r="KLS232" s="29"/>
      <c r="KLT232" s="29"/>
      <c r="KLU232" s="29"/>
      <c r="KLV232" s="29"/>
      <c r="KLW232" s="29"/>
      <c r="KLX232" s="29"/>
      <c r="KLY232" s="29"/>
      <c r="KLZ232" s="29"/>
      <c r="KMA232" s="29"/>
      <c r="KMB232" s="29"/>
      <c r="KMC232" s="29"/>
      <c r="KMD232" s="29"/>
      <c r="KME232" s="29"/>
      <c r="KMF232" s="29"/>
      <c r="KMG232" s="29"/>
      <c r="KMH232" s="29"/>
      <c r="KMI232" s="29"/>
      <c r="KMJ232" s="29"/>
      <c r="KMK232" s="29"/>
      <c r="KML232" s="29"/>
      <c r="KMM232" s="29"/>
      <c r="KMN232" s="29"/>
      <c r="KMO232" s="29"/>
      <c r="KMP232" s="29"/>
      <c r="KMQ232" s="29"/>
      <c r="KMR232" s="29"/>
      <c r="KMS232" s="29"/>
      <c r="KMT232" s="29"/>
      <c r="KMU232" s="29"/>
      <c r="KMV232" s="29"/>
      <c r="KMW232" s="29"/>
      <c r="KMX232" s="29"/>
      <c r="KMY232" s="29"/>
      <c r="KMZ232" s="29"/>
      <c r="KNA232" s="29"/>
      <c r="KNB232" s="29"/>
      <c r="KNC232" s="29"/>
      <c r="KND232" s="29"/>
      <c r="KNE232" s="29"/>
      <c r="KNF232" s="29"/>
      <c r="KNG232" s="29"/>
      <c r="KNH232" s="29"/>
      <c r="KNI232" s="29"/>
      <c r="KNJ232" s="29"/>
      <c r="KNK232" s="29"/>
      <c r="KNL232" s="29"/>
      <c r="KNM232" s="29"/>
      <c r="KNN232" s="29"/>
      <c r="KNO232" s="29"/>
      <c r="KNP232" s="29"/>
      <c r="KNQ232" s="29"/>
      <c r="KNR232" s="29"/>
      <c r="KNS232" s="29"/>
      <c r="KNT232" s="29"/>
      <c r="KNU232" s="29"/>
      <c r="KNV232" s="29"/>
      <c r="KNW232" s="29"/>
      <c r="KNX232" s="29"/>
      <c r="KNY232" s="29"/>
      <c r="KNZ232" s="29"/>
      <c r="KOA232" s="29"/>
      <c r="KOB232" s="29"/>
      <c r="KOC232" s="29"/>
      <c r="KOD232" s="29"/>
      <c r="KOE232" s="29"/>
      <c r="KOF232" s="29"/>
      <c r="KOG232" s="29"/>
      <c r="KOH232" s="29"/>
      <c r="KOI232" s="29"/>
      <c r="KOJ232" s="29"/>
      <c r="KOK232" s="29"/>
      <c r="KOL232" s="29"/>
      <c r="KOM232" s="29"/>
      <c r="KON232" s="29"/>
      <c r="KOO232" s="29"/>
      <c r="KOP232" s="29"/>
      <c r="KOQ232" s="29"/>
      <c r="KOR232" s="29"/>
      <c r="KOS232" s="29"/>
      <c r="KOT232" s="29"/>
      <c r="KOU232" s="29"/>
      <c r="KOV232" s="29"/>
      <c r="KOW232" s="29"/>
      <c r="KOX232" s="29"/>
      <c r="KOY232" s="29"/>
      <c r="KOZ232" s="29"/>
      <c r="KPA232" s="29"/>
      <c r="KPB232" s="29"/>
      <c r="KPC232" s="29"/>
      <c r="KPD232" s="29"/>
      <c r="KPE232" s="29"/>
      <c r="KPF232" s="29"/>
      <c r="KPG232" s="29"/>
      <c r="KPH232" s="29"/>
      <c r="KPI232" s="29"/>
      <c r="KPJ232" s="29"/>
      <c r="KPK232" s="29"/>
      <c r="KPL232" s="29"/>
      <c r="KPM232" s="29"/>
      <c r="KPN232" s="29"/>
      <c r="KPO232" s="29"/>
      <c r="KPP232" s="29"/>
      <c r="KPQ232" s="29"/>
      <c r="KPR232" s="29"/>
      <c r="KPS232" s="29"/>
      <c r="KPT232" s="29"/>
      <c r="KPU232" s="29"/>
      <c r="KPV232" s="29"/>
      <c r="KPW232" s="29"/>
      <c r="KPX232" s="29"/>
      <c r="KPY232" s="29"/>
      <c r="KPZ232" s="29"/>
      <c r="KQA232" s="29"/>
      <c r="KQB232" s="29"/>
      <c r="KQC232" s="29"/>
      <c r="KQD232" s="29"/>
      <c r="KQE232" s="29"/>
      <c r="KQF232" s="29"/>
      <c r="KQG232" s="29"/>
      <c r="KQH232" s="29"/>
      <c r="KQI232" s="29"/>
      <c r="KQJ232" s="29"/>
      <c r="KQK232" s="29"/>
      <c r="KQL232" s="29"/>
      <c r="KQM232" s="29"/>
      <c r="KQN232" s="29"/>
      <c r="KQO232" s="29"/>
      <c r="KQP232" s="29"/>
      <c r="KQQ232" s="29"/>
      <c r="KQR232" s="29"/>
      <c r="KQS232" s="29"/>
      <c r="KQT232" s="29"/>
      <c r="KQU232" s="29"/>
      <c r="KQV232" s="29"/>
      <c r="KQW232" s="29"/>
      <c r="KQX232" s="29"/>
      <c r="KQY232" s="29"/>
      <c r="KQZ232" s="29"/>
      <c r="KRA232" s="29"/>
      <c r="KRB232" s="29"/>
      <c r="KRC232" s="29"/>
      <c r="KRD232" s="29"/>
      <c r="KRE232" s="29"/>
      <c r="KRF232" s="29"/>
      <c r="KRG232" s="29"/>
      <c r="KRH232" s="29"/>
      <c r="KRI232" s="29"/>
      <c r="KRJ232" s="29"/>
      <c r="KRK232" s="29"/>
      <c r="KRL232" s="29"/>
      <c r="KRM232" s="29"/>
      <c r="KRN232" s="29"/>
      <c r="KRO232" s="29"/>
      <c r="KRP232" s="29"/>
      <c r="KRQ232" s="29"/>
      <c r="KRR232" s="29"/>
      <c r="KRS232" s="29"/>
      <c r="KRT232" s="29"/>
      <c r="KRU232" s="29"/>
      <c r="KRV232" s="29"/>
      <c r="KRW232" s="29"/>
      <c r="KRX232" s="29"/>
      <c r="KRY232" s="29"/>
      <c r="KRZ232" s="29"/>
      <c r="KSA232" s="29"/>
      <c r="KSB232" s="29"/>
      <c r="KSC232" s="29"/>
      <c r="KSD232" s="29"/>
      <c r="KSE232" s="29"/>
      <c r="KSF232" s="29"/>
      <c r="KSG232" s="29"/>
      <c r="KSH232" s="29"/>
      <c r="KSI232" s="29"/>
      <c r="KSJ232" s="29"/>
      <c r="KSK232" s="29"/>
      <c r="KSL232" s="29"/>
      <c r="KSM232" s="29"/>
      <c r="KSN232" s="29"/>
      <c r="KSO232" s="29"/>
      <c r="KSP232" s="29"/>
      <c r="KSQ232" s="29"/>
      <c r="KSR232" s="29"/>
      <c r="KSS232" s="29"/>
      <c r="KST232" s="29"/>
      <c r="KSU232" s="29"/>
      <c r="KSV232" s="29"/>
      <c r="KSW232" s="29"/>
      <c r="KSX232" s="29"/>
      <c r="KSY232" s="29"/>
      <c r="KSZ232" s="29"/>
      <c r="KTA232" s="29"/>
      <c r="KTB232" s="29"/>
      <c r="KTC232" s="29"/>
      <c r="KTD232" s="29"/>
      <c r="KTE232" s="29"/>
      <c r="KTF232" s="29"/>
      <c r="KTG232" s="29"/>
      <c r="KTH232" s="29"/>
      <c r="KTI232" s="29"/>
      <c r="KTJ232" s="29"/>
      <c r="KTK232" s="29"/>
      <c r="KTL232" s="29"/>
      <c r="KTM232" s="29"/>
      <c r="KTN232" s="29"/>
      <c r="KTO232" s="29"/>
      <c r="KTP232" s="29"/>
      <c r="KTQ232" s="29"/>
      <c r="KTR232" s="29"/>
      <c r="KTS232" s="29"/>
      <c r="KTT232" s="29"/>
      <c r="KTU232" s="29"/>
      <c r="KTV232" s="29"/>
      <c r="KTW232" s="29"/>
      <c r="KTX232" s="29"/>
      <c r="KTY232" s="29"/>
      <c r="KTZ232" s="29"/>
      <c r="KUA232" s="29"/>
      <c r="KUB232" s="29"/>
      <c r="KUC232" s="29"/>
      <c r="KUD232" s="29"/>
      <c r="KUE232" s="29"/>
      <c r="KUF232" s="29"/>
      <c r="KUG232" s="29"/>
      <c r="KUH232" s="29"/>
      <c r="KUI232" s="29"/>
      <c r="KUJ232" s="29"/>
      <c r="KUK232" s="29"/>
      <c r="KUL232" s="29"/>
      <c r="KUM232" s="29"/>
      <c r="KUN232" s="29"/>
      <c r="KUO232" s="29"/>
      <c r="KUP232" s="29"/>
      <c r="KUQ232" s="29"/>
      <c r="KUR232" s="29"/>
      <c r="KUS232" s="29"/>
      <c r="KUT232" s="29"/>
      <c r="KUU232" s="29"/>
      <c r="KUV232" s="29"/>
      <c r="KUW232" s="29"/>
      <c r="KUX232" s="29"/>
      <c r="KUY232" s="29"/>
      <c r="KUZ232" s="29"/>
      <c r="KVA232" s="29"/>
      <c r="KVB232" s="29"/>
      <c r="KVC232" s="29"/>
      <c r="KVD232" s="29"/>
      <c r="KVE232" s="29"/>
      <c r="KVF232" s="29"/>
      <c r="KVG232" s="29"/>
      <c r="KVH232" s="29"/>
      <c r="KVI232" s="29"/>
      <c r="KVJ232" s="29"/>
      <c r="KVK232" s="29"/>
      <c r="KVL232" s="29"/>
      <c r="KVM232" s="29"/>
      <c r="KVN232" s="29"/>
      <c r="KVO232" s="29"/>
      <c r="KVP232" s="29"/>
      <c r="KVQ232" s="29"/>
      <c r="KVR232" s="29"/>
      <c r="KVS232" s="29"/>
      <c r="KVT232" s="29"/>
      <c r="KVU232" s="29"/>
      <c r="KVV232" s="29"/>
      <c r="KVW232" s="29"/>
      <c r="KVX232" s="29"/>
      <c r="KVY232" s="29"/>
      <c r="KVZ232" s="29"/>
      <c r="KWA232" s="29"/>
      <c r="KWB232" s="29"/>
      <c r="KWC232" s="29"/>
      <c r="KWD232" s="29"/>
      <c r="KWE232" s="29"/>
      <c r="KWF232" s="29"/>
      <c r="KWG232" s="29"/>
      <c r="KWH232" s="29"/>
      <c r="KWI232" s="29"/>
      <c r="KWJ232" s="29"/>
      <c r="KWK232" s="29"/>
      <c r="KWL232" s="29"/>
      <c r="KWM232" s="29"/>
      <c r="KWN232" s="29"/>
      <c r="KWO232" s="29"/>
      <c r="KWP232" s="29"/>
      <c r="KWQ232" s="29"/>
      <c r="KWR232" s="29"/>
      <c r="KWS232" s="29"/>
      <c r="KWT232" s="29"/>
      <c r="KWU232" s="29"/>
      <c r="KWV232" s="29"/>
      <c r="KWW232" s="29"/>
      <c r="KWX232" s="29"/>
      <c r="KWY232" s="29"/>
      <c r="KWZ232" s="29"/>
      <c r="KXA232" s="29"/>
      <c r="KXB232" s="29"/>
      <c r="KXC232" s="29"/>
      <c r="KXD232" s="29"/>
      <c r="KXE232" s="29"/>
      <c r="KXF232" s="29"/>
      <c r="KXG232" s="29"/>
      <c r="KXH232" s="29"/>
      <c r="KXI232" s="29"/>
      <c r="KXJ232" s="29"/>
      <c r="KXK232" s="29"/>
      <c r="KXL232" s="29"/>
      <c r="KXM232" s="29"/>
      <c r="KXN232" s="29"/>
      <c r="KXO232" s="29"/>
      <c r="KXP232" s="29"/>
      <c r="KXQ232" s="29"/>
      <c r="KXR232" s="29"/>
      <c r="KXS232" s="29"/>
      <c r="KXT232" s="29"/>
      <c r="KXU232" s="29"/>
      <c r="KXV232" s="29"/>
      <c r="KXW232" s="29"/>
      <c r="KXX232" s="29"/>
      <c r="KXY232" s="29"/>
      <c r="KXZ232" s="29"/>
      <c r="KYA232" s="29"/>
      <c r="KYB232" s="29"/>
      <c r="KYC232" s="29"/>
      <c r="KYD232" s="29"/>
      <c r="KYE232" s="29"/>
      <c r="KYF232" s="29"/>
      <c r="KYG232" s="29"/>
      <c r="KYH232" s="29"/>
      <c r="KYI232" s="29"/>
      <c r="KYJ232" s="29"/>
      <c r="KYK232" s="29"/>
      <c r="KYL232" s="29"/>
      <c r="KYM232" s="29"/>
      <c r="KYN232" s="29"/>
      <c r="KYO232" s="29"/>
      <c r="KYP232" s="29"/>
      <c r="KYQ232" s="29"/>
      <c r="KYR232" s="29"/>
      <c r="KYS232" s="29"/>
      <c r="KYT232" s="29"/>
      <c r="KYU232" s="29"/>
      <c r="KYV232" s="29"/>
      <c r="KYW232" s="29"/>
      <c r="KYX232" s="29"/>
      <c r="KYY232" s="29"/>
      <c r="KYZ232" s="29"/>
      <c r="KZA232" s="29"/>
      <c r="KZB232" s="29"/>
      <c r="KZC232" s="29"/>
      <c r="KZD232" s="29"/>
      <c r="KZE232" s="29"/>
      <c r="KZF232" s="29"/>
      <c r="KZG232" s="29"/>
      <c r="KZH232" s="29"/>
      <c r="KZI232" s="29"/>
      <c r="KZJ232" s="29"/>
      <c r="KZK232" s="29"/>
      <c r="KZL232" s="29"/>
      <c r="KZM232" s="29"/>
      <c r="KZN232" s="29"/>
      <c r="KZO232" s="29"/>
      <c r="KZP232" s="29"/>
      <c r="KZQ232" s="29"/>
      <c r="KZR232" s="29"/>
      <c r="KZS232" s="29"/>
      <c r="KZT232" s="29"/>
      <c r="KZU232" s="29"/>
      <c r="KZV232" s="29"/>
      <c r="KZW232" s="29"/>
      <c r="KZX232" s="29"/>
      <c r="KZY232" s="29"/>
      <c r="KZZ232" s="29"/>
      <c r="LAA232" s="29"/>
      <c r="LAB232" s="29"/>
      <c r="LAC232" s="29"/>
      <c r="LAD232" s="29"/>
      <c r="LAE232" s="29"/>
      <c r="LAF232" s="29"/>
      <c r="LAG232" s="29"/>
      <c r="LAH232" s="29"/>
      <c r="LAI232" s="29"/>
      <c r="LAJ232" s="29"/>
      <c r="LAK232" s="29"/>
      <c r="LAL232" s="29"/>
      <c r="LAM232" s="29"/>
      <c r="LAN232" s="29"/>
      <c r="LAO232" s="29"/>
      <c r="LAP232" s="29"/>
      <c r="LAQ232" s="29"/>
      <c r="LAR232" s="29"/>
      <c r="LAS232" s="29"/>
      <c r="LAT232" s="29"/>
      <c r="LAU232" s="29"/>
      <c r="LAV232" s="29"/>
      <c r="LAW232" s="29"/>
      <c r="LAX232" s="29"/>
      <c r="LAY232" s="29"/>
      <c r="LAZ232" s="29"/>
      <c r="LBA232" s="29"/>
      <c r="LBB232" s="29"/>
      <c r="LBC232" s="29"/>
      <c r="LBD232" s="29"/>
      <c r="LBE232" s="29"/>
      <c r="LBF232" s="29"/>
      <c r="LBG232" s="29"/>
      <c r="LBH232" s="29"/>
      <c r="LBI232" s="29"/>
      <c r="LBJ232" s="29"/>
      <c r="LBK232" s="29"/>
      <c r="LBL232" s="29"/>
      <c r="LBM232" s="29"/>
      <c r="LBN232" s="29"/>
      <c r="LBO232" s="29"/>
      <c r="LBP232" s="29"/>
      <c r="LBQ232" s="29"/>
      <c r="LBR232" s="29"/>
      <c r="LBS232" s="29"/>
      <c r="LBT232" s="29"/>
      <c r="LBU232" s="29"/>
      <c r="LBV232" s="29"/>
      <c r="LBW232" s="29"/>
      <c r="LBX232" s="29"/>
      <c r="LBY232" s="29"/>
      <c r="LBZ232" s="29"/>
      <c r="LCA232" s="29"/>
      <c r="LCB232" s="29"/>
      <c r="LCC232" s="29"/>
      <c r="LCD232" s="29"/>
      <c r="LCE232" s="29"/>
      <c r="LCF232" s="29"/>
      <c r="LCG232" s="29"/>
      <c r="LCH232" s="29"/>
      <c r="LCI232" s="29"/>
      <c r="LCJ232" s="29"/>
      <c r="LCK232" s="29"/>
      <c r="LCL232" s="29"/>
      <c r="LCM232" s="29"/>
      <c r="LCN232" s="29"/>
      <c r="LCO232" s="29"/>
      <c r="LCP232" s="29"/>
      <c r="LCQ232" s="29"/>
      <c r="LCR232" s="29"/>
      <c r="LCS232" s="29"/>
      <c r="LCT232" s="29"/>
      <c r="LCU232" s="29"/>
      <c r="LCV232" s="29"/>
      <c r="LCW232" s="29"/>
      <c r="LCX232" s="29"/>
      <c r="LCY232" s="29"/>
      <c r="LCZ232" s="29"/>
      <c r="LDA232" s="29"/>
      <c r="LDB232" s="29"/>
      <c r="LDC232" s="29"/>
      <c r="LDD232" s="29"/>
      <c r="LDE232" s="29"/>
      <c r="LDF232" s="29"/>
      <c r="LDG232" s="29"/>
      <c r="LDH232" s="29"/>
      <c r="LDI232" s="29"/>
      <c r="LDJ232" s="29"/>
      <c r="LDK232" s="29"/>
      <c r="LDL232" s="29"/>
      <c r="LDM232" s="29"/>
      <c r="LDN232" s="29"/>
      <c r="LDO232" s="29"/>
      <c r="LDP232" s="29"/>
      <c r="LDQ232" s="29"/>
      <c r="LDR232" s="29"/>
      <c r="LDS232" s="29"/>
      <c r="LDT232" s="29"/>
      <c r="LDU232" s="29"/>
      <c r="LDV232" s="29"/>
      <c r="LDW232" s="29"/>
      <c r="LDX232" s="29"/>
      <c r="LDY232" s="29"/>
      <c r="LDZ232" s="29"/>
      <c r="LEA232" s="29"/>
      <c r="LEB232" s="29"/>
      <c r="LEC232" s="29"/>
      <c r="LED232" s="29"/>
      <c r="LEE232" s="29"/>
      <c r="LEF232" s="29"/>
      <c r="LEG232" s="29"/>
      <c r="LEH232" s="29"/>
      <c r="LEI232" s="29"/>
      <c r="LEJ232" s="29"/>
      <c r="LEK232" s="29"/>
      <c r="LEL232" s="29"/>
      <c r="LEM232" s="29"/>
      <c r="LEN232" s="29"/>
      <c r="LEO232" s="29"/>
      <c r="LEP232" s="29"/>
      <c r="LEQ232" s="29"/>
      <c r="LER232" s="29"/>
      <c r="LES232" s="29"/>
      <c r="LET232" s="29"/>
      <c r="LEU232" s="29"/>
      <c r="LEV232" s="29"/>
      <c r="LEW232" s="29"/>
      <c r="LEX232" s="29"/>
      <c r="LEY232" s="29"/>
      <c r="LEZ232" s="29"/>
      <c r="LFA232" s="29"/>
      <c r="LFB232" s="29"/>
      <c r="LFC232" s="29"/>
      <c r="LFD232" s="29"/>
      <c r="LFE232" s="29"/>
      <c r="LFF232" s="29"/>
      <c r="LFG232" s="29"/>
      <c r="LFH232" s="29"/>
      <c r="LFI232" s="29"/>
      <c r="LFJ232" s="29"/>
      <c r="LFK232" s="29"/>
      <c r="LFL232" s="29"/>
      <c r="LFM232" s="29"/>
      <c r="LFN232" s="29"/>
      <c r="LFO232" s="29"/>
      <c r="LFP232" s="29"/>
      <c r="LFQ232" s="29"/>
      <c r="LFR232" s="29"/>
      <c r="LFS232" s="29"/>
      <c r="LFT232" s="29"/>
      <c r="LFU232" s="29"/>
      <c r="LFV232" s="29"/>
      <c r="LFW232" s="29"/>
      <c r="LFX232" s="29"/>
      <c r="LFY232" s="29"/>
      <c r="LFZ232" s="29"/>
      <c r="LGA232" s="29"/>
      <c r="LGB232" s="29"/>
      <c r="LGC232" s="29"/>
      <c r="LGD232" s="29"/>
      <c r="LGE232" s="29"/>
      <c r="LGF232" s="29"/>
      <c r="LGG232" s="29"/>
      <c r="LGH232" s="29"/>
      <c r="LGI232" s="29"/>
      <c r="LGJ232" s="29"/>
      <c r="LGK232" s="29"/>
      <c r="LGL232" s="29"/>
      <c r="LGM232" s="29"/>
      <c r="LGN232" s="29"/>
      <c r="LGO232" s="29"/>
      <c r="LGP232" s="29"/>
      <c r="LGQ232" s="29"/>
      <c r="LGR232" s="29"/>
      <c r="LGS232" s="29"/>
      <c r="LGT232" s="29"/>
      <c r="LGU232" s="29"/>
      <c r="LGV232" s="29"/>
      <c r="LGW232" s="29"/>
      <c r="LGX232" s="29"/>
      <c r="LGY232" s="29"/>
      <c r="LGZ232" s="29"/>
      <c r="LHA232" s="29"/>
      <c r="LHB232" s="29"/>
      <c r="LHC232" s="29"/>
      <c r="LHD232" s="29"/>
      <c r="LHE232" s="29"/>
      <c r="LHF232" s="29"/>
      <c r="LHG232" s="29"/>
      <c r="LHH232" s="29"/>
      <c r="LHI232" s="29"/>
      <c r="LHJ232" s="29"/>
      <c r="LHK232" s="29"/>
      <c r="LHL232" s="29"/>
      <c r="LHM232" s="29"/>
      <c r="LHN232" s="29"/>
      <c r="LHO232" s="29"/>
      <c r="LHP232" s="29"/>
      <c r="LHQ232" s="29"/>
      <c r="LHR232" s="29"/>
      <c r="LHS232" s="29"/>
      <c r="LHT232" s="29"/>
      <c r="LHU232" s="29"/>
      <c r="LHV232" s="29"/>
      <c r="LHW232" s="29"/>
      <c r="LHX232" s="29"/>
      <c r="LHY232" s="29"/>
      <c r="LHZ232" s="29"/>
      <c r="LIA232" s="29"/>
      <c r="LIB232" s="29"/>
      <c r="LIC232" s="29"/>
      <c r="LID232" s="29"/>
      <c r="LIE232" s="29"/>
      <c r="LIF232" s="29"/>
      <c r="LIG232" s="29"/>
      <c r="LIH232" s="29"/>
      <c r="LII232" s="29"/>
      <c r="LIJ232" s="29"/>
      <c r="LIK232" s="29"/>
      <c r="LIL232" s="29"/>
      <c r="LIM232" s="29"/>
      <c r="LIN232" s="29"/>
      <c r="LIO232" s="29"/>
      <c r="LIP232" s="29"/>
      <c r="LIQ232" s="29"/>
      <c r="LIR232" s="29"/>
      <c r="LIS232" s="29"/>
      <c r="LIT232" s="29"/>
      <c r="LIU232" s="29"/>
      <c r="LIV232" s="29"/>
      <c r="LIW232" s="29"/>
      <c r="LIX232" s="29"/>
      <c r="LIY232" s="29"/>
      <c r="LIZ232" s="29"/>
      <c r="LJA232" s="29"/>
      <c r="LJB232" s="29"/>
      <c r="LJC232" s="29"/>
      <c r="LJD232" s="29"/>
      <c r="LJE232" s="29"/>
      <c r="LJF232" s="29"/>
      <c r="LJG232" s="29"/>
      <c r="LJH232" s="29"/>
      <c r="LJI232" s="29"/>
      <c r="LJJ232" s="29"/>
      <c r="LJK232" s="29"/>
      <c r="LJL232" s="29"/>
      <c r="LJM232" s="29"/>
      <c r="LJN232" s="29"/>
      <c r="LJO232" s="29"/>
      <c r="LJP232" s="29"/>
      <c r="LJQ232" s="29"/>
      <c r="LJR232" s="29"/>
      <c r="LJS232" s="29"/>
      <c r="LJT232" s="29"/>
      <c r="LJU232" s="29"/>
      <c r="LJV232" s="29"/>
      <c r="LJW232" s="29"/>
      <c r="LJX232" s="29"/>
      <c r="LJY232" s="29"/>
      <c r="LJZ232" s="29"/>
      <c r="LKA232" s="29"/>
      <c r="LKB232" s="29"/>
      <c r="LKC232" s="29"/>
      <c r="LKD232" s="29"/>
      <c r="LKE232" s="29"/>
      <c r="LKF232" s="29"/>
      <c r="LKG232" s="29"/>
      <c r="LKH232" s="29"/>
      <c r="LKI232" s="29"/>
      <c r="LKJ232" s="29"/>
      <c r="LKK232" s="29"/>
      <c r="LKL232" s="29"/>
      <c r="LKM232" s="29"/>
      <c r="LKN232" s="29"/>
      <c r="LKO232" s="29"/>
      <c r="LKP232" s="29"/>
      <c r="LKQ232" s="29"/>
      <c r="LKR232" s="29"/>
      <c r="LKS232" s="29"/>
      <c r="LKT232" s="29"/>
      <c r="LKU232" s="29"/>
      <c r="LKV232" s="29"/>
      <c r="LKW232" s="29"/>
      <c r="LKX232" s="29"/>
      <c r="LKY232" s="29"/>
      <c r="LKZ232" s="29"/>
      <c r="LLA232" s="29"/>
      <c r="LLB232" s="29"/>
      <c r="LLC232" s="29"/>
      <c r="LLD232" s="29"/>
      <c r="LLE232" s="29"/>
      <c r="LLF232" s="29"/>
      <c r="LLG232" s="29"/>
      <c r="LLH232" s="29"/>
      <c r="LLI232" s="29"/>
      <c r="LLJ232" s="29"/>
      <c r="LLK232" s="29"/>
      <c r="LLL232" s="29"/>
      <c r="LLM232" s="29"/>
      <c r="LLN232" s="29"/>
      <c r="LLO232" s="29"/>
      <c r="LLP232" s="29"/>
      <c r="LLQ232" s="29"/>
      <c r="LLR232" s="29"/>
      <c r="LLS232" s="29"/>
      <c r="LLT232" s="29"/>
      <c r="LLU232" s="29"/>
      <c r="LLV232" s="29"/>
      <c r="LLW232" s="29"/>
      <c r="LLX232" s="29"/>
      <c r="LLY232" s="29"/>
      <c r="LLZ232" s="29"/>
      <c r="LMA232" s="29"/>
      <c r="LMB232" s="29"/>
      <c r="LMC232" s="29"/>
      <c r="LMD232" s="29"/>
      <c r="LME232" s="29"/>
      <c r="LMF232" s="29"/>
      <c r="LMG232" s="29"/>
      <c r="LMH232" s="29"/>
      <c r="LMI232" s="29"/>
      <c r="LMJ232" s="29"/>
      <c r="LMK232" s="29"/>
      <c r="LML232" s="29"/>
      <c r="LMM232" s="29"/>
      <c r="LMN232" s="29"/>
      <c r="LMO232" s="29"/>
      <c r="LMP232" s="29"/>
      <c r="LMQ232" s="29"/>
      <c r="LMR232" s="29"/>
      <c r="LMS232" s="29"/>
      <c r="LMT232" s="29"/>
      <c r="LMU232" s="29"/>
      <c r="LMV232" s="29"/>
      <c r="LMW232" s="29"/>
      <c r="LMX232" s="29"/>
      <c r="LMY232" s="29"/>
      <c r="LMZ232" s="29"/>
      <c r="LNA232" s="29"/>
      <c r="LNB232" s="29"/>
      <c r="LNC232" s="29"/>
      <c r="LND232" s="29"/>
      <c r="LNE232" s="29"/>
      <c r="LNF232" s="29"/>
      <c r="LNG232" s="29"/>
      <c r="LNH232" s="29"/>
      <c r="LNI232" s="29"/>
      <c r="LNJ232" s="29"/>
      <c r="LNK232" s="29"/>
      <c r="LNL232" s="29"/>
      <c r="LNM232" s="29"/>
      <c r="LNN232" s="29"/>
      <c r="LNO232" s="29"/>
      <c r="LNP232" s="29"/>
      <c r="LNQ232" s="29"/>
      <c r="LNR232" s="29"/>
      <c r="LNS232" s="29"/>
      <c r="LNT232" s="29"/>
      <c r="LNU232" s="29"/>
      <c r="LNV232" s="29"/>
      <c r="LNW232" s="29"/>
      <c r="LNX232" s="29"/>
      <c r="LNY232" s="29"/>
      <c r="LNZ232" s="29"/>
      <c r="LOA232" s="29"/>
      <c r="LOB232" s="29"/>
      <c r="LOC232" s="29"/>
      <c r="LOD232" s="29"/>
      <c r="LOE232" s="29"/>
      <c r="LOF232" s="29"/>
      <c r="LOG232" s="29"/>
      <c r="LOH232" s="29"/>
      <c r="LOI232" s="29"/>
      <c r="LOJ232" s="29"/>
      <c r="LOK232" s="29"/>
      <c r="LOL232" s="29"/>
      <c r="LOM232" s="29"/>
      <c r="LON232" s="29"/>
      <c r="LOO232" s="29"/>
      <c r="LOP232" s="29"/>
      <c r="LOQ232" s="29"/>
      <c r="LOR232" s="29"/>
      <c r="LOS232" s="29"/>
      <c r="LOT232" s="29"/>
      <c r="LOU232" s="29"/>
      <c r="LOV232" s="29"/>
      <c r="LOW232" s="29"/>
      <c r="LOX232" s="29"/>
      <c r="LOY232" s="29"/>
      <c r="LOZ232" s="29"/>
      <c r="LPA232" s="29"/>
      <c r="LPB232" s="29"/>
      <c r="LPC232" s="29"/>
      <c r="LPD232" s="29"/>
      <c r="LPE232" s="29"/>
      <c r="LPF232" s="29"/>
      <c r="LPG232" s="29"/>
      <c r="LPH232" s="29"/>
      <c r="LPI232" s="29"/>
      <c r="LPJ232" s="29"/>
      <c r="LPK232" s="29"/>
      <c r="LPL232" s="29"/>
      <c r="LPM232" s="29"/>
      <c r="LPN232" s="29"/>
      <c r="LPO232" s="29"/>
      <c r="LPP232" s="29"/>
      <c r="LPQ232" s="29"/>
      <c r="LPR232" s="29"/>
      <c r="LPS232" s="29"/>
      <c r="LPT232" s="29"/>
      <c r="LPU232" s="29"/>
      <c r="LPV232" s="29"/>
      <c r="LPW232" s="29"/>
      <c r="LPX232" s="29"/>
      <c r="LPY232" s="29"/>
      <c r="LPZ232" s="29"/>
      <c r="LQA232" s="29"/>
      <c r="LQB232" s="29"/>
      <c r="LQC232" s="29"/>
      <c r="LQD232" s="29"/>
      <c r="LQE232" s="29"/>
      <c r="LQF232" s="29"/>
      <c r="LQG232" s="29"/>
      <c r="LQH232" s="29"/>
      <c r="LQI232" s="29"/>
      <c r="LQJ232" s="29"/>
      <c r="LQK232" s="29"/>
      <c r="LQL232" s="29"/>
      <c r="LQM232" s="29"/>
      <c r="LQN232" s="29"/>
      <c r="LQO232" s="29"/>
      <c r="LQP232" s="29"/>
      <c r="LQQ232" s="29"/>
      <c r="LQR232" s="29"/>
      <c r="LQS232" s="29"/>
      <c r="LQT232" s="29"/>
      <c r="LQU232" s="29"/>
      <c r="LQV232" s="29"/>
      <c r="LQW232" s="29"/>
      <c r="LQX232" s="29"/>
      <c r="LQY232" s="29"/>
      <c r="LQZ232" s="29"/>
      <c r="LRA232" s="29"/>
      <c r="LRB232" s="29"/>
      <c r="LRC232" s="29"/>
      <c r="LRD232" s="29"/>
      <c r="LRE232" s="29"/>
      <c r="LRF232" s="29"/>
      <c r="LRG232" s="29"/>
      <c r="LRH232" s="29"/>
      <c r="LRI232" s="29"/>
      <c r="LRJ232" s="29"/>
      <c r="LRK232" s="29"/>
      <c r="LRL232" s="29"/>
      <c r="LRM232" s="29"/>
      <c r="LRN232" s="29"/>
      <c r="LRO232" s="29"/>
      <c r="LRP232" s="29"/>
      <c r="LRQ232" s="29"/>
      <c r="LRR232" s="29"/>
      <c r="LRS232" s="29"/>
      <c r="LRT232" s="29"/>
      <c r="LRU232" s="29"/>
      <c r="LRV232" s="29"/>
      <c r="LRW232" s="29"/>
      <c r="LRX232" s="29"/>
      <c r="LRY232" s="29"/>
      <c r="LRZ232" s="29"/>
      <c r="LSA232" s="29"/>
      <c r="LSB232" s="29"/>
      <c r="LSC232" s="29"/>
      <c r="LSD232" s="29"/>
      <c r="LSE232" s="29"/>
      <c r="LSF232" s="29"/>
      <c r="LSG232" s="29"/>
      <c r="LSH232" s="29"/>
      <c r="LSI232" s="29"/>
      <c r="LSJ232" s="29"/>
      <c r="LSK232" s="29"/>
      <c r="LSL232" s="29"/>
      <c r="LSM232" s="29"/>
      <c r="LSN232" s="29"/>
      <c r="LSO232" s="29"/>
      <c r="LSP232" s="29"/>
      <c r="LSQ232" s="29"/>
      <c r="LSR232" s="29"/>
      <c r="LSS232" s="29"/>
      <c r="LST232" s="29"/>
      <c r="LSU232" s="29"/>
      <c r="LSV232" s="29"/>
      <c r="LSW232" s="29"/>
      <c r="LSX232" s="29"/>
      <c r="LSY232" s="29"/>
      <c r="LSZ232" s="29"/>
      <c r="LTA232" s="29"/>
      <c r="LTB232" s="29"/>
      <c r="LTC232" s="29"/>
      <c r="LTD232" s="29"/>
      <c r="LTE232" s="29"/>
      <c r="LTF232" s="29"/>
      <c r="LTG232" s="29"/>
      <c r="LTH232" s="29"/>
      <c r="LTI232" s="29"/>
      <c r="LTJ232" s="29"/>
      <c r="LTK232" s="29"/>
      <c r="LTL232" s="29"/>
      <c r="LTM232" s="29"/>
      <c r="LTN232" s="29"/>
      <c r="LTO232" s="29"/>
      <c r="LTP232" s="29"/>
      <c r="LTQ232" s="29"/>
      <c r="LTR232" s="29"/>
      <c r="LTS232" s="29"/>
      <c r="LTT232" s="29"/>
      <c r="LTU232" s="29"/>
      <c r="LTV232" s="29"/>
      <c r="LTW232" s="29"/>
      <c r="LTX232" s="29"/>
      <c r="LTY232" s="29"/>
      <c r="LTZ232" s="29"/>
      <c r="LUA232" s="29"/>
      <c r="LUB232" s="29"/>
      <c r="LUC232" s="29"/>
      <c r="LUD232" s="29"/>
      <c r="LUE232" s="29"/>
      <c r="LUF232" s="29"/>
      <c r="LUG232" s="29"/>
      <c r="LUH232" s="29"/>
      <c r="LUI232" s="29"/>
      <c r="LUJ232" s="29"/>
      <c r="LUK232" s="29"/>
      <c r="LUL232" s="29"/>
      <c r="LUM232" s="29"/>
      <c r="LUN232" s="29"/>
      <c r="LUO232" s="29"/>
      <c r="LUP232" s="29"/>
      <c r="LUQ232" s="29"/>
      <c r="LUR232" s="29"/>
      <c r="LUS232" s="29"/>
      <c r="LUT232" s="29"/>
      <c r="LUU232" s="29"/>
      <c r="LUV232" s="29"/>
      <c r="LUW232" s="29"/>
      <c r="LUX232" s="29"/>
      <c r="LUY232" s="29"/>
      <c r="LUZ232" s="29"/>
      <c r="LVA232" s="29"/>
      <c r="LVB232" s="29"/>
      <c r="LVC232" s="29"/>
      <c r="LVD232" s="29"/>
      <c r="LVE232" s="29"/>
      <c r="LVF232" s="29"/>
      <c r="LVG232" s="29"/>
      <c r="LVH232" s="29"/>
      <c r="LVI232" s="29"/>
      <c r="LVJ232" s="29"/>
      <c r="LVK232" s="29"/>
      <c r="LVL232" s="29"/>
      <c r="LVM232" s="29"/>
      <c r="LVN232" s="29"/>
      <c r="LVO232" s="29"/>
      <c r="LVP232" s="29"/>
      <c r="LVQ232" s="29"/>
      <c r="LVR232" s="29"/>
      <c r="LVS232" s="29"/>
      <c r="LVT232" s="29"/>
      <c r="LVU232" s="29"/>
      <c r="LVV232" s="29"/>
      <c r="LVW232" s="29"/>
      <c r="LVX232" s="29"/>
      <c r="LVY232" s="29"/>
      <c r="LVZ232" s="29"/>
      <c r="LWA232" s="29"/>
      <c r="LWB232" s="29"/>
      <c r="LWC232" s="29"/>
      <c r="LWD232" s="29"/>
      <c r="LWE232" s="29"/>
      <c r="LWF232" s="29"/>
      <c r="LWG232" s="29"/>
      <c r="LWH232" s="29"/>
      <c r="LWI232" s="29"/>
      <c r="LWJ232" s="29"/>
      <c r="LWK232" s="29"/>
      <c r="LWL232" s="29"/>
      <c r="LWM232" s="29"/>
      <c r="LWN232" s="29"/>
      <c r="LWO232" s="29"/>
      <c r="LWP232" s="29"/>
      <c r="LWQ232" s="29"/>
      <c r="LWR232" s="29"/>
      <c r="LWS232" s="29"/>
      <c r="LWT232" s="29"/>
      <c r="LWU232" s="29"/>
      <c r="LWV232" s="29"/>
      <c r="LWW232" s="29"/>
      <c r="LWX232" s="29"/>
      <c r="LWY232" s="29"/>
      <c r="LWZ232" s="29"/>
      <c r="LXA232" s="29"/>
      <c r="LXB232" s="29"/>
      <c r="LXC232" s="29"/>
      <c r="LXD232" s="29"/>
      <c r="LXE232" s="29"/>
      <c r="LXF232" s="29"/>
      <c r="LXG232" s="29"/>
      <c r="LXH232" s="29"/>
      <c r="LXI232" s="29"/>
      <c r="LXJ232" s="29"/>
      <c r="LXK232" s="29"/>
      <c r="LXL232" s="29"/>
      <c r="LXM232" s="29"/>
      <c r="LXN232" s="29"/>
      <c r="LXO232" s="29"/>
      <c r="LXP232" s="29"/>
      <c r="LXQ232" s="29"/>
      <c r="LXR232" s="29"/>
      <c r="LXS232" s="29"/>
      <c r="LXT232" s="29"/>
      <c r="LXU232" s="29"/>
      <c r="LXV232" s="29"/>
      <c r="LXW232" s="29"/>
      <c r="LXX232" s="29"/>
      <c r="LXY232" s="29"/>
      <c r="LXZ232" s="29"/>
      <c r="LYA232" s="29"/>
      <c r="LYB232" s="29"/>
      <c r="LYC232" s="29"/>
      <c r="LYD232" s="29"/>
      <c r="LYE232" s="29"/>
      <c r="LYF232" s="29"/>
      <c r="LYG232" s="29"/>
      <c r="LYH232" s="29"/>
      <c r="LYI232" s="29"/>
      <c r="LYJ232" s="29"/>
      <c r="LYK232" s="29"/>
      <c r="LYL232" s="29"/>
      <c r="LYM232" s="29"/>
      <c r="LYN232" s="29"/>
      <c r="LYO232" s="29"/>
      <c r="LYP232" s="29"/>
      <c r="LYQ232" s="29"/>
      <c r="LYR232" s="29"/>
      <c r="LYS232" s="29"/>
      <c r="LYT232" s="29"/>
      <c r="LYU232" s="29"/>
      <c r="LYV232" s="29"/>
      <c r="LYW232" s="29"/>
      <c r="LYX232" s="29"/>
      <c r="LYY232" s="29"/>
      <c r="LYZ232" s="29"/>
      <c r="LZA232" s="29"/>
      <c r="LZB232" s="29"/>
      <c r="LZC232" s="29"/>
      <c r="LZD232" s="29"/>
      <c r="LZE232" s="29"/>
      <c r="LZF232" s="29"/>
      <c r="LZG232" s="29"/>
      <c r="LZH232" s="29"/>
      <c r="LZI232" s="29"/>
      <c r="LZJ232" s="29"/>
      <c r="LZK232" s="29"/>
      <c r="LZL232" s="29"/>
      <c r="LZM232" s="29"/>
      <c r="LZN232" s="29"/>
      <c r="LZO232" s="29"/>
      <c r="LZP232" s="29"/>
      <c r="LZQ232" s="29"/>
      <c r="LZR232" s="29"/>
      <c r="LZS232" s="29"/>
      <c r="LZT232" s="29"/>
      <c r="LZU232" s="29"/>
      <c r="LZV232" s="29"/>
      <c r="LZW232" s="29"/>
      <c r="LZX232" s="29"/>
      <c r="LZY232" s="29"/>
      <c r="LZZ232" s="29"/>
      <c r="MAA232" s="29"/>
      <c r="MAB232" s="29"/>
      <c r="MAC232" s="29"/>
      <c r="MAD232" s="29"/>
      <c r="MAE232" s="29"/>
      <c r="MAF232" s="29"/>
      <c r="MAG232" s="29"/>
      <c r="MAH232" s="29"/>
      <c r="MAI232" s="29"/>
      <c r="MAJ232" s="29"/>
      <c r="MAK232" s="29"/>
      <c r="MAL232" s="29"/>
      <c r="MAM232" s="29"/>
      <c r="MAN232" s="29"/>
      <c r="MAO232" s="29"/>
      <c r="MAP232" s="29"/>
      <c r="MAQ232" s="29"/>
      <c r="MAR232" s="29"/>
      <c r="MAS232" s="29"/>
      <c r="MAT232" s="29"/>
      <c r="MAU232" s="29"/>
      <c r="MAV232" s="29"/>
      <c r="MAW232" s="29"/>
      <c r="MAX232" s="29"/>
      <c r="MAY232" s="29"/>
      <c r="MAZ232" s="29"/>
      <c r="MBA232" s="29"/>
      <c r="MBB232" s="29"/>
      <c r="MBC232" s="29"/>
      <c r="MBD232" s="29"/>
      <c r="MBE232" s="29"/>
      <c r="MBF232" s="29"/>
      <c r="MBG232" s="29"/>
      <c r="MBH232" s="29"/>
      <c r="MBI232" s="29"/>
      <c r="MBJ232" s="29"/>
      <c r="MBK232" s="29"/>
      <c r="MBL232" s="29"/>
      <c r="MBM232" s="29"/>
      <c r="MBN232" s="29"/>
      <c r="MBO232" s="29"/>
      <c r="MBP232" s="29"/>
      <c r="MBQ232" s="29"/>
      <c r="MBR232" s="29"/>
      <c r="MBS232" s="29"/>
      <c r="MBT232" s="29"/>
      <c r="MBU232" s="29"/>
      <c r="MBV232" s="29"/>
      <c r="MBW232" s="29"/>
      <c r="MBX232" s="29"/>
      <c r="MBY232" s="29"/>
      <c r="MBZ232" s="29"/>
      <c r="MCA232" s="29"/>
      <c r="MCB232" s="29"/>
      <c r="MCC232" s="29"/>
      <c r="MCD232" s="29"/>
      <c r="MCE232" s="29"/>
      <c r="MCF232" s="29"/>
      <c r="MCG232" s="29"/>
      <c r="MCH232" s="29"/>
      <c r="MCI232" s="29"/>
      <c r="MCJ232" s="29"/>
      <c r="MCK232" s="29"/>
      <c r="MCL232" s="29"/>
      <c r="MCM232" s="29"/>
      <c r="MCN232" s="29"/>
      <c r="MCO232" s="29"/>
      <c r="MCP232" s="29"/>
      <c r="MCQ232" s="29"/>
      <c r="MCR232" s="29"/>
      <c r="MCS232" s="29"/>
      <c r="MCT232" s="29"/>
      <c r="MCU232" s="29"/>
      <c r="MCV232" s="29"/>
      <c r="MCW232" s="29"/>
      <c r="MCX232" s="29"/>
      <c r="MCY232" s="29"/>
      <c r="MCZ232" s="29"/>
      <c r="MDA232" s="29"/>
      <c r="MDB232" s="29"/>
      <c r="MDC232" s="29"/>
      <c r="MDD232" s="29"/>
      <c r="MDE232" s="29"/>
      <c r="MDF232" s="29"/>
      <c r="MDG232" s="29"/>
      <c r="MDH232" s="29"/>
      <c r="MDI232" s="29"/>
      <c r="MDJ232" s="29"/>
      <c r="MDK232" s="29"/>
      <c r="MDL232" s="29"/>
      <c r="MDM232" s="29"/>
      <c r="MDN232" s="29"/>
      <c r="MDO232" s="29"/>
      <c r="MDP232" s="29"/>
      <c r="MDQ232" s="29"/>
      <c r="MDR232" s="29"/>
      <c r="MDS232" s="29"/>
      <c r="MDT232" s="29"/>
      <c r="MDU232" s="29"/>
      <c r="MDV232" s="29"/>
      <c r="MDW232" s="29"/>
      <c r="MDX232" s="29"/>
      <c r="MDY232" s="29"/>
      <c r="MDZ232" s="29"/>
      <c r="MEA232" s="29"/>
      <c r="MEB232" s="29"/>
      <c r="MEC232" s="29"/>
      <c r="MED232" s="29"/>
      <c r="MEE232" s="29"/>
      <c r="MEF232" s="29"/>
      <c r="MEG232" s="29"/>
      <c r="MEH232" s="29"/>
      <c r="MEI232" s="29"/>
      <c r="MEJ232" s="29"/>
      <c r="MEK232" s="29"/>
      <c r="MEL232" s="29"/>
      <c r="MEM232" s="29"/>
      <c r="MEN232" s="29"/>
      <c r="MEO232" s="29"/>
      <c r="MEP232" s="29"/>
      <c r="MEQ232" s="29"/>
      <c r="MER232" s="29"/>
      <c r="MES232" s="29"/>
      <c r="MET232" s="29"/>
      <c r="MEU232" s="29"/>
      <c r="MEV232" s="29"/>
      <c r="MEW232" s="29"/>
      <c r="MEX232" s="29"/>
      <c r="MEY232" s="29"/>
      <c r="MEZ232" s="29"/>
      <c r="MFA232" s="29"/>
      <c r="MFB232" s="29"/>
      <c r="MFC232" s="29"/>
      <c r="MFD232" s="29"/>
      <c r="MFE232" s="29"/>
      <c r="MFF232" s="29"/>
      <c r="MFG232" s="29"/>
      <c r="MFH232" s="29"/>
      <c r="MFI232" s="29"/>
      <c r="MFJ232" s="29"/>
      <c r="MFK232" s="29"/>
      <c r="MFL232" s="29"/>
      <c r="MFM232" s="29"/>
      <c r="MFN232" s="29"/>
      <c r="MFO232" s="29"/>
      <c r="MFP232" s="29"/>
      <c r="MFQ232" s="29"/>
      <c r="MFR232" s="29"/>
      <c r="MFS232" s="29"/>
      <c r="MFT232" s="29"/>
      <c r="MFU232" s="29"/>
      <c r="MFV232" s="29"/>
      <c r="MFW232" s="29"/>
      <c r="MFX232" s="29"/>
      <c r="MFY232" s="29"/>
      <c r="MFZ232" s="29"/>
      <c r="MGA232" s="29"/>
      <c r="MGB232" s="29"/>
      <c r="MGC232" s="29"/>
      <c r="MGD232" s="29"/>
      <c r="MGE232" s="29"/>
      <c r="MGF232" s="29"/>
      <c r="MGG232" s="29"/>
      <c r="MGH232" s="29"/>
      <c r="MGI232" s="29"/>
      <c r="MGJ232" s="29"/>
      <c r="MGK232" s="29"/>
      <c r="MGL232" s="29"/>
      <c r="MGM232" s="29"/>
      <c r="MGN232" s="29"/>
      <c r="MGO232" s="29"/>
      <c r="MGP232" s="29"/>
      <c r="MGQ232" s="29"/>
      <c r="MGR232" s="29"/>
      <c r="MGS232" s="29"/>
      <c r="MGT232" s="29"/>
      <c r="MGU232" s="29"/>
      <c r="MGV232" s="29"/>
      <c r="MGW232" s="29"/>
      <c r="MGX232" s="29"/>
      <c r="MGY232" s="29"/>
      <c r="MGZ232" s="29"/>
      <c r="MHA232" s="29"/>
      <c r="MHB232" s="29"/>
      <c r="MHC232" s="29"/>
      <c r="MHD232" s="29"/>
      <c r="MHE232" s="29"/>
      <c r="MHF232" s="29"/>
      <c r="MHG232" s="29"/>
      <c r="MHH232" s="29"/>
      <c r="MHI232" s="29"/>
      <c r="MHJ232" s="29"/>
      <c r="MHK232" s="29"/>
      <c r="MHL232" s="29"/>
      <c r="MHM232" s="29"/>
      <c r="MHN232" s="29"/>
      <c r="MHO232" s="29"/>
      <c r="MHP232" s="29"/>
      <c r="MHQ232" s="29"/>
      <c r="MHR232" s="29"/>
      <c r="MHS232" s="29"/>
      <c r="MHT232" s="29"/>
      <c r="MHU232" s="29"/>
      <c r="MHV232" s="29"/>
      <c r="MHW232" s="29"/>
      <c r="MHX232" s="29"/>
      <c r="MHY232" s="29"/>
      <c r="MHZ232" s="29"/>
      <c r="MIA232" s="29"/>
      <c r="MIB232" s="29"/>
      <c r="MIC232" s="29"/>
      <c r="MID232" s="29"/>
      <c r="MIE232" s="29"/>
      <c r="MIF232" s="29"/>
      <c r="MIG232" s="29"/>
      <c r="MIH232" s="29"/>
      <c r="MII232" s="29"/>
      <c r="MIJ232" s="29"/>
      <c r="MIK232" s="29"/>
      <c r="MIL232" s="29"/>
      <c r="MIM232" s="29"/>
      <c r="MIN232" s="29"/>
      <c r="MIO232" s="29"/>
      <c r="MIP232" s="29"/>
      <c r="MIQ232" s="29"/>
      <c r="MIR232" s="29"/>
      <c r="MIS232" s="29"/>
      <c r="MIT232" s="29"/>
      <c r="MIU232" s="29"/>
      <c r="MIV232" s="29"/>
      <c r="MIW232" s="29"/>
      <c r="MIX232" s="29"/>
      <c r="MIY232" s="29"/>
      <c r="MIZ232" s="29"/>
      <c r="MJA232" s="29"/>
      <c r="MJB232" s="29"/>
      <c r="MJC232" s="29"/>
      <c r="MJD232" s="29"/>
      <c r="MJE232" s="29"/>
      <c r="MJF232" s="29"/>
      <c r="MJG232" s="29"/>
      <c r="MJH232" s="29"/>
      <c r="MJI232" s="29"/>
      <c r="MJJ232" s="29"/>
      <c r="MJK232" s="29"/>
      <c r="MJL232" s="29"/>
      <c r="MJM232" s="29"/>
      <c r="MJN232" s="29"/>
      <c r="MJO232" s="29"/>
      <c r="MJP232" s="29"/>
      <c r="MJQ232" s="29"/>
      <c r="MJR232" s="29"/>
      <c r="MJS232" s="29"/>
      <c r="MJT232" s="29"/>
      <c r="MJU232" s="29"/>
      <c r="MJV232" s="29"/>
      <c r="MJW232" s="29"/>
      <c r="MJX232" s="29"/>
      <c r="MJY232" s="29"/>
      <c r="MJZ232" s="29"/>
      <c r="MKA232" s="29"/>
      <c r="MKB232" s="29"/>
      <c r="MKC232" s="29"/>
      <c r="MKD232" s="29"/>
      <c r="MKE232" s="29"/>
      <c r="MKF232" s="29"/>
      <c r="MKG232" s="29"/>
      <c r="MKH232" s="29"/>
      <c r="MKI232" s="29"/>
      <c r="MKJ232" s="29"/>
      <c r="MKK232" s="29"/>
      <c r="MKL232" s="29"/>
      <c r="MKM232" s="29"/>
      <c r="MKN232" s="29"/>
      <c r="MKO232" s="29"/>
      <c r="MKP232" s="29"/>
      <c r="MKQ232" s="29"/>
      <c r="MKR232" s="29"/>
      <c r="MKS232" s="29"/>
      <c r="MKT232" s="29"/>
      <c r="MKU232" s="29"/>
      <c r="MKV232" s="29"/>
      <c r="MKW232" s="29"/>
      <c r="MKX232" s="29"/>
      <c r="MKY232" s="29"/>
      <c r="MKZ232" s="29"/>
      <c r="MLA232" s="29"/>
      <c r="MLB232" s="29"/>
      <c r="MLC232" s="29"/>
      <c r="MLD232" s="29"/>
      <c r="MLE232" s="29"/>
      <c r="MLF232" s="29"/>
      <c r="MLG232" s="29"/>
      <c r="MLH232" s="29"/>
      <c r="MLI232" s="29"/>
      <c r="MLJ232" s="29"/>
      <c r="MLK232" s="29"/>
      <c r="MLL232" s="29"/>
      <c r="MLM232" s="29"/>
      <c r="MLN232" s="29"/>
      <c r="MLO232" s="29"/>
      <c r="MLP232" s="29"/>
      <c r="MLQ232" s="29"/>
      <c r="MLR232" s="29"/>
      <c r="MLS232" s="29"/>
      <c r="MLT232" s="29"/>
      <c r="MLU232" s="29"/>
      <c r="MLV232" s="29"/>
      <c r="MLW232" s="29"/>
      <c r="MLX232" s="29"/>
      <c r="MLY232" s="29"/>
      <c r="MLZ232" s="29"/>
      <c r="MMA232" s="29"/>
      <c r="MMB232" s="29"/>
      <c r="MMC232" s="29"/>
      <c r="MMD232" s="29"/>
      <c r="MME232" s="29"/>
      <c r="MMF232" s="29"/>
      <c r="MMG232" s="29"/>
      <c r="MMH232" s="29"/>
      <c r="MMI232" s="29"/>
      <c r="MMJ232" s="29"/>
      <c r="MMK232" s="29"/>
      <c r="MML232" s="29"/>
      <c r="MMM232" s="29"/>
      <c r="MMN232" s="29"/>
      <c r="MMO232" s="29"/>
      <c r="MMP232" s="29"/>
      <c r="MMQ232" s="29"/>
      <c r="MMR232" s="29"/>
      <c r="MMS232" s="29"/>
      <c r="MMT232" s="29"/>
      <c r="MMU232" s="29"/>
      <c r="MMV232" s="29"/>
      <c r="MMW232" s="29"/>
      <c r="MMX232" s="29"/>
      <c r="MMY232" s="29"/>
      <c r="MMZ232" s="29"/>
      <c r="MNA232" s="29"/>
      <c r="MNB232" s="29"/>
      <c r="MNC232" s="29"/>
      <c r="MND232" s="29"/>
      <c r="MNE232" s="29"/>
      <c r="MNF232" s="29"/>
      <c r="MNG232" s="29"/>
      <c r="MNH232" s="29"/>
      <c r="MNI232" s="29"/>
      <c r="MNJ232" s="29"/>
      <c r="MNK232" s="29"/>
      <c r="MNL232" s="29"/>
      <c r="MNM232" s="29"/>
      <c r="MNN232" s="29"/>
      <c r="MNO232" s="29"/>
      <c r="MNP232" s="29"/>
      <c r="MNQ232" s="29"/>
      <c r="MNR232" s="29"/>
      <c r="MNS232" s="29"/>
      <c r="MNT232" s="29"/>
      <c r="MNU232" s="29"/>
      <c r="MNV232" s="29"/>
      <c r="MNW232" s="29"/>
      <c r="MNX232" s="29"/>
      <c r="MNY232" s="29"/>
      <c r="MNZ232" s="29"/>
      <c r="MOA232" s="29"/>
      <c r="MOB232" s="29"/>
      <c r="MOC232" s="29"/>
      <c r="MOD232" s="29"/>
      <c r="MOE232" s="29"/>
      <c r="MOF232" s="29"/>
      <c r="MOG232" s="29"/>
      <c r="MOH232" s="29"/>
      <c r="MOI232" s="29"/>
      <c r="MOJ232" s="29"/>
      <c r="MOK232" s="29"/>
      <c r="MOL232" s="29"/>
      <c r="MOM232" s="29"/>
      <c r="MON232" s="29"/>
      <c r="MOO232" s="29"/>
      <c r="MOP232" s="29"/>
      <c r="MOQ232" s="29"/>
      <c r="MOR232" s="29"/>
      <c r="MOS232" s="29"/>
      <c r="MOT232" s="29"/>
      <c r="MOU232" s="29"/>
      <c r="MOV232" s="29"/>
      <c r="MOW232" s="29"/>
      <c r="MOX232" s="29"/>
      <c r="MOY232" s="29"/>
      <c r="MOZ232" s="29"/>
      <c r="MPA232" s="29"/>
      <c r="MPB232" s="29"/>
      <c r="MPC232" s="29"/>
      <c r="MPD232" s="29"/>
      <c r="MPE232" s="29"/>
      <c r="MPF232" s="29"/>
      <c r="MPG232" s="29"/>
      <c r="MPH232" s="29"/>
      <c r="MPI232" s="29"/>
      <c r="MPJ232" s="29"/>
      <c r="MPK232" s="29"/>
      <c r="MPL232" s="29"/>
      <c r="MPM232" s="29"/>
      <c r="MPN232" s="29"/>
      <c r="MPO232" s="29"/>
      <c r="MPP232" s="29"/>
      <c r="MPQ232" s="29"/>
      <c r="MPR232" s="29"/>
      <c r="MPS232" s="29"/>
      <c r="MPT232" s="29"/>
      <c r="MPU232" s="29"/>
      <c r="MPV232" s="29"/>
      <c r="MPW232" s="29"/>
      <c r="MPX232" s="29"/>
      <c r="MPY232" s="29"/>
      <c r="MPZ232" s="29"/>
      <c r="MQA232" s="29"/>
      <c r="MQB232" s="29"/>
      <c r="MQC232" s="29"/>
      <c r="MQD232" s="29"/>
      <c r="MQE232" s="29"/>
      <c r="MQF232" s="29"/>
      <c r="MQG232" s="29"/>
      <c r="MQH232" s="29"/>
      <c r="MQI232" s="29"/>
      <c r="MQJ232" s="29"/>
      <c r="MQK232" s="29"/>
      <c r="MQL232" s="29"/>
      <c r="MQM232" s="29"/>
      <c r="MQN232" s="29"/>
      <c r="MQO232" s="29"/>
      <c r="MQP232" s="29"/>
      <c r="MQQ232" s="29"/>
      <c r="MQR232" s="29"/>
      <c r="MQS232" s="29"/>
      <c r="MQT232" s="29"/>
      <c r="MQU232" s="29"/>
      <c r="MQV232" s="29"/>
      <c r="MQW232" s="29"/>
      <c r="MQX232" s="29"/>
      <c r="MQY232" s="29"/>
      <c r="MQZ232" s="29"/>
      <c r="MRA232" s="29"/>
      <c r="MRB232" s="29"/>
      <c r="MRC232" s="29"/>
      <c r="MRD232" s="29"/>
      <c r="MRE232" s="29"/>
      <c r="MRF232" s="29"/>
      <c r="MRG232" s="29"/>
      <c r="MRH232" s="29"/>
      <c r="MRI232" s="29"/>
      <c r="MRJ232" s="29"/>
      <c r="MRK232" s="29"/>
      <c r="MRL232" s="29"/>
      <c r="MRM232" s="29"/>
      <c r="MRN232" s="29"/>
      <c r="MRO232" s="29"/>
      <c r="MRP232" s="29"/>
      <c r="MRQ232" s="29"/>
      <c r="MRR232" s="29"/>
      <c r="MRS232" s="29"/>
      <c r="MRT232" s="29"/>
      <c r="MRU232" s="29"/>
      <c r="MRV232" s="29"/>
      <c r="MRW232" s="29"/>
      <c r="MRX232" s="29"/>
      <c r="MRY232" s="29"/>
      <c r="MRZ232" s="29"/>
      <c r="MSA232" s="29"/>
      <c r="MSB232" s="29"/>
      <c r="MSC232" s="29"/>
      <c r="MSD232" s="29"/>
      <c r="MSE232" s="29"/>
      <c r="MSF232" s="29"/>
      <c r="MSG232" s="29"/>
      <c r="MSH232" s="29"/>
      <c r="MSI232" s="29"/>
      <c r="MSJ232" s="29"/>
      <c r="MSK232" s="29"/>
      <c r="MSL232" s="29"/>
      <c r="MSM232" s="29"/>
      <c r="MSN232" s="29"/>
      <c r="MSO232" s="29"/>
      <c r="MSP232" s="29"/>
      <c r="MSQ232" s="29"/>
      <c r="MSR232" s="29"/>
      <c r="MSS232" s="29"/>
      <c r="MST232" s="29"/>
      <c r="MSU232" s="29"/>
      <c r="MSV232" s="29"/>
      <c r="MSW232" s="29"/>
      <c r="MSX232" s="29"/>
      <c r="MSY232" s="29"/>
      <c r="MSZ232" s="29"/>
      <c r="MTA232" s="29"/>
      <c r="MTB232" s="29"/>
      <c r="MTC232" s="29"/>
      <c r="MTD232" s="29"/>
      <c r="MTE232" s="29"/>
      <c r="MTF232" s="29"/>
      <c r="MTG232" s="29"/>
      <c r="MTH232" s="29"/>
      <c r="MTI232" s="29"/>
      <c r="MTJ232" s="29"/>
      <c r="MTK232" s="29"/>
      <c r="MTL232" s="29"/>
      <c r="MTM232" s="29"/>
      <c r="MTN232" s="29"/>
      <c r="MTO232" s="29"/>
      <c r="MTP232" s="29"/>
      <c r="MTQ232" s="29"/>
      <c r="MTR232" s="29"/>
      <c r="MTS232" s="29"/>
      <c r="MTT232" s="29"/>
      <c r="MTU232" s="29"/>
      <c r="MTV232" s="29"/>
      <c r="MTW232" s="29"/>
      <c r="MTX232" s="29"/>
      <c r="MTY232" s="29"/>
      <c r="MTZ232" s="29"/>
      <c r="MUA232" s="29"/>
      <c r="MUB232" s="29"/>
      <c r="MUC232" s="29"/>
      <c r="MUD232" s="29"/>
      <c r="MUE232" s="29"/>
      <c r="MUF232" s="29"/>
      <c r="MUG232" s="29"/>
      <c r="MUH232" s="29"/>
      <c r="MUI232" s="29"/>
      <c r="MUJ232" s="29"/>
      <c r="MUK232" s="29"/>
      <c r="MUL232" s="29"/>
      <c r="MUM232" s="29"/>
      <c r="MUN232" s="29"/>
      <c r="MUO232" s="29"/>
      <c r="MUP232" s="29"/>
      <c r="MUQ232" s="29"/>
      <c r="MUR232" s="29"/>
      <c r="MUS232" s="29"/>
      <c r="MUT232" s="29"/>
      <c r="MUU232" s="29"/>
      <c r="MUV232" s="29"/>
      <c r="MUW232" s="29"/>
      <c r="MUX232" s="29"/>
      <c r="MUY232" s="29"/>
      <c r="MUZ232" s="29"/>
      <c r="MVA232" s="29"/>
      <c r="MVB232" s="29"/>
      <c r="MVC232" s="29"/>
      <c r="MVD232" s="29"/>
      <c r="MVE232" s="29"/>
      <c r="MVF232" s="29"/>
      <c r="MVG232" s="29"/>
      <c r="MVH232" s="29"/>
      <c r="MVI232" s="29"/>
      <c r="MVJ232" s="29"/>
      <c r="MVK232" s="29"/>
      <c r="MVL232" s="29"/>
      <c r="MVM232" s="29"/>
      <c r="MVN232" s="29"/>
      <c r="MVO232" s="29"/>
      <c r="MVP232" s="29"/>
      <c r="MVQ232" s="29"/>
      <c r="MVR232" s="29"/>
      <c r="MVS232" s="29"/>
      <c r="MVT232" s="29"/>
      <c r="MVU232" s="29"/>
      <c r="MVV232" s="29"/>
      <c r="MVW232" s="29"/>
      <c r="MVX232" s="29"/>
      <c r="MVY232" s="29"/>
      <c r="MVZ232" s="29"/>
      <c r="MWA232" s="29"/>
      <c r="MWB232" s="29"/>
      <c r="MWC232" s="29"/>
      <c r="MWD232" s="29"/>
      <c r="MWE232" s="29"/>
      <c r="MWF232" s="29"/>
      <c r="MWG232" s="29"/>
      <c r="MWH232" s="29"/>
      <c r="MWI232" s="29"/>
      <c r="MWJ232" s="29"/>
      <c r="MWK232" s="29"/>
      <c r="MWL232" s="29"/>
      <c r="MWM232" s="29"/>
      <c r="MWN232" s="29"/>
      <c r="MWO232" s="29"/>
      <c r="MWP232" s="29"/>
      <c r="MWQ232" s="29"/>
      <c r="MWR232" s="29"/>
      <c r="MWS232" s="29"/>
      <c r="MWT232" s="29"/>
      <c r="MWU232" s="29"/>
      <c r="MWV232" s="29"/>
      <c r="MWW232" s="29"/>
      <c r="MWX232" s="29"/>
      <c r="MWY232" s="29"/>
      <c r="MWZ232" s="29"/>
      <c r="MXA232" s="29"/>
      <c r="MXB232" s="29"/>
      <c r="MXC232" s="29"/>
      <c r="MXD232" s="29"/>
      <c r="MXE232" s="29"/>
      <c r="MXF232" s="29"/>
      <c r="MXG232" s="29"/>
      <c r="MXH232" s="29"/>
      <c r="MXI232" s="29"/>
      <c r="MXJ232" s="29"/>
      <c r="MXK232" s="29"/>
      <c r="MXL232" s="29"/>
      <c r="MXM232" s="29"/>
      <c r="MXN232" s="29"/>
      <c r="MXO232" s="29"/>
      <c r="MXP232" s="29"/>
      <c r="MXQ232" s="29"/>
      <c r="MXR232" s="29"/>
      <c r="MXS232" s="29"/>
      <c r="MXT232" s="29"/>
      <c r="MXU232" s="29"/>
      <c r="MXV232" s="29"/>
      <c r="MXW232" s="29"/>
      <c r="MXX232" s="29"/>
      <c r="MXY232" s="29"/>
      <c r="MXZ232" s="29"/>
      <c r="MYA232" s="29"/>
      <c r="MYB232" s="29"/>
      <c r="MYC232" s="29"/>
      <c r="MYD232" s="29"/>
      <c r="MYE232" s="29"/>
      <c r="MYF232" s="29"/>
      <c r="MYG232" s="29"/>
      <c r="MYH232" s="29"/>
      <c r="MYI232" s="29"/>
      <c r="MYJ232" s="29"/>
      <c r="MYK232" s="29"/>
      <c r="MYL232" s="29"/>
      <c r="MYM232" s="29"/>
      <c r="MYN232" s="29"/>
      <c r="MYO232" s="29"/>
      <c r="MYP232" s="29"/>
      <c r="MYQ232" s="29"/>
      <c r="MYR232" s="29"/>
      <c r="MYS232" s="29"/>
      <c r="MYT232" s="29"/>
      <c r="MYU232" s="29"/>
      <c r="MYV232" s="29"/>
      <c r="MYW232" s="29"/>
      <c r="MYX232" s="29"/>
      <c r="MYY232" s="29"/>
      <c r="MYZ232" s="29"/>
      <c r="MZA232" s="29"/>
      <c r="MZB232" s="29"/>
      <c r="MZC232" s="29"/>
      <c r="MZD232" s="29"/>
      <c r="MZE232" s="29"/>
      <c r="MZF232" s="29"/>
      <c r="MZG232" s="29"/>
      <c r="MZH232" s="29"/>
      <c r="MZI232" s="29"/>
      <c r="MZJ232" s="29"/>
      <c r="MZK232" s="29"/>
      <c r="MZL232" s="29"/>
      <c r="MZM232" s="29"/>
      <c r="MZN232" s="29"/>
      <c r="MZO232" s="29"/>
      <c r="MZP232" s="29"/>
      <c r="MZQ232" s="29"/>
      <c r="MZR232" s="29"/>
      <c r="MZS232" s="29"/>
      <c r="MZT232" s="29"/>
      <c r="MZU232" s="29"/>
      <c r="MZV232" s="29"/>
      <c r="MZW232" s="29"/>
      <c r="MZX232" s="29"/>
      <c r="MZY232" s="29"/>
      <c r="MZZ232" s="29"/>
      <c r="NAA232" s="29"/>
      <c r="NAB232" s="29"/>
      <c r="NAC232" s="29"/>
      <c r="NAD232" s="29"/>
      <c r="NAE232" s="29"/>
      <c r="NAF232" s="29"/>
      <c r="NAG232" s="29"/>
      <c r="NAH232" s="29"/>
      <c r="NAI232" s="29"/>
      <c r="NAJ232" s="29"/>
      <c r="NAK232" s="29"/>
      <c r="NAL232" s="29"/>
      <c r="NAM232" s="29"/>
      <c r="NAN232" s="29"/>
      <c r="NAO232" s="29"/>
      <c r="NAP232" s="29"/>
      <c r="NAQ232" s="29"/>
      <c r="NAR232" s="29"/>
      <c r="NAS232" s="29"/>
      <c r="NAT232" s="29"/>
      <c r="NAU232" s="29"/>
      <c r="NAV232" s="29"/>
      <c r="NAW232" s="29"/>
      <c r="NAX232" s="29"/>
      <c r="NAY232" s="29"/>
      <c r="NAZ232" s="29"/>
      <c r="NBA232" s="29"/>
      <c r="NBB232" s="29"/>
      <c r="NBC232" s="29"/>
      <c r="NBD232" s="29"/>
      <c r="NBE232" s="29"/>
      <c r="NBF232" s="29"/>
      <c r="NBG232" s="29"/>
      <c r="NBH232" s="29"/>
      <c r="NBI232" s="29"/>
      <c r="NBJ232" s="29"/>
      <c r="NBK232" s="29"/>
      <c r="NBL232" s="29"/>
      <c r="NBM232" s="29"/>
      <c r="NBN232" s="29"/>
      <c r="NBO232" s="29"/>
      <c r="NBP232" s="29"/>
      <c r="NBQ232" s="29"/>
      <c r="NBR232" s="29"/>
      <c r="NBS232" s="29"/>
      <c r="NBT232" s="29"/>
      <c r="NBU232" s="29"/>
      <c r="NBV232" s="29"/>
      <c r="NBW232" s="29"/>
      <c r="NBX232" s="29"/>
      <c r="NBY232" s="29"/>
      <c r="NBZ232" s="29"/>
      <c r="NCA232" s="29"/>
      <c r="NCB232" s="29"/>
      <c r="NCC232" s="29"/>
      <c r="NCD232" s="29"/>
      <c r="NCE232" s="29"/>
      <c r="NCF232" s="29"/>
      <c r="NCG232" s="29"/>
      <c r="NCH232" s="29"/>
      <c r="NCI232" s="29"/>
      <c r="NCJ232" s="29"/>
      <c r="NCK232" s="29"/>
      <c r="NCL232" s="29"/>
      <c r="NCM232" s="29"/>
      <c r="NCN232" s="29"/>
      <c r="NCO232" s="29"/>
      <c r="NCP232" s="29"/>
      <c r="NCQ232" s="29"/>
      <c r="NCR232" s="29"/>
      <c r="NCS232" s="29"/>
      <c r="NCT232" s="29"/>
      <c r="NCU232" s="29"/>
      <c r="NCV232" s="29"/>
      <c r="NCW232" s="29"/>
      <c r="NCX232" s="29"/>
      <c r="NCY232" s="29"/>
      <c r="NCZ232" s="29"/>
      <c r="NDA232" s="29"/>
      <c r="NDB232" s="29"/>
      <c r="NDC232" s="29"/>
      <c r="NDD232" s="29"/>
      <c r="NDE232" s="29"/>
      <c r="NDF232" s="29"/>
      <c r="NDG232" s="29"/>
      <c r="NDH232" s="29"/>
      <c r="NDI232" s="29"/>
      <c r="NDJ232" s="29"/>
      <c r="NDK232" s="29"/>
      <c r="NDL232" s="29"/>
      <c r="NDM232" s="29"/>
      <c r="NDN232" s="29"/>
      <c r="NDO232" s="29"/>
      <c r="NDP232" s="29"/>
      <c r="NDQ232" s="29"/>
      <c r="NDR232" s="29"/>
      <c r="NDS232" s="29"/>
      <c r="NDT232" s="29"/>
      <c r="NDU232" s="29"/>
      <c r="NDV232" s="29"/>
      <c r="NDW232" s="29"/>
      <c r="NDX232" s="29"/>
      <c r="NDY232" s="29"/>
      <c r="NDZ232" s="29"/>
      <c r="NEA232" s="29"/>
      <c r="NEB232" s="29"/>
      <c r="NEC232" s="29"/>
      <c r="NED232" s="29"/>
      <c r="NEE232" s="29"/>
      <c r="NEF232" s="29"/>
      <c r="NEG232" s="29"/>
      <c r="NEH232" s="29"/>
      <c r="NEI232" s="29"/>
      <c r="NEJ232" s="29"/>
      <c r="NEK232" s="29"/>
      <c r="NEL232" s="29"/>
      <c r="NEM232" s="29"/>
      <c r="NEN232" s="29"/>
      <c r="NEO232" s="29"/>
      <c r="NEP232" s="29"/>
      <c r="NEQ232" s="29"/>
      <c r="NER232" s="29"/>
      <c r="NES232" s="29"/>
      <c r="NET232" s="29"/>
      <c r="NEU232" s="29"/>
      <c r="NEV232" s="29"/>
      <c r="NEW232" s="29"/>
      <c r="NEX232" s="29"/>
      <c r="NEY232" s="29"/>
      <c r="NEZ232" s="29"/>
      <c r="NFA232" s="29"/>
      <c r="NFB232" s="29"/>
      <c r="NFC232" s="29"/>
      <c r="NFD232" s="29"/>
      <c r="NFE232" s="29"/>
      <c r="NFF232" s="29"/>
      <c r="NFG232" s="29"/>
      <c r="NFH232" s="29"/>
      <c r="NFI232" s="29"/>
      <c r="NFJ232" s="29"/>
      <c r="NFK232" s="29"/>
      <c r="NFL232" s="29"/>
      <c r="NFM232" s="29"/>
      <c r="NFN232" s="29"/>
      <c r="NFO232" s="29"/>
      <c r="NFP232" s="29"/>
      <c r="NFQ232" s="29"/>
      <c r="NFR232" s="29"/>
      <c r="NFS232" s="29"/>
      <c r="NFT232" s="29"/>
      <c r="NFU232" s="29"/>
      <c r="NFV232" s="29"/>
      <c r="NFW232" s="29"/>
      <c r="NFX232" s="29"/>
      <c r="NFY232" s="29"/>
      <c r="NFZ232" s="29"/>
      <c r="NGA232" s="29"/>
      <c r="NGB232" s="29"/>
      <c r="NGC232" s="29"/>
      <c r="NGD232" s="29"/>
      <c r="NGE232" s="29"/>
      <c r="NGF232" s="29"/>
      <c r="NGG232" s="29"/>
      <c r="NGH232" s="29"/>
      <c r="NGI232" s="29"/>
      <c r="NGJ232" s="29"/>
      <c r="NGK232" s="29"/>
      <c r="NGL232" s="29"/>
      <c r="NGM232" s="29"/>
      <c r="NGN232" s="29"/>
      <c r="NGO232" s="29"/>
      <c r="NGP232" s="29"/>
      <c r="NGQ232" s="29"/>
      <c r="NGR232" s="29"/>
      <c r="NGS232" s="29"/>
      <c r="NGT232" s="29"/>
      <c r="NGU232" s="29"/>
      <c r="NGV232" s="29"/>
      <c r="NGW232" s="29"/>
      <c r="NGX232" s="29"/>
      <c r="NGY232" s="29"/>
      <c r="NGZ232" s="29"/>
      <c r="NHA232" s="29"/>
      <c r="NHB232" s="29"/>
      <c r="NHC232" s="29"/>
      <c r="NHD232" s="29"/>
      <c r="NHE232" s="29"/>
      <c r="NHF232" s="29"/>
      <c r="NHG232" s="29"/>
      <c r="NHH232" s="29"/>
      <c r="NHI232" s="29"/>
      <c r="NHJ232" s="29"/>
      <c r="NHK232" s="29"/>
      <c r="NHL232" s="29"/>
      <c r="NHM232" s="29"/>
      <c r="NHN232" s="29"/>
      <c r="NHO232" s="29"/>
      <c r="NHP232" s="29"/>
      <c r="NHQ232" s="29"/>
      <c r="NHR232" s="29"/>
      <c r="NHS232" s="29"/>
      <c r="NHT232" s="29"/>
      <c r="NHU232" s="29"/>
      <c r="NHV232" s="29"/>
      <c r="NHW232" s="29"/>
      <c r="NHX232" s="29"/>
      <c r="NHY232" s="29"/>
      <c r="NHZ232" s="29"/>
      <c r="NIA232" s="29"/>
      <c r="NIB232" s="29"/>
      <c r="NIC232" s="29"/>
      <c r="NID232" s="29"/>
      <c r="NIE232" s="29"/>
      <c r="NIF232" s="29"/>
      <c r="NIG232" s="29"/>
      <c r="NIH232" s="29"/>
      <c r="NII232" s="29"/>
      <c r="NIJ232" s="29"/>
      <c r="NIK232" s="29"/>
      <c r="NIL232" s="29"/>
      <c r="NIM232" s="29"/>
      <c r="NIN232" s="29"/>
      <c r="NIO232" s="29"/>
      <c r="NIP232" s="29"/>
      <c r="NIQ232" s="29"/>
      <c r="NIR232" s="29"/>
      <c r="NIS232" s="29"/>
      <c r="NIT232" s="29"/>
      <c r="NIU232" s="29"/>
      <c r="NIV232" s="29"/>
      <c r="NIW232" s="29"/>
      <c r="NIX232" s="29"/>
      <c r="NIY232" s="29"/>
      <c r="NIZ232" s="29"/>
      <c r="NJA232" s="29"/>
      <c r="NJB232" s="29"/>
      <c r="NJC232" s="29"/>
      <c r="NJD232" s="29"/>
      <c r="NJE232" s="29"/>
      <c r="NJF232" s="29"/>
      <c r="NJG232" s="29"/>
      <c r="NJH232" s="29"/>
      <c r="NJI232" s="29"/>
      <c r="NJJ232" s="29"/>
      <c r="NJK232" s="29"/>
      <c r="NJL232" s="29"/>
      <c r="NJM232" s="29"/>
      <c r="NJN232" s="29"/>
      <c r="NJO232" s="29"/>
      <c r="NJP232" s="29"/>
      <c r="NJQ232" s="29"/>
      <c r="NJR232" s="29"/>
      <c r="NJS232" s="29"/>
      <c r="NJT232" s="29"/>
      <c r="NJU232" s="29"/>
      <c r="NJV232" s="29"/>
      <c r="NJW232" s="29"/>
      <c r="NJX232" s="29"/>
      <c r="NJY232" s="29"/>
      <c r="NJZ232" s="29"/>
      <c r="NKA232" s="29"/>
      <c r="NKB232" s="29"/>
      <c r="NKC232" s="29"/>
      <c r="NKD232" s="29"/>
      <c r="NKE232" s="29"/>
      <c r="NKF232" s="29"/>
      <c r="NKG232" s="29"/>
      <c r="NKH232" s="29"/>
      <c r="NKI232" s="29"/>
      <c r="NKJ232" s="29"/>
      <c r="NKK232" s="29"/>
      <c r="NKL232" s="29"/>
      <c r="NKM232" s="29"/>
      <c r="NKN232" s="29"/>
      <c r="NKO232" s="29"/>
      <c r="NKP232" s="29"/>
      <c r="NKQ232" s="29"/>
      <c r="NKR232" s="29"/>
      <c r="NKS232" s="29"/>
      <c r="NKT232" s="29"/>
      <c r="NKU232" s="29"/>
      <c r="NKV232" s="29"/>
      <c r="NKW232" s="29"/>
      <c r="NKX232" s="29"/>
      <c r="NKY232" s="29"/>
      <c r="NKZ232" s="29"/>
      <c r="NLA232" s="29"/>
      <c r="NLB232" s="29"/>
      <c r="NLC232" s="29"/>
      <c r="NLD232" s="29"/>
      <c r="NLE232" s="29"/>
      <c r="NLF232" s="29"/>
      <c r="NLG232" s="29"/>
      <c r="NLH232" s="29"/>
      <c r="NLI232" s="29"/>
      <c r="NLJ232" s="29"/>
      <c r="NLK232" s="29"/>
      <c r="NLL232" s="29"/>
      <c r="NLM232" s="29"/>
      <c r="NLN232" s="29"/>
      <c r="NLO232" s="29"/>
      <c r="NLP232" s="29"/>
      <c r="NLQ232" s="29"/>
      <c r="NLR232" s="29"/>
      <c r="NLS232" s="29"/>
      <c r="NLT232" s="29"/>
      <c r="NLU232" s="29"/>
      <c r="NLV232" s="29"/>
      <c r="NLW232" s="29"/>
      <c r="NLX232" s="29"/>
      <c r="NLY232" s="29"/>
      <c r="NLZ232" s="29"/>
      <c r="NMA232" s="29"/>
      <c r="NMB232" s="29"/>
      <c r="NMC232" s="29"/>
      <c r="NMD232" s="29"/>
      <c r="NME232" s="29"/>
      <c r="NMF232" s="29"/>
      <c r="NMG232" s="29"/>
      <c r="NMH232" s="29"/>
      <c r="NMI232" s="29"/>
      <c r="NMJ232" s="29"/>
      <c r="NMK232" s="29"/>
      <c r="NML232" s="29"/>
      <c r="NMM232" s="29"/>
      <c r="NMN232" s="29"/>
      <c r="NMO232" s="29"/>
      <c r="NMP232" s="29"/>
      <c r="NMQ232" s="29"/>
      <c r="NMR232" s="29"/>
      <c r="NMS232" s="29"/>
      <c r="NMT232" s="29"/>
      <c r="NMU232" s="29"/>
      <c r="NMV232" s="29"/>
      <c r="NMW232" s="29"/>
      <c r="NMX232" s="29"/>
      <c r="NMY232" s="29"/>
      <c r="NMZ232" s="29"/>
      <c r="NNA232" s="29"/>
      <c r="NNB232" s="29"/>
      <c r="NNC232" s="29"/>
      <c r="NND232" s="29"/>
      <c r="NNE232" s="29"/>
      <c r="NNF232" s="29"/>
      <c r="NNG232" s="29"/>
      <c r="NNH232" s="29"/>
      <c r="NNI232" s="29"/>
      <c r="NNJ232" s="29"/>
      <c r="NNK232" s="29"/>
      <c r="NNL232" s="29"/>
      <c r="NNM232" s="29"/>
      <c r="NNN232" s="29"/>
      <c r="NNO232" s="29"/>
      <c r="NNP232" s="29"/>
      <c r="NNQ232" s="29"/>
      <c r="NNR232" s="29"/>
      <c r="NNS232" s="29"/>
      <c r="NNT232" s="29"/>
      <c r="NNU232" s="29"/>
      <c r="NNV232" s="29"/>
      <c r="NNW232" s="29"/>
      <c r="NNX232" s="29"/>
      <c r="NNY232" s="29"/>
      <c r="NNZ232" s="29"/>
      <c r="NOA232" s="29"/>
      <c r="NOB232" s="29"/>
      <c r="NOC232" s="29"/>
      <c r="NOD232" s="29"/>
      <c r="NOE232" s="29"/>
      <c r="NOF232" s="29"/>
      <c r="NOG232" s="29"/>
      <c r="NOH232" s="29"/>
      <c r="NOI232" s="29"/>
      <c r="NOJ232" s="29"/>
      <c r="NOK232" s="29"/>
      <c r="NOL232" s="29"/>
      <c r="NOM232" s="29"/>
      <c r="NON232" s="29"/>
      <c r="NOO232" s="29"/>
      <c r="NOP232" s="29"/>
      <c r="NOQ232" s="29"/>
      <c r="NOR232" s="29"/>
      <c r="NOS232" s="29"/>
      <c r="NOT232" s="29"/>
      <c r="NOU232" s="29"/>
      <c r="NOV232" s="29"/>
      <c r="NOW232" s="29"/>
      <c r="NOX232" s="29"/>
      <c r="NOY232" s="29"/>
      <c r="NOZ232" s="29"/>
      <c r="NPA232" s="29"/>
      <c r="NPB232" s="29"/>
      <c r="NPC232" s="29"/>
      <c r="NPD232" s="29"/>
      <c r="NPE232" s="29"/>
      <c r="NPF232" s="29"/>
      <c r="NPG232" s="29"/>
      <c r="NPH232" s="29"/>
      <c r="NPI232" s="29"/>
      <c r="NPJ232" s="29"/>
      <c r="NPK232" s="29"/>
      <c r="NPL232" s="29"/>
      <c r="NPM232" s="29"/>
      <c r="NPN232" s="29"/>
      <c r="NPO232" s="29"/>
      <c r="NPP232" s="29"/>
      <c r="NPQ232" s="29"/>
      <c r="NPR232" s="29"/>
      <c r="NPS232" s="29"/>
      <c r="NPT232" s="29"/>
      <c r="NPU232" s="29"/>
      <c r="NPV232" s="29"/>
      <c r="NPW232" s="29"/>
      <c r="NPX232" s="29"/>
      <c r="NPY232" s="29"/>
      <c r="NPZ232" s="29"/>
      <c r="NQA232" s="29"/>
      <c r="NQB232" s="29"/>
      <c r="NQC232" s="29"/>
      <c r="NQD232" s="29"/>
      <c r="NQE232" s="29"/>
      <c r="NQF232" s="29"/>
      <c r="NQG232" s="29"/>
      <c r="NQH232" s="29"/>
      <c r="NQI232" s="29"/>
      <c r="NQJ232" s="29"/>
      <c r="NQK232" s="29"/>
      <c r="NQL232" s="29"/>
      <c r="NQM232" s="29"/>
      <c r="NQN232" s="29"/>
      <c r="NQO232" s="29"/>
      <c r="NQP232" s="29"/>
      <c r="NQQ232" s="29"/>
      <c r="NQR232" s="29"/>
      <c r="NQS232" s="29"/>
      <c r="NQT232" s="29"/>
      <c r="NQU232" s="29"/>
      <c r="NQV232" s="29"/>
      <c r="NQW232" s="29"/>
      <c r="NQX232" s="29"/>
      <c r="NQY232" s="29"/>
      <c r="NQZ232" s="29"/>
      <c r="NRA232" s="29"/>
      <c r="NRB232" s="29"/>
      <c r="NRC232" s="29"/>
      <c r="NRD232" s="29"/>
      <c r="NRE232" s="29"/>
      <c r="NRF232" s="29"/>
      <c r="NRG232" s="29"/>
      <c r="NRH232" s="29"/>
      <c r="NRI232" s="29"/>
      <c r="NRJ232" s="29"/>
      <c r="NRK232" s="29"/>
      <c r="NRL232" s="29"/>
      <c r="NRM232" s="29"/>
      <c r="NRN232" s="29"/>
      <c r="NRO232" s="29"/>
      <c r="NRP232" s="29"/>
      <c r="NRQ232" s="29"/>
      <c r="NRR232" s="29"/>
      <c r="NRS232" s="29"/>
      <c r="NRT232" s="29"/>
      <c r="NRU232" s="29"/>
      <c r="NRV232" s="29"/>
      <c r="NRW232" s="29"/>
      <c r="NRX232" s="29"/>
      <c r="NRY232" s="29"/>
      <c r="NRZ232" s="29"/>
      <c r="NSA232" s="29"/>
      <c r="NSB232" s="29"/>
      <c r="NSC232" s="29"/>
      <c r="NSD232" s="29"/>
      <c r="NSE232" s="29"/>
      <c r="NSF232" s="29"/>
      <c r="NSG232" s="29"/>
      <c r="NSH232" s="29"/>
      <c r="NSI232" s="29"/>
      <c r="NSJ232" s="29"/>
      <c r="NSK232" s="29"/>
      <c r="NSL232" s="29"/>
      <c r="NSM232" s="29"/>
      <c r="NSN232" s="29"/>
      <c r="NSO232" s="29"/>
      <c r="NSP232" s="29"/>
      <c r="NSQ232" s="29"/>
      <c r="NSR232" s="29"/>
      <c r="NSS232" s="29"/>
      <c r="NST232" s="29"/>
      <c r="NSU232" s="29"/>
      <c r="NSV232" s="29"/>
      <c r="NSW232" s="29"/>
      <c r="NSX232" s="29"/>
      <c r="NSY232" s="29"/>
      <c r="NSZ232" s="29"/>
      <c r="NTA232" s="29"/>
      <c r="NTB232" s="29"/>
      <c r="NTC232" s="29"/>
      <c r="NTD232" s="29"/>
      <c r="NTE232" s="29"/>
      <c r="NTF232" s="29"/>
      <c r="NTG232" s="29"/>
      <c r="NTH232" s="29"/>
      <c r="NTI232" s="29"/>
      <c r="NTJ232" s="29"/>
      <c r="NTK232" s="29"/>
      <c r="NTL232" s="29"/>
      <c r="NTM232" s="29"/>
      <c r="NTN232" s="29"/>
      <c r="NTO232" s="29"/>
      <c r="NTP232" s="29"/>
      <c r="NTQ232" s="29"/>
      <c r="NTR232" s="29"/>
      <c r="NTS232" s="29"/>
      <c r="NTT232" s="29"/>
      <c r="NTU232" s="29"/>
      <c r="NTV232" s="29"/>
      <c r="NTW232" s="29"/>
      <c r="NTX232" s="29"/>
      <c r="NTY232" s="29"/>
      <c r="NTZ232" s="29"/>
      <c r="NUA232" s="29"/>
      <c r="NUB232" s="29"/>
      <c r="NUC232" s="29"/>
      <c r="NUD232" s="29"/>
      <c r="NUE232" s="29"/>
      <c r="NUF232" s="29"/>
      <c r="NUG232" s="29"/>
      <c r="NUH232" s="29"/>
      <c r="NUI232" s="29"/>
      <c r="NUJ232" s="29"/>
      <c r="NUK232" s="29"/>
      <c r="NUL232" s="29"/>
      <c r="NUM232" s="29"/>
      <c r="NUN232" s="29"/>
      <c r="NUO232" s="29"/>
      <c r="NUP232" s="29"/>
      <c r="NUQ232" s="29"/>
      <c r="NUR232" s="29"/>
      <c r="NUS232" s="29"/>
      <c r="NUT232" s="29"/>
      <c r="NUU232" s="29"/>
      <c r="NUV232" s="29"/>
      <c r="NUW232" s="29"/>
      <c r="NUX232" s="29"/>
      <c r="NUY232" s="29"/>
      <c r="NUZ232" s="29"/>
      <c r="NVA232" s="29"/>
      <c r="NVB232" s="29"/>
      <c r="NVC232" s="29"/>
      <c r="NVD232" s="29"/>
      <c r="NVE232" s="29"/>
      <c r="NVF232" s="29"/>
      <c r="NVG232" s="29"/>
      <c r="NVH232" s="29"/>
      <c r="NVI232" s="29"/>
      <c r="NVJ232" s="29"/>
      <c r="NVK232" s="29"/>
      <c r="NVL232" s="29"/>
      <c r="NVM232" s="29"/>
      <c r="NVN232" s="29"/>
      <c r="NVO232" s="29"/>
      <c r="NVP232" s="29"/>
      <c r="NVQ232" s="29"/>
      <c r="NVR232" s="29"/>
      <c r="NVS232" s="29"/>
      <c r="NVT232" s="29"/>
      <c r="NVU232" s="29"/>
      <c r="NVV232" s="29"/>
      <c r="NVW232" s="29"/>
      <c r="NVX232" s="29"/>
      <c r="NVY232" s="29"/>
      <c r="NVZ232" s="29"/>
      <c r="NWA232" s="29"/>
      <c r="NWB232" s="29"/>
      <c r="NWC232" s="29"/>
      <c r="NWD232" s="29"/>
      <c r="NWE232" s="29"/>
      <c r="NWF232" s="29"/>
      <c r="NWG232" s="29"/>
      <c r="NWH232" s="29"/>
      <c r="NWI232" s="29"/>
      <c r="NWJ232" s="29"/>
      <c r="NWK232" s="29"/>
      <c r="NWL232" s="29"/>
      <c r="NWM232" s="29"/>
      <c r="NWN232" s="29"/>
      <c r="NWO232" s="29"/>
      <c r="NWP232" s="29"/>
      <c r="NWQ232" s="29"/>
      <c r="NWR232" s="29"/>
      <c r="NWS232" s="29"/>
      <c r="NWT232" s="29"/>
      <c r="NWU232" s="29"/>
      <c r="NWV232" s="29"/>
      <c r="NWW232" s="29"/>
      <c r="NWX232" s="29"/>
      <c r="NWY232" s="29"/>
      <c r="NWZ232" s="29"/>
      <c r="NXA232" s="29"/>
      <c r="NXB232" s="29"/>
      <c r="NXC232" s="29"/>
      <c r="NXD232" s="29"/>
      <c r="NXE232" s="29"/>
      <c r="NXF232" s="29"/>
      <c r="NXG232" s="29"/>
      <c r="NXH232" s="29"/>
      <c r="NXI232" s="29"/>
      <c r="NXJ232" s="29"/>
      <c r="NXK232" s="29"/>
      <c r="NXL232" s="29"/>
      <c r="NXM232" s="29"/>
      <c r="NXN232" s="29"/>
      <c r="NXO232" s="29"/>
      <c r="NXP232" s="29"/>
      <c r="NXQ232" s="29"/>
      <c r="NXR232" s="29"/>
      <c r="NXS232" s="29"/>
      <c r="NXT232" s="29"/>
      <c r="NXU232" s="29"/>
      <c r="NXV232" s="29"/>
      <c r="NXW232" s="29"/>
      <c r="NXX232" s="29"/>
      <c r="NXY232" s="29"/>
      <c r="NXZ232" s="29"/>
      <c r="NYA232" s="29"/>
      <c r="NYB232" s="29"/>
      <c r="NYC232" s="29"/>
      <c r="NYD232" s="29"/>
      <c r="NYE232" s="29"/>
      <c r="NYF232" s="29"/>
      <c r="NYG232" s="29"/>
      <c r="NYH232" s="29"/>
      <c r="NYI232" s="29"/>
      <c r="NYJ232" s="29"/>
      <c r="NYK232" s="29"/>
      <c r="NYL232" s="29"/>
      <c r="NYM232" s="29"/>
      <c r="NYN232" s="29"/>
      <c r="NYO232" s="29"/>
      <c r="NYP232" s="29"/>
      <c r="NYQ232" s="29"/>
      <c r="NYR232" s="29"/>
      <c r="NYS232" s="29"/>
      <c r="NYT232" s="29"/>
      <c r="NYU232" s="29"/>
      <c r="NYV232" s="29"/>
      <c r="NYW232" s="29"/>
      <c r="NYX232" s="29"/>
      <c r="NYY232" s="29"/>
      <c r="NYZ232" s="29"/>
      <c r="NZA232" s="29"/>
      <c r="NZB232" s="29"/>
      <c r="NZC232" s="29"/>
      <c r="NZD232" s="29"/>
      <c r="NZE232" s="29"/>
      <c r="NZF232" s="29"/>
      <c r="NZG232" s="29"/>
      <c r="NZH232" s="29"/>
      <c r="NZI232" s="29"/>
      <c r="NZJ232" s="29"/>
      <c r="NZK232" s="29"/>
      <c r="NZL232" s="29"/>
      <c r="NZM232" s="29"/>
      <c r="NZN232" s="29"/>
      <c r="NZO232" s="29"/>
      <c r="NZP232" s="29"/>
      <c r="NZQ232" s="29"/>
      <c r="NZR232" s="29"/>
      <c r="NZS232" s="29"/>
      <c r="NZT232" s="29"/>
      <c r="NZU232" s="29"/>
      <c r="NZV232" s="29"/>
      <c r="NZW232" s="29"/>
      <c r="NZX232" s="29"/>
      <c r="NZY232" s="29"/>
      <c r="NZZ232" s="29"/>
      <c r="OAA232" s="29"/>
      <c r="OAB232" s="29"/>
      <c r="OAC232" s="29"/>
      <c r="OAD232" s="29"/>
      <c r="OAE232" s="29"/>
      <c r="OAF232" s="29"/>
      <c r="OAG232" s="29"/>
      <c r="OAH232" s="29"/>
      <c r="OAI232" s="29"/>
      <c r="OAJ232" s="29"/>
      <c r="OAK232" s="29"/>
      <c r="OAL232" s="29"/>
      <c r="OAM232" s="29"/>
      <c r="OAN232" s="29"/>
      <c r="OAO232" s="29"/>
      <c r="OAP232" s="29"/>
      <c r="OAQ232" s="29"/>
      <c r="OAR232" s="29"/>
      <c r="OAS232" s="29"/>
      <c r="OAT232" s="29"/>
      <c r="OAU232" s="29"/>
      <c r="OAV232" s="29"/>
      <c r="OAW232" s="29"/>
      <c r="OAX232" s="29"/>
      <c r="OAY232" s="29"/>
      <c r="OAZ232" s="29"/>
      <c r="OBA232" s="29"/>
      <c r="OBB232" s="29"/>
      <c r="OBC232" s="29"/>
      <c r="OBD232" s="29"/>
      <c r="OBE232" s="29"/>
      <c r="OBF232" s="29"/>
      <c r="OBG232" s="29"/>
      <c r="OBH232" s="29"/>
      <c r="OBI232" s="29"/>
      <c r="OBJ232" s="29"/>
      <c r="OBK232" s="29"/>
      <c r="OBL232" s="29"/>
      <c r="OBM232" s="29"/>
      <c r="OBN232" s="29"/>
      <c r="OBO232" s="29"/>
      <c r="OBP232" s="29"/>
      <c r="OBQ232" s="29"/>
      <c r="OBR232" s="29"/>
      <c r="OBS232" s="29"/>
      <c r="OBT232" s="29"/>
      <c r="OBU232" s="29"/>
      <c r="OBV232" s="29"/>
      <c r="OBW232" s="29"/>
      <c r="OBX232" s="29"/>
      <c r="OBY232" s="29"/>
      <c r="OBZ232" s="29"/>
      <c r="OCA232" s="29"/>
      <c r="OCB232" s="29"/>
      <c r="OCC232" s="29"/>
      <c r="OCD232" s="29"/>
      <c r="OCE232" s="29"/>
      <c r="OCF232" s="29"/>
      <c r="OCG232" s="29"/>
      <c r="OCH232" s="29"/>
      <c r="OCI232" s="29"/>
      <c r="OCJ232" s="29"/>
      <c r="OCK232" s="29"/>
      <c r="OCL232" s="29"/>
      <c r="OCM232" s="29"/>
      <c r="OCN232" s="29"/>
      <c r="OCO232" s="29"/>
      <c r="OCP232" s="29"/>
      <c r="OCQ232" s="29"/>
      <c r="OCR232" s="29"/>
      <c r="OCS232" s="29"/>
      <c r="OCT232" s="29"/>
      <c r="OCU232" s="29"/>
      <c r="OCV232" s="29"/>
      <c r="OCW232" s="29"/>
      <c r="OCX232" s="29"/>
      <c r="OCY232" s="29"/>
      <c r="OCZ232" s="29"/>
      <c r="ODA232" s="29"/>
      <c r="ODB232" s="29"/>
      <c r="ODC232" s="29"/>
      <c r="ODD232" s="29"/>
      <c r="ODE232" s="29"/>
      <c r="ODF232" s="29"/>
      <c r="ODG232" s="29"/>
      <c r="ODH232" s="29"/>
      <c r="ODI232" s="29"/>
      <c r="ODJ232" s="29"/>
      <c r="ODK232" s="29"/>
      <c r="ODL232" s="29"/>
      <c r="ODM232" s="29"/>
      <c r="ODN232" s="29"/>
      <c r="ODO232" s="29"/>
      <c r="ODP232" s="29"/>
      <c r="ODQ232" s="29"/>
      <c r="ODR232" s="29"/>
      <c r="ODS232" s="29"/>
      <c r="ODT232" s="29"/>
      <c r="ODU232" s="29"/>
      <c r="ODV232" s="29"/>
      <c r="ODW232" s="29"/>
      <c r="ODX232" s="29"/>
      <c r="ODY232" s="29"/>
      <c r="ODZ232" s="29"/>
      <c r="OEA232" s="29"/>
      <c r="OEB232" s="29"/>
      <c r="OEC232" s="29"/>
      <c r="OED232" s="29"/>
      <c r="OEE232" s="29"/>
      <c r="OEF232" s="29"/>
      <c r="OEG232" s="29"/>
      <c r="OEH232" s="29"/>
      <c r="OEI232" s="29"/>
      <c r="OEJ232" s="29"/>
      <c r="OEK232" s="29"/>
      <c r="OEL232" s="29"/>
      <c r="OEM232" s="29"/>
      <c r="OEN232" s="29"/>
      <c r="OEO232" s="29"/>
      <c r="OEP232" s="29"/>
      <c r="OEQ232" s="29"/>
      <c r="OER232" s="29"/>
      <c r="OES232" s="29"/>
      <c r="OET232" s="29"/>
      <c r="OEU232" s="29"/>
      <c r="OEV232" s="29"/>
      <c r="OEW232" s="29"/>
      <c r="OEX232" s="29"/>
      <c r="OEY232" s="29"/>
      <c r="OEZ232" s="29"/>
      <c r="OFA232" s="29"/>
      <c r="OFB232" s="29"/>
      <c r="OFC232" s="29"/>
      <c r="OFD232" s="29"/>
      <c r="OFE232" s="29"/>
      <c r="OFF232" s="29"/>
      <c r="OFG232" s="29"/>
      <c r="OFH232" s="29"/>
      <c r="OFI232" s="29"/>
      <c r="OFJ232" s="29"/>
      <c r="OFK232" s="29"/>
      <c r="OFL232" s="29"/>
      <c r="OFM232" s="29"/>
      <c r="OFN232" s="29"/>
      <c r="OFO232" s="29"/>
      <c r="OFP232" s="29"/>
      <c r="OFQ232" s="29"/>
      <c r="OFR232" s="29"/>
      <c r="OFS232" s="29"/>
      <c r="OFT232" s="29"/>
      <c r="OFU232" s="29"/>
      <c r="OFV232" s="29"/>
      <c r="OFW232" s="29"/>
      <c r="OFX232" s="29"/>
      <c r="OFY232" s="29"/>
      <c r="OFZ232" s="29"/>
      <c r="OGA232" s="29"/>
      <c r="OGB232" s="29"/>
      <c r="OGC232" s="29"/>
      <c r="OGD232" s="29"/>
      <c r="OGE232" s="29"/>
      <c r="OGF232" s="29"/>
      <c r="OGG232" s="29"/>
      <c r="OGH232" s="29"/>
      <c r="OGI232" s="29"/>
      <c r="OGJ232" s="29"/>
      <c r="OGK232" s="29"/>
      <c r="OGL232" s="29"/>
      <c r="OGM232" s="29"/>
      <c r="OGN232" s="29"/>
      <c r="OGO232" s="29"/>
      <c r="OGP232" s="29"/>
      <c r="OGQ232" s="29"/>
      <c r="OGR232" s="29"/>
      <c r="OGS232" s="29"/>
      <c r="OGT232" s="29"/>
      <c r="OGU232" s="29"/>
      <c r="OGV232" s="29"/>
      <c r="OGW232" s="29"/>
      <c r="OGX232" s="29"/>
      <c r="OGY232" s="29"/>
      <c r="OGZ232" s="29"/>
      <c r="OHA232" s="29"/>
      <c r="OHB232" s="29"/>
      <c r="OHC232" s="29"/>
      <c r="OHD232" s="29"/>
      <c r="OHE232" s="29"/>
      <c r="OHF232" s="29"/>
      <c r="OHG232" s="29"/>
      <c r="OHH232" s="29"/>
      <c r="OHI232" s="29"/>
      <c r="OHJ232" s="29"/>
      <c r="OHK232" s="29"/>
      <c r="OHL232" s="29"/>
      <c r="OHM232" s="29"/>
      <c r="OHN232" s="29"/>
      <c r="OHO232" s="29"/>
      <c r="OHP232" s="29"/>
      <c r="OHQ232" s="29"/>
      <c r="OHR232" s="29"/>
      <c r="OHS232" s="29"/>
      <c r="OHT232" s="29"/>
      <c r="OHU232" s="29"/>
      <c r="OHV232" s="29"/>
      <c r="OHW232" s="29"/>
      <c r="OHX232" s="29"/>
      <c r="OHY232" s="29"/>
      <c r="OHZ232" s="29"/>
      <c r="OIA232" s="29"/>
      <c r="OIB232" s="29"/>
      <c r="OIC232" s="29"/>
      <c r="OID232" s="29"/>
      <c r="OIE232" s="29"/>
      <c r="OIF232" s="29"/>
      <c r="OIG232" s="29"/>
      <c r="OIH232" s="29"/>
      <c r="OII232" s="29"/>
      <c r="OIJ232" s="29"/>
      <c r="OIK232" s="29"/>
      <c r="OIL232" s="29"/>
      <c r="OIM232" s="29"/>
      <c r="OIN232" s="29"/>
      <c r="OIO232" s="29"/>
      <c r="OIP232" s="29"/>
      <c r="OIQ232" s="29"/>
      <c r="OIR232" s="29"/>
      <c r="OIS232" s="29"/>
      <c r="OIT232" s="29"/>
      <c r="OIU232" s="29"/>
      <c r="OIV232" s="29"/>
      <c r="OIW232" s="29"/>
      <c r="OIX232" s="29"/>
      <c r="OIY232" s="29"/>
      <c r="OIZ232" s="29"/>
      <c r="OJA232" s="29"/>
      <c r="OJB232" s="29"/>
      <c r="OJC232" s="29"/>
      <c r="OJD232" s="29"/>
      <c r="OJE232" s="29"/>
      <c r="OJF232" s="29"/>
      <c r="OJG232" s="29"/>
      <c r="OJH232" s="29"/>
      <c r="OJI232" s="29"/>
      <c r="OJJ232" s="29"/>
      <c r="OJK232" s="29"/>
      <c r="OJL232" s="29"/>
      <c r="OJM232" s="29"/>
      <c r="OJN232" s="29"/>
      <c r="OJO232" s="29"/>
      <c r="OJP232" s="29"/>
      <c r="OJQ232" s="29"/>
      <c r="OJR232" s="29"/>
      <c r="OJS232" s="29"/>
      <c r="OJT232" s="29"/>
      <c r="OJU232" s="29"/>
      <c r="OJV232" s="29"/>
      <c r="OJW232" s="29"/>
      <c r="OJX232" s="29"/>
      <c r="OJY232" s="29"/>
      <c r="OJZ232" s="29"/>
      <c r="OKA232" s="29"/>
      <c r="OKB232" s="29"/>
      <c r="OKC232" s="29"/>
      <c r="OKD232" s="29"/>
      <c r="OKE232" s="29"/>
      <c r="OKF232" s="29"/>
      <c r="OKG232" s="29"/>
      <c r="OKH232" s="29"/>
      <c r="OKI232" s="29"/>
      <c r="OKJ232" s="29"/>
      <c r="OKK232" s="29"/>
      <c r="OKL232" s="29"/>
      <c r="OKM232" s="29"/>
      <c r="OKN232" s="29"/>
      <c r="OKO232" s="29"/>
      <c r="OKP232" s="29"/>
      <c r="OKQ232" s="29"/>
      <c r="OKR232" s="29"/>
      <c r="OKS232" s="29"/>
      <c r="OKT232" s="29"/>
      <c r="OKU232" s="29"/>
      <c r="OKV232" s="29"/>
      <c r="OKW232" s="29"/>
      <c r="OKX232" s="29"/>
      <c r="OKY232" s="29"/>
      <c r="OKZ232" s="29"/>
      <c r="OLA232" s="29"/>
      <c r="OLB232" s="29"/>
      <c r="OLC232" s="29"/>
      <c r="OLD232" s="29"/>
      <c r="OLE232" s="29"/>
      <c r="OLF232" s="29"/>
      <c r="OLG232" s="29"/>
      <c r="OLH232" s="29"/>
      <c r="OLI232" s="29"/>
      <c r="OLJ232" s="29"/>
      <c r="OLK232" s="29"/>
      <c r="OLL232" s="29"/>
      <c r="OLM232" s="29"/>
      <c r="OLN232" s="29"/>
      <c r="OLO232" s="29"/>
      <c r="OLP232" s="29"/>
      <c r="OLQ232" s="29"/>
      <c r="OLR232" s="29"/>
      <c r="OLS232" s="29"/>
      <c r="OLT232" s="29"/>
      <c r="OLU232" s="29"/>
      <c r="OLV232" s="29"/>
      <c r="OLW232" s="29"/>
      <c r="OLX232" s="29"/>
      <c r="OLY232" s="29"/>
      <c r="OLZ232" s="29"/>
      <c r="OMA232" s="29"/>
      <c r="OMB232" s="29"/>
      <c r="OMC232" s="29"/>
      <c r="OMD232" s="29"/>
      <c r="OME232" s="29"/>
      <c r="OMF232" s="29"/>
      <c r="OMG232" s="29"/>
      <c r="OMH232" s="29"/>
      <c r="OMI232" s="29"/>
      <c r="OMJ232" s="29"/>
      <c r="OMK232" s="29"/>
      <c r="OML232" s="29"/>
      <c r="OMM232" s="29"/>
      <c r="OMN232" s="29"/>
      <c r="OMO232" s="29"/>
      <c r="OMP232" s="29"/>
      <c r="OMQ232" s="29"/>
      <c r="OMR232" s="29"/>
      <c r="OMS232" s="29"/>
      <c r="OMT232" s="29"/>
      <c r="OMU232" s="29"/>
      <c r="OMV232" s="29"/>
      <c r="OMW232" s="29"/>
      <c r="OMX232" s="29"/>
      <c r="OMY232" s="29"/>
      <c r="OMZ232" s="29"/>
      <c r="ONA232" s="29"/>
      <c r="ONB232" s="29"/>
      <c r="ONC232" s="29"/>
      <c r="OND232" s="29"/>
      <c r="ONE232" s="29"/>
      <c r="ONF232" s="29"/>
      <c r="ONG232" s="29"/>
      <c r="ONH232" s="29"/>
      <c r="ONI232" s="29"/>
      <c r="ONJ232" s="29"/>
      <c r="ONK232" s="29"/>
      <c r="ONL232" s="29"/>
      <c r="ONM232" s="29"/>
      <c r="ONN232" s="29"/>
      <c r="ONO232" s="29"/>
      <c r="ONP232" s="29"/>
      <c r="ONQ232" s="29"/>
      <c r="ONR232" s="29"/>
      <c r="ONS232" s="29"/>
      <c r="ONT232" s="29"/>
      <c r="ONU232" s="29"/>
      <c r="ONV232" s="29"/>
      <c r="ONW232" s="29"/>
      <c r="ONX232" s="29"/>
      <c r="ONY232" s="29"/>
      <c r="ONZ232" s="29"/>
      <c r="OOA232" s="29"/>
      <c r="OOB232" s="29"/>
      <c r="OOC232" s="29"/>
      <c r="OOD232" s="29"/>
      <c r="OOE232" s="29"/>
      <c r="OOF232" s="29"/>
      <c r="OOG232" s="29"/>
      <c r="OOH232" s="29"/>
      <c r="OOI232" s="29"/>
      <c r="OOJ232" s="29"/>
      <c r="OOK232" s="29"/>
      <c r="OOL232" s="29"/>
      <c r="OOM232" s="29"/>
      <c r="OON232" s="29"/>
      <c r="OOO232" s="29"/>
      <c r="OOP232" s="29"/>
      <c r="OOQ232" s="29"/>
      <c r="OOR232" s="29"/>
      <c r="OOS232" s="29"/>
      <c r="OOT232" s="29"/>
      <c r="OOU232" s="29"/>
      <c r="OOV232" s="29"/>
      <c r="OOW232" s="29"/>
      <c r="OOX232" s="29"/>
      <c r="OOY232" s="29"/>
      <c r="OOZ232" s="29"/>
      <c r="OPA232" s="29"/>
      <c r="OPB232" s="29"/>
      <c r="OPC232" s="29"/>
      <c r="OPD232" s="29"/>
      <c r="OPE232" s="29"/>
      <c r="OPF232" s="29"/>
      <c r="OPG232" s="29"/>
      <c r="OPH232" s="29"/>
      <c r="OPI232" s="29"/>
      <c r="OPJ232" s="29"/>
      <c r="OPK232" s="29"/>
      <c r="OPL232" s="29"/>
      <c r="OPM232" s="29"/>
      <c r="OPN232" s="29"/>
      <c r="OPO232" s="29"/>
      <c r="OPP232" s="29"/>
      <c r="OPQ232" s="29"/>
      <c r="OPR232" s="29"/>
      <c r="OPS232" s="29"/>
      <c r="OPT232" s="29"/>
      <c r="OPU232" s="29"/>
      <c r="OPV232" s="29"/>
      <c r="OPW232" s="29"/>
      <c r="OPX232" s="29"/>
      <c r="OPY232" s="29"/>
      <c r="OPZ232" s="29"/>
      <c r="OQA232" s="29"/>
      <c r="OQB232" s="29"/>
      <c r="OQC232" s="29"/>
      <c r="OQD232" s="29"/>
      <c r="OQE232" s="29"/>
      <c r="OQF232" s="29"/>
      <c r="OQG232" s="29"/>
      <c r="OQH232" s="29"/>
      <c r="OQI232" s="29"/>
      <c r="OQJ232" s="29"/>
      <c r="OQK232" s="29"/>
      <c r="OQL232" s="29"/>
      <c r="OQM232" s="29"/>
      <c r="OQN232" s="29"/>
      <c r="OQO232" s="29"/>
      <c r="OQP232" s="29"/>
      <c r="OQQ232" s="29"/>
      <c r="OQR232" s="29"/>
      <c r="OQS232" s="29"/>
      <c r="OQT232" s="29"/>
      <c r="OQU232" s="29"/>
      <c r="OQV232" s="29"/>
      <c r="OQW232" s="29"/>
      <c r="OQX232" s="29"/>
      <c r="OQY232" s="29"/>
      <c r="OQZ232" s="29"/>
      <c r="ORA232" s="29"/>
      <c r="ORB232" s="29"/>
      <c r="ORC232" s="29"/>
      <c r="ORD232" s="29"/>
      <c r="ORE232" s="29"/>
      <c r="ORF232" s="29"/>
      <c r="ORG232" s="29"/>
      <c r="ORH232" s="29"/>
      <c r="ORI232" s="29"/>
      <c r="ORJ232" s="29"/>
      <c r="ORK232" s="29"/>
      <c r="ORL232" s="29"/>
      <c r="ORM232" s="29"/>
      <c r="ORN232" s="29"/>
      <c r="ORO232" s="29"/>
      <c r="ORP232" s="29"/>
      <c r="ORQ232" s="29"/>
      <c r="ORR232" s="29"/>
      <c r="ORS232" s="29"/>
      <c r="ORT232" s="29"/>
      <c r="ORU232" s="29"/>
      <c r="ORV232" s="29"/>
      <c r="ORW232" s="29"/>
      <c r="ORX232" s="29"/>
      <c r="ORY232" s="29"/>
      <c r="ORZ232" s="29"/>
      <c r="OSA232" s="29"/>
      <c r="OSB232" s="29"/>
      <c r="OSC232" s="29"/>
      <c r="OSD232" s="29"/>
      <c r="OSE232" s="29"/>
      <c r="OSF232" s="29"/>
      <c r="OSG232" s="29"/>
      <c r="OSH232" s="29"/>
      <c r="OSI232" s="29"/>
      <c r="OSJ232" s="29"/>
      <c r="OSK232" s="29"/>
      <c r="OSL232" s="29"/>
      <c r="OSM232" s="29"/>
      <c r="OSN232" s="29"/>
      <c r="OSO232" s="29"/>
      <c r="OSP232" s="29"/>
      <c r="OSQ232" s="29"/>
      <c r="OSR232" s="29"/>
      <c r="OSS232" s="29"/>
      <c r="OST232" s="29"/>
      <c r="OSU232" s="29"/>
      <c r="OSV232" s="29"/>
      <c r="OSW232" s="29"/>
      <c r="OSX232" s="29"/>
      <c r="OSY232" s="29"/>
      <c r="OSZ232" s="29"/>
      <c r="OTA232" s="29"/>
      <c r="OTB232" s="29"/>
      <c r="OTC232" s="29"/>
      <c r="OTD232" s="29"/>
      <c r="OTE232" s="29"/>
      <c r="OTF232" s="29"/>
      <c r="OTG232" s="29"/>
      <c r="OTH232" s="29"/>
      <c r="OTI232" s="29"/>
      <c r="OTJ232" s="29"/>
      <c r="OTK232" s="29"/>
      <c r="OTL232" s="29"/>
      <c r="OTM232" s="29"/>
      <c r="OTN232" s="29"/>
      <c r="OTO232" s="29"/>
      <c r="OTP232" s="29"/>
      <c r="OTQ232" s="29"/>
      <c r="OTR232" s="29"/>
      <c r="OTS232" s="29"/>
      <c r="OTT232" s="29"/>
      <c r="OTU232" s="29"/>
      <c r="OTV232" s="29"/>
      <c r="OTW232" s="29"/>
      <c r="OTX232" s="29"/>
      <c r="OTY232" s="29"/>
      <c r="OTZ232" s="29"/>
      <c r="OUA232" s="29"/>
      <c r="OUB232" s="29"/>
      <c r="OUC232" s="29"/>
      <c r="OUD232" s="29"/>
      <c r="OUE232" s="29"/>
      <c r="OUF232" s="29"/>
      <c r="OUG232" s="29"/>
      <c r="OUH232" s="29"/>
      <c r="OUI232" s="29"/>
      <c r="OUJ232" s="29"/>
      <c r="OUK232" s="29"/>
      <c r="OUL232" s="29"/>
      <c r="OUM232" s="29"/>
      <c r="OUN232" s="29"/>
      <c r="OUO232" s="29"/>
      <c r="OUP232" s="29"/>
      <c r="OUQ232" s="29"/>
      <c r="OUR232" s="29"/>
      <c r="OUS232" s="29"/>
      <c r="OUT232" s="29"/>
      <c r="OUU232" s="29"/>
      <c r="OUV232" s="29"/>
      <c r="OUW232" s="29"/>
      <c r="OUX232" s="29"/>
      <c r="OUY232" s="29"/>
      <c r="OUZ232" s="29"/>
      <c r="OVA232" s="29"/>
      <c r="OVB232" s="29"/>
      <c r="OVC232" s="29"/>
      <c r="OVD232" s="29"/>
      <c r="OVE232" s="29"/>
      <c r="OVF232" s="29"/>
      <c r="OVG232" s="29"/>
      <c r="OVH232" s="29"/>
      <c r="OVI232" s="29"/>
      <c r="OVJ232" s="29"/>
      <c r="OVK232" s="29"/>
      <c r="OVL232" s="29"/>
      <c r="OVM232" s="29"/>
      <c r="OVN232" s="29"/>
      <c r="OVO232" s="29"/>
      <c r="OVP232" s="29"/>
      <c r="OVQ232" s="29"/>
      <c r="OVR232" s="29"/>
      <c r="OVS232" s="29"/>
      <c r="OVT232" s="29"/>
      <c r="OVU232" s="29"/>
      <c r="OVV232" s="29"/>
      <c r="OVW232" s="29"/>
      <c r="OVX232" s="29"/>
      <c r="OVY232" s="29"/>
      <c r="OVZ232" s="29"/>
      <c r="OWA232" s="29"/>
      <c r="OWB232" s="29"/>
      <c r="OWC232" s="29"/>
      <c r="OWD232" s="29"/>
      <c r="OWE232" s="29"/>
      <c r="OWF232" s="29"/>
      <c r="OWG232" s="29"/>
      <c r="OWH232" s="29"/>
      <c r="OWI232" s="29"/>
      <c r="OWJ232" s="29"/>
      <c r="OWK232" s="29"/>
      <c r="OWL232" s="29"/>
      <c r="OWM232" s="29"/>
      <c r="OWN232" s="29"/>
      <c r="OWO232" s="29"/>
      <c r="OWP232" s="29"/>
      <c r="OWQ232" s="29"/>
      <c r="OWR232" s="29"/>
      <c r="OWS232" s="29"/>
      <c r="OWT232" s="29"/>
      <c r="OWU232" s="29"/>
      <c r="OWV232" s="29"/>
      <c r="OWW232" s="29"/>
      <c r="OWX232" s="29"/>
      <c r="OWY232" s="29"/>
      <c r="OWZ232" s="29"/>
      <c r="OXA232" s="29"/>
      <c r="OXB232" s="29"/>
      <c r="OXC232" s="29"/>
      <c r="OXD232" s="29"/>
      <c r="OXE232" s="29"/>
      <c r="OXF232" s="29"/>
      <c r="OXG232" s="29"/>
      <c r="OXH232" s="29"/>
      <c r="OXI232" s="29"/>
      <c r="OXJ232" s="29"/>
      <c r="OXK232" s="29"/>
      <c r="OXL232" s="29"/>
      <c r="OXM232" s="29"/>
      <c r="OXN232" s="29"/>
      <c r="OXO232" s="29"/>
      <c r="OXP232" s="29"/>
      <c r="OXQ232" s="29"/>
      <c r="OXR232" s="29"/>
      <c r="OXS232" s="29"/>
      <c r="OXT232" s="29"/>
      <c r="OXU232" s="29"/>
      <c r="OXV232" s="29"/>
      <c r="OXW232" s="29"/>
      <c r="OXX232" s="29"/>
      <c r="OXY232" s="29"/>
      <c r="OXZ232" s="29"/>
      <c r="OYA232" s="29"/>
      <c r="OYB232" s="29"/>
      <c r="OYC232" s="29"/>
      <c r="OYD232" s="29"/>
      <c r="OYE232" s="29"/>
      <c r="OYF232" s="29"/>
      <c r="OYG232" s="29"/>
      <c r="OYH232" s="29"/>
      <c r="OYI232" s="29"/>
      <c r="OYJ232" s="29"/>
      <c r="OYK232" s="29"/>
      <c r="OYL232" s="29"/>
      <c r="OYM232" s="29"/>
      <c r="OYN232" s="29"/>
      <c r="OYO232" s="29"/>
      <c r="OYP232" s="29"/>
      <c r="OYQ232" s="29"/>
      <c r="OYR232" s="29"/>
      <c r="OYS232" s="29"/>
      <c r="OYT232" s="29"/>
      <c r="OYU232" s="29"/>
      <c r="OYV232" s="29"/>
      <c r="OYW232" s="29"/>
      <c r="OYX232" s="29"/>
      <c r="OYY232" s="29"/>
      <c r="OYZ232" s="29"/>
      <c r="OZA232" s="29"/>
      <c r="OZB232" s="29"/>
      <c r="OZC232" s="29"/>
      <c r="OZD232" s="29"/>
      <c r="OZE232" s="29"/>
      <c r="OZF232" s="29"/>
      <c r="OZG232" s="29"/>
      <c r="OZH232" s="29"/>
      <c r="OZI232" s="29"/>
      <c r="OZJ232" s="29"/>
      <c r="OZK232" s="29"/>
      <c r="OZL232" s="29"/>
      <c r="OZM232" s="29"/>
      <c r="OZN232" s="29"/>
      <c r="OZO232" s="29"/>
      <c r="OZP232" s="29"/>
      <c r="OZQ232" s="29"/>
      <c r="OZR232" s="29"/>
      <c r="OZS232" s="29"/>
      <c r="OZT232" s="29"/>
      <c r="OZU232" s="29"/>
      <c r="OZV232" s="29"/>
      <c r="OZW232" s="29"/>
      <c r="OZX232" s="29"/>
      <c r="OZY232" s="29"/>
      <c r="OZZ232" s="29"/>
      <c r="PAA232" s="29"/>
      <c r="PAB232" s="29"/>
      <c r="PAC232" s="29"/>
      <c r="PAD232" s="29"/>
      <c r="PAE232" s="29"/>
      <c r="PAF232" s="29"/>
      <c r="PAG232" s="29"/>
      <c r="PAH232" s="29"/>
      <c r="PAI232" s="29"/>
      <c r="PAJ232" s="29"/>
      <c r="PAK232" s="29"/>
      <c r="PAL232" s="29"/>
      <c r="PAM232" s="29"/>
      <c r="PAN232" s="29"/>
      <c r="PAO232" s="29"/>
      <c r="PAP232" s="29"/>
      <c r="PAQ232" s="29"/>
      <c r="PAR232" s="29"/>
      <c r="PAS232" s="29"/>
      <c r="PAT232" s="29"/>
      <c r="PAU232" s="29"/>
      <c r="PAV232" s="29"/>
      <c r="PAW232" s="29"/>
      <c r="PAX232" s="29"/>
      <c r="PAY232" s="29"/>
      <c r="PAZ232" s="29"/>
      <c r="PBA232" s="29"/>
      <c r="PBB232" s="29"/>
      <c r="PBC232" s="29"/>
      <c r="PBD232" s="29"/>
      <c r="PBE232" s="29"/>
      <c r="PBF232" s="29"/>
      <c r="PBG232" s="29"/>
      <c r="PBH232" s="29"/>
      <c r="PBI232" s="29"/>
      <c r="PBJ232" s="29"/>
      <c r="PBK232" s="29"/>
      <c r="PBL232" s="29"/>
      <c r="PBM232" s="29"/>
      <c r="PBN232" s="29"/>
      <c r="PBO232" s="29"/>
      <c r="PBP232" s="29"/>
      <c r="PBQ232" s="29"/>
      <c r="PBR232" s="29"/>
      <c r="PBS232" s="29"/>
      <c r="PBT232" s="29"/>
      <c r="PBU232" s="29"/>
      <c r="PBV232" s="29"/>
      <c r="PBW232" s="29"/>
      <c r="PBX232" s="29"/>
      <c r="PBY232" s="29"/>
      <c r="PBZ232" s="29"/>
      <c r="PCA232" s="29"/>
      <c r="PCB232" s="29"/>
      <c r="PCC232" s="29"/>
      <c r="PCD232" s="29"/>
      <c r="PCE232" s="29"/>
      <c r="PCF232" s="29"/>
      <c r="PCG232" s="29"/>
      <c r="PCH232" s="29"/>
      <c r="PCI232" s="29"/>
      <c r="PCJ232" s="29"/>
      <c r="PCK232" s="29"/>
      <c r="PCL232" s="29"/>
      <c r="PCM232" s="29"/>
      <c r="PCN232" s="29"/>
      <c r="PCO232" s="29"/>
      <c r="PCP232" s="29"/>
      <c r="PCQ232" s="29"/>
      <c r="PCR232" s="29"/>
      <c r="PCS232" s="29"/>
      <c r="PCT232" s="29"/>
      <c r="PCU232" s="29"/>
      <c r="PCV232" s="29"/>
      <c r="PCW232" s="29"/>
      <c r="PCX232" s="29"/>
      <c r="PCY232" s="29"/>
      <c r="PCZ232" s="29"/>
      <c r="PDA232" s="29"/>
      <c r="PDB232" s="29"/>
      <c r="PDC232" s="29"/>
      <c r="PDD232" s="29"/>
      <c r="PDE232" s="29"/>
      <c r="PDF232" s="29"/>
      <c r="PDG232" s="29"/>
      <c r="PDH232" s="29"/>
      <c r="PDI232" s="29"/>
      <c r="PDJ232" s="29"/>
      <c r="PDK232" s="29"/>
      <c r="PDL232" s="29"/>
      <c r="PDM232" s="29"/>
      <c r="PDN232" s="29"/>
      <c r="PDO232" s="29"/>
      <c r="PDP232" s="29"/>
      <c r="PDQ232" s="29"/>
      <c r="PDR232" s="29"/>
      <c r="PDS232" s="29"/>
      <c r="PDT232" s="29"/>
      <c r="PDU232" s="29"/>
      <c r="PDV232" s="29"/>
      <c r="PDW232" s="29"/>
      <c r="PDX232" s="29"/>
      <c r="PDY232" s="29"/>
      <c r="PDZ232" s="29"/>
      <c r="PEA232" s="29"/>
      <c r="PEB232" s="29"/>
      <c r="PEC232" s="29"/>
      <c r="PED232" s="29"/>
      <c r="PEE232" s="29"/>
      <c r="PEF232" s="29"/>
      <c r="PEG232" s="29"/>
      <c r="PEH232" s="29"/>
      <c r="PEI232" s="29"/>
      <c r="PEJ232" s="29"/>
      <c r="PEK232" s="29"/>
      <c r="PEL232" s="29"/>
      <c r="PEM232" s="29"/>
      <c r="PEN232" s="29"/>
      <c r="PEO232" s="29"/>
      <c r="PEP232" s="29"/>
      <c r="PEQ232" s="29"/>
      <c r="PER232" s="29"/>
      <c r="PES232" s="29"/>
      <c r="PET232" s="29"/>
      <c r="PEU232" s="29"/>
      <c r="PEV232" s="29"/>
      <c r="PEW232" s="29"/>
      <c r="PEX232" s="29"/>
      <c r="PEY232" s="29"/>
      <c r="PEZ232" s="29"/>
      <c r="PFA232" s="29"/>
      <c r="PFB232" s="29"/>
      <c r="PFC232" s="29"/>
      <c r="PFD232" s="29"/>
      <c r="PFE232" s="29"/>
      <c r="PFF232" s="29"/>
      <c r="PFG232" s="29"/>
      <c r="PFH232" s="29"/>
      <c r="PFI232" s="29"/>
      <c r="PFJ232" s="29"/>
      <c r="PFK232" s="29"/>
      <c r="PFL232" s="29"/>
      <c r="PFM232" s="29"/>
      <c r="PFN232" s="29"/>
      <c r="PFO232" s="29"/>
      <c r="PFP232" s="29"/>
      <c r="PFQ232" s="29"/>
      <c r="PFR232" s="29"/>
      <c r="PFS232" s="29"/>
      <c r="PFT232" s="29"/>
      <c r="PFU232" s="29"/>
      <c r="PFV232" s="29"/>
      <c r="PFW232" s="29"/>
      <c r="PFX232" s="29"/>
      <c r="PFY232" s="29"/>
      <c r="PFZ232" s="29"/>
      <c r="PGA232" s="29"/>
      <c r="PGB232" s="29"/>
      <c r="PGC232" s="29"/>
      <c r="PGD232" s="29"/>
      <c r="PGE232" s="29"/>
      <c r="PGF232" s="29"/>
      <c r="PGG232" s="29"/>
      <c r="PGH232" s="29"/>
      <c r="PGI232" s="29"/>
      <c r="PGJ232" s="29"/>
      <c r="PGK232" s="29"/>
      <c r="PGL232" s="29"/>
      <c r="PGM232" s="29"/>
      <c r="PGN232" s="29"/>
      <c r="PGO232" s="29"/>
      <c r="PGP232" s="29"/>
      <c r="PGQ232" s="29"/>
      <c r="PGR232" s="29"/>
      <c r="PGS232" s="29"/>
      <c r="PGT232" s="29"/>
      <c r="PGU232" s="29"/>
      <c r="PGV232" s="29"/>
      <c r="PGW232" s="29"/>
      <c r="PGX232" s="29"/>
      <c r="PGY232" s="29"/>
      <c r="PGZ232" s="29"/>
      <c r="PHA232" s="29"/>
      <c r="PHB232" s="29"/>
      <c r="PHC232" s="29"/>
      <c r="PHD232" s="29"/>
      <c r="PHE232" s="29"/>
      <c r="PHF232" s="29"/>
      <c r="PHG232" s="29"/>
      <c r="PHH232" s="29"/>
      <c r="PHI232" s="29"/>
      <c r="PHJ232" s="29"/>
      <c r="PHK232" s="29"/>
      <c r="PHL232" s="29"/>
      <c r="PHM232" s="29"/>
      <c r="PHN232" s="29"/>
      <c r="PHO232" s="29"/>
      <c r="PHP232" s="29"/>
      <c r="PHQ232" s="29"/>
      <c r="PHR232" s="29"/>
      <c r="PHS232" s="29"/>
      <c r="PHT232" s="29"/>
      <c r="PHU232" s="29"/>
      <c r="PHV232" s="29"/>
      <c r="PHW232" s="29"/>
      <c r="PHX232" s="29"/>
      <c r="PHY232" s="29"/>
      <c r="PHZ232" s="29"/>
      <c r="PIA232" s="29"/>
      <c r="PIB232" s="29"/>
      <c r="PIC232" s="29"/>
      <c r="PID232" s="29"/>
      <c r="PIE232" s="29"/>
      <c r="PIF232" s="29"/>
      <c r="PIG232" s="29"/>
      <c r="PIH232" s="29"/>
      <c r="PII232" s="29"/>
      <c r="PIJ232" s="29"/>
      <c r="PIK232" s="29"/>
      <c r="PIL232" s="29"/>
      <c r="PIM232" s="29"/>
      <c r="PIN232" s="29"/>
      <c r="PIO232" s="29"/>
      <c r="PIP232" s="29"/>
      <c r="PIQ232" s="29"/>
      <c r="PIR232" s="29"/>
      <c r="PIS232" s="29"/>
      <c r="PIT232" s="29"/>
      <c r="PIU232" s="29"/>
      <c r="PIV232" s="29"/>
      <c r="PIW232" s="29"/>
      <c r="PIX232" s="29"/>
      <c r="PIY232" s="29"/>
      <c r="PIZ232" s="29"/>
      <c r="PJA232" s="29"/>
      <c r="PJB232" s="29"/>
      <c r="PJC232" s="29"/>
      <c r="PJD232" s="29"/>
      <c r="PJE232" s="29"/>
      <c r="PJF232" s="29"/>
      <c r="PJG232" s="29"/>
      <c r="PJH232" s="29"/>
      <c r="PJI232" s="29"/>
      <c r="PJJ232" s="29"/>
      <c r="PJK232" s="29"/>
      <c r="PJL232" s="29"/>
      <c r="PJM232" s="29"/>
      <c r="PJN232" s="29"/>
      <c r="PJO232" s="29"/>
      <c r="PJP232" s="29"/>
      <c r="PJQ232" s="29"/>
      <c r="PJR232" s="29"/>
      <c r="PJS232" s="29"/>
      <c r="PJT232" s="29"/>
      <c r="PJU232" s="29"/>
      <c r="PJV232" s="29"/>
      <c r="PJW232" s="29"/>
      <c r="PJX232" s="29"/>
      <c r="PJY232" s="29"/>
      <c r="PJZ232" s="29"/>
      <c r="PKA232" s="29"/>
      <c r="PKB232" s="29"/>
      <c r="PKC232" s="29"/>
      <c r="PKD232" s="29"/>
      <c r="PKE232" s="29"/>
      <c r="PKF232" s="29"/>
      <c r="PKG232" s="29"/>
      <c r="PKH232" s="29"/>
      <c r="PKI232" s="29"/>
      <c r="PKJ232" s="29"/>
      <c r="PKK232" s="29"/>
      <c r="PKL232" s="29"/>
      <c r="PKM232" s="29"/>
      <c r="PKN232" s="29"/>
      <c r="PKO232" s="29"/>
      <c r="PKP232" s="29"/>
      <c r="PKQ232" s="29"/>
      <c r="PKR232" s="29"/>
      <c r="PKS232" s="29"/>
      <c r="PKT232" s="29"/>
      <c r="PKU232" s="29"/>
      <c r="PKV232" s="29"/>
      <c r="PKW232" s="29"/>
      <c r="PKX232" s="29"/>
      <c r="PKY232" s="29"/>
      <c r="PKZ232" s="29"/>
      <c r="PLA232" s="29"/>
      <c r="PLB232" s="29"/>
      <c r="PLC232" s="29"/>
      <c r="PLD232" s="29"/>
      <c r="PLE232" s="29"/>
      <c r="PLF232" s="29"/>
      <c r="PLG232" s="29"/>
      <c r="PLH232" s="29"/>
      <c r="PLI232" s="29"/>
      <c r="PLJ232" s="29"/>
      <c r="PLK232" s="29"/>
      <c r="PLL232" s="29"/>
      <c r="PLM232" s="29"/>
      <c r="PLN232" s="29"/>
      <c r="PLO232" s="29"/>
      <c r="PLP232" s="29"/>
      <c r="PLQ232" s="29"/>
      <c r="PLR232" s="29"/>
      <c r="PLS232" s="29"/>
      <c r="PLT232" s="29"/>
      <c r="PLU232" s="29"/>
      <c r="PLV232" s="29"/>
      <c r="PLW232" s="29"/>
      <c r="PLX232" s="29"/>
      <c r="PLY232" s="29"/>
      <c r="PLZ232" s="29"/>
      <c r="PMA232" s="29"/>
      <c r="PMB232" s="29"/>
      <c r="PMC232" s="29"/>
      <c r="PMD232" s="29"/>
      <c r="PME232" s="29"/>
      <c r="PMF232" s="29"/>
      <c r="PMG232" s="29"/>
      <c r="PMH232" s="29"/>
      <c r="PMI232" s="29"/>
      <c r="PMJ232" s="29"/>
      <c r="PMK232" s="29"/>
      <c r="PML232" s="29"/>
      <c r="PMM232" s="29"/>
      <c r="PMN232" s="29"/>
      <c r="PMO232" s="29"/>
      <c r="PMP232" s="29"/>
      <c r="PMQ232" s="29"/>
      <c r="PMR232" s="29"/>
      <c r="PMS232" s="29"/>
      <c r="PMT232" s="29"/>
      <c r="PMU232" s="29"/>
      <c r="PMV232" s="29"/>
      <c r="PMW232" s="29"/>
      <c r="PMX232" s="29"/>
      <c r="PMY232" s="29"/>
      <c r="PMZ232" s="29"/>
      <c r="PNA232" s="29"/>
      <c r="PNB232" s="29"/>
      <c r="PNC232" s="29"/>
      <c r="PND232" s="29"/>
      <c r="PNE232" s="29"/>
      <c r="PNF232" s="29"/>
      <c r="PNG232" s="29"/>
      <c r="PNH232" s="29"/>
      <c r="PNI232" s="29"/>
      <c r="PNJ232" s="29"/>
      <c r="PNK232" s="29"/>
      <c r="PNL232" s="29"/>
      <c r="PNM232" s="29"/>
      <c r="PNN232" s="29"/>
      <c r="PNO232" s="29"/>
      <c r="PNP232" s="29"/>
      <c r="PNQ232" s="29"/>
      <c r="PNR232" s="29"/>
      <c r="PNS232" s="29"/>
      <c r="PNT232" s="29"/>
      <c r="PNU232" s="29"/>
      <c r="PNV232" s="29"/>
      <c r="PNW232" s="29"/>
      <c r="PNX232" s="29"/>
      <c r="PNY232" s="29"/>
      <c r="PNZ232" s="29"/>
      <c r="POA232" s="29"/>
      <c r="POB232" s="29"/>
      <c r="POC232" s="29"/>
      <c r="POD232" s="29"/>
      <c r="POE232" s="29"/>
      <c r="POF232" s="29"/>
      <c r="POG232" s="29"/>
      <c r="POH232" s="29"/>
      <c r="POI232" s="29"/>
      <c r="POJ232" s="29"/>
      <c r="POK232" s="29"/>
      <c r="POL232" s="29"/>
      <c r="POM232" s="29"/>
      <c r="PON232" s="29"/>
      <c r="POO232" s="29"/>
      <c r="POP232" s="29"/>
      <c r="POQ232" s="29"/>
      <c r="POR232" s="29"/>
      <c r="POS232" s="29"/>
      <c r="POT232" s="29"/>
      <c r="POU232" s="29"/>
      <c r="POV232" s="29"/>
      <c r="POW232" s="29"/>
      <c r="POX232" s="29"/>
      <c r="POY232" s="29"/>
      <c r="POZ232" s="29"/>
      <c r="PPA232" s="29"/>
      <c r="PPB232" s="29"/>
      <c r="PPC232" s="29"/>
      <c r="PPD232" s="29"/>
      <c r="PPE232" s="29"/>
      <c r="PPF232" s="29"/>
      <c r="PPG232" s="29"/>
      <c r="PPH232" s="29"/>
      <c r="PPI232" s="29"/>
      <c r="PPJ232" s="29"/>
      <c r="PPK232" s="29"/>
      <c r="PPL232" s="29"/>
      <c r="PPM232" s="29"/>
      <c r="PPN232" s="29"/>
      <c r="PPO232" s="29"/>
      <c r="PPP232" s="29"/>
      <c r="PPQ232" s="29"/>
      <c r="PPR232" s="29"/>
      <c r="PPS232" s="29"/>
      <c r="PPT232" s="29"/>
      <c r="PPU232" s="29"/>
      <c r="PPV232" s="29"/>
      <c r="PPW232" s="29"/>
      <c r="PPX232" s="29"/>
      <c r="PPY232" s="29"/>
      <c r="PPZ232" s="29"/>
      <c r="PQA232" s="29"/>
      <c r="PQB232" s="29"/>
      <c r="PQC232" s="29"/>
      <c r="PQD232" s="29"/>
      <c r="PQE232" s="29"/>
      <c r="PQF232" s="29"/>
      <c r="PQG232" s="29"/>
      <c r="PQH232" s="29"/>
      <c r="PQI232" s="29"/>
      <c r="PQJ232" s="29"/>
      <c r="PQK232" s="29"/>
      <c r="PQL232" s="29"/>
      <c r="PQM232" s="29"/>
      <c r="PQN232" s="29"/>
      <c r="PQO232" s="29"/>
      <c r="PQP232" s="29"/>
      <c r="PQQ232" s="29"/>
      <c r="PQR232" s="29"/>
      <c r="PQS232" s="29"/>
      <c r="PQT232" s="29"/>
      <c r="PQU232" s="29"/>
      <c r="PQV232" s="29"/>
      <c r="PQW232" s="29"/>
      <c r="PQX232" s="29"/>
      <c r="PQY232" s="29"/>
      <c r="PQZ232" s="29"/>
      <c r="PRA232" s="29"/>
      <c r="PRB232" s="29"/>
      <c r="PRC232" s="29"/>
      <c r="PRD232" s="29"/>
      <c r="PRE232" s="29"/>
      <c r="PRF232" s="29"/>
      <c r="PRG232" s="29"/>
      <c r="PRH232" s="29"/>
      <c r="PRI232" s="29"/>
      <c r="PRJ232" s="29"/>
      <c r="PRK232" s="29"/>
      <c r="PRL232" s="29"/>
      <c r="PRM232" s="29"/>
      <c r="PRN232" s="29"/>
      <c r="PRO232" s="29"/>
      <c r="PRP232" s="29"/>
      <c r="PRQ232" s="29"/>
      <c r="PRR232" s="29"/>
      <c r="PRS232" s="29"/>
      <c r="PRT232" s="29"/>
      <c r="PRU232" s="29"/>
      <c r="PRV232" s="29"/>
      <c r="PRW232" s="29"/>
      <c r="PRX232" s="29"/>
      <c r="PRY232" s="29"/>
      <c r="PRZ232" s="29"/>
      <c r="PSA232" s="29"/>
      <c r="PSB232" s="29"/>
      <c r="PSC232" s="29"/>
      <c r="PSD232" s="29"/>
      <c r="PSE232" s="29"/>
      <c r="PSF232" s="29"/>
      <c r="PSG232" s="29"/>
      <c r="PSH232" s="29"/>
      <c r="PSI232" s="29"/>
      <c r="PSJ232" s="29"/>
      <c r="PSK232" s="29"/>
      <c r="PSL232" s="29"/>
      <c r="PSM232" s="29"/>
      <c r="PSN232" s="29"/>
      <c r="PSO232" s="29"/>
      <c r="PSP232" s="29"/>
      <c r="PSQ232" s="29"/>
      <c r="PSR232" s="29"/>
      <c r="PSS232" s="29"/>
      <c r="PST232" s="29"/>
      <c r="PSU232" s="29"/>
      <c r="PSV232" s="29"/>
      <c r="PSW232" s="29"/>
      <c r="PSX232" s="29"/>
      <c r="PSY232" s="29"/>
      <c r="PSZ232" s="29"/>
      <c r="PTA232" s="29"/>
      <c r="PTB232" s="29"/>
      <c r="PTC232" s="29"/>
      <c r="PTD232" s="29"/>
      <c r="PTE232" s="29"/>
      <c r="PTF232" s="29"/>
      <c r="PTG232" s="29"/>
      <c r="PTH232" s="29"/>
      <c r="PTI232" s="29"/>
      <c r="PTJ232" s="29"/>
      <c r="PTK232" s="29"/>
      <c r="PTL232" s="29"/>
      <c r="PTM232" s="29"/>
      <c r="PTN232" s="29"/>
      <c r="PTO232" s="29"/>
      <c r="PTP232" s="29"/>
      <c r="PTQ232" s="29"/>
      <c r="PTR232" s="29"/>
      <c r="PTS232" s="29"/>
      <c r="PTT232" s="29"/>
      <c r="PTU232" s="29"/>
      <c r="PTV232" s="29"/>
      <c r="PTW232" s="29"/>
      <c r="PTX232" s="29"/>
      <c r="PTY232" s="29"/>
      <c r="PTZ232" s="29"/>
      <c r="PUA232" s="29"/>
      <c r="PUB232" s="29"/>
      <c r="PUC232" s="29"/>
      <c r="PUD232" s="29"/>
      <c r="PUE232" s="29"/>
      <c r="PUF232" s="29"/>
      <c r="PUG232" s="29"/>
      <c r="PUH232" s="29"/>
      <c r="PUI232" s="29"/>
      <c r="PUJ232" s="29"/>
      <c r="PUK232" s="29"/>
      <c r="PUL232" s="29"/>
      <c r="PUM232" s="29"/>
      <c r="PUN232" s="29"/>
      <c r="PUO232" s="29"/>
      <c r="PUP232" s="29"/>
      <c r="PUQ232" s="29"/>
      <c r="PUR232" s="29"/>
      <c r="PUS232" s="29"/>
      <c r="PUT232" s="29"/>
      <c r="PUU232" s="29"/>
      <c r="PUV232" s="29"/>
      <c r="PUW232" s="29"/>
      <c r="PUX232" s="29"/>
      <c r="PUY232" s="29"/>
      <c r="PUZ232" s="29"/>
      <c r="PVA232" s="29"/>
      <c r="PVB232" s="29"/>
      <c r="PVC232" s="29"/>
      <c r="PVD232" s="29"/>
      <c r="PVE232" s="29"/>
      <c r="PVF232" s="29"/>
      <c r="PVG232" s="29"/>
      <c r="PVH232" s="29"/>
      <c r="PVI232" s="29"/>
      <c r="PVJ232" s="29"/>
      <c r="PVK232" s="29"/>
      <c r="PVL232" s="29"/>
      <c r="PVM232" s="29"/>
      <c r="PVN232" s="29"/>
      <c r="PVO232" s="29"/>
      <c r="PVP232" s="29"/>
      <c r="PVQ232" s="29"/>
      <c r="PVR232" s="29"/>
      <c r="PVS232" s="29"/>
      <c r="PVT232" s="29"/>
      <c r="PVU232" s="29"/>
      <c r="PVV232" s="29"/>
      <c r="PVW232" s="29"/>
      <c r="PVX232" s="29"/>
      <c r="PVY232" s="29"/>
      <c r="PVZ232" s="29"/>
      <c r="PWA232" s="29"/>
      <c r="PWB232" s="29"/>
      <c r="PWC232" s="29"/>
      <c r="PWD232" s="29"/>
      <c r="PWE232" s="29"/>
      <c r="PWF232" s="29"/>
      <c r="PWG232" s="29"/>
      <c r="PWH232" s="29"/>
      <c r="PWI232" s="29"/>
      <c r="PWJ232" s="29"/>
      <c r="PWK232" s="29"/>
      <c r="PWL232" s="29"/>
      <c r="PWM232" s="29"/>
      <c r="PWN232" s="29"/>
      <c r="PWO232" s="29"/>
      <c r="PWP232" s="29"/>
      <c r="PWQ232" s="29"/>
      <c r="PWR232" s="29"/>
      <c r="PWS232" s="29"/>
      <c r="PWT232" s="29"/>
      <c r="PWU232" s="29"/>
      <c r="PWV232" s="29"/>
      <c r="PWW232" s="29"/>
      <c r="PWX232" s="29"/>
      <c r="PWY232" s="29"/>
      <c r="PWZ232" s="29"/>
      <c r="PXA232" s="29"/>
      <c r="PXB232" s="29"/>
      <c r="PXC232" s="29"/>
      <c r="PXD232" s="29"/>
      <c r="PXE232" s="29"/>
      <c r="PXF232" s="29"/>
      <c r="PXG232" s="29"/>
      <c r="PXH232" s="29"/>
      <c r="PXI232" s="29"/>
      <c r="PXJ232" s="29"/>
      <c r="PXK232" s="29"/>
      <c r="PXL232" s="29"/>
      <c r="PXM232" s="29"/>
      <c r="PXN232" s="29"/>
      <c r="PXO232" s="29"/>
      <c r="PXP232" s="29"/>
      <c r="PXQ232" s="29"/>
      <c r="PXR232" s="29"/>
      <c r="PXS232" s="29"/>
      <c r="PXT232" s="29"/>
      <c r="PXU232" s="29"/>
      <c r="PXV232" s="29"/>
      <c r="PXW232" s="29"/>
      <c r="PXX232" s="29"/>
      <c r="PXY232" s="29"/>
      <c r="PXZ232" s="29"/>
      <c r="PYA232" s="29"/>
      <c r="PYB232" s="29"/>
      <c r="PYC232" s="29"/>
      <c r="PYD232" s="29"/>
      <c r="PYE232" s="29"/>
      <c r="PYF232" s="29"/>
      <c r="PYG232" s="29"/>
      <c r="PYH232" s="29"/>
      <c r="PYI232" s="29"/>
      <c r="PYJ232" s="29"/>
      <c r="PYK232" s="29"/>
      <c r="PYL232" s="29"/>
      <c r="PYM232" s="29"/>
      <c r="PYN232" s="29"/>
      <c r="PYO232" s="29"/>
      <c r="PYP232" s="29"/>
      <c r="PYQ232" s="29"/>
      <c r="PYR232" s="29"/>
      <c r="PYS232" s="29"/>
      <c r="PYT232" s="29"/>
      <c r="PYU232" s="29"/>
      <c r="PYV232" s="29"/>
      <c r="PYW232" s="29"/>
      <c r="PYX232" s="29"/>
      <c r="PYY232" s="29"/>
      <c r="PYZ232" s="29"/>
      <c r="PZA232" s="29"/>
      <c r="PZB232" s="29"/>
      <c r="PZC232" s="29"/>
      <c r="PZD232" s="29"/>
      <c r="PZE232" s="29"/>
      <c r="PZF232" s="29"/>
      <c r="PZG232" s="29"/>
      <c r="PZH232" s="29"/>
      <c r="PZI232" s="29"/>
      <c r="PZJ232" s="29"/>
      <c r="PZK232" s="29"/>
      <c r="PZL232" s="29"/>
      <c r="PZM232" s="29"/>
      <c r="PZN232" s="29"/>
      <c r="PZO232" s="29"/>
      <c r="PZP232" s="29"/>
      <c r="PZQ232" s="29"/>
      <c r="PZR232" s="29"/>
      <c r="PZS232" s="29"/>
      <c r="PZT232" s="29"/>
      <c r="PZU232" s="29"/>
      <c r="PZV232" s="29"/>
      <c r="PZW232" s="29"/>
      <c r="PZX232" s="29"/>
      <c r="PZY232" s="29"/>
      <c r="PZZ232" s="29"/>
      <c r="QAA232" s="29"/>
      <c r="QAB232" s="29"/>
      <c r="QAC232" s="29"/>
      <c r="QAD232" s="29"/>
      <c r="QAE232" s="29"/>
      <c r="QAF232" s="29"/>
      <c r="QAG232" s="29"/>
      <c r="QAH232" s="29"/>
      <c r="QAI232" s="29"/>
      <c r="QAJ232" s="29"/>
      <c r="QAK232" s="29"/>
      <c r="QAL232" s="29"/>
      <c r="QAM232" s="29"/>
      <c r="QAN232" s="29"/>
      <c r="QAO232" s="29"/>
      <c r="QAP232" s="29"/>
      <c r="QAQ232" s="29"/>
      <c r="QAR232" s="29"/>
      <c r="QAS232" s="29"/>
      <c r="QAT232" s="29"/>
      <c r="QAU232" s="29"/>
      <c r="QAV232" s="29"/>
      <c r="QAW232" s="29"/>
      <c r="QAX232" s="29"/>
      <c r="QAY232" s="29"/>
      <c r="QAZ232" s="29"/>
      <c r="QBA232" s="29"/>
      <c r="QBB232" s="29"/>
      <c r="QBC232" s="29"/>
      <c r="QBD232" s="29"/>
      <c r="QBE232" s="29"/>
      <c r="QBF232" s="29"/>
      <c r="QBG232" s="29"/>
      <c r="QBH232" s="29"/>
      <c r="QBI232" s="29"/>
      <c r="QBJ232" s="29"/>
      <c r="QBK232" s="29"/>
      <c r="QBL232" s="29"/>
      <c r="QBM232" s="29"/>
      <c r="QBN232" s="29"/>
      <c r="QBO232" s="29"/>
      <c r="QBP232" s="29"/>
      <c r="QBQ232" s="29"/>
      <c r="QBR232" s="29"/>
      <c r="QBS232" s="29"/>
      <c r="QBT232" s="29"/>
      <c r="QBU232" s="29"/>
      <c r="QBV232" s="29"/>
      <c r="QBW232" s="29"/>
      <c r="QBX232" s="29"/>
      <c r="QBY232" s="29"/>
      <c r="QBZ232" s="29"/>
      <c r="QCA232" s="29"/>
      <c r="QCB232" s="29"/>
      <c r="QCC232" s="29"/>
      <c r="QCD232" s="29"/>
      <c r="QCE232" s="29"/>
      <c r="QCF232" s="29"/>
      <c r="QCG232" s="29"/>
      <c r="QCH232" s="29"/>
      <c r="QCI232" s="29"/>
      <c r="QCJ232" s="29"/>
      <c r="QCK232" s="29"/>
      <c r="QCL232" s="29"/>
      <c r="QCM232" s="29"/>
      <c r="QCN232" s="29"/>
      <c r="QCO232" s="29"/>
      <c r="QCP232" s="29"/>
      <c r="QCQ232" s="29"/>
      <c r="QCR232" s="29"/>
      <c r="QCS232" s="29"/>
      <c r="QCT232" s="29"/>
      <c r="QCU232" s="29"/>
      <c r="QCV232" s="29"/>
      <c r="QCW232" s="29"/>
      <c r="QCX232" s="29"/>
      <c r="QCY232" s="29"/>
      <c r="QCZ232" s="29"/>
      <c r="QDA232" s="29"/>
      <c r="QDB232" s="29"/>
      <c r="QDC232" s="29"/>
      <c r="QDD232" s="29"/>
      <c r="QDE232" s="29"/>
      <c r="QDF232" s="29"/>
      <c r="QDG232" s="29"/>
      <c r="QDH232" s="29"/>
      <c r="QDI232" s="29"/>
      <c r="QDJ232" s="29"/>
      <c r="QDK232" s="29"/>
      <c r="QDL232" s="29"/>
      <c r="QDM232" s="29"/>
      <c r="QDN232" s="29"/>
      <c r="QDO232" s="29"/>
      <c r="QDP232" s="29"/>
      <c r="QDQ232" s="29"/>
      <c r="QDR232" s="29"/>
      <c r="QDS232" s="29"/>
      <c r="QDT232" s="29"/>
      <c r="QDU232" s="29"/>
      <c r="QDV232" s="29"/>
      <c r="QDW232" s="29"/>
      <c r="QDX232" s="29"/>
      <c r="QDY232" s="29"/>
      <c r="QDZ232" s="29"/>
      <c r="QEA232" s="29"/>
      <c r="QEB232" s="29"/>
      <c r="QEC232" s="29"/>
      <c r="QED232" s="29"/>
      <c r="QEE232" s="29"/>
      <c r="QEF232" s="29"/>
      <c r="QEG232" s="29"/>
      <c r="QEH232" s="29"/>
      <c r="QEI232" s="29"/>
      <c r="QEJ232" s="29"/>
      <c r="QEK232" s="29"/>
      <c r="QEL232" s="29"/>
      <c r="QEM232" s="29"/>
      <c r="QEN232" s="29"/>
      <c r="QEO232" s="29"/>
      <c r="QEP232" s="29"/>
      <c r="QEQ232" s="29"/>
      <c r="QER232" s="29"/>
      <c r="QES232" s="29"/>
      <c r="QET232" s="29"/>
      <c r="QEU232" s="29"/>
      <c r="QEV232" s="29"/>
      <c r="QEW232" s="29"/>
      <c r="QEX232" s="29"/>
      <c r="QEY232" s="29"/>
      <c r="QEZ232" s="29"/>
      <c r="QFA232" s="29"/>
      <c r="QFB232" s="29"/>
      <c r="QFC232" s="29"/>
      <c r="QFD232" s="29"/>
      <c r="QFE232" s="29"/>
      <c r="QFF232" s="29"/>
      <c r="QFG232" s="29"/>
      <c r="QFH232" s="29"/>
      <c r="QFI232" s="29"/>
      <c r="QFJ232" s="29"/>
      <c r="QFK232" s="29"/>
      <c r="QFL232" s="29"/>
      <c r="QFM232" s="29"/>
      <c r="QFN232" s="29"/>
      <c r="QFO232" s="29"/>
      <c r="QFP232" s="29"/>
      <c r="QFQ232" s="29"/>
      <c r="QFR232" s="29"/>
      <c r="QFS232" s="29"/>
      <c r="QFT232" s="29"/>
      <c r="QFU232" s="29"/>
      <c r="QFV232" s="29"/>
      <c r="QFW232" s="29"/>
      <c r="QFX232" s="29"/>
      <c r="QFY232" s="29"/>
      <c r="QFZ232" s="29"/>
      <c r="QGA232" s="29"/>
      <c r="QGB232" s="29"/>
      <c r="QGC232" s="29"/>
      <c r="QGD232" s="29"/>
      <c r="QGE232" s="29"/>
      <c r="QGF232" s="29"/>
      <c r="QGG232" s="29"/>
      <c r="QGH232" s="29"/>
      <c r="QGI232" s="29"/>
      <c r="QGJ232" s="29"/>
      <c r="QGK232" s="29"/>
      <c r="QGL232" s="29"/>
      <c r="QGM232" s="29"/>
      <c r="QGN232" s="29"/>
      <c r="QGO232" s="29"/>
      <c r="QGP232" s="29"/>
      <c r="QGQ232" s="29"/>
      <c r="QGR232" s="29"/>
      <c r="QGS232" s="29"/>
      <c r="QGT232" s="29"/>
      <c r="QGU232" s="29"/>
      <c r="QGV232" s="29"/>
      <c r="QGW232" s="29"/>
      <c r="QGX232" s="29"/>
      <c r="QGY232" s="29"/>
      <c r="QGZ232" s="29"/>
      <c r="QHA232" s="29"/>
      <c r="QHB232" s="29"/>
      <c r="QHC232" s="29"/>
      <c r="QHD232" s="29"/>
      <c r="QHE232" s="29"/>
      <c r="QHF232" s="29"/>
      <c r="QHG232" s="29"/>
      <c r="QHH232" s="29"/>
      <c r="QHI232" s="29"/>
      <c r="QHJ232" s="29"/>
      <c r="QHK232" s="29"/>
      <c r="QHL232" s="29"/>
      <c r="QHM232" s="29"/>
      <c r="QHN232" s="29"/>
      <c r="QHO232" s="29"/>
      <c r="QHP232" s="29"/>
      <c r="QHQ232" s="29"/>
      <c r="QHR232" s="29"/>
      <c r="QHS232" s="29"/>
      <c r="QHT232" s="29"/>
      <c r="QHU232" s="29"/>
      <c r="QHV232" s="29"/>
      <c r="QHW232" s="29"/>
      <c r="QHX232" s="29"/>
      <c r="QHY232" s="29"/>
      <c r="QHZ232" s="29"/>
      <c r="QIA232" s="29"/>
      <c r="QIB232" s="29"/>
      <c r="QIC232" s="29"/>
      <c r="QID232" s="29"/>
      <c r="QIE232" s="29"/>
      <c r="QIF232" s="29"/>
      <c r="QIG232" s="29"/>
      <c r="QIH232" s="29"/>
      <c r="QII232" s="29"/>
      <c r="QIJ232" s="29"/>
      <c r="QIK232" s="29"/>
      <c r="QIL232" s="29"/>
      <c r="QIM232" s="29"/>
      <c r="QIN232" s="29"/>
      <c r="QIO232" s="29"/>
      <c r="QIP232" s="29"/>
      <c r="QIQ232" s="29"/>
      <c r="QIR232" s="29"/>
      <c r="QIS232" s="29"/>
      <c r="QIT232" s="29"/>
      <c r="QIU232" s="29"/>
      <c r="QIV232" s="29"/>
      <c r="QIW232" s="29"/>
      <c r="QIX232" s="29"/>
      <c r="QIY232" s="29"/>
      <c r="QIZ232" s="29"/>
      <c r="QJA232" s="29"/>
      <c r="QJB232" s="29"/>
      <c r="QJC232" s="29"/>
      <c r="QJD232" s="29"/>
      <c r="QJE232" s="29"/>
      <c r="QJF232" s="29"/>
      <c r="QJG232" s="29"/>
      <c r="QJH232" s="29"/>
      <c r="QJI232" s="29"/>
      <c r="QJJ232" s="29"/>
      <c r="QJK232" s="29"/>
      <c r="QJL232" s="29"/>
      <c r="QJM232" s="29"/>
      <c r="QJN232" s="29"/>
      <c r="QJO232" s="29"/>
      <c r="QJP232" s="29"/>
      <c r="QJQ232" s="29"/>
      <c r="QJR232" s="29"/>
      <c r="QJS232" s="29"/>
      <c r="QJT232" s="29"/>
      <c r="QJU232" s="29"/>
      <c r="QJV232" s="29"/>
      <c r="QJW232" s="29"/>
      <c r="QJX232" s="29"/>
      <c r="QJY232" s="29"/>
      <c r="QJZ232" s="29"/>
      <c r="QKA232" s="29"/>
      <c r="QKB232" s="29"/>
      <c r="QKC232" s="29"/>
      <c r="QKD232" s="29"/>
      <c r="QKE232" s="29"/>
      <c r="QKF232" s="29"/>
      <c r="QKG232" s="29"/>
      <c r="QKH232" s="29"/>
      <c r="QKI232" s="29"/>
      <c r="QKJ232" s="29"/>
      <c r="QKK232" s="29"/>
      <c r="QKL232" s="29"/>
      <c r="QKM232" s="29"/>
      <c r="QKN232" s="29"/>
      <c r="QKO232" s="29"/>
      <c r="QKP232" s="29"/>
      <c r="QKQ232" s="29"/>
      <c r="QKR232" s="29"/>
      <c r="QKS232" s="29"/>
      <c r="QKT232" s="29"/>
      <c r="QKU232" s="29"/>
      <c r="QKV232" s="29"/>
      <c r="QKW232" s="29"/>
      <c r="QKX232" s="29"/>
      <c r="QKY232" s="29"/>
      <c r="QKZ232" s="29"/>
      <c r="QLA232" s="29"/>
      <c r="QLB232" s="29"/>
      <c r="QLC232" s="29"/>
      <c r="QLD232" s="29"/>
      <c r="QLE232" s="29"/>
      <c r="QLF232" s="29"/>
      <c r="QLG232" s="29"/>
      <c r="QLH232" s="29"/>
      <c r="QLI232" s="29"/>
      <c r="QLJ232" s="29"/>
      <c r="QLK232" s="29"/>
      <c r="QLL232" s="29"/>
      <c r="QLM232" s="29"/>
      <c r="QLN232" s="29"/>
      <c r="QLO232" s="29"/>
      <c r="QLP232" s="29"/>
      <c r="QLQ232" s="29"/>
      <c r="QLR232" s="29"/>
      <c r="QLS232" s="29"/>
      <c r="QLT232" s="29"/>
      <c r="QLU232" s="29"/>
      <c r="QLV232" s="29"/>
      <c r="QLW232" s="29"/>
      <c r="QLX232" s="29"/>
      <c r="QLY232" s="29"/>
      <c r="QLZ232" s="29"/>
      <c r="QMA232" s="29"/>
      <c r="QMB232" s="29"/>
      <c r="QMC232" s="29"/>
      <c r="QMD232" s="29"/>
      <c r="QME232" s="29"/>
      <c r="QMF232" s="29"/>
      <c r="QMG232" s="29"/>
      <c r="QMH232" s="29"/>
      <c r="QMI232" s="29"/>
      <c r="QMJ232" s="29"/>
      <c r="QMK232" s="29"/>
      <c r="QML232" s="29"/>
      <c r="QMM232" s="29"/>
      <c r="QMN232" s="29"/>
      <c r="QMO232" s="29"/>
      <c r="QMP232" s="29"/>
      <c r="QMQ232" s="29"/>
      <c r="QMR232" s="29"/>
      <c r="QMS232" s="29"/>
      <c r="QMT232" s="29"/>
      <c r="QMU232" s="29"/>
      <c r="QMV232" s="29"/>
      <c r="QMW232" s="29"/>
      <c r="QMX232" s="29"/>
      <c r="QMY232" s="29"/>
      <c r="QMZ232" s="29"/>
      <c r="QNA232" s="29"/>
      <c r="QNB232" s="29"/>
      <c r="QNC232" s="29"/>
      <c r="QND232" s="29"/>
      <c r="QNE232" s="29"/>
      <c r="QNF232" s="29"/>
      <c r="QNG232" s="29"/>
      <c r="QNH232" s="29"/>
      <c r="QNI232" s="29"/>
      <c r="QNJ232" s="29"/>
      <c r="QNK232" s="29"/>
      <c r="QNL232" s="29"/>
      <c r="QNM232" s="29"/>
      <c r="QNN232" s="29"/>
      <c r="QNO232" s="29"/>
      <c r="QNP232" s="29"/>
      <c r="QNQ232" s="29"/>
      <c r="QNR232" s="29"/>
      <c r="QNS232" s="29"/>
      <c r="QNT232" s="29"/>
      <c r="QNU232" s="29"/>
      <c r="QNV232" s="29"/>
      <c r="QNW232" s="29"/>
      <c r="QNX232" s="29"/>
      <c r="QNY232" s="29"/>
      <c r="QNZ232" s="29"/>
      <c r="QOA232" s="29"/>
      <c r="QOB232" s="29"/>
      <c r="QOC232" s="29"/>
      <c r="QOD232" s="29"/>
      <c r="QOE232" s="29"/>
      <c r="QOF232" s="29"/>
      <c r="QOG232" s="29"/>
      <c r="QOH232" s="29"/>
      <c r="QOI232" s="29"/>
      <c r="QOJ232" s="29"/>
      <c r="QOK232" s="29"/>
      <c r="QOL232" s="29"/>
      <c r="QOM232" s="29"/>
      <c r="QON232" s="29"/>
      <c r="QOO232" s="29"/>
      <c r="QOP232" s="29"/>
      <c r="QOQ232" s="29"/>
      <c r="QOR232" s="29"/>
      <c r="QOS232" s="29"/>
      <c r="QOT232" s="29"/>
      <c r="QOU232" s="29"/>
      <c r="QOV232" s="29"/>
      <c r="QOW232" s="29"/>
      <c r="QOX232" s="29"/>
      <c r="QOY232" s="29"/>
      <c r="QOZ232" s="29"/>
      <c r="QPA232" s="29"/>
      <c r="QPB232" s="29"/>
      <c r="QPC232" s="29"/>
      <c r="QPD232" s="29"/>
      <c r="QPE232" s="29"/>
      <c r="QPF232" s="29"/>
      <c r="QPG232" s="29"/>
      <c r="QPH232" s="29"/>
      <c r="QPI232" s="29"/>
      <c r="QPJ232" s="29"/>
      <c r="QPK232" s="29"/>
      <c r="QPL232" s="29"/>
      <c r="QPM232" s="29"/>
      <c r="QPN232" s="29"/>
      <c r="QPO232" s="29"/>
      <c r="QPP232" s="29"/>
      <c r="QPQ232" s="29"/>
      <c r="QPR232" s="29"/>
      <c r="QPS232" s="29"/>
      <c r="QPT232" s="29"/>
      <c r="QPU232" s="29"/>
      <c r="QPV232" s="29"/>
      <c r="QPW232" s="29"/>
      <c r="QPX232" s="29"/>
      <c r="QPY232" s="29"/>
      <c r="QPZ232" s="29"/>
      <c r="QQA232" s="29"/>
      <c r="QQB232" s="29"/>
      <c r="QQC232" s="29"/>
      <c r="QQD232" s="29"/>
      <c r="QQE232" s="29"/>
      <c r="QQF232" s="29"/>
      <c r="QQG232" s="29"/>
      <c r="QQH232" s="29"/>
      <c r="QQI232" s="29"/>
      <c r="QQJ232" s="29"/>
      <c r="QQK232" s="29"/>
      <c r="QQL232" s="29"/>
      <c r="QQM232" s="29"/>
      <c r="QQN232" s="29"/>
      <c r="QQO232" s="29"/>
      <c r="QQP232" s="29"/>
      <c r="QQQ232" s="29"/>
      <c r="QQR232" s="29"/>
      <c r="QQS232" s="29"/>
      <c r="QQT232" s="29"/>
      <c r="QQU232" s="29"/>
      <c r="QQV232" s="29"/>
      <c r="QQW232" s="29"/>
      <c r="QQX232" s="29"/>
      <c r="QQY232" s="29"/>
      <c r="QQZ232" s="29"/>
      <c r="QRA232" s="29"/>
      <c r="QRB232" s="29"/>
      <c r="QRC232" s="29"/>
      <c r="QRD232" s="29"/>
      <c r="QRE232" s="29"/>
      <c r="QRF232" s="29"/>
      <c r="QRG232" s="29"/>
      <c r="QRH232" s="29"/>
      <c r="QRI232" s="29"/>
      <c r="QRJ232" s="29"/>
      <c r="QRK232" s="29"/>
      <c r="QRL232" s="29"/>
      <c r="QRM232" s="29"/>
      <c r="QRN232" s="29"/>
      <c r="QRO232" s="29"/>
      <c r="QRP232" s="29"/>
      <c r="QRQ232" s="29"/>
      <c r="QRR232" s="29"/>
      <c r="QRS232" s="29"/>
      <c r="QRT232" s="29"/>
      <c r="QRU232" s="29"/>
      <c r="QRV232" s="29"/>
      <c r="QRW232" s="29"/>
      <c r="QRX232" s="29"/>
      <c r="QRY232" s="29"/>
      <c r="QRZ232" s="29"/>
      <c r="QSA232" s="29"/>
      <c r="QSB232" s="29"/>
      <c r="QSC232" s="29"/>
      <c r="QSD232" s="29"/>
      <c r="QSE232" s="29"/>
      <c r="QSF232" s="29"/>
      <c r="QSG232" s="29"/>
      <c r="QSH232" s="29"/>
      <c r="QSI232" s="29"/>
      <c r="QSJ232" s="29"/>
      <c r="QSK232" s="29"/>
      <c r="QSL232" s="29"/>
      <c r="QSM232" s="29"/>
      <c r="QSN232" s="29"/>
      <c r="QSO232" s="29"/>
      <c r="QSP232" s="29"/>
      <c r="QSQ232" s="29"/>
      <c r="QSR232" s="29"/>
      <c r="QSS232" s="29"/>
      <c r="QST232" s="29"/>
      <c r="QSU232" s="29"/>
      <c r="QSV232" s="29"/>
      <c r="QSW232" s="29"/>
      <c r="QSX232" s="29"/>
      <c r="QSY232" s="29"/>
      <c r="QSZ232" s="29"/>
      <c r="QTA232" s="29"/>
      <c r="QTB232" s="29"/>
      <c r="QTC232" s="29"/>
      <c r="QTD232" s="29"/>
      <c r="QTE232" s="29"/>
      <c r="QTF232" s="29"/>
      <c r="QTG232" s="29"/>
      <c r="QTH232" s="29"/>
      <c r="QTI232" s="29"/>
      <c r="QTJ232" s="29"/>
      <c r="QTK232" s="29"/>
      <c r="QTL232" s="29"/>
      <c r="QTM232" s="29"/>
      <c r="QTN232" s="29"/>
      <c r="QTO232" s="29"/>
      <c r="QTP232" s="29"/>
      <c r="QTQ232" s="29"/>
      <c r="QTR232" s="29"/>
      <c r="QTS232" s="29"/>
      <c r="QTT232" s="29"/>
      <c r="QTU232" s="29"/>
      <c r="QTV232" s="29"/>
      <c r="QTW232" s="29"/>
      <c r="QTX232" s="29"/>
      <c r="QTY232" s="29"/>
      <c r="QTZ232" s="29"/>
      <c r="QUA232" s="29"/>
      <c r="QUB232" s="29"/>
      <c r="QUC232" s="29"/>
      <c r="QUD232" s="29"/>
      <c r="QUE232" s="29"/>
      <c r="QUF232" s="29"/>
      <c r="QUG232" s="29"/>
      <c r="QUH232" s="29"/>
      <c r="QUI232" s="29"/>
      <c r="QUJ232" s="29"/>
      <c r="QUK232" s="29"/>
      <c r="QUL232" s="29"/>
      <c r="QUM232" s="29"/>
      <c r="QUN232" s="29"/>
      <c r="QUO232" s="29"/>
      <c r="QUP232" s="29"/>
      <c r="QUQ232" s="29"/>
      <c r="QUR232" s="29"/>
      <c r="QUS232" s="29"/>
      <c r="QUT232" s="29"/>
      <c r="QUU232" s="29"/>
      <c r="QUV232" s="29"/>
      <c r="QUW232" s="29"/>
      <c r="QUX232" s="29"/>
      <c r="QUY232" s="29"/>
      <c r="QUZ232" s="29"/>
      <c r="QVA232" s="29"/>
      <c r="QVB232" s="29"/>
      <c r="QVC232" s="29"/>
      <c r="QVD232" s="29"/>
      <c r="QVE232" s="29"/>
      <c r="QVF232" s="29"/>
      <c r="QVG232" s="29"/>
      <c r="QVH232" s="29"/>
      <c r="QVI232" s="29"/>
      <c r="QVJ232" s="29"/>
      <c r="QVK232" s="29"/>
      <c r="QVL232" s="29"/>
      <c r="QVM232" s="29"/>
      <c r="QVN232" s="29"/>
      <c r="QVO232" s="29"/>
      <c r="QVP232" s="29"/>
      <c r="QVQ232" s="29"/>
      <c r="QVR232" s="29"/>
      <c r="QVS232" s="29"/>
      <c r="QVT232" s="29"/>
      <c r="QVU232" s="29"/>
      <c r="QVV232" s="29"/>
      <c r="QVW232" s="29"/>
      <c r="QVX232" s="29"/>
      <c r="QVY232" s="29"/>
      <c r="QVZ232" s="29"/>
      <c r="QWA232" s="29"/>
      <c r="QWB232" s="29"/>
      <c r="QWC232" s="29"/>
      <c r="QWD232" s="29"/>
      <c r="QWE232" s="29"/>
      <c r="QWF232" s="29"/>
      <c r="QWG232" s="29"/>
      <c r="QWH232" s="29"/>
      <c r="QWI232" s="29"/>
      <c r="QWJ232" s="29"/>
      <c r="QWK232" s="29"/>
      <c r="QWL232" s="29"/>
      <c r="QWM232" s="29"/>
      <c r="QWN232" s="29"/>
      <c r="QWO232" s="29"/>
      <c r="QWP232" s="29"/>
      <c r="QWQ232" s="29"/>
      <c r="QWR232" s="29"/>
      <c r="QWS232" s="29"/>
      <c r="QWT232" s="29"/>
      <c r="QWU232" s="29"/>
      <c r="QWV232" s="29"/>
      <c r="QWW232" s="29"/>
      <c r="QWX232" s="29"/>
      <c r="QWY232" s="29"/>
      <c r="QWZ232" s="29"/>
      <c r="QXA232" s="29"/>
      <c r="QXB232" s="29"/>
      <c r="QXC232" s="29"/>
      <c r="QXD232" s="29"/>
      <c r="QXE232" s="29"/>
      <c r="QXF232" s="29"/>
      <c r="QXG232" s="29"/>
      <c r="QXH232" s="29"/>
      <c r="QXI232" s="29"/>
      <c r="QXJ232" s="29"/>
      <c r="QXK232" s="29"/>
      <c r="QXL232" s="29"/>
      <c r="QXM232" s="29"/>
      <c r="QXN232" s="29"/>
      <c r="QXO232" s="29"/>
      <c r="QXP232" s="29"/>
      <c r="QXQ232" s="29"/>
      <c r="QXR232" s="29"/>
      <c r="QXS232" s="29"/>
      <c r="QXT232" s="29"/>
      <c r="QXU232" s="29"/>
      <c r="QXV232" s="29"/>
      <c r="QXW232" s="29"/>
      <c r="QXX232" s="29"/>
      <c r="QXY232" s="29"/>
      <c r="QXZ232" s="29"/>
      <c r="QYA232" s="29"/>
      <c r="QYB232" s="29"/>
      <c r="QYC232" s="29"/>
      <c r="QYD232" s="29"/>
      <c r="QYE232" s="29"/>
      <c r="QYF232" s="29"/>
      <c r="QYG232" s="29"/>
      <c r="QYH232" s="29"/>
      <c r="QYI232" s="29"/>
      <c r="QYJ232" s="29"/>
      <c r="QYK232" s="29"/>
      <c r="QYL232" s="29"/>
      <c r="QYM232" s="29"/>
      <c r="QYN232" s="29"/>
      <c r="QYO232" s="29"/>
      <c r="QYP232" s="29"/>
      <c r="QYQ232" s="29"/>
      <c r="QYR232" s="29"/>
      <c r="QYS232" s="29"/>
      <c r="QYT232" s="29"/>
      <c r="QYU232" s="29"/>
      <c r="QYV232" s="29"/>
      <c r="QYW232" s="29"/>
      <c r="QYX232" s="29"/>
      <c r="QYY232" s="29"/>
      <c r="QYZ232" s="29"/>
      <c r="QZA232" s="29"/>
      <c r="QZB232" s="29"/>
      <c r="QZC232" s="29"/>
      <c r="QZD232" s="29"/>
      <c r="QZE232" s="29"/>
      <c r="QZF232" s="29"/>
      <c r="QZG232" s="29"/>
      <c r="QZH232" s="29"/>
      <c r="QZI232" s="29"/>
      <c r="QZJ232" s="29"/>
      <c r="QZK232" s="29"/>
      <c r="QZL232" s="29"/>
      <c r="QZM232" s="29"/>
      <c r="QZN232" s="29"/>
      <c r="QZO232" s="29"/>
      <c r="QZP232" s="29"/>
      <c r="QZQ232" s="29"/>
      <c r="QZR232" s="29"/>
      <c r="QZS232" s="29"/>
      <c r="QZT232" s="29"/>
      <c r="QZU232" s="29"/>
      <c r="QZV232" s="29"/>
      <c r="QZW232" s="29"/>
      <c r="QZX232" s="29"/>
      <c r="QZY232" s="29"/>
      <c r="QZZ232" s="29"/>
      <c r="RAA232" s="29"/>
      <c r="RAB232" s="29"/>
      <c r="RAC232" s="29"/>
      <c r="RAD232" s="29"/>
      <c r="RAE232" s="29"/>
      <c r="RAF232" s="29"/>
      <c r="RAG232" s="29"/>
      <c r="RAH232" s="29"/>
      <c r="RAI232" s="29"/>
      <c r="RAJ232" s="29"/>
      <c r="RAK232" s="29"/>
      <c r="RAL232" s="29"/>
      <c r="RAM232" s="29"/>
      <c r="RAN232" s="29"/>
      <c r="RAO232" s="29"/>
      <c r="RAP232" s="29"/>
      <c r="RAQ232" s="29"/>
      <c r="RAR232" s="29"/>
      <c r="RAS232" s="29"/>
      <c r="RAT232" s="29"/>
      <c r="RAU232" s="29"/>
      <c r="RAV232" s="29"/>
      <c r="RAW232" s="29"/>
      <c r="RAX232" s="29"/>
      <c r="RAY232" s="29"/>
      <c r="RAZ232" s="29"/>
      <c r="RBA232" s="29"/>
      <c r="RBB232" s="29"/>
      <c r="RBC232" s="29"/>
      <c r="RBD232" s="29"/>
      <c r="RBE232" s="29"/>
      <c r="RBF232" s="29"/>
      <c r="RBG232" s="29"/>
      <c r="RBH232" s="29"/>
      <c r="RBI232" s="29"/>
      <c r="RBJ232" s="29"/>
      <c r="RBK232" s="29"/>
      <c r="RBL232" s="29"/>
      <c r="RBM232" s="29"/>
      <c r="RBN232" s="29"/>
      <c r="RBO232" s="29"/>
      <c r="RBP232" s="29"/>
      <c r="RBQ232" s="29"/>
      <c r="RBR232" s="29"/>
      <c r="RBS232" s="29"/>
      <c r="RBT232" s="29"/>
      <c r="RBU232" s="29"/>
      <c r="RBV232" s="29"/>
      <c r="RBW232" s="29"/>
      <c r="RBX232" s="29"/>
      <c r="RBY232" s="29"/>
      <c r="RBZ232" s="29"/>
      <c r="RCA232" s="29"/>
      <c r="RCB232" s="29"/>
      <c r="RCC232" s="29"/>
      <c r="RCD232" s="29"/>
      <c r="RCE232" s="29"/>
      <c r="RCF232" s="29"/>
      <c r="RCG232" s="29"/>
      <c r="RCH232" s="29"/>
      <c r="RCI232" s="29"/>
      <c r="RCJ232" s="29"/>
      <c r="RCK232" s="29"/>
      <c r="RCL232" s="29"/>
      <c r="RCM232" s="29"/>
      <c r="RCN232" s="29"/>
      <c r="RCO232" s="29"/>
      <c r="RCP232" s="29"/>
      <c r="RCQ232" s="29"/>
      <c r="RCR232" s="29"/>
      <c r="RCS232" s="29"/>
      <c r="RCT232" s="29"/>
      <c r="RCU232" s="29"/>
      <c r="RCV232" s="29"/>
      <c r="RCW232" s="29"/>
      <c r="RCX232" s="29"/>
      <c r="RCY232" s="29"/>
      <c r="RCZ232" s="29"/>
      <c r="RDA232" s="29"/>
      <c r="RDB232" s="29"/>
      <c r="RDC232" s="29"/>
      <c r="RDD232" s="29"/>
      <c r="RDE232" s="29"/>
      <c r="RDF232" s="29"/>
      <c r="RDG232" s="29"/>
      <c r="RDH232" s="29"/>
      <c r="RDI232" s="29"/>
      <c r="RDJ232" s="29"/>
      <c r="RDK232" s="29"/>
      <c r="RDL232" s="29"/>
      <c r="RDM232" s="29"/>
      <c r="RDN232" s="29"/>
      <c r="RDO232" s="29"/>
      <c r="RDP232" s="29"/>
      <c r="RDQ232" s="29"/>
      <c r="RDR232" s="29"/>
      <c r="RDS232" s="29"/>
      <c r="RDT232" s="29"/>
      <c r="RDU232" s="29"/>
      <c r="RDV232" s="29"/>
      <c r="RDW232" s="29"/>
      <c r="RDX232" s="29"/>
      <c r="RDY232" s="29"/>
      <c r="RDZ232" s="29"/>
      <c r="REA232" s="29"/>
      <c r="REB232" s="29"/>
      <c r="REC232" s="29"/>
      <c r="RED232" s="29"/>
      <c r="REE232" s="29"/>
      <c r="REF232" s="29"/>
      <c r="REG232" s="29"/>
      <c r="REH232" s="29"/>
      <c r="REI232" s="29"/>
      <c r="REJ232" s="29"/>
      <c r="REK232" s="29"/>
      <c r="REL232" s="29"/>
      <c r="REM232" s="29"/>
      <c r="REN232" s="29"/>
      <c r="REO232" s="29"/>
      <c r="REP232" s="29"/>
      <c r="REQ232" s="29"/>
      <c r="RER232" s="29"/>
      <c r="RES232" s="29"/>
      <c r="RET232" s="29"/>
      <c r="REU232" s="29"/>
      <c r="REV232" s="29"/>
      <c r="REW232" s="29"/>
      <c r="REX232" s="29"/>
      <c r="REY232" s="29"/>
      <c r="REZ232" s="29"/>
      <c r="RFA232" s="29"/>
      <c r="RFB232" s="29"/>
      <c r="RFC232" s="29"/>
      <c r="RFD232" s="29"/>
      <c r="RFE232" s="29"/>
      <c r="RFF232" s="29"/>
      <c r="RFG232" s="29"/>
      <c r="RFH232" s="29"/>
      <c r="RFI232" s="29"/>
      <c r="RFJ232" s="29"/>
      <c r="RFK232" s="29"/>
      <c r="RFL232" s="29"/>
      <c r="RFM232" s="29"/>
      <c r="RFN232" s="29"/>
      <c r="RFO232" s="29"/>
      <c r="RFP232" s="29"/>
      <c r="RFQ232" s="29"/>
      <c r="RFR232" s="29"/>
      <c r="RFS232" s="29"/>
      <c r="RFT232" s="29"/>
      <c r="RFU232" s="29"/>
      <c r="RFV232" s="29"/>
      <c r="RFW232" s="29"/>
      <c r="RFX232" s="29"/>
      <c r="RFY232" s="29"/>
      <c r="RFZ232" s="29"/>
      <c r="RGA232" s="29"/>
      <c r="RGB232" s="29"/>
      <c r="RGC232" s="29"/>
      <c r="RGD232" s="29"/>
      <c r="RGE232" s="29"/>
      <c r="RGF232" s="29"/>
      <c r="RGG232" s="29"/>
      <c r="RGH232" s="29"/>
      <c r="RGI232" s="29"/>
      <c r="RGJ232" s="29"/>
      <c r="RGK232" s="29"/>
      <c r="RGL232" s="29"/>
      <c r="RGM232" s="29"/>
      <c r="RGN232" s="29"/>
      <c r="RGO232" s="29"/>
      <c r="RGP232" s="29"/>
      <c r="RGQ232" s="29"/>
      <c r="RGR232" s="29"/>
      <c r="RGS232" s="29"/>
      <c r="RGT232" s="29"/>
      <c r="RGU232" s="29"/>
      <c r="RGV232" s="29"/>
      <c r="RGW232" s="29"/>
      <c r="RGX232" s="29"/>
      <c r="RGY232" s="29"/>
      <c r="RGZ232" s="29"/>
      <c r="RHA232" s="29"/>
      <c r="RHB232" s="29"/>
      <c r="RHC232" s="29"/>
      <c r="RHD232" s="29"/>
      <c r="RHE232" s="29"/>
      <c r="RHF232" s="29"/>
      <c r="RHG232" s="29"/>
      <c r="RHH232" s="29"/>
      <c r="RHI232" s="29"/>
      <c r="RHJ232" s="29"/>
      <c r="RHK232" s="29"/>
      <c r="RHL232" s="29"/>
      <c r="RHM232" s="29"/>
      <c r="RHN232" s="29"/>
      <c r="RHO232" s="29"/>
      <c r="RHP232" s="29"/>
      <c r="RHQ232" s="29"/>
      <c r="RHR232" s="29"/>
      <c r="RHS232" s="29"/>
      <c r="RHT232" s="29"/>
      <c r="RHU232" s="29"/>
      <c r="RHV232" s="29"/>
      <c r="RHW232" s="29"/>
      <c r="RHX232" s="29"/>
      <c r="RHY232" s="29"/>
      <c r="RHZ232" s="29"/>
      <c r="RIA232" s="29"/>
      <c r="RIB232" s="29"/>
      <c r="RIC232" s="29"/>
      <c r="RID232" s="29"/>
      <c r="RIE232" s="29"/>
      <c r="RIF232" s="29"/>
      <c r="RIG232" s="29"/>
      <c r="RIH232" s="29"/>
      <c r="RII232" s="29"/>
      <c r="RIJ232" s="29"/>
      <c r="RIK232" s="29"/>
      <c r="RIL232" s="29"/>
      <c r="RIM232" s="29"/>
      <c r="RIN232" s="29"/>
      <c r="RIO232" s="29"/>
      <c r="RIP232" s="29"/>
      <c r="RIQ232" s="29"/>
      <c r="RIR232" s="29"/>
      <c r="RIS232" s="29"/>
      <c r="RIT232" s="29"/>
      <c r="RIU232" s="29"/>
      <c r="RIV232" s="29"/>
      <c r="RIW232" s="29"/>
      <c r="RIX232" s="29"/>
      <c r="RIY232" s="29"/>
      <c r="RIZ232" s="29"/>
      <c r="RJA232" s="29"/>
      <c r="RJB232" s="29"/>
      <c r="RJC232" s="29"/>
      <c r="RJD232" s="29"/>
      <c r="RJE232" s="29"/>
      <c r="RJF232" s="29"/>
      <c r="RJG232" s="29"/>
      <c r="RJH232" s="29"/>
      <c r="RJI232" s="29"/>
      <c r="RJJ232" s="29"/>
      <c r="RJK232" s="29"/>
      <c r="RJL232" s="29"/>
      <c r="RJM232" s="29"/>
      <c r="RJN232" s="29"/>
      <c r="RJO232" s="29"/>
      <c r="RJP232" s="29"/>
      <c r="RJQ232" s="29"/>
      <c r="RJR232" s="29"/>
      <c r="RJS232" s="29"/>
      <c r="RJT232" s="29"/>
      <c r="RJU232" s="29"/>
      <c r="RJV232" s="29"/>
      <c r="RJW232" s="29"/>
      <c r="RJX232" s="29"/>
      <c r="RJY232" s="29"/>
      <c r="RJZ232" s="29"/>
      <c r="RKA232" s="29"/>
      <c r="RKB232" s="29"/>
      <c r="RKC232" s="29"/>
      <c r="RKD232" s="29"/>
      <c r="RKE232" s="29"/>
      <c r="RKF232" s="29"/>
      <c r="RKG232" s="29"/>
      <c r="RKH232" s="29"/>
      <c r="RKI232" s="29"/>
      <c r="RKJ232" s="29"/>
      <c r="RKK232" s="29"/>
      <c r="RKL232" s="29"/>
      <c r="RKM232" s="29"/>
      <c r="RKN232" s="29"/>
      <c r="RKO232" s="29"/>
      <c r="RKP232" s="29"/>
      <c r="RKQ232" s="29"/>
      <c r="RKR232" s="29"/>
      <c r="RKS232" s="29"/>
      <c r="RKT232" s="29"/>
      <c r="RKU232" s="29"/>
      <c r="RKV232" s="29"/>
      <c r="RKW232" s="29"/>
      <c r="RKX232" s="29"/>
      <c r="RKY232" s="29"/>
      <c r="RKZ232" s="29"/>
      <c r="RLA232" s="29"/>
      <c r="RLB232" s="29"/>
      <c r="RLC232" s="29"/>
      <c r="RLD232" s="29"/>
      <c r="RLE232" s="29"/>
      <c r="RLF232" s="29"/>
      <c r="RLG232" s="29"/>
      <c r="RLH232" s="29"/>
      <c r="RLI232" s="29"/>
      <c r="RLJ232" s="29"/>
      <c r="RLK232" s="29"/>
      <c r="RLL232" s="29"/>
      <c r="RLM232" s="29"/>
      <c r="RLN232" s="29"/>
      <c r="RLO232" s="29"/>
      <c r="RLP232" s="29"/>
      <c r="RLQ232" s="29"/>
      <c r="RLR232" s="29"/>
      <c r="RLS232" s="29"/>
      <c r="RLT232" s="29"/>
      <c r="RLU232" s="29"/>
      <c r="RLV232" s="29"/>
      <c r="RLW232" s="29"/>
      <c r="RLX232" s="29"/>
      <c r="RLY232" s="29"/>
      <c r="RLZ232" s="29"/>
      <c r="RMA232" s="29"/>
      <c r="RMB232" s="29"/>
      <c r="RMC232" s="29"/>
      <c r="RMD232" s="29"/>
      <c r="RME232" s="29"/>
      <c r="RMF232" s="29"/>
      <c r="RMG232" s="29"/>
      <c r="RMH232" s="29"/>
      <c r="RMI232" s="29"/>
      <c r="RMJ232" s="29"/>
      <c r="RMK232" s="29"/>
      <c r="RML232" s="29"/>
      <c r="RMM232" s="29"/>
      <c r="RMN232" s="29"/>
      <c r="RMO232" s="29"/>
      <c r="RMP232" s="29"/>
      <c r="RMQ232" s="29"/>
      <c r="RMR232" s="29"/>
      <c r="RMS232" s="29"/>
      <c r="RMT232" s="29"/>
      <c r="RMU232" s="29"/>
      <c r="RMV232" s="29"/>
      <c r="RMW232" s="29"/>
      <c r="RMX232" s="29"/>
      <c r="RMY232" s="29"/>
      <c r="RMZ232" s="29"/>
      <c r="RNA232" s="29"/>
      <c r="RNB232" s="29"/>
      <c r="RNC232" s="29"/>
      <c r="RND232" s="29"/>
      <c r="RNE232" s="29"/>
      <c r="RNF232" s="29"/>
      <c r="RNG232" s="29"/>
      <c r="RNH232" s="29"/>
      <c r="RNI232" s="29"/>
      <c r="RNJ232" s="29"/>
      <c r="RNK232" s="29"/>
      <c r="RNL232" s="29"/>
      <c r="RNM232" s="29"/>
      <c r="RNN232" s="29"/>
      <c r="RNO232" s="29"/>
      <c r="RNP232" s="29"/>
      <c r="RNQ232" s="29"/>
      <c r="RNR232" s="29"/>
      <c r="RNS232" s="29"/>
      <c r="RNT232" s="29"/>
      <c r="RNU232" s="29"/>
      <c r="RNV232" s="29"/>
      <c r="RNW232" s="29"/>
      <c r="RNX232" s="29"/>
      <c r="RNY232" s="29"/>
      <c r="RNZ232" s="29"/>
      <c r="ROA232" s="29"/>
      <c r="ROB232" s="29"/>
      <c r="ROC232" s="29"/>
      <c r="ROD232" s="29"/>
      <c r="ROE232" s="29"/>
      <c r="ROF232" s="29"/>
      <c r="ROG232" s="29"/>
      <c r="ROH232" s="29"/>
      <c r="ROI232" s="29"/>
      <c r="ROJ232" s="29"/>
      <c r="ROK232" s="29"/>
      <c r="ROL232" s="29"/>
      <c r="ROM232" s="29"/>
      <c r="RON232" s="29"/>
      <c r="ROO232" s="29"/>
      <c r="ROP232" s="29"/>
      <c r="ROQ232" s="29"/>
      <c r="ROR232" s="29"/>
      <c r="ROS232" s="29"/>
      <c r="ROT232" s="29"/>
      <c r="ROU232" s="29"/>
      <c r="ROV232" s="29"/>
      <c r="ROW232" s="29"/>
      <c r="ROX232" s="29"/>
      <c r="ROY232" s="29"/>
      <c r="ROZ232" s="29"/>
      <c r="RPA232" s="29"/>
      <c r="RPB232" s="29"/>
      <c r="RPC232" s="29"/>
      <c r="RPD232" s="29"/>
      <c r="RPE232" s="29"/>
      <c r="RPF232" s="29"/>
      <c r="RPG232" s="29"/>
      <c r="RPH232" s="29"/>
      <c r="RPI232" s="29"/>
      <c r="RPJ232" s="29"/>
      <c r="RPK232" s="29"/>
      <c r="RPL232" s="29"/>
      <c r="RPM232" s="29"/>
      <c r="RPN232" s="29"/>
      <c r="RPO232" s="29"/>
      <c r="RPP232" s="29"/>
      <c r="RPQ232" s="29"/>
      <c r="RPR232" s="29"/>
      <c r="RPS232" s="29"/>
      <c r="RPT232" s="29"/>
      <c r="RPU232" s="29"/>
      <c r="RPV232" s="29"/>
      <c r="RPW232" s="29"/>
      <c r="RPX232" s="29"/>
      <c r="RPY232" s="29"/>
      <c r="RPZ232" s="29"/>
      <c r="RQA232" s="29"/>
      <c r="RQB232" s="29"/>
      <c r="RQC232" s="29"/>
      <c r="RQD232" s="29"/>
      <c r="RQE232" s="29"/>
      <c r="RQF232" s="29"/>
      <c r="RQG232" s="29"/>
      <c r="RQH232" s="29"/>
      <c r="RQI232" s="29"/>
      <c r="RQJ232" s="29"/>
      <c r="RQK232" s="29"/>
      <c r="RQL232" s="29"/>
      <c r="RQM232" s="29"/>
      <c r="RQN232" s="29"/>
      <c r="RQO232" s="29"/>
      <c r="RQP232" s="29"/>
      <c r="RQQ232" s="29"/>
      <c r="RQR232" s="29"/>
      <c r="RQS232" s="29"/>
      <c r="RQT232" s="29"/>
      <c r="RQU232" s="29"/>
      <c r="RQV232" s="29"/>
      <c r="RQW232" s="29"/>
      <c r="RQX232" s="29"/>
      <c r="RQY232" s="29"/>
      <c r="RQZ232" s="29"/>
      <c r="RRA232" s="29"/>
      <c r="RRB232" s="29"/>
      <c r="RRC232" s="29"/>
      <c r="RRD232" s="29"/>
      <c r="RRE232" s="29"/>
      <c r="RRF232" s="29"/>
      <c r="RRG232" s="29"/>
      <c r="RRH232" s="29"/>
      <c r="RRI232" s="29"/>
      <c r="RRJ232" s="29"/>
      <c r="RRK232" s="29"/>
      <c r="RRL232" s="29"/>
      <c r="RRM232" s="29"/>
      <c r="RRN232" s="29"/>
      <c r="RRO232" s="29"/>
      <c r="RRP232" s="29"/>
      <c r="RRQ232" s="29"/>
      <c r="RRR232" s="29"/>
      <c r="RRS232" s="29"/>
      <c r="RRT232" s="29"/>
      <c r="RRU232" s="29"/>
      <c r="RRV232" s="29"/>
      <c r="RRW232" s="29"/>
      <c r="RRX232" s="29"/>
      <c r="RRY232" s="29"/>
      <c r="RRZ232" s="29"/>
      <c r="RSA232" s="29"/>
      <c r="RSB232" s="29"/>
      <c r="RSC232" s="29"/>
      <c r="RSD232" s="29"/>
      <c r="RSE232" s="29"/>
      <c r="RSF232" s="29"/>
      <c r="RSG232" s="29"/>
      <c r="RSH232" s="29"/>
      <c r="RSI232" s="29"/>
      <c r="RSJ232" s="29"/>
      <c r="RSK232" s="29"/>
      <c r="RSL232" s="29"/>
      <c r="RSM232" s="29"/>
      <c r="RSN232" s="29"/>
      <c r="RSO232" s="29"/>
      <c r="RSP232" s="29"/>
      <c r="RSQ232" s="29"/>
      <c r="RSR232" s="29"/>
      <c r="RSS232" s="29"/>
      <c r="RST232" s="29"/>
      <c r="RSU232" s="29"/>
      <c r="RSV232" s="29"/>
      <c r="RSW232" s="29"/>
      <c r="RSX232" s="29"/>
      <c r="RSY232" s="29"/>
      <c r="RSZ232" s="29"/>
      <c r="RTA232" s="29"/>
      <c r="RTB232" s="29"/>
      <c r="RTC232" s="29"/>
      <c r="RTD232" s="29"/>
      <c r="RTE232" s="29"/>
      <c r="RTF232" s="29"/>
      <c r="RTG232" s="29"/>
      <c r="RTH232" s="29"/>
      <c r="RTI232" s="29"/>
      <c r="RTJ232" s="29"/>
      <c r="RTK232" s="29"/>
      <c r="RTL232" s="29"/>
      <c r="RTM232" s="29"/>
      <c r="RTN232" s="29"/>
      <c r="RTO232" s="29"/>
      <c r="RTP232" s="29"/>
      <c r="RTQ232" s="29"/>
      <c r="RTR232" s="29"/>
      <c r="RTS232" s="29"/>
      <c r="RTT232" s="29"/>
      <c r="RTU232" s="29"/>
      <c r="RTV232" s="29"/>
      <c r="RTW232" s="29"/>
      <c r="RTX232" s="29"/>
      <c r="RTY232" s="29"/>
      <c r="RTZ232" s="29"/>
      <c r="RUA232" s="29"/>
      <c r="RUB232" s="29"/>
      <c r="RUC232" s="29"/>
      <c r="RUD232" s="29"/>
      <c r="RUE232" s="29"/>
      <c r="RUF232" s="29"/>
      <c r="RUG232" s="29"/>
      <c r="RUH232" s="29"/>
      <c r="RUI232" s="29"/>
      <c r="RUJ232" s="29"/>
      <c r="RUK232" s="29"/>
      <c r="RUL232" s="29"/>
      <c r="RUM232" s="29"/>
      <c r="RUN232" s="29"/>
      <c r="RUO232" s="29"/>
      <c r="RUP232" s="29"/>
      <c r="RUQ232" s="29"/>
      <c r="RUR232" s="29"/>
      <c r="RUS232" s="29"/>
      <c r="RUT232" s="29"/>
      <c r="RUU232" s="29"/>
      <c r="RUV232" s="29"/>
      <c r="RUW232" s="29"/>
      <c r="RUX232" s="29"/>
      <c r="RUY232" s="29"/>
      <c r="RUZ232" s="29"/>
      <c r="RVA232" s="29"/>
      <c r="RVB232" s="29"/>
      <c r="RVC232" s="29"/>
      <c r="RVD232" s="29"/>
      <c r="RVE232" s="29"/>
      <c r="RVF232" s="29"/>
      <c r="RVG232" s="29"/>
      <c r="RVH232" s="29"/>
      <c r="RVI232" s="29"/>
      <c r="RVJ232" s="29"/>
      <c r="RVK232" s="29"/>
      <c r="RVL232" s="29"/>
      <c r="RVM232" s="29"/>
      <c r="RVN232" s="29"/>
      <c r="RVO232" s="29"/>
      <c r="RVP232" s="29"/>
      <c r="RVQ232" s="29"/>
      <c r="RVR232" s="29"/>
      <c r="RVS232" s="29"/>
      <c r="RVT232" s="29"/>
      <c r="RVU232" s="29"/>
      <c r="RVV232" s="29"/>
      <c r="RVW232" s="29"/>
      <c r="RVX232" s="29"/>
      <c r="RVY232" s="29"/>
      <c r="RVZ232" s="29"/>
      <c r="RWA232" s="29"/>
      <c r="RWB232" s="29"/>
      <c r="RWC232" s="29"/>
      <c r="RWD232" s="29"/>
      <c r="RWE232" s="29"/>
      <c r="RWF232" s="29"/>
      <c r="RWG232" s="29"/>
      <c r="RWH232" s="29"/>
      <c r="RWI232" s="29"/>
      <c r="RWJ232" s="29"/>
      <c r="RWK232" s="29"/>
      <c r="RWL232" s="29"/>
      <c r="RWM232" s="29"/>
      <c r="RWN232" s="29"/>
      <c r="RWO232" s="29"/>
      <c r="RWP232" s="29"/>
      <c r="RWQ232" s="29"/>
      <c r="RWR232" s="29"/>
      <c r="RWS232" s="29"/>
      <c r="RWT232" s="29"/>
      <c r="RWU232" s="29"/>
      <c r="RWV232" s="29"/>
      <c r="RWW232" s="29"/>
      <c r="RWX232" s="29"/>
      <c r="RWY232" s="29"/>
      <c r="RWZ232" s="29"/>
      <c r="RXA232" s="29"/>
      <c r="RXB232" s="29"/>
      <c r="RXC232" s="29"/>
      <c r="RXD232" s="29"/>
      <c r="RXE232" s="29"/>
      <c r="RXF232" s="29"/>
      <c r="RXG232" s="29"/>
      <c r="RXH232" s="29"/>
      <c r="RXI232" s="29"/>
      <c r="RXJ232" s="29"/>
      <c r="RXK232" s="29"/>
      <c r="RXL232" s="29"/>
      <c r="RXM232" s="29"/>
      <c r="RXN232" s="29"/>
      <c r="RXO232" s="29"/>
      <c r="RXP232" s="29"/>
      <c r="RXQ232" s="29"/>
      <c r="RXR232" s="29"/>
      <c r="RXS232" s="29"/>
      <c r="RXT232" s="29"/>
      <c r="RXU232" s="29"/>
      <c r="RXV232" s="29"/>
      <c r="RXW232" s="29"/>
      <c r="RXX232" s="29"/>
      <c r="RXY232" s="29"/>
      <c r="RXZ232" s="29"/>
      <c r="RYA232" s="29"/>
      <c r="RYB232" s="29"/>
      <c r="RYC232" s="29"/>
      <c r="RYD232" s="29"/>
      <c r="RYE232" s="29"/>
      <c r="RYF232" s="29"/>
      <c r="RYG232" s="29"/>
      <c r="RYH232" s="29"/>
      <c r="RYI232" s="29"/>
      <c r="RYJ232" s="29"/>
      <c r="RYK232" s="29"/>
      <c r="RYL232" s="29"/>
      <c r="RYM232" s="29"/>
      <c r="RYN232" s="29"/>
      <c r="RYO232" s="29"/>
      <c r="RYP232" s="29"/>
      <c r="RYQ232" s="29"/>
      <c r="RYR232" s="29"/>
      <c r="RYS232" s="29"/>
      <c r="RYT232" s="29"/>
      <c r="RYU232" s="29"/>
      <c r="RYV232" s="29"/>
      <c r="RYW232" s="29"/>
      <c r="RYX232" s="29"/>
      <c r="RYY232" s="29"/>
      <c r="RYZ232" s="29"/>
      <c r="RZA232" s="29"/>
      <c r="RZB232" s="29"/>
      <c r="RZC232" s="29"/>
      <c r="RZD232" s="29"/>
      <c r="RZE232" s="29"/>
      <c r="RZF232" s="29"/>
      <c r="RZG232" s="29"/>
      <c r="RZH232" s="29"/>
      <c r="RZI232" s="29"/>
      <c r="RZJ232" s="29"/>
      <c r="RZK232" s="29"/>
      <c r="RZL232" s="29"/>
      <c r="RZM232" s="29"/>
      <c r="RZN232" s="29"/>
      <c r="RZO232" s="29"/>
      <c r="RZP232" s="29"/>
      <c r="RZQ232" s="29"/>
      <c r="RZR232" s="29"/>
      <c r="RZS232" s="29"/>
      <c r="RZT232" s="29"/>
      <c r="RZU232" s="29"/>
      <c r="RZV232" s="29"/>
      <c r="RZW232" s="29"/>
      <c r="RZX232" s="29"/>
      <c r="RZY232" s="29"/>
      <c r="RZZ232" s="29"/>
      <c r="SAA232" s="29"/>
      <c r="SAB232" s="29"/>
      <c r="SAC232" s="29"/>
      <c r="SAD232" s="29"/>
      <c r="SAE232" s="29"/>
      <c r="SAF232" s="29"/>
      <c r="SAG232" s="29"/>
      <c r="SAH232" s="29"/>
      <c r="SAI232" s="29"/>
      <c r="SAJ232" s="29"/>
      <c r="SAK232" s="29"/>
      <c r="SAL232" s="29"/>
      <c r="SAM232" s="29"/>
      <c r="SAN232" s="29"/>
      <c r="SAO232" s="29"/>
      <c r="SAP232" s="29"/>
      <c r="SAQ232" s="29"/>
      <c r="SAR232" s="29"/>
      <c r="SAS232" s="29"/>
      <c r="SAT232" s="29"/>
      <c r="SAU232" s="29"/>
      <c r="SAV232" s="29"/>
      <c r="SAW232" s="29"/>
      <c r="SAX232" s="29"/>
      <c r="SAY232" s="29"/>
      <c r="SAZ232" s="29"/>
      <c r="SBA232" s="29"/>
      <c r="SBB232" s="29"/>
      <c r="SBC232" s="29"/>
      <c r="SBD232" s="29"/>
      <c r="SBE232" s="29"/>
      <c r="SBF232" s="29"/>
      <c r="SBG232" s="29"/>
      <c r="SBH232" s="29"/>
      <c r="SBI232" s="29"/>
      <c r="SBJ232" s="29"/>
      <c r="SBK232" s="29"/>
      <c r="SBL232" s="29"/>
      <c r="SBM232" s="29"/>
      <c r="SBN232" s="29"/>
      <c r="SBO232" s="29"/>
      <c r="SBP232" s="29"/>
      <c r="SBQ232" s="29"/>
      <c r="SBR232" s="29"/>
      <c r="SBS232" s="29"/>
      <c r="SBT232" s="29"/>
      <c r="SBU232" s="29"/>
      <c r="SBV232" s="29"/>
      <c r="SBW232" s="29"/>
      <c r="SBX232" s="29"/>
      <c r="SBY232" s="29"/>
      <c r="SBZ232" s="29"/>
      <c r="SCA232" s="29"/>
      <c r="SCB232" s="29"/>
      <c r="SCC232" s="29"/>
      <c r="SCD232" s="29"/>
      <c r="SCE232" s="29"/>
      <c r="SCF232" s="29"/>
      <c r="SCG232" s="29"/>
      <c r="SCH232" s="29"/>
      <c r="SCI232" s="29"/>
      <c r="SCJ232" s="29"/>
      <c r="SCK232" s="29"/>
      <c r="SCL232" s="29"/>
      <c r="SCM232" s="29"/>
      <c r="SCN232" s="29"/>
      <c r="SCO232" s="29"/>
      <c r="SCP232" s="29"/>
      <c r="SCQ232" s="29"/>
      <c r="SCR232" s="29"/>
      <c r="SCS232" s="29"/>
      <c r="SCT232" s="29"/>
      <c r="SCU232" s="29"/>
      <c r="SCV232" s="29"/>
      <c r="SCW232" s="29"/>
      <c r="SCX232" s="29"/>
      <c r="SCY232" s="29"/>
      <c r="SCZ232" s="29"/>
      <c r="SDA232" s="29"/>
      <c r="SDB232" s="29"/>
      <c r="SDC232" s="29"/>
      <c r="SDD232" s="29"/>
      <c r="SDE232" s="29"/>
      <c r="SDF232" s="29"/>
      <c r="SDG232" s="29"/>
      <c r="SDH232" s="29"/>
      <c r="SDI232" s="29"/>
      <c r="SDJ232" s="29"/>
      <c r="SDK232" s="29"/>
      <c r="SDL232" s="29"/>
      <c r="SDM232" s="29"/>
      <c r="SDN232" s="29"/>
      <c r="SDO232" s="29"/>
      <c r="SDP232" s="29"/>
      <c r="SDQ232" s="29"/>
      <c r="SDR232" s="29"/>
      <c r="SDS232" s="29"/>
      <c r="SDT232" s="29"/>
      <c r="SDU232" s="29"/>
      <c r="SDV232" s="29"/>
      <c r="SDW232" s="29"/>
      <c r="SDX232" s="29"/>
      <c r="SDY232" s="29"/>
      <c r="SDZ232" s="29"/>
      <c r="SEA232" s="29"/>
      <c r="SEB232" s="29"/>
      <c r="SEC232" s="29"/>
      <c r="SED232" s="29"/>
      <c r="SEE232" s="29"/>
      <c r="SEF232" s="29"/>
      <c r="SEG232" s="29"/>
      <c r="SEH232" s="29"/>
      <c r="SEI232" s="29"/>
      <c r="SEJ232" s="29"/>
      <c r="SEK232" s="29"/>
      <c r="SEL232" s="29"/>
      <c r="SEM232" s="29"/>
      <c r="SEN232" s="29"/>
      <c r="SEO232" s="29"/>
      <c r="SEP232" s="29"/>
      <c r="SEQ232" s="29"/>
      <c r="SER232" s="29"/>
      <c r="SES232" s="29"/>
      <c r="SET232" s="29"/>
      <c r="SEU232" s="29"/>
      <c r="SEV232" s="29"/>
      <c r="SEW232" s="29"/>
      <c r="SEX232" s="29"/>
      <c r="SEY232" s="29"/>
      <c r="SEZ232" s="29"/>
      <c r="SFA232" s="29"/>
      <c r="SFB232" s="29"/>
      <c r="SFC232" s="29"/>
      <c r="SFD232" s="29"/>
      <c r="SFE232" s="29"/>
      <c r="SFF232" s="29"/>
      <c r="SFG232" s="29"/>
      <c r="SFH232" s="29"/>
      <c r="SFI232" s="29"/>
      <c r="SFJ232" s="29"/>
      <c r="SFK232" s="29"/>
      <c r="SFL232" s="29"/>
      <c r="SFM232" s="29"/>
      <c r="SFN232" s="29"/>
      <c r="SFO232" s="29"/>
      <c r="SFP232" s="29"/>
      <c r="SFQ232" s="29"/>
      <c r="SFR232" s="29"/>
      <c r="SFS232" s="29"/>
      <c r="SFT232" s="29"/>
      <c r="SFU232" s="29"/>
      <c r="SFV232" s="29"/>
      <c r="SFW232" s="29"/>
      <c r="SFX232" s="29"/>
      <c r="SFY232" s="29"/>
      <c r="SFZ232" s="29"/>
      <c r="SGA232" s="29"/>
      <c r="SGB232" s="29"/>
      <c r="SGC232" s="29"/>
      <c r="SGD232" s="29"/>
      <c r="SGE232" s="29"/>
      <c r="SGF232" s="29"/>
      <c r="SGG232" s="29"/>
      <c r="SGH232" s="29"/>
      <c r="SGI232" s="29"/>
      <c r="SGJ232" s="29"/>
      <c r="SGK232" s="29"/>
      <c r="SGL232" s="29"/>
      <c r="SGM232" s="29"/>
      <c r="SGN232" s="29"/>
      <c r="SGO232" s="29"/>
      <c r="SGP232" s="29"/>
      <c r="SGQ232" s="29"/>
      <c r="SGR232" s="29"/>
      <c r="SGS232" s="29"/>
      <c r="SGT232" s="29"/>
      <c r="SGU232" s="29"/>
      <c r="SGV232" s="29"/>
      <c r="SGW232" s="29"/>
      <c r="SGX232" s="29"/>
      <c r="SGY232" s="29"/>
      <c r="SGZ232" s="29"/>
      <c r="SHA232" s="29"/>
      <c r="SHB232" s="29"/>
      <c r="SHC232" s="29"/>
      <c r="SHD232" s="29"/>
      <c r="SHE232" s="29"/>
      <c r="SHF232" s="29"/>
      <c r="SHG232" s="29"/>
      <c r="SHH232" s="29"/>
      <c r="SHI232" s="29"/>
      <c r="SHJ232" s="29"/>
      <c r="SHK232" s="29"/>
      <c r="SHL232" s="29"/>
      <c r="SHM232" s="29"/>
      <c r="SHN232" s="29"/>
      <c r="SHO232" s="29"/>
      <c r="SHP232" s="29"/>
      <c r="SHQ232" s="29"/>
      <c r="SHR232" s="29"/>
      <c r="SHS232" s="29"/>
      <c r="SHT232" s="29"/>
      <c r="SHU232" s="29"/>
      <c r="SHV232" s="29"/>
      <c r="SHW232" s="29"/>
      <c r="SHX232" s="29"/>
      <c r="SHY232" s="29"/>
      <c r="SHZ232" s="29"/>
      <c r="SIA232" s="29"/>
      <c r="SIB232" s="29"/>
      <c r="SIC232" s="29"/>
      <c r="SID232" s="29"/>
      <c r="SIE232" s="29"/>
      <c r="SIF232" s="29"/>
      <c r="SIG232" s="29"/>
      <c r="SIH232" s="29"/>
      <c r="SII232" s="29"/>
      <c r="SIJ232" s="29"/>
      <c r="SIK232" s="29"/>
      <c r="SIL232" s="29"/>
      <c r="SIM232" s="29"/>
      <c r="SIN232" s="29"/>
      <c r="SIO232" s="29"/>
      <c r="SIP232" s="29"/>
      <c r="SIQ232" s="29"/>
      <c r="SIR232" s="29"/>
      <c r="SIS232" s="29"/>
      <c r="SIT232" s="29"/>
      <c r="SIU232" s="29"/>
      <c r="SIV232" s="29"/>
      <c r="SIW232" s="29"/>
      <c r="SIX232" s="29"/>
      <c r="SIY232" s="29"/>
      <c r="SIZ232" s="29"/>
      <c r="SJA232" s="29"/>
      <c r="SJB232" s="29"/>
      <c r="SJC232" s="29"/>
      <c r="SJD232" s="29"/>
      <c r="SJE232" s="29"/>
      <c r="SJF232" s="29"/>
      <c r="SJG232" s="29"/>
      <c r="SJH232" s="29"/>
      <c r="SJI232" s="29"/>
      <c r="SJJ232" s="29"/>
      <c r="SJK232" s="29"/>
      <c r="SJL232" s="29"/>
      <c r="SJM232" s="29"/>
      <c r="SJN232" s="29"/>
      <c r="SJO232" s="29"/>
      <c r="SJP232" s="29"/>
      <c r="SJQ232" s="29"/>
      <c r="SJR232" s="29"/>
      <c r="SJS232" s="29"/>
      <c r="SJT232" s="29"/>
      <c r="SJU232" s="29"/>
      <c r="SJV232" s="29"/>
      <c r="SJW232" s="29"/>
      <c r="SJX232" s="29"/>
      <c r="SJY232" s="29"/>
      <c r="SJZ232" s="29"/>
      <c r="SKA232" s="29"/>
      <c r="SKB232" s="29"/>
      <c r="SKC232" s="29"/>
      <c r="SKD232" s="29"/>
      <c r="SKE232" s="29"/>
      <c r="SKF232" s="29"/>
      <c r="SKG232" s="29"/>
      <c r="SKH232" s="29"/>
      <c r="SKI232" s="29"/>
      <c r="SKJ232" s="29"/>
      <c r="SKK232" s="29"/>
      <c r="SKL232" s="29"/>
      <c r="SKM232" s="29"/>
      <c r="SKN232" s="29"/>
      <c r="SKO232" s="29"/>
      <c r="SKP232" s="29"/>
      <c r="SKQ232" s="29"/>
      <c r="SKR232" s="29"/>
      <c r="SKS232" s="29"/>
      <c r="SKT232" s="29"/>
      <c r="SKU232" s="29"/>
      <c r="SKV232" s="29"/>
      <c r="SKW232" s="29"/>
      <c r="SKX232" s="29"/>
      <c r="SKY232" s="29"/>
      <c r="SKZ232" s="29"/>
      <c r="SLA232" s="29"/>
      <c r="SLB232" s="29"/>
      <c r="SLC232" s="29"/>
      <c r="SLD232" s="29"/>
      <c r="SLE232" s="29"/>
      <c r="SLF232" s="29"/>
      <c r="SLG232" s="29"/>
      <c r="SLH232" s="29"/>
      <c r="SLI232" s="29"/>
      <c r="SLJ232" s="29"/>
      <c r="SLK232" s="29"/>
      <c r="SLL232" s="29"/>
      <c r="SLM232" s="29"/>
      <c r="SLN232" s="29"/>
      <c r="SLO232" s="29"/>
      <c r="SLP232" s="29"/>
      <c r="SLQ232" s="29"/>
      <c r="SLR232" s="29"/>
      <c r="SLS232" s="29"/>
      <c r="SLT232" s="29"/>
      <c r="SLU232" s="29"/>
      <c r="SLV232" s="29"/>
      <c r="SLW232" s="29"/>
      <c r="SLX232" s="29"/>
      <c r="SLY232" s="29"/>
      <c r="SLZ232" s="29"/>
      <c r="SMA232" s="29"/>
      <c r="SMB232" s="29"/>
      <c r="SMC232" s="29"/>
      <c r="SMD232" s="29"/>
      <c r="SME232" s="29"/>
      <c r="SMF232" s="29"/>
      <c r="SMG232" s="29"/>
      <c r="SMH232" s="29"/>
      <c r="SMI232" s="29"/>
      <c r="SMJ232" s="29"/>
      <c r="SMK232" s="29"/>
      <c r="SML232" s="29"/>
      <c r="SMM232" s="29"/>
      <c r="SMN232" s="29"/>
      <c r="SMO232" s="29"/>
      <c r="SMP232" s="29"/>
      <c r="SMQ232" s="29"/>
      <c r="SMR232" s="29"/>
      <c r="SMS232" s="29"/>
      <c r="SMT232" s="29"/>
      <c r="SMU232" s="29"/>
      <c r="SMV232" s="29"/>
      <c r="SMW232" s="29"/>
      <c r="SMX232" s="29"/>
      <c r="SMY232" s="29"/>
      <c r="SMZ232" s="29"/>
      <c r="SNA232" s="29"/>
      <c r="SNB232" s="29"/>
      <c r="SNC232" s="29"/>
      <c r="SND232" s="29"/>
      <c r="SNE232" s="29"/>
      <c r="SNF232" s="29"/>
      <c r="SNG232" s="29"/>
      <c r="SNH232" s="29"/>
      <c r="SNI232" s="29"/>
      <c r="SNJ232" s="29"/>
      <c r="SNK232" s="29"/>
      <c r="SNL232" s="29"/>
      <c r="SNM232" s="29"/>
      <c r="SNN232" s="29"/>
      <c r="SNO232" s="29"/>
      <c r="SNP232" s="29"/>
      <c r="SNQ232" s="29"/>
      <c r="SNR232" s="29"/>
      <c r="SNS232" s="29"/>
      <c r="SNT232" s="29"/>
      <c r="SNU232" s="29"/>
      <c r="SNV232" s="29"/>
      <c r="SNW232" s="29"/>
      <c r="SNX232" s="29"/>
      <c r="SNY232" s="29"/>
      <c r="SNZ232" s="29"/>
      <c r="SOA232" s="29"/>
      <c r="SOB232" s="29"/>
      <c r="SOC232" s="29"/>
      <c r="SOD232" s="29"/>
      <c r="SOE232" s="29"/>
      <c r="SOF232" s="29"/>
      <c r="SOG232" s="29"/>
      <c r="SOH232" s="29"/>
      <c r="SOI232" s="29"/>
      <c r="SOJ232" s="29"/>
      <c r="SOK232" s="29"/>
      <c r="SOL232" s="29"/>
      <c r="SOM232" s="29"/>
      <c r="SON232" s="29"/>
      <c r="SOO232" s="29"/>
      <c r="SOP232" s="29"/>
      <c r="SOQ232" s="29"/>
      <c r="SOR232" s="29"/>
      <c r="SOS232" s="29"/>
      <c r="SOT232" s="29"/>
      <c r="SOU232" s="29"/>
      <c r="SOV232" s="29"/>
      <c r="SOW232" s="29"/>
      <c r="SOX232" s="29"/>
      <c r="SOY232" s="29"/>
      <c r="SOZ232" s="29"/>
      <c r="SPA232" s="29"/>
      <c r="SPB232" s="29"/>
      <c r="SPC232" s="29"/>
      <c r="SPD232" s="29"/>
      <c r="SPE232" s="29"/>
      <c r="SPF232" s="29"/>
      <c r="SPG232" s="29"/>
      <c r="SPH232" s="29"/>
      <c r="SPI232" s="29"/>
      <c r="SPJ232" s="29"/>
      <c r="SPK232" s="29"/>
      <c r="SPL232" s="29"/>
      <c r="SPM232" s="29"/>
      <c r="SPN232" s="29"/>
      <c r="SPO232" s="29"/>
      <c r="SPP232" s="29"/>
      <c r="SPQ232" s="29"/>
      <c r="SPR232" s="29"/>
      <c r="SPS232" s="29"/>
      <c r="SPT232" s="29"/>
      <c r="SPU232" s="29"/>
      <c r="SPV232" s="29"/>
      <c r="SPW232" s="29"/>
      <c r="SPX232" s="29"/>
      <c r="SPY232" s="29"/>
      <c r="SPZ232" s="29"/>
      <c r="SQA232" s="29"/>
      <c r="SQB232" s="29"/>
      <c r="SQC232" s="29"/>
      <c r="SQD232" s="29"/>
      <c r="SQE232" s="29"/>
      <c r="SQF232" s="29"/>
      <c r="SQG232" s="29"/>
      <c r="SQH232" s="29"/>
      <c r="SQI232" s="29"/>
      <c r="SQJ232" s="29"/>
      <c r="SQK232" s="29"/>
      <c r="SQL232" s="29"/>
      <c r="SQM232" s="29"/>
      <c r="SQN232" s="29"/>
      <c r="SQO232" s="29"/>
      <c r="SQP232" s="29"/>
      <c r="SQQ232" s="29"/>
      <c r="SQR232" s="29"/>
      <c r="SQS232" s="29"/>
      <c r="SQT232" s="29"/>
      <c r="SQU232" s="29"/>
      <c r="SQV232" s="29"/>
      <c r="SQW232" s="29"/>
      <c r="SQX232" s="29"/>
      <c r="SQY232" s="29"/>
      <c r="SQZ232" s="29"/>
      <c r="SRA232" s="29"/>
      <c r="SRB232" s="29"/>
      <c r="SRC232" s="29"/>
      <c r="SRD232" s="29"/>
      <c r="SRE232" s="29"/>
      <c r="SRF232" s="29"/>
      <c r="SRG232" s="29"/>
      <c r="SRH232" s="29"/>
      <c r="SRI232" s="29"/>
      <c r="SRJ232" s="29"/>
      <c r="SRK232" s="29"/>
      <c r="SRL232" s="29"/>
      <c r="SRM232" s="29"/>
      <c r="SRN232" s="29"/>
      <c r="SRO232" s="29"/>
      <c r="SRP232" s="29"/>
      <c r="SRQ232" s="29"/>
      <c r="SRR232" s="29"/>
      <c r="SRS232" s="29"/>
      <c r="SRT232" s="29"/>
      <c r="SRU232" s="29"/>
      <c r="SRV232" s="29"/>
      <c r="SRW232" s="29"/>
      <c r="SRX232" s="29"/>
      <c r="SRY232" s="29"/>
      <c r="SRZ232" s="29"/>
      <c r="SSA232" s="29"/>
      <c r="SSB232" s="29"/>
      <c r="SSC232" s="29"/>
      <c r="SSD232" s="29"/>
      <c r="SSE232" s="29"/>
      <c r="SSF232" s="29"/>
      <c r="SSG232" s="29"/>
      <c r="SSH232" s="29"/>
      <c r="SSI232" s="29"/>
      <c r="SSJ232" s="29"/>
      <c r="SSK232" s="29"/>
      <c r="SSL232" s="29"/>
      <c r="SSM232" s="29"/>
      <c r="SSN232" s="29"/>
      <c r="SSO232" s="29"/>
      <c r="SSP232" s="29"/>
      <c r="SSQ232" s="29"/>
      <c r="SSR232" s="29"/>
      <c r="SSS232" s="29"/>
      <c r="SST232" s="29"/>
      <c r="SSU232" s="29"/>
      <c r="SSV232" s="29"/>
      <c r="SSW232" s="29"/>
      <c r="SSX232" s="29"/>
      <c r="SSY232" s="29"/>
      <c r="SSZ232" s="29"/>
      <c r="STA232" s="29"/>
      <c r="STB232" s="29"/>
      <c r="STC232" s="29"/>
      <c r="STD232" s="29"/>
      <c r="STE232" s="29"/>
      <c r="STF232" s="29"/>
      <c r="STG232" s="29"/>
      <c r="STH232" s="29"/>
      <c r="STI232" s="29"/>
      <c r="STJ232" s="29"/>
      <c r="STK232" s="29"/>
      <c r="STL232" s="29"/>
      <c r="STM232" s="29"/>
      <c r="STN232" s="29"/>
      <c r="STO232" s="29"/>
      <c r="STP232" s="29"/>
      <c r="STQ232" s="29"/>
      <c r="STR232" s="29"/>
      <c r="STS232" s="29"/>
      <c r="STT232" s="29"/>
      <c r="STU232" s="29"/>
      <c r="STV232" s="29"/>
      <c r="STW232" s="29"/>
      <c r="STX232" s="29"/>
      <c r="STY232" s="29"/>
      <c r="STZ232" s="29"/>
      <c r="SUA232" s="29"/>
      <c r="SUB232" s="29"/>
      <c r="SUC232" s="29"/>
      <c r="SUD232" s="29"/>
      <c r="SUE232" s="29"/>
      <c r="SUF232" s="29"/>
      <c r="SUG232" s="29"/>
      <c r="SUH232" s="29"/>
      <c r="SUI232" s="29"/>
      <c r="SUJ232" s="29"/>
      <c r="SUK232" s="29"/>
      <c r="SUL232" s="29"/>
      <c r="SUM232" s="29"/>
      <c r="SUN232" s="29"/>
      <c r="SUO232" s="29"/>
      <c r="SUP232" s="29"/>
      <c r="SUQ232" s="29"/>
      <c r="SUR232" s="29"/>
      <c r="SUS232" s="29"/>
      <c r="SUT232" s="29"/>
      <c r="SUU232" s="29"/>
      <c r="SUV232" s="29"/>
      <c r="SUW232" s="29"/>
      <c r="SUX232" s="29"/>
      <c r="SUY232" s="29"/>
      <c r="SUZ232" s="29"/>
      <c r="SVA232" s="29"/>
      <c r="SVB232" s="29"/>
      <c r="SVC232" s="29"/>
      <c r="SVD232" s="29"/>
      <c r="SVE232" s="29"/>
      <c r="SVF232" s="29"/>
      <c r="SVG232" s="29"/>
      <c r="SVH232" s="29"/>
      <c r="SVI232" s="29"/>
      <c r="SVJ232" s="29"/>
      <c r="SVK232" s="29"/>
      <c r="SVL232" s="29"/>
      <c r="SVM232" s="29"/>
      <c r="SVN232" s="29"/>
      <c r="SVO232" s="29"/>
      <c r="SVP232" s="29"/>
      <c r="SVQ232" s="29"/>
      <c r="SVR232" s="29"/>
      <c r="SVS232" s="29"/>
      <c r="SVT232" s="29"/>
      <c r="SVU232" s="29"/>
      <c r="SVV232" s="29"/>
      <c r="SVW232" s="29"/>
      <c r="SVX232" s="29"/>
      <c r="SVY232" s="29"/>
      <c r="SVZ232" s="29"/>
      <c r="SWA232" s="29"/>
      <c r="SWB232" s="29"/>
      <c r="SWC232" s="29"/>
      <c r="SWD232" s="29"/>
      <c r="SWE232" s="29"/>
      <c r="SWF232" s="29"/>
      <c r="SWG232" s="29"/>
      <c r="SWH232" s="29"/>
      <c r="SWI232" s="29"/>
      <c r="SWJ232" s="29"/>
      <c r="SWK232" s="29"/>
      <c r="SWL232" s="29"/>
      <c r="SWM232" s="29"/>
      <c r="SWN232" s="29"/>
      <c r="SWO232" s="29"/>
      <c r="SWP232" s="29"/>
      <c r="SWQ232" s="29"/>
      <c r="SWR232" s="29"/>
      <c r="SWS232" s="29"/>
      <c r="SWT232" s="29"/>
      <c r="SWU232" s="29"/>
      <c r="SWV232" s="29"/>
      <c r="SWW232" s="29"/>
      <c r="SWX232" s="29"/>
      <c r="SWY232" s="29"/>
      <c r="SWZ232" s="29"/>
      <c r="SXA232" s="29"/>
      <c r="SXB232" s="29"/>
      <c r="SXC232" s="29"/>
      <c r="SXD232" s="29"/>
      <c r="SXE232" s="29"/>
      <c r="SXF232" s="29"/>
      <c r="SXG232" s="29"/>
      <c r="SXH232" s="29"/>
      <c r="SXI232" s="29"/>
      <c r="SXJ232" s="29"/>
      <c r="SXK232" s="29"/>
      <c r="SXL232" s="29"/>
      <c r="SXM232" s="29"/>
      <c r="SXN232" s="29"/>
      <c r="SXO232" s="29"/>
      <c r="SXP232" s="29"/>
      <c r="SXQ232" s="29"/>
      <c r="SXR232" s="29"/>
      <c r="SXS232" s="29"/>
      <c r="SXT232" s="29"/>
      <c r="SXU232" s="29"/>
      <c r="SXV232" s="29"/>
      <c r="SXW232" s="29"/>
      <c r="SXX232" s="29"/>
      <c r="SXY232" s="29"/>
      <c r="SXZ232" s="29"/>
      <c r="SYA232" s="29"/>
      <c r="SYB232" s="29"/>
      <c r="SYC232" s="29"/>
      <c r="SYD232" s="29"/>
      <c r="SYE232" s="29"/>
      <c r="SYF232" s="29"/>
      <c r="SYG232" s="29"/>
      <c r="SYH232" s="29"/>
      <c r="SYI232" s="29"/>
      <c r="SYJ232" s="29"/>
      <c r="SYK232" s="29"/>
      <c r="SYL232" s="29"/>
      <c r="SYM232" s="29"/>
      <c r="SYN232" s="29"/>
      <c r="SYO232" s="29"/>
      <c r="SYP232" s="29"/>
      <c r="SYQ232" s="29"/>
      <c r="SYR232" s="29"/>
      <c r="SYS232" s="29"/>
      <c r="SYT232" s="29"/>
      <c r="SYU232" s="29"/>
      <c r="SYV232" s="29"/>
      <c r="SYW232" s="29"/>
      <c r="SYX232" s="29"/>
      <c r="SYY232" s="29"/>
      <c r="SYZ232" s="29"/>
      <c r="SZA232" s="29"/>
      <c r="SZB232" s="29"/>
      <c r="SZC232" s="29"/>
      <c r="SZD232" s="29"/>
      <c r="SZE232" s="29"/>
      <c r="SZF232" s="29"/>
      <c r="SZG232" s="29"/>
      <c r="SZH232" s="29"/>
      <c r="SZI232" s="29"/>
      <c r="SZJ232" s="29"/>
      <c r="SZK232" s="29"/>
      <c r="SZL232" s="29"/>
      <c r="SZM232" s="29"/>
      <c r="SZN232" s="29"/>
      <c r="SZO232" s="29"/>
      <c r="SZP232" s="29"/>
      <c r="SZQ232" s="29"/>
      <c r="SZR232" s="29"/>
      <c r="SZS232" s="29"/>
      <c r="SZT232" s="29"/>
      <c r="SZU232" s="29"/>
      <c r="SZV232" s="29"/>
      <c r="SZW232" s="29"/>
      <c r="SZX232" s="29"/>
      <c r="SZY232" s="29"/>
      <c r="SZZ232" s="29"/>
      <c r="TAA232" s="29"/>
      <c r="TAB232" s="29"/>
      <c r="TAC232" s="29"/>
      <c r="TAD232" s="29"/>
      <c r="TAE232" s="29"/>
      <c r="TAF232" s="29"/>
      <c r="TAG232" s="29"/>
      <c r="TAH232" s="29"/>
      <c r="TAI232" s="29"/>
      <c r="TAJ232" s="29"/>
      <c r="TAK232" s="29"/>
      <c r="TAL232" s="29"/>
      <c r="TAM232" s="29"/>
      <c r="TAN232" s="29"/>
      <c r="TAO232" s="29"/>
      <c r="TAP232" s="29"/>
      <c r="TAQ232" s="29"/>
      <c r="TAR232" s="29"/>
      <c r="TAS232" s="29"/>
      <c r="TAT232" s="29"/>
      <c r="TAU232" s="29"/>
      <c r="TAV232" s="29"/>
      <c r="TAW232" s="29"/>
      <c r="TAX232" s="29"/>
      <c r="TAY232" s="29"/>
      <c r="TAZ232" s="29"/>
      <c r="TBA232" s="29"/>
      <c r="TBB232" s="29"/>
      <c r="TBC232" s="29"/>
      <c r="TBD232" s="29"/>
      <c r="TBE232" s="29"/>
      <c r="TBF232" s="29"/>
      <c r="TBG232" s="29"/>
      <c r="TBH232" s="29"/>
      <c r="TBI232" s="29"/>
      <c r="TBJ232" s="29"/>
      <c r="TBK232" s="29"/>
      <c r="TBL232" s="29"/>
      <c r="TBM232" s="29"/>
      <c r="TBN232" s="29"/>
      <c r="TBO232" s="29"/>
      <c r="TBP232" s="29"/>
      <c r="TBQ232" s="29"/>
      <c r="TBR232" s="29"/>
      <c r="TBS232" s="29"/>
      <c r="TBT232" s="29"/>
      <c r="TBU232" s="29"/>
      <c r="TBV232" s="29"/>
      <c r="TBW232" s="29"/>
      <c r="TBX232" s="29"/>
      <c r="TBY232" s="29"/>
      <c r="TBZ232" s="29"/>
      <c r="TCA232" s="29"/>
      <c r="TCB232" s="29"/>
      <c r="TCC232" s="29"/>
      <c r="TCD232" s="29"/>
      <c r="TCE232" s="29"/>
      <c r="TCF232" s="29"/>
      <c r="TCG232" s="29"/>
      <c r="TCH232" s="29"/>
      <c r="TCI232" s="29"/>
      <c r="TCJ232" s="29"/>
      <c r="TCK232" s="29"/>
      <c r="TCL232" s="29"/>
      <c r="TCM232" s="29"/>
      <c r="TCN232" s="29"/>
      <c r="TCO232" s="29"/>
      <c r="TCP232" s="29"/>
      <c r="TCQ232" s="29"/>
      <c r="TCR232" s="29"/>
      <c r="TCS232" s="29"/>
      <c r="TCT232" s="29"/>
      <c r="TCU232" s="29"/>
      <c r="TCV232" s="29"/>
      <c r="TCW232" s="29"/>
      <c r="TCX232" s="29"/>
      <c r="TCY232" s="29"/>
      <c r="TCZ232" s="29"/>
      <c r="TDA232" s="29"/>
      <c r="TDB232" s="29"/>
      <c r="TDC232" s="29"/>
      <c r="TDD232" s="29"/>
      <c r="TDE232" s="29"/>
      <c r="TDF232" s="29"/>
      <c r="TDG232" s="29"/>
      <c r="TDH232" s="29"/>
      <c r="TDI232" s="29"/>
      <c r="TDJ232" s="29"/>
      <c r="TDK232" s="29"/>
      <c r="TDL232" s="29"/>
      <c r="TDM232" s="29"/>
      <c r="TDN232" s="29"/>
      <c r="TDO232" s="29"/>
      <c r="TDP232" s="29"/>
      <c r="TDQ232" s="29"/>
      <c r="TDR232" s="29"/>
      <c r="TDS232" s="29"/>
      <c r="TDT232" s="29"/>
      <c r="TDU232" s="29"/>
      <c r="TDV232" s="29"/>
      <c r="TDW232" s="29"/>
      <c r="TDX232" s="29"/>
      <c r="TDY232" s="29"/>
      <c r="TDZ232" s="29"/>
      <c r="TEA232" s="29"/>
      <c r="TEB232" s="29"/>
      <c r="TEC232" s="29"/>
      <c r="TED232" s="29"/>
      <c r="TEE232" s="29"/>
      <c r="TEF232" s="29"/>
      <c r="TEG232" s="29"/>
      <c r="TEH232" s="29"/>
      <c r="TEI232" s="29"/>
      <c r="TEJ232" s="29"/>
      <c r="TEK232" s="29"/>
      <c r="TEL232" s="29"/>
      <c r="TEM232" s="29"/>
      <c r="TEN232" s="29"/>
      <c r="TEO232" s="29"/>
      <c r="TEP232" s="29"/>
      <c r="TEQ232" s="29"/>
      <c r="TER232" s="29"/>
      <c r="TES232" s="29"/>
      <c r="TET232" s="29"/>
      <c r="TEU232" s="29"/>
      <c r="TEV232" s="29"/>
      <c r="TEW232" s="29"/>
      <c r="TEX232" s="29"/>
      <c r="TEY232" s="29"/>
      <c r="TEZ232" s="29"/>
      <c r="TFA232" s="29"/>
      <c r="TFB232" s="29"/>
      <c r="TFC232" s="29"/>
      <c r="TFD232" s="29"/>
      <c r="TFE232" s="29"/>
      <c r="TFF232" s="29"/>
      <c r="TFG232" s="29"/>
      <c r="TFH232" s="29"/>
      <c r="TFI232" s="29"/>
      <c r="TFJ232" s="29"/>
      <c r="TFK232" s="29"/>
      <c r="TFL232" s="29"/>
      <c r="TFM232" s="29"/>
      <c r="TFN232" s="29"/>
      <c r="TFO232" s="29"/>
      <c r="TFP232" s="29"/>
      <c r="TFQ232" s="29"/>
      <c r="TFR232" s="29"/>
      <c r="TFS232" s="29"/>
      <c r="TFT232" s="29"/>
      <c r="TFU232" s="29"/>
      <c r="TFV232" s="29"/>
      <c r="TFW232" s="29"/>
      <c r="TFX232" s="29"/>
      <c r="TFY232" s="29"/>
      <c r="TFZ232" s="29"/>
      <c r="TGA232" s="29"/>
      <c r="TGB232" s="29"/>
      <c r="TGC232" s="29"/>
      <c r="TGD232" s="29"/>
      <c r="TGE232" s="29"/>
      <c r="TGF232" s="29"/>
      <c r="TGG232" s="29"/>
      <c r="TGH232" s="29"/>
      <c r="TGI232" s="29"/>
      <c r="TGJ232" s="29"/>
      <c r="TGK232" s="29"/>
      <c r="TGL232" s="29"/>
      <c r="TGM232" s="29"/>
      <c r="TGN232" s="29"/>
      <c r="TGO232" s="29"/>
      <c r="TGP232" s="29"/>
      <c r="TGQ232" s="29"/>
      <c r="TGR232" s="29"/>
      <c r="TGS232" s="29"/>
      <c r="TGT232" s="29"/>
      <c r="TGU232" s="29"/>
      <c r="TGV232" s="29"/>
      <c r="TGW232" s="29"/>
      <c r="TGX232" s="29"/>
      <c r="TGY232" s="29"/>
      <c r="TGZ232" s="29"/>
      <c r="THA232" s="29"/>
      <c r="THB232" s="29"/>
      <c r="THC232" s="29"/>
      <c r="THD232" s="29"/>
      <c r="THE232" s="29"/>
      <c r="THF232" s="29"/>
      <c r="THG232" s="29"/>
      <c r="THH232" s="29"/>
      <c r="THI232" s="29"/>
      <c r="THJ232" s="29"/>
      <c r="THK232" s="29"/>
      <c r="THL232" s="29"/>
      <c r="THM232" s="29"/>
      <c r="THN232" s="29"/>
      <c r="THO232" s="29"/>
      <c r="THP232" s="29"/>
      <c r="THQ232" s="29"/>
      <c r="THR232" s="29"/>
      <c r="THS232" s="29"/>
      <c r="THT232" s="29"/>
      <c r="THU232" s="29"/>
      <c r="THV232" s="29"/>
      <c r="THW232" s="29"/>
      <c r="THX232" s="29"/>
      <c r="THY232" s="29"/>
      <c r="THZ232" s="29"/>
      <c r="TIA232" s="29"/>
      <c r="TIB232" s="29"/>
      <c r="TIC232" s="29"/>
      <c r="TID232" s="29"/>
      <c r="TIE232" s="29"/>
      <c r="TIF232" s="29"/>
      <c r="TIG232" s="29"/>
      <c r="TIH232" s="29"/>
      <c r="TII232" s="29"/>
      <c r="TIJ232" s="29"/>
      <c r="TIK232" s="29"/>
      <c r="TIL232" s="29"/>
      <c r="TIM232" s="29"/>
      <c r="TIN232" s="29"/>
      <c r="TIO232" s="29"/>
      <c r="TIP232" s="29"/>
      <c r="TIQ232" s="29"/>
      <c r="TIR232" s="29"/>
      <c r="TIS232" s="29"/>
      <c r="TIT232" s="29"/>
      <c r="TIU232" s="29"/>
      <c r="TIV232" s="29"/>
      <c r="TIW232" s="29"/>
      <c r="TIX232" s="29"/>
      <c r="TIY232" s="29"/>
      <c r="TIZ232" s="29"/>
      <c r="TJA232" s="29"/>
      <c r="TJB232" s="29"/>
      <c r="TJC232" s="29"/>
      <c r="TJD232" s="29"/>
      <c r="TJE232" s="29"/>
      <c r="TJF232" s="29"/>
      <c r="TJG232" s="29"/>
      <c r="TJH232" s="29"/>
      <c r="TJI232" s="29"/>
      <c r="TJJ232" s="29"/>
      <c r="TJK232" s="29"/>
      <c r="TJL232" s="29"/>
      <c r="TJM232" s="29"/>
      <c r="TJN232" s="29"/>
      <c r="TJO232" s="29"/>
      <c r="TJP232" s="29"/>
      <c r="TJQ232" s="29"/>
      <c r="TJR232" s="29"/>
      <c r="TJS232" s="29"/>
      <c r="TJT232" s="29"/>
      <c r="TJU232" s="29"/>
      <c r="TJV232" s="29"/>
      <c r="TJW232" s="29"/>
      <c r="TJX232" s="29"/>
      <c r="TJY232" s="29"/>
      <c r="TJZ232" s="29"/>
      <c r="TKA232" s="29"/>
      <c r="TKB232" s="29"/>
      <c r="TKC232" s="29"/>
      <c r="TKD232" s="29"/>
      <c r="TKE232" s="29"/>
      <c r="TKF232" s="29"/>
      <c r="TKG232" s="29"/>
      <c r="TKH232" s="29"/>
      <c r="TKI232" s="29"/>
      <c r="TKJ232" s="29"/>
      <c r="TKK232" s="29"/>
      <c r="TKL232" s="29"/>
      <c r="TKM232" s="29"/>
      <c r="TKN232" s="29"/>
      <c r="TKO232" s="29"/>
      <c r="TKP232" s="29"/>
      <c r="TKQ232" s="29"/>
      <c r="TKR232" s="29"/>
      <c r="TKS232" s="29"/>
      <c r="TKT232" s="29"/>
      <c r="TKU232" s="29"/>
      <c r="TKV232" s="29"/>
      <c r="TKW232" s="29"/>
      <c r="TKX232" s="29"/>
      <c r="TKY232" s="29"/>
      <c r="TKZ232" s="29"/>
      <c r="TLA232" s="29"/>
      <c r="TLB232" s="29"/>
      <c r="TLC232" s="29"/>
      <c r="TLD232" s="29"/>
      <c r="TLE232" s="29"/>
      <c r="TLF232" s="29"/>
      <c r="TLG232" s="29"/>
      <c r="TLH232" s="29"/>
      <c r="TLI232" s="29"/>
      <c r="TLJ232" s="29"/>
      <c r="TLK232" s="29"/>
      <c r="TLL232" s="29"/>
      <c r="TLM232" s="29"/>
      <c r="TLN232" s="29"/>
      <c r="TLO232" s="29"/>
      <c r="TLP232" s="29"/>
      <c r="TLQ232" s="29"/>
      <c r="TLR232" s="29"/>
      <c r="TLS232" s="29"/>
      <c r="TLT232" s="29"/>
      <c r="TLU232" s="29"/>
      <c r="TLV232" s="29"/>
      <c r="TLW232" s="29"/>
      <c r="TLX232" s="29"/>
      <c r="TLY232" s="29"/>
      <c r="TLZ232" s="29"/>
      <c r="TMA232" s="29"/>
      <c r="TMB232" s="29"/>
      <c r="TMC232" s="29"/>
      <c r="TMD232" s="29"/>
      <c r="TME232" s="29"/>
      <c r="TMF232" s="29"/>
      <c r="TMG232" s="29"/>
      <c r="TMH232" s="29"/>
      <c r="TMI232" s="29"/>
      <c r="TMJ232" s="29"/>
      <c r="TMK232" s="29"/>
      <c r="TML232" s="29"/>
      <c r="TMM232" s="29"/>
      <c r="TMN232" s="29"/>
      <c r="TMO232" s="29"/>
      <c r="TMP232" s="29"/>
      <c r="TMQ232" s="29"/>
      <c r="TMR232" s="29"/>
      <c r="TMS232" s="29"/>
      <c r="TMT232" s="29"/>
      <c r="TMU232" s="29"/>
      <c r="TMV232" s="29"/>
      <c r="TMW232" s="29"/>
      <c r="TMX232" s="29"/>
      <c r="TMY232" s="29"/>
      <c r="TMZ232" s="29"/>
      <c r="TNA232" s="29"/>
      <c r="TNB232" s="29"/>
      <c r="TNC232" s="29"/>
      <c r="TND232" s="29"/>
      <c r="TNE232" s="29"/>
      <c r="TNF232" s="29"/>
      <c r="TNG232" s="29"/>
      <c r="TNH232" s="29"/>
      <c r="TNI232" s="29"/>
      <c r="TNJ232" s="29"/>
      <c r="TNK232" s="29"/>
      <c r="TNL232" s="29"/>
      <c r="TNM232" s="29"/>
      <c r="TNN232" s="29"/>
      <c r="TNO232" s="29"/>
      <c r="TNP232" s="29"/>
      <c r="TNQ232" s="29"/>
      <c r="TNR232" s="29"/>
      <c r="TNS232" s="29"/>
      <c r="TNT232" s="29"/>
      <c r="TNU232" s="29"/>
      <c r="TNV232" s="29"/>
      <c r="TNW232" s="29"/>
      <c r="TNX232" s="29"/>
      <c r="TNY232" s="29"/>
      <c r="TNZ232" s="29"/>
      <c r="TOA232" s="29"/>
      <c r="TOB232" s="29"/>
      <c r="TOC232" s="29"/>
      <c r="TOD232" s="29"/>
      <c r="TOE232" s="29"/>
      <c r="TOF232" s="29"/>
      <c r="TOG232" s="29"/>
      <c r="TOH232" s="29"/>
      <c r="TOI232" s="29"/>
      <c r="TOJ232" s="29"/>
      <c r="TOK232" s="29"/>
      <c r="TOL232" s="29"/>
      <c r="TOM232" s="29"/>
      <c r="TON232" s="29"/>
      <c r="TOO232" s="29"/>
      <c r="TOP232" s="29"/>
      <c r="TOQ232" s="29"/>
      <c r="TOR232" s="29"/>
      <c r="TOS232" s="29"/>
      <c r="TOT232" s="29"/>
      <c r="TOU232" s="29"/>
      <c r="TOV232" s="29"/>
      <c r="TOW232" s="29"/>
      <c r="TOX232" s="29"/>
      <c r="TOY232" s="29"/>
      <c r="TOZ232" s="29"/>
      <c r="TPA232" s="29"/>
      <c r="TPB232" s="29"/>
      <c r="TPC232" s="29"/>
      <c r="TPD232" s="29"/>
      <c r="TPE232" s="29"/>
      <c r="TPF232" s="29"/>
      <c r="TPG232" s="29"/>
      <c r="TPH232" s="29"/>
      <c r="TPI232" s="29"/>
      <c r="TPJ232" s="29"/>
      <c r="TPK232" s="29"/>
      <c r="TPL232" s="29"/>
      <c r="TPM232" s="29"/>
      <c r="TPN232" s="29"/>
      <c r="TPO232" s="29"/>
      <c r="TPP232" s="29"/>
      <c r="TPQ232" s="29"/>
      <c r="TPR232" s="29"/>
      <c r="TPS232" s="29"/>
      <c r="TPT232" s="29"/>
      <c r="TPU232" s="29"/>
      <c r="TPV232" s="29"/>
      <c r="TPW232" s="29"/>
      <c r="TPX232" s="29"/>
      <c r="TPY232" s="29"/>
      <c r="TPZ232" s="29"/>
      <c r="TQA232" s="29"/>
      <c r="TQB232" s="29"/>
      <c r="TQC232" s="29"/>
      <c r="TQD232" s="29"/>
      <c r="TQE232" s="29"/>
      <c r="TQF232" s="29"/>
      <c r="TQG232" s="29"/>
      <c r="TQH232" s="29"/>
      <c r="TQI232" s="29"/>
      <c r="TQJ232" s="29"/>
      <c r="TQK232" s="29"/>
      <c r="TQL232" s="29"/>
      <c r="TQM232" s="29"/>
      <c r="TQN232" s="29"/>
      <c r="TQO232" s="29"/>
      <c r="TQP232" s="29"/>
      <c r="TQQ232" s="29"/>
      <c r="TQR232" s="29"/>
      <c r="TQS232" s="29"/>
      <c r="TQT232" s="29"/>
      <c r="TQU232" s="29"/>
      <c r="TQV232" s="29"/>
      <c r="TQW232" s="29"/>
      <c r="TQX232" s="29"/>
      <c r="TQY232" s="29"/>
      <c r="TQZ232" s="29"/>
      <c r="TRA232" s="29"/>
      <c r="TRB232" s="29"/>
      <c r="TRC232" s="29"/>
      <c r="TRD232" s="29"/>
      <c r="TRE232" s="29"/>
      <c r="TRF232" s="29"/>
      <c r="TRG232" s="29"/>
      <c r="TRH232" s="29"/>
      <c r="TRI232" s="29"/>
      <c r="TRJ232" s="29"/>
      <c r="TRK232" s="29"/>
      <c r="TRL232" s="29"/>
      <c r="TRM232" s="29"/>
      <c r="TRN232" s="29"/>
      <c r="TRO232" s="29"/>
      <c r="TRP232" s="29"/>
      <c r="TRQ232" s="29"/>
      <c r="TRR232" s="29"/>
      <c r="TRS232" s="29"/>
      <c r="TRT232" s="29"/>
      <c r="TRU232" s="29"/>
      <c r="TRV232" s="29"/>
      <c r="TRW232" s="29"/>
      <c r="TRX232" s="29"/>
      <c r="TRY232" s="29"/>
      <c r="TRZ232" s="29"/>
      <c r="TSA232" s="29"/>
      <c r="TSB232" s="29"/>
      <c r="TSC232" s="29"/>
      <c r="TSD232" s="29"/>
      <c r="TSE232" s="29"/>
      <c r="TSF232" s="29"/>
      <c r="TSG232" s="29"/>
      <c r="TSH232" s="29"/>
      <c r="TSI232" s="29"/>
      <c r="TSJ232" s="29"/>
      <c r="TSK232" s="29"/>
      <c r="TSL232" s="29"/>
      <c r="TSM232" s="29"/>
      <c r="TSN232" s="29"/>
      <c r="TSO232" s="29"/>
      <c r="TSP232" s="29"/>
      <c r="TSQ232" s="29"/>
      <c r="TSR232" s="29"/>
      <c r="TSS232" s="29"/>
      <c r="TST232" s="29"/>
      <c r="TSU232" s="29"/>
      <c r="TSV232" s="29"/>
      <c r="TSW232" s="29"/>
      <c r="TSX232" s="29"/>
      <c r="TSY232" s="29"/>
      <c r="TSZ232" s="29"/>
      <c r="TTA232" s="29"/>
      <c r="TTB232" s="29"/>
      <c r="TTC232" s="29"/>
      <c r="TTD232" s="29"/>
      <c r="TTE232" s="29"/>
      <c r="TTF232" s="29"/>
      <c r="TTG232" s="29"/>
      <c r="TTH232" s="29"/>
      <c r="TTI232" s="29"/>
      <c r="TTJ232" s="29"/>
      <c r="TTK232" s="29"/>
      <c r="TTL232" s="29"/>
      <c r="TTM232" s="29"/>
      <c r="TTN232" s="29"/>
      <c r="TTO232" s="29"/>
      <c r="TTP232" s="29"/>
      <c r="TTQ232" s="29"/>
      <c r="TTR232" s="29"/>
      <c r="TTS232" s="29"/>
      <c r="TTT232" s="29"/>
      <c r="TTU232" s="29"/>
      <c r="TTV232" s="29"/>
      <c r="TTW232" s="29"/>
      <c r="TTX232" s="29"/>
      <c r="TTY232" s="29"/>
      <c r="TTZ232" s="29"/>
      <c r="TUA232" s="29"/>
      <c r="TUB232" s="29"/>
      <c r="TUC232" s="29"/>
      <c r="TUD232" s="29"/>
      <c r="TUE232" s="29"/>
      <c r="TUF232" s="29"/>
      <c r="TUG232" s="29"/>
      <c r="TUH232" s="29"/>
      <c r="TUI232" s="29"/>
      <c r="TUJ232" s="29"/>
      <c r="TUK232" s="29"/>
      <c r="TUL232" s="29"/>
      <c r="TUM232" s="29"/>
      <c r="TUN232" s="29"/>
      <c r="TUO232" s="29"/>
      <c r="TUP232" s="29"/>
      <c r="TUQ232" s="29"/>
      <c r="TUR232" s="29"/>
      <c r="TUS232" s="29"/>
      <c r="TUT232" s="29"/>
      <c r="TUU232" s="29"/>
      <c r="TUV232" s="29"/>
      <c r="TUW232" s="29"/>
      <c r="TUX232" s="29"/>
      <c r="TUY232" s="29"/>
      <c r="TUZ232" s="29"/>
      <c r="TVA232" s="29"/>
      <c r="TVB232" s="29"/>
      <c r="TVC232" s="29"/>
      <c r="TVD232" s="29"/>
      <c r="TVE232" s="29"/>
      <c r="TVF232" s="29"/>
      <c r="TVG232" s="29"/>
      <c r="TVH232" s="29"/>
      <c r="TVI232" s="29"/>
      <c r="TVJ232" s="29"/>
      <c r="TVK232" s="29"/>
      <c r="TVL232" s="29"/>
      <c r="TVM232" s="29"/>
      <c r="TVN232" s="29"/>
      <c r="TVO232" s="29"/>
      <c r="TVP232" s="29"/>
      <c r="TVQ232" s="29"/>
      <c r="TVR232" s="29"/>
      <c r="TVS232" s="29"/>
      <c r="TVT232" s="29"/>
      <c r="TVU232" s="29"/>
      <c r="TVV232" s="29"/>
      <c r="TVW232" s="29"/>
      <c r="TVX232" s="29"/>
      <c r="TVY232" s="29"/>
      <c r="TVZ232" s="29"/>
      <c r="TWA232" s="29"/>
      <c r="TWB232" s="29"/>
      <c r="TWC232" s="29"/>
      <c r="TWD232" s="29"/>
      <c r="TWE232" s="29"/>
      <c r="TWF232" s="29"/>
      <c r="TWG232" s="29"/>
      <c r="TWH232" s="29"/>
      <c r="TWI232" s="29"/>
      <c r="TWJ232" s="29"/>
      <c r="TWK232" s="29"/>
      <c r="TWL232" s="29"/>
      <c r="TWM232" s="29"/>
      <c r="TWN232" s="29"/>
      <c r="TWO232" s="29"/>
      <c r="TWP232" s="29"/>
      <c r="TWQ232" s="29"/>
      <c r="TWR232" s="29"/>
      <c r="TWS232" s="29"/>
      <c r="TWT232" s="29"/>
      <c r="TWU232" s="29"/>
      <c r="TWV232" s="29"/>
      <c r="TWW232" s="29"/>
      <c r="TWX232" s="29"/>
      <c r="TWY232" s="29"/>
      <c r="TWZ232" s="29"/>
      <c r="TXA232" s="29"/>
      <c r="TXB232" s="29"/>
      <c r="TXC232" s="29"/>
      <c r="TXD232" s="29"/>
      <c r="TXE232" s="29"/>
      <c r="TXF232" s="29"/>
      <c r="TXG232" s="29"/>
      <c r="TXH232" s="29"/>
      <c r="TXI232" s="29"/>
      <c r="TXJ232" s="29"/>
      <c r="TXK232" s="29"/>
      <c r="TXL232" s="29"/>
      <c r="TXM232" s="29"/>
      <c r="TXN232" s="29"/>
      <c r="TXO232" s="29"/>
      <c r="TXP232" s="29"/>
      <c r="TXQ232" s="29"/>
      <c r="TXR232" s="29"/>
      <c r="TXS232" s="29"/>
      <c r="TXT232" s="29"/>
      <c r="TXU232" s="29"/>
      <c r="TXV232" s="29"/>
      <c r="TXW232" s="29"/>
      <c r="TXX232" s="29"/>
      <c r="TXY232" s="29"/>
      <c r="TXZ232" s="29"/>
      <c r="TYA232" s="29"/>
      <c r="TYB232" s="29"/>
      <c r="TYC232" s="29"/>
      <c r="TYD232" s="29"/>
      <c r="TYE232" s="29"/>
      <c r="TYF232" s="29"/>
      <c r="TYG232" s="29"/>
      <c r="TYH232" s="29"/>
      <c r="TYI232" s="29"/>
      <c r="TYJ232" s="29"/>
      <c r="TYK232" s="29"/>
      <c r="TYL232" s="29"/>
      <c r="TYM232" s="29"/>
      <c r="TYN232" s="29"/>
      <c r="TYO232" s="29"/>
      <c r="TYP232" s="29"/>
      <c r="TYQ232" s="29"/>
      <c r="TYR232" s="29"/>
      <c r="TYS232" s="29"/>
      <c r="TYT232" s="29"/>
      <c r="TYU232" s="29"/>
      <c r="TYV232" s="29"/>
      <c r="TYW232" s="29"/>
      <c r="TYX232" s="29"/>
      <c r="TYY232" s="29"/>
      <c r="TYZ232" s="29"/>
      <c r="TZA232" s="29"/>
      <c r="TZB232" s="29"/>
      <c r="TZC232" s="29"/>
      <c r="TZD232" s="29"/>
      <c r="TZE232" s="29"/>
      <c r="TZF232" s="29"/>
      <c r="TZG232" s="29"/>
      <c r="TZH232" s="29"/>
      <c r="TZI232" s="29"/>
      <c r="TZJ232" s="29"/>
      <c r="TZK232" s="29"/>
      <c r="TZL232" s="29"/>
      <c r="TZM232" s="29"/>
      <c r="TZN232" s="29"/>
      <c r="TZO232" s="29"/>
      <c r="TZP232" s="29"/>
      <c r="TZQ232" s="29"/>
      <c r="TZR232" s="29"/>
      <c r="TZS232" s="29"/>
      <c r="TZT232" s="29"/>
      <c r="TZU232" s="29"/>
      <c r="TZV232" s="29"/>
      <c r="TZW232" s="29"/>
      <c r="TZX232" s="29"/>
      <c r="TZY232" s="29"/>
      <c r="TZZ232" s="29"/>
      <c r="UAA232" s="29"/>
      <c r="UAB232" s="29"/>
      <c r="UAC232" s="29"/>
      <c r="UAD232" s="29"/>
      <c r="UAE232" s="29"/>
      <c r="UAF232" s="29"/>
      <c r="UAG232" s="29"/>
      <c r="UAH232" s="29"/>
      <c r="UAI232" s="29"/>
      <c r="UAJ232" s="29"/>
      <c r="UAK232" s="29"/>
      <c r="UAL232" s="29"/>
      <c r="UAM232" s="29"/>
      <c r="UAN232" s="29"/>
      <c r="UAO232" s="29"/>
      <c r="UAP232" s="29"/>
      <c r="UAQ232" s="29"/>
      <c r="UAR232" s="29"/>
      <c r="UAS232" s="29"/>
      <c r="UAT232" s="29"/>
      <c r="UAU232" s="29"/>
      <c r="UAV232" s="29"/>
      <c r="UAW232" s="29"/>
      <c r="UAX232" s="29"/>
      <c r="UAY232" s="29"/>
      <c r="UAZ232" s="29"/>
      <c r="UBA232" s="29"/>
      <c r="UBB232" s="29"/>
      <c r="UBC232" s="29"/>
      <c r="UBD232" s="29"/>
      <c r="UBE232" s="29"/>
      <c r="UBF232" s="29"/>
      <c r="UBG232" s="29"/>
      <c r="UBH232" s="29"/>
      <c r="UBI232" s="29"/>
      <c r="UBJ232" s="29"/>
      <c r="UBK232" s="29"/>
      <c r="UBL232" s="29"/>
      <c r="UBM232" s="29"/>
      <c r="UBN232" s="29"/>
      <c r="UBO232" s="29"/>
      <c r="UBP232" s="29"/>
      <c r="UBQ232" s="29"/>
      <c r="UBR232" s="29"/>
      <c r="UBS232" s="29"/>
      <c r="UBT232" s="29"/>
      <c r="UBU232" s="29"/>
      <c r="UBV232" s="29"/>
      <c r="UBW232" s="29"/>
      <c r="UBX232" s="29"/>
      <c r="UBY232" s="29"/>
      <c r="UBZ232" s="29"/>
      <c r="UCA232" s="29"/>
      <c r="UCB232" s="29"/>
      <c r="UCC232" s="29"/>
      <c r="UCD232" s="29"/>
      <c r="UCE232" s="29"/>
      <c r="UCF232" s="29"/>
      <c r="UCG232" s="29"/>
      <c r="UCH232" s="29"/>
      <c r="UCI232" s="29"/>
      <c r="UCJ232" s="29"/>
      <c r="UCK232" s="29"/>
      <c r="UCL232" s="29"/>
      <c r="UCM232" s="29"/>
      <c r="UCN232" s="29"/>
      <c r="UCO232" s="29"/>
      <c r="UCP232" s="29"/>
      <c r="UCQ232" s="29"/>
      <c r="UCR232" s="29"/>
      <c r="UCS232" s="29"/>
      <c r="UCT232" s="29"/>
      <c r="UCU232" s="29"/>
      <c r="UCV232" s="29"/>
      <c r="UCW232" s="29"/>
      <c r="UCX232" s="29"/>
      <c r="UCY232" s="29"/>
      <c r="UCZ232" s="29"/>
      <c r="UDA232" s="29"/>
      <c r="UDB232" s="29"/>
      <c r="UDC232" s="29"/>
      <c r="UDD232" s="29"/>
      <c r="UDE232" s="29"/>
      <c r="UDF232" s="29"/>
      <c r="UDG232" s="29"/>
      <c r="UDH232" s="29"/>
      <c r="UDI232" s="29"/>
      <c r="UDJ232" s="29"/>
      <c r="UDK232" s="29"/>
      <c r="UDL232" s="29"/>
      <c r="UDM232" s="29"/>
      <c r="UDN232" s="29"/>
      <c r="UDO232" s="29"/>
      <c r="UDP232" s="29"/>
      <c r="UDQ232" s="29"/>
      <c r="UDR232" s="29"/>
      <c r="UDS232" s="29"/>
      <c r="UDT232" s="29"/>
      <c r="UDU232" s="29"/>
      <c r="UDV232" s="29"/>
      <c r="UDW232" s="29"/>
      <c r="UDX232" s="29"/>
      <c r="UDY232" s="29"/>
      <c r="UDZ232" s="29"/>
      <c r="UEA232" s="29"/>
      <c r="UEB232" s="29"/>
      <c r="UEC232" s="29"/>
      <c r="UED232" s="29"/>
      <c r="UEE232" s="29"/>
      <c r="UEF232" s="29"/>
      <c r="UEG232" s="29"/>
      <c r="UEH232" s="29"/>
      <c r="UEI232" s="29"/>
      <c r="UEJ232" s="29"/>
      <c r="UEK232" s="29"/>
      <c r="UEL232" s="29"/>
      <c r="UEM232" s="29"/>
      <c r="UEN232" s="29"/>
      <c r="UEO232" s="29"/>
      <c r="UEP232" s="29"/>
      <c r="UEQ232" s="29"/>
      <c r="UER232" s="29"/>
      <c r="UES232" s="29"/>
      <c r="UET232" s="29"/>
      <c r="UEU232" s="29"/>
      <c r="UEV232" s="29"/>
      <c r="UEW232" s="29"/>
      <c r="UEX232" s="29"/>
      <c r="UEY232" s="29"/>
      <c r="UEZ232" s="29"/>
      <c r="UFA232" s="29"/>
      <c r="UFB232" s="29"/>
      <c r="UFC232" s="29"/>
      <c r="UFD232" s="29"/>
      <c r="UFE232" s="29"/>
      <c r="UFF232" s="29"/>
      <c r="UFG232" s="29"/>
      <c r="UFH232" s="29"/>
      <c r="UFI232" s="29"/>
      <c r="UFJ232" s="29"/>
      <c r="UFK232" s="29"/>
      <c r="UFL232" s="29"/>
      <c r="UFM232" s="29"/>
      <c r="UFN232" s="29"/>
      <c r="UFO232" s="29"/>
      <c r="UFP232" s="29"/>
      <c r="UFQ232" s="29"/>
      <c r="UFR232" s="29"/>
      <c r="UFS232" s="29"/>
      <c r="UFT232" s="29"/>
      <c r="UFU232" s="29"/>
      <c r="UFV232" s="29"/>
      <c r="UFW232" s="29"/>
      <c r="UFX232" s="29"/>
      <c r="UFY232" s="29"/>
      <c r="UFZ232" s="29"/>
      <c r="UGA232" s="29"/>
      <c r="UGB232" s="29"/>
      <c r="UGC232" s="29"/>
      <c r="UGD232" s="29"/>
      <c r="UGE232" s="29"/>
      <c r="UGF232" s="29"/>
      <c r="UGG232" s="29"/>
      <c r="UGH232" s="29"/>
      <c r="UGI232" s="29"/>
      <c r="UGJ232" s="29"/>
      <c r="UGK232" s="29"/>
      <c r="UGL232" s="29"/>
      <c r="UGM232" s="29"/>
      <c r="UGN232" s="29"/>
      <c r="UGO232" s="29"/>
      <c r="UGP232" s="29"/>
      <c r="UGQ232" s="29"/>
      <c r="UGR232" s="29"/>
      <c r="UGS232" s="29"/>
      <c r="UGT232" s="29"/>
      <c r="UGU232" s="29"/>
      <c r="UGV232" s="29"/>
      <c r="UGW232" s="29"/>
      <c r="UGX232" s="29"/>
      <c r="UGY232" s="29"/>
      <c r="UGZ232" s="29"/>
      <c r="UHA232" s="29"/>
      <c r="UHB232" s="29"/>
      <c r="UHC232" s="29"/>
      <c r="UHD232" s="29"/>
      <c r="UHE232" s="29"/>
      <c r="UHF232" s="29"/>
      <c r="UHG232" s="29"/>
      <c r="UHH232" s="29"/>
      <c r="UHI232" s="29"/>
      <c r="UHJ232" s="29"/>
      <c r="UHK232" s="29"/>
      <c r="UHL232" s="29"/>
      <c r="UHM232" s="29"/>
      <c r="UHN232" s="29"/>
      <c r="UHO232" s="29"/>
      <c r="UHP232" s="29"/>
      <c r="UHQ232" s="29"/>
      <c r="UHR232" s="29"/>
      <c r="UHS232" s="29"/>
      <c r="UHT232" s="29"/>
      <c r="UHU232" s="29"/>
      <c r="UHV232" s="29"/>
      <c r="UHW232" s="29"/>
      <c r="UHX232" s="29"/>
      <c r="UHY232" s="29"/>
      <c r="UHZ232" s="29"/>
      <c r="UIA232" s="29"/>
      <c r="UIB232" s="29"/>
      <c r="UIC232" s="29"/>
      <c r="UID232" s="29"/>
      <c r="UIE232" s="29"/>
      <c r="UIF232" s="29"/>
      <c r="UIG232" s="29"/>
      <c r="UIH232" s="29"/>
      <c r="UII232" s="29"/>
      <c r="UIJ232" s="29"/>
      <c r="UIK232" s="29"/>
      <c r="UIL232" s="29"/>
      <c r="UIM232" s="29"/>
      <c r="UIN232" s="29"/>
      <c r="UIO232" s="29"/>
      <c r="UIP232" s="29"/>
      <c r="UIQ232" s="29"/>
      <c r="UIR232" s="29"/>
      <c r="UIS232" s="29"/>
      <c r="UIT232" s="29"/>
      <c r="UIU232" s="29"/>
      <c r="UIV232" s="29"/>
      <c r="UIW232" s="29"/>
      <c r="UIX232" s="29"/>
      <c r="UIY232" s="29"/>
      <c r="UIZ232" s="29"/>
      <c r="UJA232" s="29"/>
      <c r="UJB232" s="29"/>
      <c r="UJC232" s="29"/>
      <c r="UJD232" s="29"/>
      <c r="UJE232" s="29"/>
      <c r="UJF232" s="29"/>
      <c r="UJG232" s="29"/>
      <c r="UJH232" s="29"/>
      <c r="UJI232" s="29"/>
      <c r="UJJ232" s="29"/>
      <c r="UJK232" s="29"/>
      <c r="UJL232" s="29"/>
      <c r="UJM232" s="29"/>
      <c r="UJN232" s="29"/>
      <c r="UJO232" s="29"/>
      <c r="UJP232" s="29"/>
      <c r="UJQ232" s="29"/>
      <c r="UJR232" s="29"/>
      <c r="UJS232" s="29"/>
      <c r="UJT232" s="29"/>
      <c r="UJU232" s="29"/>
      <c r="UJV232" s="29"/>
      <c r="UJW232" s="29"/>
      <c r="UJX232" s="29"/>
      <c r="UJY232" s="29"/>
      <c r="UJZ232" s="29"/>
      <c r="UKA232" s="29"/>
      <c r="UKB232" s="29"/>
      <c r="UKC232" s="29"/>
      <c r="UKD232" s="29"/>
      <c r="UKE232" s="29"/>
      <c r="UKF232" s="29"/>
      <c r="UKG232" s="29"/>
      <c r="UKH232" s="29"/>
      <c r="UKI232" s="29"/>
      <c r="UKJ232" s="29"/>
      <c r="UKK232" s="29"/>
      <c r="UKL232" s="29"/>
      <c r="UKM232" s="29"/>
      <c r="UKN232" s="29"/>
      <c r="UKO232" s="29"/>
      <c r="UKP232" s="29"/>
      <c r="UKQ232" s="29"/>
      <c r="UKR232" s="29"/>
      <c r="UKS232" s="29"/>
      <c r="UKT232" s="29"/>
      <c r="UKU232" s="29"/>
      <c r="UKV232" s="29"/>
      <c r="UKW232" s="29"/>
      <c r="UKX232" s="29"/>
      <c r="UKY232" s="29"/>
      <c r="UKZ232" s="29"/>
      <c r="ULA232" s="29"/>
      <c r="ULB232" s="29"/>
      <c r="ULC232" s="29"/>
      <c r="ULD232" s="29"/>
      <c r="ULE232" s="29"/>
      <c r="ULF232" s="29"/>
      <c r="ULG232" s="29"/>
      <c r="ULH232" s="29"/>
      <c r="ULI232" s="29"/>
      <c r="ULJ232" s="29"/>
      <c r="ULK232" s="29"/>
      <c r="ULL232" s="29"/>
      <c r="ULM232" s="29"/>
      <c r="ULN232" s="29"/>
      <c r="ULO232" s="29"/>
      <c r="ULP232" s="29"/>
      <c r="ULQ232" s="29"/>
      <c r="ULR232" s="29"/>
      <c r="ULS232" s="29"/>
      <c r="ULT232" s="29"/>
      <c r="ULU232" s="29"/>
      <c r="ULV232" s="29"/>
      <c r="ULW232" s="29"/>
      <c r="ULX232" s="29"/>
      <c r="ULY232" s="29"/>
      <c r="ULZ232" s="29"/>
      <c r="UMA232" s="29"/>
      <c r="UMB232" s="29"/>
      <c r="UMC232" s="29"/>
      <c r="UMD232" s="29"/>
      <c r="UME232" s="29"/>
      <c r="UMF232" s="29"/>
      <c r="UMG232" s="29"/>
      <c r="UMH232" s="29"/>
      <c r="UMI232" s="29"/>
      <c r="UMJ232" s="29"/>
      <c r="UMK232" s="29"/>
      <c r="UML232" s="29"/>
      <c r="UMM232" s="29"/>
      <c r="UMN232" s="29"/>
      <c r="UMO232" s="29"/>
      <c r="UMP232" s="29"/>
      <c r="UMQ232" s="29"/>
      <c r="UMR232" s="29"/>
      <c r="UMS232" s="29"/>
      <c r="UMT232" s="29"/>
      <c r="UMU232" s="29"/>
      <c r="UMV232" s="29"/>
      <c r="UMW232" s="29"/>
      <c r="UMX232" s="29"/>
      <c r="UMY232" s="29"/>
      <c r="UMZ232" s="29"/>
      <c r="UNA232" s="29"/>
      <c r="UNB232" s="29"/>
      <c r="UNC232" s="29"/>
      <c r="UND232" s="29"/>
      <c r="UNE232" s="29"/>
      <c r="UNF232" s="29"/>
      <c r="UNG232" s="29"/>
      <c r="UNH232" s="29"/>
      <c r="UNI232" s="29"/>
      <c r="UNJ232" s="29"/>
      <c r="UNK232" s="29"/>
      <c r="UNL232" s="29"/>
      <c r="UNM232" s="29"/>
      <c r="UNN232" s="29"/>
      <c r="UNO232" s="29"/>
      <c r="UNP232" s="29"/>
      <c r="UNQ232" s="29"/>
      <c r="UNR232" s="29"/>
      <c r="UNS232" s="29"/>
      <c r="UNT232" s="29"/>
      <c r="UNU232" s="29"/>
      <c r="UNV232" s="29"/>
      <c r="UNW232" s="29"/>
      <c r="UNX232" s="29"/>
      <c r="UNY232" s="29"/>
      <c r="UNZ232" s="29"/>
      <c r="UOA232" s="29"/>
      <c r="UOB232" s="29"/>
      <c r="UOC232" s="29"/>
      <c r="UOD232" s="29"/>
      <c r="UOE232" s="29"/>
      <c r="UOF232" s="29"/>
      <c r="UOG232" s="29"/>
      <c r="UOH232" s="29"/>
      <c r="UOI232" s="29"/>
      <c r="UOJ232" s="29"/>
      <c r="UOK232" s="29"/>
      <c r="UOL232" s="29"/>
      <c r="UOM232" s="29"/>
      <c r="UON232" s="29"/>
      <c r="UOO232" s="29"/>
      <c r="UOP232" s="29"/>
      <c r="UOQ232" s="29"/>
      <c r="UOR232" s="29"/>
      <c r="UOS232" s="29"/>
      <c r="UOT232" s="29"/>
      <c r="UOU232" s="29"/>
      <c r="UOV232" s="29"/>
      <c r="UOW232" s="29"/>
      <c r="UOX232" s="29"/>
      <c r="UOY232" s="29"/>
      <c r="UOZ232" s="29"/>
      <c r="UPA232" s="29"/>
      <c r="UPB232" s="29"/>
      <c r="UPC232" s="29"/>
      <c r="UPD232" s="29"/>
      <c r="UPE232" s="29"/>
      <c r="UPF232" s="29"/>
      <c r="UPG232" s="29"/>
      <c r="UPH232" s="29"/>
      <c r="UPI232" s="29"/>
      <c r="UPJ232" s="29"/>
      <c r="UPK232" s="29"/>
      <c r="UPL232" s="29"/>
      <c r="UPM232" s="29"/>
      <c r="UPN232" s="29"/>
      <c r="UPO232" s="29"/>
      <c r="UPP232" s="29"/>
      <c r="UPQ232" s="29"/>
      <c r="UPR232" s="29"/>
      <c r="UPS232" s="29"/>
      <c r="UPT232" s="29"/>
      <c r="UPU232" s="29"/>
      <c r="UPV232" s="29"/>
      <c r="UPW232" s="29"/>
      <c r="UPX232" s="29"/>
      <c r="UPY232" s="29"/>
      <c r="UPZ232" s="29"/>
      <c r="UQA232" s="29"/>
      <c r="UQB232" s="29"/>
      <c r="UQC232" s="29"/>
      <c r="UQD232" s="29"/>
      <c r="UQE232" s="29"/>
      <c r="UQF232" s="29"/>
      <c r="UQG232" s="29"/>
      <c r="UQH232" s="29"/>
      <c r="UQI232" s="29"/>
      <c r="UQJ232" s="29"/>
      <c r="UQK232" s="29"/>
      <c r="UQL232" s="29"/>
      <c r="UQM232" s="29"/>
      <c r="UQN232" s="29"/>
      <c r="UQO232" s="29"/>
      <c r="UQP232" s="29"/>
      <c r="UQQ232" s="29"/>
      <c r="UQR232" s="29"/>
      <c r="UQS232" s="29"/>
      <c r="UQT232" s="29"/>
      <c r="UQU232" s="29"/>
      <c r="UQV232" s="29"/>
      <c r="UQW232" s="29"/>
      <c r="UQX232" s="29"/>
      <c r="UQY232" s="29"/>
      <c r="UQZ232" s="29"/>
      <c r="URA232" s="29"/>
      <c r="URB232" s="29"/>
      <c r="URC232" s="29"/>
      <c r="URD232" s="29"/>
      <c r="URE232" s="29"/>
      <c r="URF232" s="29"/>
      <c r="URG232" s="29"/>
      <c r="URH232" s="29"/>
      <c r="URI232" s="29"/>
      <c r="URJ232" s="29"/>
      <c r="URK232" s="29"/>
      <c r="URL232" s="29"/>
      <c r="URM232" s="29"/>
      <c r="URN232" s="29"/>
      <c r="URO232" s="29"/>
      <c r="URP232" s="29"/>
      <c r="URQ232" s="29"/>
      <c r="URR232" s="29"/>
      <c r="URS232" s="29"/>
      <c r="URT232" s="29"/>
      <c r="URU232" s="29"/>
      <c r="URV232" s="29"/>
      <c r="URW232" s="29"/>
      <c r="URX232" s="29"/>
      <c r="URY232" s="29"/>
      <c r="URZ232" s="29"/>
      <c r="USA232" s="29"/>
      <c r="USB232" s="29"/>
      <c r="USC232" s="29"/>
      <c r="USD232" s="29"/>
      <c r="USE232" s="29"/>
      <c r="USF232" s="29"/>
      <c r="USG232" s="29"/>
      <c r="USH232" s="29"/>
      <c r="USI232" s="29"/>
      <c r="USJ232" s="29"/>
      <c r="USK232" s="29"/>
      <c r="USL232" s="29"/>
      <c r="USM232" s="29"/>
      <c r="USN232" s="29"/>
      <c r="USO232" s="29"/>
      <c r="USP232" s="29"/>
      <c r="USQ232" s="29"/>
      <c r="USR232" s="29"/>
      <c r="USS232" s="29"/>
      <c r="UST232" s="29"/>
      <c r="USU232" s="29"/>
      <c r="USV232" s="29"/>
      <c r="USW232" s="29"/>
      <c r="USX232" s="29"/>
      <c r="USY232" s="29"/>
      <c r="USZ232" s="29"/>
      <c r="UTA232" s="29"/>
      <c r="UTB232" s="29"/>
      <c r="UTC232" s="29"/>
      <c r="UTD232" s="29"/>
      <c r="UTE232" s="29"/>
      <c r="UTF232" s="29"/>
      <c r="UTG232" s="29"/>
      <c r="UTH232" s="29"/>
      <c r="UTI232" s="29"/>
      <c r="UTJ232" s="29"/>
      <c r="UTK232" s="29"/>
      <c r="UTL232" s="29"/>
      <c r="UTM232" s="29"/>
      <c r="UTN232" s="29"/>
      <c r="UTO232" s="29"/>
      <c r="UTP232" s="29"/>
      <c r="UTQ232" s="29"/>
      <c r="UTR232" s="29"/>
      <c r="UTS232" s="29"/>
      <c r="UTT232" s="29"/>
      <c r="UTU232" s="29"/>
      <c r="UTV232" s="29"/>
      <c r="UTW232" s="29"/>
      <c r="UTX232" s="29"/>
      <c r="UTY232" s="29"/>
      <c r="UTZ232" s="29"/>
      <c r="UUA232" s="29"/>
      <c r="UUB232" s="29"/>
      <c r="UUC232" s="29"/>
      <c r="UUD232" s="29"/>
      <c r="UUE232" s="29"/>
      <c r="UUF232" s="29"/>
      <c r="UUG232" s="29"/>
      <c r="UUH232" s="29"/>
      <c r="UUI232" s="29"/>
      <c r="UUJ232" s="29"/>
      <c r="UUK232" s="29"/>
      <c r="UUL232" s="29"/>
      <c r="UUM232" s="29"/>
      <c r="UUN232" s="29"/>
      <c r="UUO232" s="29"/>
      <c r="UUP232" s="29"/>
      <c r="UUQ232" s="29"/>
      <c r="UUR232" s="29"/>
      <c r="UUS232" s="29"/>
      <c r="UUT232" s="29"/>
      <c r="UUU232" s="29"/>
      <c r="UUV232" s="29"/>
      <c r="UUW232" s="29"/>
      <c r="UUX232" s="29"/>
      <c r="UUY232" s="29"/>
      <c r="UUZ232" s="29"/>
      <c r="UVA232" s="29"/>
      <c r="UVB232" s="29"/>
      <c r="UVC232" s="29"/>
      <c r="UVD232" s="29"/>
      <c r="UVE232" s="29"/>
      <c r="UVF232" s="29"/>
      <c r="UVG232" s="29"/>
      <c r="UVH232" s="29"/>
      <c r="UVI232" s="29"/>
      <c r="UVJ232" s="29"/>
      <c r="UVK232" s="29"/>
      <c r="UVL232" s="29"/>
      <c r="UVM232" s="29"/>
      <c r="UVN232" s="29"/>
      <c r="UVO232" s="29"/>
      <c r="UVP232" s="29"/>
      <c r="UVQ232" s="29"/>
      <c r="UVR232" s="29"/>
      <c r="UVS232" s="29"/>
      <c r="UVT232" s="29"/>
      <c r="UVU232" s="29"/>
      <c r="UVV232" s="29"/>
      <c r="UVW232" s="29"/>
      <c r="UVX232" s="29"/>
      <c r="UVY232" s="29"/>
      <c r="UVZ232" s="29"/>
      <c r="UWA232" s="29"/>
      <c r="UWB232" s="29"/>
      <c r="UWC232" s="29"/>
      <c r="UWD232" s="29"/>
      <c r="UWE232" s="29"/>
      <c r="UWF232" s="29"/>
      <c r="UWG232" s="29"/>
      <c r="UWH232" s="29"/>
      <c r="UWI232" s="29"/>
      <c r="UWJ232" s="29"/>
      <c r="UWK232" s="29"/>
      <c r="UWL232" s="29"/>
      <c r="UWM232" s="29"/>
      <c r="UWN232" s="29"/>
      <c r="UWO232" s="29"/>
      <c r="UWP232" s="29"/>
      <c r="UWQ232" s="29"/>
      <c r="UWR232" s="29"/>
      <c r="UWS232" s="29"/>
      <c r="UWT232" s="29"/>
      <c r="UWU232" s="29"/>
      <c r="UWV232" s="29"/>
      <c r="UWW232" s="29"/>
      <c r="UWX232" s="29"/>
      <c r="UWY232" s="29"/>
      <c r="UWZ232" s="29"/>
      <c r="UXA232" s="29"/>
      <c r="UXB232" s="29"/>
      <c r="UXC232" s="29"/>
      <c r="UXD232" s="29"/>
      <c r="UXE232" s="29"/>
      <c r="UXF232" s="29"/>
      <c r="UXG232" s="29"/>
      <c r="UXH232" s="29"/>
      <c r="UXI232" s="29"/>
      <c r="UXJ232" s="29"/>
      <c r="UXK232" s="29"/>
      <c r="UXL232" s="29"/>
      <c r="UXM232" s="29"/>
      <c r="UXN232" s="29"/>
      <c r="UXO232" s="29"/>
      <c r="UXP232" s="29"/>
      <c r="UXQ232" s="29"/>
      <c r="UXR232" s="29"/>
      <c r="UXS232" s="29"/>
      <c r="UXT232" s="29"/>
      <c r="UXU232" s="29"/>
      <c r="UXV232" s="29"/>
      <c r="UXW232" s="29"/>
      <c r="UXX232" s="29"/>
      <c r="UXY232" s="29"/>
      <c r="UXZ232" s="29"/>
      <c r="UYA232" s="29"/>
      <c r="UYB232" s="29"/>
      <c r="UYC232" s="29"/>
      <c r="UYD232" s="29"/>
      <c r="UYE232" s="29"/>
      <c r="UYF232" s="29"/>
      <c r="UYG232" s="29"/>
      <c r="UYH232" s="29"/>
      <c r="UYI232" s="29"/>
      <c r="UYJ232" s="29"/>
      <c r="UYK232" s="29"/>
      <c r="UYL232" s="29"/>
      <c r="UYM232" s="29"/>
      <c r="UYN232" s="29"/>
      <c r="UYO232" s="29"/>
      <c r="UYP232" s="29"/>
      <c r="UYQ232" s="29"/>
      <c r="UYR232" s="29"/>
      <c r="UYS232" s="29"/>
      <c r="UYT232" s="29"/>
      <c r="UYU232" s="29"/>
      <c r="UYV232" s="29"/>
      <c r="UYW232" s="29"/>
      <c r="UYX232" s="29"/>
      <c r="UYY232" s="29"/>
      <c r="UYZ232" s="29"/>
      <c r="UZA232" s="29"/>
      <c r="UZB232" s="29"/>
      <c r="UZC232" s="29"/>
      <c r="UZD232" s="29"/>
      <c r="UZE232" s="29"/>
      <c r="UZF232" s="29"/>
      <c r="UZG232" s="29"/>
      <c r="UZH232" s="29"/>
      <c r="UZI232" s="29"/>
      <c r="UZJ232" s="29"/>
      <c r="UZK232" s="29"/>
      <c r="UZL232" s="29"/>
      <c r="UZM232" s="29"/>
      <c r="UZN232" s="29"/>
      <c r="UZO232" s="29"/>
      <c r="UZP232" s="29"/>
      <c r="UZQ232" s="29"/>
      <c r="UZR232" s="29"/>
      <c r="UZS232" s="29"/>
      <c r="UZT232" s="29"/>
      <c r="UZU232" s="29"/>
      <c r="UZV232" s="29"/>
      <c r="UZW232" s="29"/>
      <c r="UZX232" s="29"/>
      <c r="UZY232" s="29"/>
      <c r="UZZ232" s="29"/>
      <c r="VAA232" s="29"/>
      <c r="VAB232" s="29"/>
      <c r="VAC232" s="29"/>
      <c r="VAD232" s="29"/>
      <c r="VAE232" s="29"/>
      <c r="VAF232" s="29"/>
      <c r="VAG232" s="29"/>
      <c r="VAH232" s="29"/>
      <c r="VAI232" s="29"/>
      <c r="VAJ232" s="29"/>
      <c r="VAK232" s="29"/>
      <c r="VAL232" s="29"/>
      <c r="VAM232" s="29"/>
      <c r="VAN232" s="29"/>
      <c r="VAO232" s="29"/>
      <c r="VAP232" s="29"/>
      <c r="VAQ232" s="29"/>
      <c r="VAR232" s="29"/>
      <c r="VAS232" s="29"/>
      <c r="VAT232" s="29"/>
      <c r="VAU232" s="29"/>
      <c r="VAV232" s="29"/>
      <c r="VAW232" s="29"/>
      <c r="VAX232" s="29"/>
      <c r="VAY232" s="29"/>
      <c r="VAZ232" s="29"/>
      <c r="VBA232" s="29"/>
      <c r="VBB232" s="29"/>
      <c r="VBC232" s="29"/>
      <c r="VBD232" s="29"/>
      <c r="VBE232" s="29"/>
      <c r="VBF232" s="29"/>
      <c r="VBG232" s="29"/>
      <c r="VBH232" s="29"/>
      <c r="VBI232" s="29"/>
      <c r="VBJ232" s="29"/>
      <c r="VBK232" s="29"/>
      <c r="VBL232" s="29"/>
      <c r="VBM232" s="29"/>
      <c r="VBN232" s="29"/>
      <c r="VBO232" s="29"/>
      <c r="VBP232" s="29"/>
      <c r="VBQ232" s="29"/>
      <c r="VBR232" s="29"/>
      <c r="VBS232" s="29"/>
      <c r="VBT232" s="29"/>
      <c r="VBU232" s="29"/>
      <c r="VBV232" s="29"/>
      <c r="VBW232" s="29"/>
      <c r="VBX232" s="29"/>
      <c r="VBY232" s="29"/>
      <c r="VBZ232" s="29"/>
      <c r="VCA232" s="29"/>
      <c r="VCB232" s="29"/>
      <c r="VCC232" s="29"/>
      <c r="VCD232" s="29"/>
      <c r="VCE232" s="29"/>
      <c r="VCF232" s="29"/>
      <c r="VCG232" s="29"/>
      <c r="VCH232" s="29"/>
      <c r="VCI232" s="29"/>
      <c r="VCJ232" s="29"/>
      <c r="VCK232" s="29"/>
      <c r="VCL232" s="29"/>
      <c r="VCM232" s="29"/>
      <c r="VCN232" s="29"/>
      <c r="VCO232" s="29"/>
      <c r="VCP232" s="29"/>
      <c r="VCQ232" s="29"/>
      <c r="VCR232" s="29"/>
      <c r="VCS232" s="29"/>
      <c r="VCT232" s="29"/>
      <c r="VCU232" s="29"/>
      <c r="VCV232" s="29"/>
      <c r="VCW232" s="29"/>
      <c r="VCX232" s="29"/>
      <c r="VCY232" s="29"/>
      <c r="VCZ232" s="29"/>
      <c r="VDA232" s="29"/>
      <c r="VDB232" s="29"/>
      <c r="VDC232" s="29"/>
      <c r="VDD232" s="29"/>
      <c r="VDE232" s="29"/>
      <c r="VDF232" s="29"/>
      <c r="VDG232" s="29"/>
      <c r="VDH232" s="29"/>
      <c r="VDI232" s="29"/>
      <c r="VDJ232" s="29"/>
      <c r="VDK232" s="29"/>
      <c r="VDL232" s="29"/>
      <c r="VDM232" s="29"/>
      <c r="VDN232" s="29"/>
      <c r="VDO232" s="29"/>
      <c r="VDP232" s="29"/>
      <c r="VDQ232" s="29"/>
      <c r="VDR232" s="29"/>
      <c r="VDS232" s="29"/>
      <c r="VDT232" s="29"/>
      <c r="VDU232" s="29"/>
      <c r="VDV232" s="29"/>
      <c r="VDW232" s="29"/>
      <c r="VDX232" s="29"/>
      <c r="VDY232" s="29"/>
      <c r="VDZ232" s="29"/>
      <c r="VEA232" s="29"/>
      <c r="VEB232" s="29"/>
      <c r="VEC232" s="29"/>
      <c r="VED232" s="29"/>
      <c r="VEE232" s="29"/>
      <c r="VEF232" s="29"/>
      <c r="VEG232" s="29"/>
      <c r="VEH232" s="29"/>
      <c r="VEI232" s="29"/>
      <c r="VEJ232" s="29"/>
      <c r="VEK232" s="29"/>
      <c r="VEL232" s="29"/>
      <c r="VEM232" s="29"/>
      <c r="VEN232" s="29"/>
      <c r="VEO232" s="29"/>
      <c r="VEP232" s="29"/>
      <c r="VEQ232" s="29"/>
      <c r="VER232" s="29"/>
      <c r="VES232" s="29"/>
      <c r="VET232" s="29"/>
      <c r="VEU232" s="29"/>
      <c r="VEV232" s="29"/>
      <c r="VEW232" s="29"/>
      <c r="VEX232" s="29"/>
      <c r="VEY232" s="29"/>
      <c r="VEZ232" s="29"/>
      <c r="VFA232" s="29"/>
      <c r="VFB232" s="29"/>
      <c r="VFC232" s="29"/>
      <c r="VFD232" s="29"/>
      <c r="VFE232" s="29"/>
      <c r="VFF232" s="29"/>
      <c r="VFG232" s="29"/>
      <c r="VFH232" s="29"/>
      <c r="VFI232" s="29"/>
      <c r="VFJ232" s="29"/>
      <c r="VFK232" s="29"/>
      <c r="VFL232" s="29"/>
      <c r="VFM232" s="29"/>
      <c r="VFN232" s="29"/>
      <c r="VFO232" s="29"/>
      <c r="VFP232" s="29"/>
      <c r="VFQ232" s="29"/>
      <c r="VFR232" s="29"/>
      <c r="VFS232" s="29"/>
      <c r="VFT232" s="29"/>
      <c r="VFU232" s="29"/>
      <c r="VFV232" s="29"/>
      <c r="VFW232" s="29"/>
      <c r="VFX232" s="29"/>
      <c r="VFY232" s="29"/>
      <c r="VFZ232" s="29"/>
      <c r="VGA232" s="29"/>
      <c r="VGB232" s="29"/>
      <c r="VGC232" s="29"/>
      <c r="VGD232" s="29"/>
      <c r="VGE232" s="29"/>
      <c r="VGF232" s="29"/>
      <c r="VGG232" s="29"/>
      <c r="VGH232" s="29"/>
      <c r="VGI232" s="29"/>
      <c r="VGJ232" s="29"/>
      <c r="VGK232" s="29"/>
      <c r="VGL232" s="29"/>
      <c r="VGM232" s="29"/>
      <c r="VGN232" s="29"/>
      <c r="VGO232" s="29"/>
      <c r="VGP232" s="29"/>
      <c r="VGQ232" s="29"/>
      <c r="VGR232" s="29"/>
      <c r="VGS232" s="29"/>
      <c r="VGT232" s="29"/>
      <c r="VGU232" s="29"/>
      <c r="VGV232" s="29"/>
      <c r="VGW232" s="29"/>
      <c r="VGX232" s="29"/>
      <c r="VGY232" s="29"/>
      <c r="VGZ232" s="29"/>
      <c r="VHA232" s="29"/>
      <c r="VHB232" s="29"/>
      <c r="VHC232" s="29"/>
      <c r="VHD232" s="29"/>
      <c r="VHE232" s="29"/>
      <c r="VHF232" s="29"/>
      <c r="VHG232" s="29"/>
      <c r="VHH232" s="29"/>
      <c r="VHI232" s="29"/>
      <c r="VHJ232" s="29"/>
      <c r="VHK232" s="29"/>
      <c r="VHL232" s="29"/>
      <c r="VHM232" s="29"/>
      <c r="VHN232" s="29"/>
      <c r="VHO232" s="29"/>
      <c r="VHP232" s="29"/>
      <c r="VHQ232" s="29"/>
      <c r="VHR232" s="29"/>
      <c r="VHS232" s="29"/>
      <c r="VHT232" s="29"/>
      <c r="VHU232" s="29"/>
      <c r="VHV232" s="29"/>
      <c r="VHW232" s="29"/>
      <c r="VHX232" s="29"/>
      <c r="VHY232" s="29"/>
      <c r="VHZ232" s="29"/>
      <c r="VIA232" s="29"/>
      <c r="VIB232" s="29"/>
      <c r="VIC232" s="29"/>
      <c r="VID232" s="29"/>
      <c r="VIE232" s="29"/>
      <c r="VIF232" s="29"/>
      <c r="VIG232" s="29"/>
      <c r="VIH232" s="29"/>
      <c r="VII232" s="29"/>
      <c r="VIJ232" s="29"/>
      <c r="VIK232" s="29"/>
      <c r="VIL232" s="29"/>
      <c r="VIM232" s="29"/>
      <c r="VIN232" s="29"/>
      <c r="VIO232" s="29"/>
      <c r="VIP232" s="29"/>
      <c r="VIQ232" s="29"/>
      <c r="VIR232" s="29"/>
      <c r="VIS232" s="29"/>
      <c r="VIT232" s="29"/>
      <c r="VIU232" s="29"/>
      <c r="VIV232" s="29"/>
      <c r="VIW232" s="29"/>
      <c r="VIX232" s="29"/>
      <c r="VIY232" s="29"/>
      <c r="VIZ232" s="29"/>
      <c r="VJA232" s="29"/>
      <c r="VJB232" s="29"/>
      <c r="VJC232" s="29"/>
      <c r="VJD232" s="29"/>
      <c r="VJE232" s="29"/>
      <c r="VJF232" s="29"/>
      <c r="VJG232" s="29"/>
      <c r="VJH232" s="29"/>
      <c r="VJI232" s="29"/>
      <c r="VJJ232" s="29"/>
      <c r="VJK232" s="29"/>
      <c r="VJL232" s="29"/>
      <c r="VJM232" s="29"/>
      <c r="VJN232" s="29"/>
      <c r="VJO232" s="29"/>
      <c r="VJP232" s="29"/>
      <c r="VJQ232" s="29"/>
      <c r="VJR232" s="29"/>
      <c r="VJS232" s="29"/>
      <c r="VJT232" s="29"/>
      <c r="VJU232" s="29"/>
      <c r="VJV232" s="29"/>
      <c r="VJW232" s="29"/>
      <c r="VJX232" s="29"/>
      <c r="VJY232" s="29"/>
      <c r="VJZ232" s="29"/>
      <c r="VKA232" s="29"/>
      <c r="VKB232" s="29"/>
      <c r="VKC232" s="29"/>
      <c r="VKD232" s="29"/>
      <c r="VKE232" s="29"/>
      <c r="VKF232" s="29"/>
      <c r="VKG232" s="29"/>
      <c r="VKH232" s="29"/>
      <c r="VKI232" s="29"/>
      <c r="VKJ232" s="29"/>
      <c r="VKK232" s="29"/>
      <c r="VKL232" s="29"/>
      <c r="VKM232" s="29"/>
      <c r="VKN232" s="29"/>
      <c r="VKO232" s="29"/>
      <c r="VKP232" s="29"/>
      <c r="VKQ232" s="29"/>
      <c r="VKR232" s="29"/>
      <c r="VKS232" s="29"/>
      <c r="VKT232" s="29"/>
      <c r="VKU232" s="29"/>
      <c r="VKV232" s="29"/>
      <c r="VKW232" s="29"/>
      <c r="VKX232" s="29"/>
      <c r="VKY232" s="29"/>
      <c r="VKZ232" s="29"/>
      <c r="VLA232" s="29"/>
      <c r="VLB232" s="29"/>
      <c r="VLC232" s="29"/>
      <c r="VLD232" s="29"/>
      <c r="VLE232" s="29"/>
      <c r="VLF232" s="29"/>
      <c r="VLG232" s="29"/>
      <c r="VLH232" s="29"/>
      <c r="VLI232" s="29"/>
      <c r="VLJ232" s="29"/>
      <c r="VLK232" s="29"/>
      <c r="VLL232" s="29"/>
      <c r="VLM232" s="29"/>
      <c r="VLN232" s="29"/>
      <c r="VLO232" s="29"/>
      <c r="VLP232" s="29"/>
      <c r="VLQ232" s="29"/>
      <c r="VLR232" s="29"/>
      <c r="VLS232" s="29"/>
      <c r="VLT232" s="29"/>
      <c r="VLU232" s="29"/>
      <c r="VLV232" s="29"/>
      <c r="VLW232" s="29"/>
      <c r="VLX232" s="29"/>
      <c r="VLY232" s="29"/>
      <c r="VLZ232" s="29"/>
      <c r="VMA232" s="29"/>
      <c r="VMB232" s="29"/>
      <c r="VMC232" s="29"/>
      <c r="VMD232" s="29"/>
      <c r="VME232" s="29"/>
      <c r="VMF232" s="29"/>
      <c r="VMG232" s="29"/>
      <c r="VMH232" s="29"/>
      <c r="VMI232" s="29"/>
      <c r="VMJ232" s="29"/>
      <c r="VMK232" s="29"/>
      <c r="VML232" s="29"/>
      <c r="VMM232" s="29"/>
      <c r="VMN232" s="29"/>
      <c r="VMO232" s="29"/>
      <c r="VMP232" s="29"/>
      <c r="VMQ232" s="29"/>
      <c r="VMR232" s="29"/>
      <c r="VMS232" s="29"/>
      <c r="VMT232" s="29"/>
      <c r="VMU232" s="29"/>
      <c r="VMV232" s="29"/>
      <c r="VMW232" s="29"/>
      <c r="VMX232" s="29"/>
      <c r="VMY232" s="29"/>
      <c r="VMZ232" s="29"/>
      <c r="VNA232" s="29"/>
      <c r="VNB232" s="29"/>
      <c r="VNC232" s="29"/>
      <c r="VND232" s="29"/>
      <c r="VNE232" s="29"/>
      <c r="VNF232" s="29"/>
      <c r="VNG232" s="29"/>
      <c r="VNH232" s="29"/>
      <c r="VNI232" s="29"/>
      <c r="VNJ232" s="29"/>
      <c r="VNK232" s="29"/>
      <c r="VNL232" s="29"/>
      <c r="VNM232" s="29"/>
      <c r="VNN232" s="29"/>
      <c r="VNO232" s="29"/>
      <c r="VNP232" s="29"/>
      <c r="VNQ232" s="29"/>
      <c r="VNR232" s="29"/>
      <c r="VNS232" s="29"/>
      <c r="VNT232" s="29"/>
      <c r="VNU232" s="29"/>
      <c r="VNV232" s="29"/>
      <c r="VNW232" s="29"/>
      <c r="VNX232" s="29"/>
      <c r="VNY232" s="29"/>
      <c r="VNZ232" s="29"/>
      <c r="VOA232" s="29"/>
      <c r="VOB232" s="29"/>
      <c r="VOC232" s="29"/>
      <c r="VOD232" s="29"/>
      <c r="VOE232" s="29"/>
      <c r="VOF232" s="29"/>
      <c r="VOG232" s="29"/>
      <c r="VOH232" s="29"/>
      <c r="VOI232" s="29"/>
      <c r="VOJ232" s="29"/>
      <c r="VOK232" s="29"/>
      <c r="VOL232" s="29"/>
      <c r="VOM232" s="29"/>
      <c r="VON232" s="29"/>
      <c r="VOO232" s="29"/>
      <c r="VOP232" s="29"/>
      <c r="VOQ232" s="29"/>
      <c r="VOR232" s="29"/>
      <c r="VOS232" s="29"/>
      <c r="VOT232" s="29"/>
      <c r="VOU232" s="29"/>
      <c r="VOV232" s="29"/>
      <c r="VOW232" s="29"/>
      <c r="VOX232" s="29"/>
      <c r="VOY232" s="29"/>
      <c r="VOZ232" s="29"/>
      <c r="VPA232" s="29"/>
      <c r="VPB232" s="29"/>
      <c r="VPC232" s="29"/>
      <c r="VPD232" s="29"/>
      <c r="VPE232" s="29"/>
      <c r="VPF232" s="29"/>
      <c r="VPG232" s="29"/>
      <c r="VPH232" s="29"/>
      <c r="VPI232" s="29"/>
      <c r="VPJ232" s="29"/>
      <c r="VPK232" s="29"/>
      <c r="VPL232" s="29"/>
      <c r="VPM232" s="29"/>
      <c r="VPN232" s="29"/>
      <c r="VPO232" s="29"/>
      <c r="VPP232" s="29"/>
      <c r="VPQ232" s="29"/>
      <c r="VPR232" s="29"/>
      <c r="VPS232" s="29"/>
      <c r="VPT232" s="29"/>
      <c r="VPU232" s="29"/>
      <c r="VPV232" s="29"/>
      <c r="VPW232" s="29"/>
      <c r="VPX232" s="29"/>
      <c r="VPY232" s="29"/>
      <c r="VPZ232" s="29"/>
      <c r="VQA232" s="29"/>
      <c r="VQB232" s="29"/>
      <c r="VQC232" s="29"/>
      <c r="VQD232" s="29"/>
      <c r="VQE232" s="29"/>
      <c r="VQF232" s="29"/>
      <c r="VQG232" s="29"/>
      <c r="VQH232" s="29"/>
      <c r="VQI232" s="29"/>
      <c r="VQJ232" s="29"/>
      <c r="VQK232" s="29"/>
      <c r="VQL232" s="29"/>
      <c r="VQM232" s="29"/>
      <c r="VQN232" s="29"/>
      <c r="VQO232" s="29"/>
      <c r="VQP232" s="29"/>
      <c r="VQQ232" s="29"/>
      <c r="VQR232" s="29"/>
      <c r="VQS232" s="29"/>
      <c r="VQT232" s="29"/>
      <c r="VQU232" s="29"/>
      <c r="VQV232" s="29"/>
      <c r="VQW232" s="29"/>
      <c r="VQX232" s="29"/>
      <c r="VQY232" s="29"/>
      <c r="VQZ232" s="29"/>
      <c r="VRA232" s="29"/>
      <c r="VRB232" s="29"/>
      <c r="VRC232" s="29"/>
      <c r="VRD232" s="29"/>
      <c r="VRE232" s="29"/>
      <c r="VRF232" s="29"/>
      <c r="VRG232" s="29"/>
      <c r="VRH232" s="29"/>
      <c r="VRI232" s="29"/>
      <c r="VRJ232" s="29"/>
      <c r="VRK232" s="29"/>
      <c r="VRL232" s="29"/>
      <c r="VRM232" s="29"/>
      <c r="VRN232" s="29"/>
      <c r="VRO232" s="29"/>
      <c r="VRP232" s="29"/>
      <c r="VRQ232" s="29"/>
      <c r="VRR232" s="29"/>
      <c r="VRS232" s="29"/>
      <c r="VRT232" s="29"/>
      <c r="VRU232" s="29"/>
      <c r="VRV232" s="29"/>
      <c r="VRW232" s="29"/>
      <c r="VRX232" s="29"/>
      <c r="VRY232" s="29"/>
      <c r="VRZ232" s="29"/>
      <c r="VSA232" s="29"/>
      <c r="VSB232" s="29"/>
      <c r="VSC232" s="29"/>
      <c r="VSD232" s="29"/>
      <c r="VSE232" s="29"/>
      <c r="VSF232" s="29"/>
      <c r="VSG232" s="29"/>
      <c r="VSH232" s="29"/>
      <c r="VSI232" s="29"/>
      <c r="VSJ232" s="29"/>
      <c r="VSK232" s="29"/>
      <c r="VSL232" s="29"/>
      <c r="VSM232" s="29"/>
      <c r="VSN232" s="29"/>
      <c r="VSO232" s="29"/>
      <c r="VSP232" s="29"/>
      <c r="VSQ232" s="29"/>
      <c r="VSR232" s="29"/>
      <c r="VSS232" s="29"/>
      <c r="VST232" s="29"/>
      <c r="VSU232" s="29"/>
      <c r="VSV232" s="29"/>
      <c r="VSW232" s="29"/>
      <c r="VSX232" s="29"/>
      <c r="VSY232" s="29"/>
      <c r="VSZ232" s="29"/>
      <c r="VTA232" s="29"/>
      <c r="VTB232" s="29"/>
      <c r="VTC232" s="29"/>
      <c r="VTD232" s="29"/>
      <c r="VTE232" s="29"/>
      <c r="VTF232" s="29"/>
      <c r="VTG232" s="29"/>
      <c r="VTH232" s="29"/>
      <c r="VTI232" s="29"/>
      <c r="VTJ232" s="29"/>
      <c r="VTK232" s="29"/>
      <c r="VTL232" s="29"/>
      <c r="VTM232" s="29"/>
      <c r="VTN232" s="29"/>
      <c r="VTO232" s="29"/>
      <c r="VTP232" s="29"/>
      <c r="VTQ232" s="29"/>
      <c r="VTR232" s="29"/>
      <c r="VTS232" s="29"/>
      <c r="VTT232" s="29"/>
      <c r="VTU232" s="29"/>
      <c r="VTV232" s="29"/>
      <c r="VTW232" s="29"/>
      <c r="VTX232" s="29"/>
      <c r="VTY232" s="29"/>
      <c r="VTZ232" s="29"/>
      <c r="VUA232" s="29"/>
      <c r="VUB232" s="29"/>
      <c r="VUC232" s="29"/>
      <c r="VUD232" s="29"/>
      <c r="VUE232" s="29"/>
      <c r="VUF232" s="29"/>
      <c r="VUG232" s="29"/>
      <c r="VUH232" s="29"/>
      <c r="VUI232" s="29"/>
      <c r="VUJ232" s="29"/>
      <c r="VUK232" s="29"/>
      <c r="VUL232" s="29"/>
      <c r="VUM232" s="29"/>
      <c r="VUN232" s="29"/>
      <c r="VUO232" s="29"/>
      <c r="VUP232" s="29"/>
      <c r="VUQ232" s="29"/>
      <c r="VUR232" s="29"/>
      <c r="VUS232" s="29"/>
      <c r="VUT232" s="29"/>
      <c r="VUU232" s="29"/>
      <c r="VUV232" s="29"/>
      <c r="VUW232" s="29"/>
      <c r="VUX232" s="29"/>
      <c r="VUY232" s="29"/>
      <c r="VUZ232" s="29"/>
      <c r="VVA232" s="29"/>
      <c r="VVB232" s="29"/>
      <c r="VVC232" s="29"/>
      <c r="VVD232" s="29"/>
      <c r="VVE232" s="29"/>
      <c r="VVF232" s="29"/>
      <c r="VVG232" s="29"/>
      <c r="VVH232" s="29"/>
      <c r="VVI232" s="29"/>
      <c r="VVJ232" s="29"/>
      <c r="VVK232" s="29"/>
      <c r="VVL232" s="29"/>
      <c r="VVM232" s="29"/>
      <c r="VVN232" s="29"/>
      <c r="VVO232" s="29"/>
      <c r="VVP232" s="29"/>
      <c r="VVQ232" s="29"/>
      <c r="VVR232" s="29"/>
      <c r="VVS232" s="29"/>
      <c r="VVT232" s="29"/>
      <c r="VVU232" s="29"/>
      <c r="VVV232" s="29"/>
      <c r="VVW232" s="29"/>
      <c r="VVX232" s="29"/>
      <c r="VVY232" s="29"/>
      <c r="VVZ232" s="29"/>
      <c r="VWA232" s="29"/>
      <c r="VWB232" s="29"/>
      <c r="VWC232" s="29"/>
      <c r="VWD232" s="29"/>
      <c r="VWE232" s="29"/>
      <c r="VWF232" s="29"/>
      <c r="VWG232" s="29"/>
      <c r="VWH232" s="29"/>
      <c r="VWI232" s="29"/>
      <c r="VWJ232" s="29"/>
      <c r="VWK232" s="29"/>
      <c r="VWL232" s="29"/>
      <c r="VWM232" s="29"/>
      <c r="VWN232" s="29"/>
      <c r="VWO232" s="29"/>
      <c r="VWP232" s="29"/>
      <c r="VWQ232" s="29"/>
      <c r="VWR232" s="29"/>
      <c r="VWS232" s="29"/>
      <c r="VWT232" s="29"/>
      <c r="VWU232" s="29"/>
      <c r="VWV232" s="29"/>
      <c r="VWW232" s="29"/>
      <c r="VWX232" s="29"/>
      <c r="VWY232" s="29"/>
      <c r="VWZ232" s="29"/>
      <c r="VXA232" s="29"/>
      <c r="VXB232" s="29"/>
      <c r="VXC232" s="29"/>
      <c r="VXD232" s="29"/>
      <c r="VXE232" s="29"/>
      <c r="VXF232" s="29"/>
      <c r="VXG232" s="29"/>
      <c r="VXH232" s="29"/>
      <c r="VXI232" s="29"/>
      <c r="VXJ232" s="29"/>
      <c r="VXK232" s="29"/>
      <c r="VXL232" s="29"/>
      <c r="VXM232" s="29"/>
      <c r="VXN232" s="29"/>
      <c r="VXO232" s="29"/>
      <c r="VXP232" s="29"/>
      <c r="VXQ232" s="29"/>
      <c r="VXR232" s="29"/>
      <c r="VXS232" s="29"/>
      <c r="VXT232" s="29"/>
      <c r="VXU232" s="29"/>
      <c r="VXV232" s="29"/>
      <c r="VXW232" s="29"/>
      <c r="VXX232" s="29"/>
      <c r="VXY232" s="29"/>
      <c r="VXZ232" s="29"/>
      <c r="VYA232" s="29"/>
      <c r="VYB232" s="29"/>
      <c r="VYC232" s="29"/>
      <c r="VYD232" s="29"/>
      <c r="VYE232" s="29"/>
      <c r="VYF232" s="29"/>
      <c r="VYG232" s="29"/>
      <c r="VYH232" s="29"/>
      <c r="VYI232" s="29"/>
      <c r="VYJ232" s="29"/>
      <c r="VYK232" s="29"/>
      <c r="VYL232" s="29"/>
      <c r="VYM232" s="29"/>
      <c r="VYN232" s="29"/>
      <c r="VYO232" s="29"/>
      <c r="VYP232" s="29"/>
      <c r="VYQ232" s="29"/>
      <c r="VYR232" s="29"/>
      <c r="VYS232" s="29"/>
      <c r="VYT232" s="29"/>
      <c r="VYU232" s="29"/>
      <c r="VYV232" s="29"/>
      <c r="VYW232" s="29"/>
      <c r="VYX232" s="29"/>
      <c r="VYY232" s="29"/>
      <c r="VYZ232" s="29"/>
      <c r="VZA232" s="29"/>
      <c r="VZB232" s="29"/>
      <c r="VZC232" s="29"/>
      <c r="VZD232" s="29"/>
      <c r="VZE232" s="29"/>
      <c r="VZF232" s="29"/>
      <c r="VZG232" s="29"/>
      <c r="VZH232" s="29"/>
      <c r="VZI232" s="29"/>
      <c r="VZJ232" s="29"/>
      <c r="VZK232" s="29"/>
      <c r="VZL232" s="29"/>
      <c r="VZM232" s="29"/>
      <c r="VZN232" s="29"/>
      <c r="VZO232" s="29"/>
      <c r="VZP232" s="29"/>
      <c r="VZQ232" s="29"/>
      <c r="VZR232" s="29"/>
      <c r="VZS232" s="29"/>
      <c r="VZT232" s="29"/>
      <c r="VZU232" s="29"/>
      <c r="VZV232" s="29"/>
      <c r="VZW232" s="29"/>
      <c r="VZX232" s="29"/>
      <c r="VZY232" s="29"/>
      <c r="VZZ232" s="29"/>
      <c r="WAA232" s="29"/>
      <c r="WAB232" s="29"/>
      <c r="WAC232" s="29"/>
      <c r="WAD232" s="29"/>
      <c r="WAE232" s="29"/>
      <c r="WAF232" s="29"/>
      <c r="WAG232" s="29"/>
      <c r="WAH232" s="29"/>
      <c r="WAI232" s="29"/>
      <c r="WAJ232" s="29"/>
      <c r="WAK232" s="29"/>
      <c r="WAL232" s="29"/>
      <c r="WAM232" s="29"/>
      <c r="WAN232" s="29"/>
      <c r="WAO232" s="29"/>
      <c r="WAP232" s="29"/>
      <c r="WAQ232" s="29"/>
      <c r="WAR232" s="29"/>
      <c r="WAS232" s="29"/>
      <c r="WAT232" s="29"/>
      <c r="WAU232" s="29"/>
      <c r="WAV232" s="29"/>
      <c r="WAW232" s="29"/>
      <c r="WAX232" s="29"/>
      <c r="WAY232" s="29"/>
      <c r="WAZ232" s="29"/>
      <c r="WBA232" s="29"/>
      <c r="WBB232" s="29"/>
      <c r="WBC232" s="29"/>
      <c r="WBD232" s="29"/>
      <c r="WBE232" s="29"/>
      <c r="WBF232" s="29"/>
      <c r="WBG232" s="29"/>
      <c r="WBH232" s="29"/>
      <c r="WBI232" s="29"/>
      <c r="WBJ232" s="29"/>
      <c r="WBK232" s="29"/>
      <c r="WBL232" s="29"/>
      <c r="WBM232" s="29"/>
      <c r="WBN232" s="29"/>
      <c r="WBO232" s="29"/>
      <c r="WBP232" s="29"/>
      <c r="WBQ232" s="29"/>
      <c r="WBR232" s="29"/>
      <c r="WBS232" s="29"/>
      <c r="WBT232" s="29"/>
      <c r="WBU232" s="29"/>
      <c r="WBV232" s="29"/>
      <c r="WBW232" s="29"/>
      <c r="WBX232" s="29"/>
      <c r="WBY232" s="29"/>
      <c r="WBZ232" s="29"/>
      <c r="WCA232" s="29"/>
      <c r="WCB232" s="29"/>
      <c r="WCC232" s="29"/>
      <c r="WCD232" s="29"/>
      <c r="WCE232" s="29"/>
      <c r="WCF232" s="29"/>
      <c r="WCG232" s="29"/>
      <c r="WCH232" s="29"/>
      <c r="WCI232" s="29"/>
      <c r="WCJ232" s="29"/>
      <c r="WCK232" s="29"/>
      <c r="WCL232" s="29"/>
      <c r="WCM232" s="29"/>
      <c r="WCN232" s="29"/>
      <c r="WCO232" s="29"/>
      <c r="WCP232" s="29"/>
      <c r="WCQ232" s="29"/>
      <c r="WCR232" s="29"/>
      <c r="WCS232" s="29"/>
      <c r="WCT232" s="29"/>
      <c r="WCU232" s="29"/>
      <c r="WCV232" s="29"/>
      <c r="WCW232" s="29"/>
      <c r="WCX232" s="29"/>
      <c r="WCY232" s="29"/>
      <c r="WCZ232" s="29"/>
      <c r="WDA232" s="29"/>
      <c r="WDB232" s="29"/>
      <c r="WDC232" s="29"/>
      <c r="WDD232" s="29"/>
      <c r="WDE232" s="29"/>
      <c r="WDF232" s="29"/>
      <c r="WDG232" s="29"/>
      <c r="WDH232" s="29"/>
      <c r="WDI232" s="29"/>
      <c r="WDJ232" s="29"/>
      <c r="WDK232" s="29"/>
      <c r="WDL232" s="29"/>
      <c r="WDM232" s="29"/>
      <c r="WDN232" s="29"/>
      <c r="WDO232" s="29"/>
      <c r="WDP232" s="29"/>
      <c r="WDQ232" s="29"/>
      <c r="WDR232" s="29"/>
      <c r="WDS232" s="29"/>
      <c r="WDT232" s="29"/>
      <c r="WDU232" s="29"/>
      <c r="WDV232" s="29"/>
      <c r="WDW232" s="29"/>
      <c r="WDX232" s="29"/>
      <c r="WDY232" s="29"/>
      <c r="WDZ232" s="29"/>
      <c r="WEA232" s="29"/>
      <c r="WEB232" s="29"/>
      <c r="WEC232" s="29"/>
      <c r="WED232" s="29"/>
      <c r="WEE232" s="29"/>
      <c r="WEF232" s="29"/>
      <c r="WEG232" s="29"/>
      <c r="WEH232" s="29"/>
      <c r="WEI232" s="29"/>
      <c r="WEJ232" s="29"/>
      <c r="WEK232" s="29"/>
      <c r="WEL232" s="29"/>
      <c r="WEM232" s="29"/>
      <c r="WEN232" s="29"/>
      <c r="WEO232" s="29"/>
      <c r="WEP232" s="29"/>
      <c r="WEQ232" s="29"/>
      <c r="WER232" s="29"/>
      <c r="WES232" s="29"/>
      <c r="WET232" s="29"/>
      <c r="WEU232" s="29"/>
      <c r="WEV232" s="29"/>
      <c r="WEW232" s="29"/>
      <c r="WEX232" s="29"/>
      <c r="WEY232" s="29"/>
      <c r="WEZ232" s="29"/>
      <c r="WFA232" s="29"/>
      <c r="WFB232" s="29"/>
      <c r="WFC232" s="29"/>
      <c r="WFD232" s="29"/>
      <c r="WFE232" s="29"/>
      <c r="WFF232" s="29"/>
      <c r="WFG232" s="29"/>
      <c r="WFH232" s="29"/>
      <c r="WFI232" s="29"/>
      <c r="WFJ232" s="29"/>
      <c r="WFK232" s="29"/>
      <c r="WFL232" s="29"/>
      <c r="WFM232" s="29"/>
      <c r="WFN232" s="29"/>
      <c r="WFO232" s="29"/>
      <c r="WFP232" s="29"/>
      <c r="WFQ232" s="29"/>
      <c r="WFR232" s="29"/>
      <c r="WFS232" s="29"/>
      <c r="WFT232" s="29"/>
      <c r="WFU232" s="29"/>
      <c r="WFV232" s="29"/>
      <c r="WFW232" s="29"/>
      <c r="WFX232" s="29"/>
      <c r="WFY232" s="29"/>
      <c r="WFZ232" s="29"/>
      <c r="WGA232" s="29"/>
      <c r="WGB232" s="29"/>
      <c r="WGC232" s="29"/>
      <c r="WGD232" s="29"/>
      <c r="WGE232" s="29"/>
      <c r="WGF232" s="29"/>
      <c r="WGG232" s="29"/>
      <c r="WGH232" s="29"/>
      <c r="WGI232" s="29"/>
      <c r="WGJ232" s="29"/>
      <c r="WGK232" s="29"/>
      <c r="WGL232" s="29"/>
      <c r="WGM232" s="29"/>
      <c r="WGN232" s="29"/>
      <c r="WGO232" s="29"/>
      <c r="WGP232" s="29"/>
      <c r="WGQ232" s="29"/>
      <c r="WGR232" s="29"/>
      <c r="WGS232" s="29"/>
      <c r="WGT232" s="29"/>
      <c r="WGU232" s="29"/>
      <c r="WGV232" s="29"/>
      <c r="WGW232" s="29"/>
      <c r="WGX232" s="29"/>
      <c r="WGY232" s="29"/>
      <c r="WGZ232" s="29"/>
      <c r="WHA232" s="29"/>
      <c r="WHB232" s="29"/>
      <c r="WHC232" s="29"/>
      <c r="WHD232" s="29"/>
      <c r="WHE232" s="29"/>
      <c r="WHF232" s="29"/>
      <c r="WHG232" s="29"/>
      <c r="WHH232" s="29"/>
      <c r="WHI232" s="29"/>
      <c r="WHJ232" s="29"/>
      <c r="WHK232" s="29"/>
      <c r="WHL232" s="29"/>
      <c r="WHM232" s="29"/>
      <c r="WHN232" s="29"/>
      <c r="WHO232" s="29"/>
      <c r="WHP232" s="29"/>
      <c r="WHQ232" s="29"/>
      <c r="WHR232" s="29"/>
      <c r="WHS232" s="29"/>
      <c r="WHT232" s="29"/>
      <c r="WHU232" s="29"/>
      <c r="WHV232" s="29"/>
      <c r="WHW232" s="29"/>
      <c r="WHX232" s="29"/>
      <c r="WHY232" s="29"/>
      <c r="WHZ232" s="29"/>
      <c r="WIA232" s="29"/>
      <c r="WIB232" s="29"/>
      <c r="WIC232" s="29"/>
      <c r="WID232" s="29"/>
      <c r="WIE232" s="29"/>
      <c r="WIF232" s="29"/>
      <c r="WIG232" s="29"/>
      <c r="WIH232" s="29"/>
      <c r="WII232" s="29"/>
      <c r="WIJ232" s="29"/>
      <c r="WIK232" s="29"/>
      <c r="WIL232" s="29"/>
      <c r="WIM232" s="29"/>
      <c r="WIN232" s="29"/>
      <c r="WIO232" s="29"/>
      <c r="WIP232" s="29"/>
      <c r="WIQ232" s="29"/>
      <c r="WIR232" s="29"/>
      <c r="WIS232" s="29"/>
      <c r="WIT232" s="29"/>
      <c r="WIU232" s="29"/>
      <c r="WIV232" s="29"/>
      <c r="WIW232" s="29"/>
      <c r="WIX232" s="29"/>
      <c r="WIY232" s="29"/>
      <c r="WIZ232" s="29"/>
      <c r="WJA232" s="29"/>
      <c r="WJB232" s="29"/>
      <c r="WJC232" s="29"/>
      <c r="WJD232" s="29"/>
      <c r="WJE232" s="29"/>
      <c r="WJF232" s="29"/>
      <c r="WJG232" s="29"/>
      <c r="WJH232" s="29"/>
      <c r="WJI232" s="29"/>
      <c r="WJJ232" s="29"/>
      <c r="WJK232" s="29"/>
      <c r="WJL232" s="29"/>
      <c r="WJM232" s="29"/>
      <c r="WJN232" s="29"/>
      <c r="WJO232" s="29"/>
      <c r="WJP232" s="29"/>
      <c r="WJQ232" s="29"/>
      <c r="WJR232" s="29"/>
      <c r="WJS232" s="29"/>
      <c r="WJT232" s="29"/>
      <c r="WJU232" s="29"/>
      <c r="WJV232" s="29"/>
      <c r="WJW232" s="29"/>
      <c r="WJX232" s="29"/>
      <c r="WJY232" s="29"/>
      <c r="WJZ232" s="29"/>
      <c r="WKA232" s="29"/>
      <c r="WKB232" s="29"/>
      <c r="WKC232" s="29"/>
      <c r="WKD232" s="29"/>
      <c r="WKE232" s="29"/>
      <c r="WKF232" s="29"/>
      <c r="WKG232" s="29"/>
      <c r="WKH232" s="29"/>
      <c r="WKI232" s="29"/>
      <c r="WKJ232" s="29"/>
      <c r="WKK232" s="29"/>
      <c r="WKL232" s="29"/>
      <c r="WKM232" s="29"/>
      <c r="WKN232" s="29"/>
      <c r="WKO232" s="29"/>
      <c r="WKP232" s="29"/>
      <c r="WKQ232" s="29"/>
      <c r="WKR232" s="29"/>
      <c r="WKS232" s="29"/>
      <c r="WKT232" s="29"/>
      <c r="WKU232" s="29"/>
      <c r="WKV232" s="29"/>
      <c r="WKW232" s="29"/>
      <c r="WKX232" s="29"/>
      <c r="WKY232" s="29"/>
      <c r="WKZ232" s="29"/>
      <c r="WLA232" s="29"/>
      <c r="WLB232" s="29"/>
      <c r="WLC232" s="29"/>
      <c r="WLD232" s="29"/>
      <c r="WLE232" s="29"/>
      <c r="WLF232" s="29"/>
      <c r="WLG232" s="29"/>
      <c r="WLH232" s="29"/>
      <c r="WLI232" s="29"/>
      <c r="WLJ232" s="29"/>
      <c r="WLK232" s="29"/>
      <c r="WLL232" s="29"/>
      <c r="WLM232" s="29"/>
      <c r="WLN232" s="29"/>
      <c r="WLO232" s="29"/>
      <c r="WLP232" s="29"/>
      <c r="WLQ232" s="29"/>
      <c r="WLR232" s="29"/>
      <c r="WLS232" s="29"/>
      <c r="WLT232" s="29"/>
      <c r="WLU232" s="29"/>
      <c r="WLV232" s="29"/>
      <c r="WLW232" s="29"/>
      <c r="WLX232" s="29"/>
      <c r="WLY232" s="29"/>
      <c r="WLZ232" s="29"/>
      <c r="WMA232" s="29"/>
      <c r="WMB232" s="29"/>
      <c r="WMC232" s="29"/>
      <c r="WMD232" s="29"/>
      <c r="WME232" s="29"/>
      <c r="WMF232" s="29"/>
      <c r="WMG232" s="29"/>
      <c r="WMH232" s="29"/>
      <c r="WMI232" s="29"/>
      <c r="WMJ232" s="29"/>
      <c r="WMK232" s="29"/>
      <c r="WML232" s="29"/>
      <c r="WMM232" s="29"/>
      <c r="WMN232" s="29"/>
      <c r="WMO232" s="29"/>
      <c r="WMP232" s="29"/>
      <c r="WMQ232" s="29"/>
      <c r="WMR232" s="29"/>
      <c r="WMS232" s="29"/>
      <c r="WMT232" s="29"/>
      <c r="WMU232" s="29"/>
      <c r="WMV232" s="29"/>
      <c r="WMW232" s="29"/>
      <c r="WMX232" s="29"/>
      <c r="WMY232" s="29"/>
      <c r="WMZ232" s="29"/>
      <c r="WNA232" s="29"/>
      <c r="WNB232" s="29"/>
      <c r="WNC232" s="29"/>
      <c r="WND232" s="29"/>
      <c r="WNE232" s="29"/>
      <c r="WNF232" s="29"/>
      <c r="WNG232" s="29"/>
      <c r="WNH232" s="29"/>
      <c r="WNI232" s="29"/>
      <c r="WNJ232" s="29"/>
      <c r="WNK232" s="29"/>
      <c r="WNL232" s="29"/>
      <c r="WNM232" s="29"/>
      <c r="WNN232" s="29"/>
      <c r="WNO232" s="29"/>
      <c r="WNP232" s="29"/>
      <c r="WNQ232" s="29"/>
      <c r="WNR232" s="29"/>
      <c r="WNS232" s="29"/>
      <c r="WNT232" s="29"/>
      <c r="WNU232" s="29"/>
      <c r="WNV232" s="29"/>
      <c r="WNW232" s="29"/>
      <c r="WNX232" s="29"/>
      <c r="WNY232" s="29"/>
      <c r="WNZ232" s="29"/>
      <c r="WOA232" s="29"/>
      <c r="WOB232" s="29"/>
      <c r="WOC232" s="29"/>
      <c r="WOD232" s="29"/>
      <c r="WOE232" s="29"/>
      <c r="WOF232" s="29"/>
      <c r="WOG232" s="29"/>
      <c r="WOH232" s="29"/>
      <c r="WOI232" s="29"/>
      <c r="WOJ232" s="29"/>
      <c r="WOK232" s="29"/>
      <c r="WOL232" s="29"/>
      <c r="WOM232" s="29"/>
      <c r="WON232" s="29"/>
      <c r="WOO232" s="29"/>
      <c r="WOP232" s="29"/>
      <c r="WOQ232" s="29"/>
      <c r="WOR232" s="29"/>
      <c r="WOS232" s="29"/>
      <c r="WOT232" s="29"/>
      <c r="WOU232" s="29"/>
      <c r="WOV232" s="29"/>
      <c r="WOW232" s="29"/>
      <c r="WOX232" s="29"/>
      <c r="WOY232" s="29"/>
      <c r="WOZ232" s="29"/>
      <c r="WPA232" s="29"/>
      <c r="WPB232" s="29"/>
      <c r="WPC232" s="29"/>
      <c r="WPD232" s="29"/>
      <c r="WPE232" s="29"/>
      <c r="WPF232" s="29"/>
      <c r="WPG232" s="29"/>
      <c r="WPH232" s="29"/>
      <c r="WPI232" s="29"/>
      <c r="WPJ232" s="29"/>
      <c r="WPK232" s="29"/>
      <c r="WPL232" s="29"/>
      <c r="WPM232" s="29"/>
      <c r="WPN232" s="29"/>
      <c r="WPO232" s="29"/>
      <c r="WPP232" s="29"/>
      <c r="WPQ232" s="29"/>
      <c r="WPR232" s="29"/>
      <c r="WPS232" s="29"/>
      <c r="WPT232" s="29"/>
      <c r="WPU232" s="29"/>
      <c r="WPV232" s="29"/>
      <c r="WPW232" s="29"/>
      <c r="WPX232" s="29"/>
      <c r="WPY232" s="29"/>
      <c r="WPZ232" s="29"/>
      <c r="WQA232" s="29"/>
      <c r="WQB232" s="29"/>
      <c r="WQC232" s="29"/>
      <c r="WQD232" s="29"/>
      <c r="WQE232" s="29"/>
      <c r="WQF232" s="29"/>
      <c r="WQG232" s="29"/>
      <c r="WQH232" s="29"/>
      <c r="WQI232" s="29"/>
      <c r="WQJ232" s="29"/>
      <c r="WQK232" s="29"/>
      <c r="WQL232" s="29"/>
      <c r="WQM232" s="29"/>
      <c r="WQN232" s="29"/>
      <c r="WQO232" s="29"/>
      <c r="WQP232" s="29"/>
      <c r="WQQ232" s="29"/>
      <c r="WQR232" s="29"/>
      <c r="WQS232" s="29"/>
      <c r="WQT232" s="29"/>
      <c r="WQU232" s="29"/>
      <c r="WQV232" s="29"/>
      <c r="WQW232" s="29"/>
      <c r="WQX232" s="29"/>
      <c r="WQY232" s="29"/>
      <c r="WQZ232" s="29"/>
      <c r="WRA232" s="29"/>
      <c r="WRB232" s="29"/>
      <c r="WRC232" s="29"/>
      <c r="WRD232" s="29"/>
      <c r="WRE232" s="29"/>
      <c r="WRF232" s="29"/>
      <c r="WRG232" s="29"/>
      <c r="WRH232" s="29"/>
      <c r="WRI232" s="29"/>
      <c r="WRJ232" s="29"/>
      <c r="WRK232" s="29"/>
      <c r="WRL232" s="29"/>
      <c r="WRM232" s="29"/>
      <c r="WRN232" s="29"/>
      <c r="WRO232" s="29"/>
      <c r="WRP232" s="29"/>
      <c r="WRQ232" s="29"/>
      <c r="WRR232" s="29"/>
      <c r="WRS232" s="29"/>
      <c r="WRT232" s="29"/>
      <c r="WRU232" s="29"/>
      <c r="WRV232" s="29"/>
      <c r="WRW232" s="29"/>
      <c r="WRX232" s="29"/>
      <c r="WRY232" s="29"/>
      <c r="WRZ232" s="29"/>
      <c r="WSA232" s="29"/>
      <c r="WSB232" s="29"/>
      <c r="WSC232" s="29"/>
      <c r="WSD232" s="29"/>
      <c r="WSE232" s="29"/>
      <c r="WSF232" s="29"/>
      <c r="WSG232" s="29"/>
      <c r="WSH232" s="29"/>
      <c r="WSI232" s="29"/>
      <c r="WSJ232" s="29"/>
      <c r="WSK232" s="29"/>
      <c r="WSL232" s="29"/>
      <c r="WSM232" s="29"/>
      <c r="WSN232" s="29"/>
      <c r="WSO232" s="29"/>
      <c r="WSP232" s="29"/>
      <c r="WSQ232" s="29"/>
      <c r="WSR232" s="29"/>
      <c r="WSS232" s="29"/>
      <c r="WST232" s="29"/>
      <c r="WSU232" s="29"/>
      <c r="WSV232" s="29"/>
      <c r="WSW232" s="29"/>
      <c r="WSX232" s="29"/>
      <c r="WSY232" s="29"/>
      <c r="WSZ232" s="29"/>
      <c r="WTA232" s="29"/>
      <c r="WTB232" s="29"/>
      <c r="WTC232" s="29"/>
      <c r="WTD232" s="29"/>
      <c r="WTE232" s="29"/>
      <c r="WTF232" s="29"/>
      <c r="WTG232" s="29"/>
      <c r="WTH232" s="29"/>
      <c r="WTI232" s="29"/>
      <c r="WTJ232" s="29"/>
      <c r="WTK232" s="29"/>
      <c r="WTL232" s="29"/>
      <c r="WTM232" s="29"/>
      <c r="WTN232" s="29"/>
      <c r="WTO232" s="29"/>
      <c r="WTP232" s="29"/>
      <c r="WTQ232" s="29"/>
      <c r="WTR232" s="29"/>
      <c r="WTS232" s="29"/>
      <c r="WTT232" s="29"/>
      <c r="WTU232" s="29"/>
      <c r="WTV232" s="29"/>
      <c r="WTW232" s="29"/>
      <c r="WTX232" s="29"/>
      <c r="WTY232" s="29"/>
      <c r="WTZ232" s="29"/>
      <c r="WUA232" s="29"/>
      <c r="WUB232" s="29"/>
      <c r="WUC232" s="29"/>
      <c r="WUD232" s="29"/>
      <c r="WUE232" s="29"/>
      <c r="WUF232" s="29"/>
      <c r="WUG232" s="29"/>
      <c r="WUH232" s="29"/>
      <c r="WUI232" s="29"/>
      <c r="WUJ232" s="29"/>
      <c r="WUK232" s="29"/>
      <c r="WUL232" s="29"/>
      <c r="WUM232" s="29"/>
      <c r="WUN232" s="29"/>
      <c r="WUO232" s="29"/>
      <c r="WUP232" s="29"/>
      <c r="WUQ232" s="29"/>
      <c r="WUR232" s="29"/>
      <c r="WUS232" s="29"/>
      <c r="WUT232" s="29"/>
      <c r="WUU232" s="29"/>
      <c r="WUV232" s="29"/>
      <c r="WUW232" s="29"/>
      <c r="WUX232" s="29"/>
      <c r="WUY232" s="29"/>
      <c r="WUZ232" s="29"/>
      <c r="WVA232" s="29"/>
      <c r="WVB232" s="29"/>
      <c r="WVC232" s="29"/>
      <c r="WVD232" s="29"/>
      <c r="WVE232" s="29"/>
      <c r="WVF232" s="29"/>
      <c r="WVG232" s="29"/>
      <c r="WVH232" s="29"/>
      <c r="WVI232" s="29"/>
      <c r="WVJ232" s="29"/>
      <c r="WVK232" s="29"/>
      <c r="WVL232" s="29"/>
      <c r="WVM232" s="29"/>
      <c r="WVN232" s="29"/>
      <c r="WVO232" s="29"/>
      <c r="WVP232" s="29"/>
      <c r="WVQ232" s="29"/>
      <c r="WVR232" s="29"/>
      <c r="WVS232" s="29"/>
    </row>
    <row r="233" spans="1:16139" s="26" customFormat="1" ht="53.25" customHeight="1">
      <c r="A233" s="21">
        <v>7729314745</v>
      </c>
      <c r="B233" s="8" t="s">
        <v>278</v>
      </c>
      <c r="C233" s="8" t="s">
        <v>68</v>
      </c>
      <c r="D233" s="8" t="s">
        <v>288</v>
      </c>
      <c r="E233" s="8"/>
      <c r="F233" s="8"/>
      <c r="G233" s="9">
        <f>'2023'!G236</f>
        <v>253.57900000000001</v>
      </c>
      <c r="H233" s="9">
        <f>'2023'!H236</f>
        <v>178.15199999999999</v>
      </c>
      <c r="I233" s="9">
        <f>'2023'!I236</f>
        <v>103.15900000000001</v>
      </c>
      <c r="J233" s="9">
        <f>'2023'!J236</f>
        <v>250.65899999999999</v>
      </c>
      <c r="K233" s="9">
        <f t="shared" si="103"/>
        <v>785.54899999999998</v>
      </c>
      <c r="L233" s="23">
        <v>4687.34</v>
      </c>
      <c r="M233" s="10">
        <v>4738.1499810752675</v>
      </c>
      <c r="N233" s="23">
        <f>'2023'!O236</f>
        <v>2225.6</v>
      </c>
      <c r="O233" s="10">
        <f>N233*1.04</f>
        <v>2314.6239999999998</v>
      </c>
      <c r="P233" s="11">
        <f t="shared" si="104"/>
        <v>624245.56746000005</v>
      </c>
      <c r="Q233" s="11">
        <f t="shared" si="105"/>
        <v>438563.90448000003</v>
      </c>
      <c r="R233" s="11">
        <f t="shared" si="105"/>
        <v>250008.51668174355</v>
      </c>
      <c r="S233" s="11">
        <f t="shared" si="106"/>
        <v>607478.59889034554</v>
      </c>
      <c r="T233" s="11">
        <f t="shared" si="107"/>
        <v>1920296.5875120892</v>
      </c>
      <c r="U233" s="27"/>
      <c r="V233" s="25"/>
      <c r="W233" s="25"/>
      <c r="X233" s="13"/>
      <c r="Y233" s="13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</row>
    <row r="234" spans="1:16139" s="26" customFormat="1" ht="53.25" customHeight="1">
      <c r="A234" s="21">
        <v>7729314745</v>
      </c>
      <c r="B234" s="8" t="s">
        <v>278</v>
      </c>
      <c r="C234" s="8" t="s">
        <v>82</v>
      </c>
      <c r="D234" s="8" t="s">
        <v>279</v>
      </c>
      <c r="E234" s="8"/>
      <c r="F234" s="8"/>
      <c r="G234" s="9">
        <f>'2023'!G237</f>
        <v>3504.4849999999997</v>
      </c>
      <c r="H234" s="9">
        <f>'2023'!H237</f>
        <v>910.75400000000002</v>
      </c>
      <c r="I234" s="9">
        <f>'2023'!I237</f>
        <v>349.62</v>
      </c>
      <c r="J234" s="9">
        <f>'2023'!J237</f>
        <v>3008.49</v>
      </c>
      <c r="K234" s="9">
        <f t="shared" si="103"/>
        <v>7773.3489999999993</v>
      </c>
      <c r="L234" s="23">
        <v>2786.7799439206728</v>
      </c>
      <c r="M234" s="10">
        <v>2786.7799439206719</v>
      </c>
      <c r="N234" s="23">
        <f>'2023'!O237</f>
        <v>1799.2</v>
      </c>
      <c r="O234" s="10">
        <f>N234*1.04</f>
        <v>1871.1680000000001</v>
      </c>
      <c r="P234" s="11">
        <f t="shared" si="104"/>
        <v>3460959.0997708389</v>
      </c>
      <c r="Q234" s="11">
        <f t="shared" si="105"/>
        <v>899442.38424552849</v>
      </c>
      <c r="R234" s="11">
        <f t="shared" si="105"/>
        <v>320116.24783354526</v>
      </c>
      <c r="S234" s="11">
        <f t="shared" si="106"/>
        <v>2754609.3771659019</v>
      </c>
      <c r="T234" s="11">
        <f t="shared" si="107"/>
        <v>7435127.109015815</v>
      </c>
      <c r="U234" s="27"/>
      <c r="V234" s="25"/>
      <c r="W234" s="25"/>
      <c r="X234" s="13"/>
      <c r="Y234" s="13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</row>
    <row r="235" spans="1:16139" s="26" customFormat="1" ht="53.25" customHeight="1">
      <c r="A235" s="21">
        <v>7729314745</v>
      </c>
      <c r="B235" s="8" t="s">
        <v>278</v>
      </c>
      <c r="C235" s="8" t="s">
        <v>49</v>
      </c>
      <c r="D235" s="8" t="s">
        <v>283</v>
      </c>
      <c r="E235" s="8"/>
      <c r="F235" s="8"/>
      <c r="G235" s="9">
        <f>'2023'!G238</f>
        <v>417.85699999999997</v>
      </c>
      <c r="H235" s="9">
        <f>'2023'!H238</f>
        <v>211.40899999999999</v>
      </c>
      <c r="I235" s="9">
        <f>'2023'!I238</f>
        <v>134.554</v>
      </c>
      <c r="J235" s="9">
        <f>'2023'!J238</f>
        <v>437.65300000000002</v>
      </c>
      <c r="K235" s="9">
        <f t="shared" si="103"/>
        <v>1201.473</v>
      </c>
      <c r="L235" s="140">
        <v>16059.813561500001</v>
      </c>
      <c r="M235" s="30">
        <v>16059.813561500001</v>
      </c>
      <c r="N235" s="23">
        <f>'2023'!O238</f>
        <v>2496</v>
      </c>
      <c r="O235" s="10">
        <f>N235*1.04</f>
        <v>2595.84</v>
      </c>
      <c r="P235" s="11">
        <f t="shared" si="104"/>
        <v>5667734.4433677057</v>
      </c>
      <c r="Q235" s="11">
        <f t="shared" si="105"/>
        <v>2867512.2612231537</v>
      </c>
      <c r="R235" s="11">
        <f t="shared" si="105"/>
        <v>1811631.4985940713</v>
      </c>
      <c r="S235" s="11">
        <f t="shared" si="106"/>
        <v>5892548.42111116</v>
      </c>
      <c r="T235" s="11">
        <f t="shared" si="107"/>
        <v>16239426.624296091</v>
      </c>
      <c r="U235" s="24"/>
      <c r="V235" s="25"/>
      <c r="W235" s="25"/>
      <c r="X235" s="13"/>
      <c r="Y235" s="13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  <c r="QR235" s="31"/>
      <c r="QS235" s="31"/>
      <c r="QT235" s="31"/>
      <c r="QU235" s="31"/>
      <c r="QV235" s="31"/>
      <c r="QW235" s="31"/>
      <c r="QX235" s="31"/>
      <c r="QY235" s="31"/>
      <c r="QZ235" s="31"/>
      <c r="RA235" s="31"/>
      <c r="RB235" s="31"/>
      <c r="RC235" s="31"/>
      <c r="RD235" s="31"/>
      <c r="RE235" s="31"/>
      <c r="RF235" s="31"/>
      <c r="RG235" s="31"/>
      <c r="RH235" s="31"/>
      <c r="RI235" s="31"/>
      <c r="RJ235" s="31"/>
      <c r="RK235" s="31"/>
      <c r="RL235" s="31"/>
      <c r="RM235" s="31"/>
      <c r="RN235" s="31"/>
      <c r="RO235" s="31"/>
      <c r="RP235" s="31"/>
      <c r="RQ235" s="31"/>
      <c r="RR235" s="31"/>
      <c r="RS235" s="31"/>
      <c r="RT235" s="31"/>
      <c r="RU235" s="31"/>
      <c r="RV235" s="31"/>
      <c r="RW235" s="31"/>
      <c r="RX235" s="31"/>
      <c r="RY235" s="31"/>
      <c r="RZ235" s="31"/>
      <c r="SA235" s="31"/>
      <c r="SB235" s="31"/>
      <c r="SC235" s="31"/>
      <c r="SD235" s="31"/>
      <c r="SE235" s="31"/>
      <c r="SF235" s="31"/>
      <c r="SG235" s="31"/>
      <c r="SH235" s="31"/>
      <c r="SI235" s="31"/>
      <c r="SJ235" s="31"/>
      <c r="SK235" s="31"/>
      <c r="SL235" s="31"/>
      <c r="SM235" s="31"/>
      <c r="SN235" s="31"/>
      <c r="SO235" s="31"/>
      <c r="SP235" s="31"/>
      <c r="SQ235" s="31"/>
      <c r="SR235" s="31"/>
      <c r="SS235" s="31"/>
      <c r="ST235" s="31"/>
      <c r="SU235" s="31"/>
      <c r="SV235" s="31"/>
      <c r="SW235" s="31"/>
      <c r="SX235" s="31"/>
      <c r="SY235" s="31"/>
      <c r="SZ235" s="31"/>
      <c r="TA235" s="31"/>
      <c r="TB235" s="31"/>
      <c r="TC235" s="31"/>
      <c r="TD235" s="31"/>
      <c r="TE235" s="31"/>
      <c r="TF235" s="31"/>
      <c r="TG235" s="31"/>
      <c r="TH235" s="31"/>
      <c r="TI235" s="31"/>
      <c r="TJ235" s="31"/>
      <c r="TK235" s="31"/>
      <c r="TL235" s="31"/>
      <c r="TM235" s="31"/>
      <c r="TN235" s="31"/>
      <c r="TO235" s="31"/>
      <c r="TP235" s="31"/>
      <c r="TQ235" s="31"/>
      <c r="TR235" s="31"/>
      <c r="TS235" s="31"/>
      <c r="TT235" s="31"/>
      <c r="TU235" s="31"/>
      <c r="TV235" s="31"/>
      <c r="TW235" s="31"/>
      <c r="TX235" s="31"/>
      <c r="TY235" s="31"/>
      <c r="TZ235" s="31"/>
      <c r="UA235" s="31"/>
      <c r="UB235" s="31"/>
      <c r="UC235" s="31"/>
      <c r="UD235" s="31"/>
      <c r="UE235" s="31"/>
      <c r="UF235" s="31"/>
      <c r="UG235" s="31"/>
      <c r="UH235" s="31"/>
      <c r="UI235" s="31"/>
      <c r="UJ235" s="31"/>
      <c r="UK235" s="31"/>
      <c r="UL235" s="31"/>
      <c r="UM235" s="31"/>
      <c r="UN235" s="31"/>
      <c r="UO235" s="31"/>
      <c r="UP235" s="31"/>
      <c r="UQ235" s="31"/>
      <c r="UR235" s="31"/>
      <c r="US235" s="31"/>
      <c r="UT235" s="31"/>
      <c r="UU235" s="31"/>
      <c r="UV235" s="31"/>
      <c r="UW235" s="31"/>
      <c r="UX235" s="31"/>
      <c r="UY235" s="31"/>
      <c r="UZ235" s="31"/>
      <c r="VA235" s="31"/>
      <c r="VB235" s="31"/>
      <c r="VC235" s="31"/>
      <c r="VD235" s="31"/>
      <c r="VE235" s="31"/>
      <c r="VF235" s="31"/>
      <c r="VG235" s="31"/>
      <c r="VH235" s="31"/>
      <c r="VI235" s="31"/>
      <c r="VJ235" s="31"/>
      <c r="VK235" s="31"/>
      <c r="VL235" s="31"/>
      <c r="VM235" s="31"/>
      <c r="VN235" s="31"/>
      <c r="VO235" s="31"/>
      <c r="VP235" s="31"/>
      <c r="VQ235" s="31"/>
      <c r="VR235" s="31"/>
      <c r="VS235" s="31"/>
      <c r="VT235" s="31"/>
      <c r="VU235" s="31"/>
      <c r="VV235" s="31"/>
      <c r="VW235" s="31"/>
      <c r="VX235" s="31"/>
      <c r="VY235" s="31"/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31"/>
      <c r="WL235" s="31"/>
      <c r="WM235" s="31"/>
      <c r="WN235" s="31"/>
      <c r="WO235" s="31"/>
      <c r="WP235" s="31"/>
      <c r="WQ235" s="31"/>
      <c r="WR235" s="31"/>
      <c r="WS235" s="31"/>
      <c r="WT235" s="31"/>
      <c r="WU235" s="31"/>
      <c r="WV235" s="31"/>
      <c r="WW235" s="31"/>
      <c r="WX235" s="31"/>
      <c r="WY235" s="31"/>
      <c r="WZ235" s="31"/>
      <c r="XA235" s="31"/>
      <c r="XB235" s="31"/>
      <c r="XC235" s="31"/>
      <c r="XD235" s="31"/>
      <c r="XE235" s="31"/>
      <c r="XF235" s="31"/>
      <c r="XG235" s="31"/>
      <c r="XH235" s="31"/>
      <c r="XI235" s="31"/>
      <c r="XJ235" s="31"/>
      <c r="XK235" s="31"/>
      <c r="XL235" s="31"/>
      <c r="XM235" s="31"/>
      <c r="XN235" s="31"/>
      <c r="XO235" s="31"/>
      <c r="XP235" s="31"/>
      <c r="XQ235" s="31"/>
      <c r="XR235" s="31"/>
      <c r="XS235" s="31"/>
      <c r="XT235" s="31"/>
      <c r="XU235" s="31"/>
      <c r="XV235" s="31"/>
      <c r="XW235" s="31"/>
      <c r="XX235" s="31"/>
      <c r="XY235" s="31"/>
      <c r="XZ235" s="31"/>
      <c r="YA235" s="31"/>
      <c r="YB235" s="31"/>
      <c r="YC235" s="31"/>
      <c r="YD235" s="31"/>
      <c r="YE235" s="31"/>
      <c r="YF235" s="31"/>
      <c r="YG235" s="31"/>
      <c r="YH235" s="31"/>
      <c r="YI235" s="31"/>
      <c r="YJ235" s="31"/>
      <c r="YK235" s="31"/>
      <c r="YL235" s="31"/>
      <c r="YM235" s="31"/>
      <c r="YN235" s="31"/>
      <c r="YO235" s="31"/>
      <c r="YP235" s="31"/>
      <c r="YQ235" s="31"/>
      <c r="YR235" s="31"/>
      <c r="YS235" s="31"/>
      <c r="YT235" s="31"/>
      <c r="YU235" s="31"/>
      <c r="YV235" s="31"/>
      <c r="YW235" s="31"/>
      <c r="YX235" s="31"/>
      <c r="YY235" s="31"/>
      <c r="YZ235" s="31"/>
      <c r="ZA235" s="31"/>
      <c r="ZB235" s="31"/>
      <c r="ZC235" s="31"/>
      <c r="ZD235" s="31"/>
      <c r="ZE235" s="31"/>
      <c r="ZF235" s="31"/>
      <c r="ZG235" s="31"/>
      <c r="ZH235" s="31"/>
      <c r="ZI235" s="31"/>
      <c r="ZJ235" s="31"/>
      <c r="ZK235" s="31"/>
      <c r="ZL235" s="31"/>
      <c r="ZM235" s="31"/>
      <c r="ZN235" s="31"/>
      <c r="ZO235" s="31"/>
      <c r="ZP235" s="31"/>
      <c r="ZQ235" s="31"/>
      <c r="ZR235" s="31"/>
      <c r="ZS235" s="31"/>
      <c r="ZT235" s="31"/>
      <c r="ZU235" s="31"/>
      <c r="ZV235" s="31"/>
      <c r="ZW235" s="31"/>
      <c r="ZX235" s="31"/>
      <c r="ZY235" s="31"/>
      <c r="ZZ235" s="31"/>
      <c r="AAA235" s="31"/>
      <c r="AAB235" s="31"/>
      <c r="AAC235" s="31"/>
      <c r="AAD235" s="31"/>
      <c r="AAE235" s="31"/>
      <c r="AAF235" s="31"/>
      <c r="AAG235" s="31"/>
      <c r="AAH235" s="31"/>
      <c r="AAI235" s="31"/>
      <c r="AAJ235" s="31"/>
      <c r="AAK235" s="31"/>
      <c r="AAL235" s="31"/>
      <c r="AAM235" s="31"/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31"/>
      <c r="AAY235" s="31"/>
      <c r="AAZ235" s="31"/>
      <c r="ABA235" s="31"/>
      <c r="ABB235" s="31"/>
      <c r="ABC235" s="31"/>
      <c r="ABD235" s="31"/>
      <c r="ABE235" s="31"/>
      <c r="ABF235" s="31"/>
      <c r="ABG235" s="31"/>
      <c r="ABH235" s="31"/>
      <c r="ABI235" s="31"/>
      <c r="ABJ235" s="31"/>
      <c r="ABK235" s="31"/>
      <c r="ABL235" s="31"/>
      <c r="ABM235" s="31"/>
      <c r="ABN235" s="31"/>
      <c r="ABO235" s="31"/>
      <c r="ABP235" s="31"/>
      <c r="ABQ235" s="31"/>
      <c r="ABR235" s="31"/>
      <c r="ABS235" s="31"/>
      <c r="ABT235" s="31"/>
      <c r="ABU235" s="31"/>
      <c r="ABV235" s="31"/>
      <c r="ABW235" s="31"/>
      <c r="ABX235" s="31"/>
      <c r="ABY235" s="31"/>
      <c r="ABZ235" s="31"/>
      <c r="ACA235" s="31"/>
      <c r="ACB235" s="31"/>
      <c r="ACC235" s="31"/>
      <c r="ACD235" s="31"/>
      <c r="ACE235" s="31"/>
      <c r="ACF235" s="31"/>
      <c r="ACG235" s="31"/>
      <c r="ACH235" s="31"/>
      <c r="ACI235" s="31"/>
      <c r="ACJ235" s="31"/>
      <c r="ACK235" s="31"/>
      <c r="ACL235" s="31"/>
      <c r="ACM235" s="31"/>
      <c r="ACN235" s="31"/>
      <c r="ACO235" s="31"/>
      <c r="ACP235" s="31"/>
      <c r="ACQ235" s="31"/>
      <c r="ACR235" s="31"/>
      <c r="ACS235" s="31"/>
      <c r="ACT235" s="31"/>
      <c r="ACU235" s="31"/>
      <c r="ACV235" s="31"/>
      <c r="ACW235" s="31"/>
      <c r="ACX235" s="31"/>
      <c r="ACY235" s="31"/>
      <c r="ACZ235" s="31"/>
      <c r="ADA235" s="31"/>
      <c r="ADB235" s="31"/>
      <c r="ADC235" s="31"/>
      <c r="ADD235" s="31"/>
      <c r="ADE235" s="31"/>
      <c r="ADF235" s="31"/>
      <c r="ADG235" s="31"/>
      <c r="ADH235" s="31"/>
      <c r="ADI235" s="31"/>
      <c r="ADJ235" s="31"/>
      <c r="ADK235" s="31"/>
      <c r="ADL235" s="31"/>
      <c r="ADM235" s="31"/>
      <c r="ADN235" s="31"/>
      <c r="ADO235" s="31"/>
      <c r="ADP235" s="31"/>
      <c r="ADQ235" s="31"/>
      <c r="ADR235" s="31"/>
      <c r="ADS235" s="31"/>
      <c r="ADT235" s="31"/>
      <c r="ADU235" s="31"/>
      <c r="ADV235" s="31"/>
      <c r="ADW235" s="31"/>
      <c r="ADX235" s="31"/>
      <c r="ADY235" s="31"/>
      <c r="ADZ235" s="31"/>
      <c r="AEA235" s="31"/>
      <c r="AEB235" s="31"/>
      <c r="AEC235" s="31"/>
      <c r="AED235" s="31"/>
      <c r="AEE235" s="31"/>
      <c r="AEF235" s="31"/>
      <c r="AEG235" s="31"/>
      <c r="AEH235" s="31"/>
      <c r="AEI235" s="31"/>
      <c r="AEJ235" s="31"/>
      <c r="AEK235" s="31"/>
      <c r="AEL235" s="31"/>
      <c r="AEM235" s="31"/>
      <c r="AEN235" s="31"/>
      <c r="AEO235" s="31"/>
      <c r="AEP235" s="31"/>
      <c r="AEQ235" s="31"/>
      <c r="AER235" s="31"/>
      <c r="AES235" s="31"/>
      <c r="AET235" s="31"/>
      <c r="AEU235" s="31"/>
      <c r="AEV235" s="31"/>
      <c r="AEW235" s="31"/>
      <c r="AEX235" s="31"/>
      <c r="AEY235" s="31"/>
      <c r="AEZ235" s="31"/>
      <c r="AFA235" s="31"/>
      <c r="AFB235" s="31"/>
      <c r="AFC235" s="31"/>
      <c r="AFD235" s="31"/>
      <c r="AFE235" s="31"/>
      <c r="AFF235" s="31"/>
      <c r="AFG235" s="31"/>
      <c r="AFH235" s="31"/>
      <c r="AFI235" s="31"/>
      <c r="AFJ235" s="31"/>
      <c r="AFK235" s="31"/>
      <c r="AFL235" s="31"/>
      <c r="AFM235" s="31"/>
      <c r="AFN235" s="31"/>
      <c r="AFO235" s="31"/>
      <c r="AFP235" s="31"/>
      <c r="AFQ235" s="31"/>
      <c r="AFR235" s="31"/>
      <c r="AFS235" s="31"/>
      <c r="AFT235" s="31"/>
      <c r="AFU235" s="31"/>
      <c r="AFV235" s="31"/>
      <c r="AFW235" s="31"/>
      <c r="AFX235" s="31"/>
      <c r="AFY235" s="31"/>
      <c r="AFZ235" s="31"/>
      <c r="AGA235" s="31"/>
      <c r="AGB235" s="31"/>
      <c r="AGC235" s="31"/>
      <c r="AGD235" s="31"/>
      <c r="AGE235" s="31"/>
      <c r="AGF235" s="31"/>
      <c r="AGG235" s="31"/>
      <c r="AGH235" s="31"/>
      <c r="AGI235" s="31"/>
      <c r="AGJ235" s="31"/>
      <c r="AGK235" s="31"/>
      <c r="AGL235" s="31"/>
      <c r="AGM235" s="31"/>
      <c r="AGN235" s="31"/>
      <c r="AGO235" s="31"/>
      <c r="AGP235" s="31"/>
      <c r="AGQ235" s="31"/>
      <c r="AGR235" s="31"/>
      <c r="AGS235" s="31"/>
      <c r="AGT235" s="31"/>
      <c r="AGU235" s="31"/>
      <c r="AGV235" s="31"/>
      <c r="AGW235" s="31"/>
      <c r="AGX235" s="31"/>
      <c r="AGY235" s="31"/>
      <c r="AGZ235" s="31"/>
      <c r="AHA235" s="31"/>
      <c r="AHB235" s="31"/>
      <c r="AHC235" s="31"/>
      <c r="AHD235" s="31"/>
      <c r="AHE235" s="31"/>
      <c r="AHF235" s="31"/>
      <c r="AHG235" s="31"/>
      <c r="AHH235" s="31"/>
      <c r="AHI235" s="31"/>
      <c r="AHJ235" s="31"/>
      <c r="AHK235" s="31"/>
      <c r="AHL235" s="31"/>
      <c r="AHM235" s="31"/>
      <c r="AHN235" s="31"/>
      <c r="AHO235" s="31"/>
      <c r="AHP235" s="31"/>
      <c r="AHQ235" s="31"/>
      <c r="AHR235" s="31"/>
      <c r="AHS235" s="31"/>
      <c r="AHT235" s="31"/>
      <c r="AHU235" s="31"/>
      <c r="AHV235" s="31"/>
      <c r="AHW235" s="31"/>
      <c r="AHX235" s="31"/>
      <c r="AHY235" s="31"/>
      <c r="AHZ235" s="31"/>
      <c r="AIA235" s="31"/>
      <c r="AIB235" s="31"/>
      <c r="AIC235" s="31"/>
      <c r="AID235" s="31"/>
      <c r="AIE235" s="31"/>
      <c r="AIF235" s="31"/>
      <c r="AIG235" s="31"/>
      <c r="AIH235" s="31"/>
      <c r="AII235" s="31"/>
      <c r="AIJ235" s="31"/>
      <c r="AIK235" s="31"/>
      <c r="AIL235" s="31"/>
      <c r="AIM235" s="31"/>
      <c r="AIN235" s="31"/>
      <c r="AIO235" s="31"/>
      <c r="AIP235" s="31"/>
      <c r="AIQ235" s="31"/>
      <c r="AIR235" s="31"/>
      <c r="AIS235" s="31"/>
      <c r="AIT235" s="31"/>
      <c r="AIU235" s="31"/>
      <c r="AIV235" s="31"/>
      <c r="AIW235" s="31"/>
      <c r="AIX235" s="31"/>
      <c r="AIY235" s="31"/>
      <c r="AIZ235" s="31"/>
      <c r="AJA235" s="31"/>
      <c r="AJB235" s="31"/>
      <c r="AJC235" s="31"/>
      <c r="AJD235" s="31"/>
      <c r="AJE235" s="31"/>
      <c r="AJF235" s="31"/>
      <c r="AJG235" s="31"/>
      <c r="AJH235" s="31"/>
      <c r="AJI235" s="31"/>
      <c r="AJJ235" s="31"/>
      <c r="AJK235" s="31"/>
      <c r="AJL235" s="31"/>
      <c r="AJM235" s="31"/>
      <c r="AJN235" s="31"/>
      <c r="AJO235" s="31"/>
      <c r="AJP235" s="31"/>
      <c r="AJQ235" s="31"/>
      <c r="AJR235" s="31"/>
      <c r="AJS235" s="31"/>
      <c r="AJT235" s="31"/>
      <c r="AJU235" s="31"/>
      <c r="AJV235" s="31"/>
      <c r="AJW235" s="31"/>
      <c r="AJX235" s="31"/>
      <c r="AJY235" s="31"/>
      <c r="AJZ235" s="31"/>
      <c r="AKA235" s="31"/>
      <c r="AKB235" s="31"/>
      <c r="AKC235" s="31"/>
      <c r="AKD235" s="31"/>
      <c r="AKE235" s="31"/>
      <c r="AKF235" s="31"/>
      <c r="AKG235" s="31"/>
      <c r="AKH235" s="31"/>
      <c r="AKI235" s="31"/>
      <c r="AKJ235" s="31"/>
      <c r="AKK235" s="31"/>
      <c r="AKL235" s="31"/>
      <c r="AKM235" s="31"/>
      <c r="AKN235" s="31"/>
      <c r="AKO235" s="31"/>
      <c r="AKP235" s="31"/>
      <c r="AKQ235" s="31"/>
      <c r="AKR235" s="31"/>
      <c r="AKS235" s="31"/>
      <c r="AKT235" s="31"/>
      <c r="AKU235" s="31"/>
      <c r="AKV235" s="31"/>
      <c r="AKW235" s="31"/>
      <c r="AKX235" s="31"/>
      <c r="AKY235" s="31"/>
      <c r="AKZ235" s="31"/>
      <c r="ALA235" s="31"/>
      <c r="ALB235" s="31"/>
      <c r="ALC235" s="31"/>
      <c r="ALD235" s="31"/>
      <c r="ALE235" s="31"/>
      <c r="ALF235" s="31"/>
      <c r="ALG235" s="31"/>
      <c r="ALH235" s="31"/>
      <c r="ALI235" s="31"/>
      <c r="ALJ235" s="31"/>
      <c r="ALK235" s="31"/>
      <c r="ALL235" s="31"/>
      <c r="ALM235" s="31"/>
      <c r="ALN235" s="31"/>
      <c r="ALO235" s="31"/>
      <c r="ALP235" s="31"/>
      <c r="ALQ235" s="31"/>
      <c r="ALR235" s="31"/>
      <c r="ALS235" s="31"/>
      <c r="ALT235" s="31"/>
      <c r="ALU235" s="31"/>
      <c r="ALV235" s="31"/>
      <c r="ALW235" s="31"/>
      <c r="ALX235" s="31"/>
      <c r="ALY235" s="31"/>
      <c r="ALZ235" s="31"/>
      <c r="AMA235" s="31"/>
      <c r="AMB235" s="31"/>
      <c r="AMC235" s="31"/>
      <c r="AMD235" s="31"/>
      <c r="AME235" s="31"/>
      <c r="AMF235" s="31"/>
      <c r="AMG235" s="31"/>
      <c r="AMH235" s="31"/>
      <c r="AMI235" s="31"/>
      <c r="AMJ235" s="31"/>
      <c r="AMK235" s="31"/>
      <c r="AML235" s="31"/>
      <c r="AMM235" s="31"/>
      <c r="AMN235" s="31"/>
      <c r="AMO235" s="31"/>
      <c r="AMP235" s="31"/>
      <c r="AMQ235" s="31"/>
      <c r="AMR235" s="31"/>
      <c r="AMS235" s="31"/>
      <c r="AMT235" s="31"/>
      <c r="AMU235" s="31"/>
      <c r="AMV235" s="31"/>
      <c r="AMW235" s="31"/>
      <c r="AMX235" s="31"/>
      <c r="AMY235" s="31"/>
      <c r="AMZ235" s="31"/>
      <c r="ANA235" s="31"/>
      <c r="ANB235" s="31"/>
      <c r="ANC235" s="31"/>
      <c r="AND235" s="31"/>
      <c r="ANE235" s="31"/>
      <c r="ANF235" s="31"/>
      <c r="ANG235" s="31"/>
      <c r="ANH235" s="31"/>
      <c r="ANI235" s="31"/>
      <c r="ANJ235" s="31"/>
      <c r="ANK235" s="31"/>
      <c r="ANL235" s="31"/>
      <c r="ANM235" s="31"/>
      <c r="ANN235" s="31"/>
      <c r="ANO235" s="31"/>
      <c r="ANP235" s="31"/>
      <c r="ANQ235" s="31"/>
      <c r="ANR235" s="31"/>
      <c r="ANS235" s="31"/>
      <c r="ANT235" s="31"/>
      <c r="ANU235" s="31"/>
      <c r="ANV235" s="31"/>
      <c r="ANW235" s="31"/>
      <c r="ANX235" s="31"/>
      <c r="ANY235" s="31"/>
      <c r="ANZ235" s="31"/>
      <c r="AOA235" s="31"/>
      <c r="AOB235" s="31"/>
      <c r="AOC235" s="31"/>
      <c r="AOD235" s="31"/>
      <c r="AOE235" s="31"/>
      <c r="AOF235" s="31"/>
      <c r="AOG235" s="31"/>
      <c r="AOH235" s="31"/>
      <c r="AOI235" s="31"/>
      <c r="AOJ235" s="31"/>
      <c r="AOK235" s="31"/>
      <c r="AOL235" s="31"/>
      <c r="AOM235" s="31"/>
      <c r="AON235" s="31"/>
      <c r="AOO235" s="31"/>
      <c r="AOP235" s="31"/>
      <c r="AOQ235" s="31"/>
      <c r="AOR235" s="31"/>
      <c r="AOS235" s="31"/>
      <c r="AOT235" s="31"/>
      <c r="AOU235" s="31"/>
      <c r="AOV235" s="31"/>
      <c r="AOW235" s="31"/>
      <c r="AOX235" s="31"/>
      <c r="AOY235" s="31"/>
      <c r="AOZ235" s="31"/>
      <c r="APA235" s="31"/>
      <c r="APB235" s="31"/>
      <c r="APC235" s="31"/>
      <c r="APD235" s="31"/>
      <c r="APE235" s="31"/>
      <c r="APF235" s="31"/>
      <c r="APG235" s="31"/>
      <c r="APH235" s="31"/>
      <c r="API235" s="31"/>
      <c r="APJ235" s="31"/>
      <c r="APK235" s="31"/>
      <c r="APL235" s="31"/>
      <c r="APM235" s="31"/>
      <c r="APN235" s="31"/>
      <c r="APO235" s="31"/>
      <c r="APP235" s="31"/>
      <c r="APQ235" s="31"/>
      <c r="APR235" s="31"/>
      <c r="APS235" s="31"/>
      <c r="APT235" s="31"/>
      <c r="APU235" s="31"/>
      <c r="APV235" s="31"/>
      <c r="APW235" s="31"/>
      <c r="APX235" s="31"/>
      <c r="APY235" s="31"/>
      <c r="APZ235" s="31"/>
      <c r="AQA235" s="31"/>
      <c r="AQB235" s="31"/>
      <c r="AQC235" s="31"/>
      <c r="AQD235" s="31"/>
      <c r="AQE235" s="31"/>
      <c r="AQF235" s="31"/>
      <c r="AQG235" s="31"/>
      <c r="AQH235" s="31"/>
      <c r="AQI235" s="31"/>
      <c r="AQJ235" s="31"/>
      <c r="AQK235" s="31"/>
      <c r="AQL235" s="31"/>
      <c r="AQM235" s="31"/>
      <c r="AQN235" s="31"/>
      <c r="AQO235" s="31"/>
      <c r="AQP235" s="31"/>
      <c r="AQQ235" s="31"/>
      <c r="AQR235" s="31"/>
      <c r="AQS235" s="31"/>
      <c r="AQT235" s="31"/>
      <c r="AQU235" s="31"/>
      <c r="AQV235" s="31"/>
      <c r="AQW235" s="31"/>
      <c r="AQX235" s="31"/>
      <c r="AQY235" s="31"/>
      <c r="AQZ235" s="31"/>
      <c r="ARA235" s="31"/>
      <c r="ARB235" s="31"/>
      <c r="ARC235" s="31"/>
      <c r="ARD235" s="31"/>
      <c r="ARE235" s="31"/>
      <c r="ARF235" s="31"/>
      <c r="ARG235" s="31"/>
      <c r="ARH235" s="31"/>
      <c r="ARI235" s="31"/>
      <c r="ARJ235" s="31"/>
      <c r="ARK235" s="31"/>
      <c r="ARL235" s="31"/>
      <c r="ARM235" s="31"/>
      <c r="ARN235" s="31"/>
      <c r="ARO235" s="31"/>
      <c r="ARP235" s="31"/>
      <c r="ARQ235" s="31"/>
      <c r="ARR235" s="31"/>
      <c r="ARS235" s="31"/>
      <c r="ART235" s="31"/>
      <c r="ARU235" s="31"/>
      <c r="ARV235" s="31"/>
      <c r="ARW235" s="31"/>
      <c r="ARX235" s="31"/>
      <c r="ARY235" s="31"/>
      <c r="ARZ235" s="31"/>
      <c r="ASA235" s="31"/>
      <c r="ASB235" s="31"/>
      <c r="ASC235" s="31"/>
      <c r="ASD235" s="31"/>
      <c r="ASE235" s="31"/>
      <c r="ASF235" s="31"/>
      <c r="ASG235" s="31"/>
      <c r="ASH235" s="31"/>
      <c r="ASI235" s="31"/>
      <c r="ASJ235" s="31"/>
      <c r="ASK235" s="31"/>
      <c r="ASL235" s="31"/>
      <c r="ASM235" s="31"/>
      <c r="ASN235" s="31"/>
      <c r="ASO235" s="31"/>
      <c r="ASP235" s="31"/>
      <c r="ASQ235" s="31"/>
      <c r="ASR235" s="31"/>
      <c r="ASS235" s="31"/>
      <c r="AST235" s="31"/>
      <c r="ASU235" s="31"/>
      <c r="ASV235" s="31"/>
      <c r="ASW235" s="31"/>
      <c r="ASX235" s="31"/>
      <c r="ASY235" s="31"/>
      <c r="ASZ235" s="31"/>
      <c r="ATA235" s="31"/>
      <c r="ATB235" s="31"/>
      <c r="ATC235" s="31"/>
      <c r="ATD235" s="31"/>
      <c r="ATE235" s="31"/>
      <c r="ATF235" s="31"/>
      <c r="ATG235" s="31"/>
      <c r="ATH235" s="31"/>
      <c r="ATI235" s="31"/>
      <c r="ATJ235" s="31"/>
      <c r="ATK235" s="31"/>
      <c r="ATL235" s="31"/>
      <c r="ATM235" s="31"/>
      <c r="ATN235" s="31"/>
      <c r="ATO235" s="31"/>
      <c r="ATP235" s="31"/>
      <c r="ATQ235" s="31"/>
      <c r="ATR235" s="31"/>
      <c r="ATS235" s="31"/>
      <c r="ATT235" s="31"/>
      <c r="ATU235" s="31"/>
      <c r="ATV235" s="31"/>
      <c r="ATW235" s="31"/>
      <c r="ATX235" s="31"/>
      <c r="ATY235" s="31"/>
      <c r="ATZ235" s="31"/>
      <c r="AUA235" s="31"/>
      <c r="AUB235" s="31"/>
      <c r="AUC235" s="31"/>
      <c r="AUD235" s="31"/>
      <c r="AUE235" s="31"/>
      <c r="AUF235" s="31"/>
      <c r="AUG235" s="31"/>
      <c r="AUH235" s="31"/>
      <c r="AUI235" s="31"/>
      <c r="AUJ235" s="31"/>
      <c r="AUK235" s="31"/>
      <c r="AUL235" s="31"/>
      <c r="AUM235" s="31"/>
      <c r="AUN235" s="31"/>
      <c r="AUO235" s="31"/>
      <c r="AUP235" s="31"/>
      <c r="AUQ235" s="31"/>
      <c r="AUR235" s="31"/>
      <c r="AUS235" s="31"/>
      <c r="AUT235" s="31"/>
      <c r="AUU235" s="31"/>
      <c r="AUV235" s="31"/>
      <c r="AUW235" s="31"/>
      <c r="AUX235" s="31"/>
      <c r="AUY235" s="31"/>
      <c r="AUZ235" s="31"/>
      <c r="AVA235" s="31"/>
      <c r="AVB235" s="31"/>
      <c r="AVC235" s="31"/>
      <c r="AVD235" s="31"/>
      <c r="AVE235" s="31"/>
      <c r="AVF235" s="31"/>
      <c r="AVG235" s="31"/>
      <c r="AVH235" s="31"/>
      <c r="AVI235" s="31"/>
      <c r="AVJ235" s="31"/>
      <c r="AVK235" s="31"/>
      <c r="AVL235" s="31"/>
      <c r="AVM235" s="31"/>
      <c r="AVN235" s="31"/>
      <c r="AVO235" s="31"/>
      <c r="AVP235" s="31"/>
      <c r="AVQ235" s="31"/>
      <c r="AVR235" s="31"/>
      <c r="AVS235" s="31"/>
      <c r="AVT235" s="31"/>
      <c r="AVU235" s="31"/>
      <c r="AVV235" s="31"/>
      <c r="AVW235" s="31"/>
      <c r="AVX235" s="31"/>
      <c r="AVY235" s="31"/>
      <c r="AVZ235" s="31"/>
      <c r="AWA235" s="31"/>
      <c r="AWB235" s="31"/>
      <c r="AWC235" s="31"/>
      <c r="AWD235" s="31"/>
      <c r="AWE235" s="31"/>
      <c r="AWF235" s="31"/>
      <c r="AWG235" s="31"/>
      <c r="AWH235" s="31"/>
      <c r="AWI235" s="31"/>
      <c r="AWJ235" s="31"/>
      <c r="AWK235" s="31"/>
      <c r="AWL235" s="31"/>
      <c r="AWM235" s="31"/>
      <c r="AWN235" s="31"/>
      <c r="AWO235" s="31"/>
      <c r="AWP235" s="31"/>
      <c r="AWQ235" s="31"/>
      <c r="AWR235" s="31"/>
      <c r="AWS235" s="31"/>
      <c r="AWT235" s="31"/>
      <c r="AWU235" s="31"/>
      <c r="AWV235" s="31"/>
      <c r="AWW235" s="31"/>
      <c r="AWX235" s="31"/>
      <c r="AWY235" s="31"/>
      <c r="AWZ235" s="31"/>
      <c r="AXA235" s="31"/>
      <c r="AXB235" s="31"/>
      <c r="AXC235" s="31"/>
      <c r="AXD235" s="31"/>
      <c r="AXE235" s="31"/>
      <c r="AXF235" s="31"/>
      <c r="AXG235" s="31"/>
      <c r="AXH235" s="31"/>
      <c r="AXI235" s="31"/>
      <c r="AXJ235" s="31"/>
      <c r="AXK235" s="31"/>
      <c r="AXL235" s="31"/>
      <c r="AXM235" s="31"/>
      <c r="AXN235" s="31"/>
      <c r="AXO235" s="31"/>
      <c r="AXP235" s="31"/>
      <c r="AXQ235" s="31"/>
      <c r="AXR235" s="31"/>
      <c r="AXS235" s="31"/>
      <c r="AXT235" s="31"/>
      <c r="AXU235" s="31"/>
      <c r="AXV235" s="31"/>
      <c r="AXW235" s="31"/>
      <c r="AXX235" s="31"/>
      <c r="AXY235" s="31"/>
      <c r="AXZ235" s="31"/>
      <c r="AYA235" s="31"/>
      <c r="AYB235" s="31"/>
      <c r="AYC235" s="31"/>
      <c r="AYD235" s="31"/>
      <c r="AYE235" s="31"/>
      <c r="AYF235" s="31"/>
      <c r="AYG235" s="31"/>
      <c r="AYH235" s="31"/>
      <c r="AYI235" s="31"/>
      <c r="AYJ235" s="31"/>
      <c r="AYK235" s="31"/>
      <c r="AYL235" s="31"/>
      <c r="AYM235" s="31"/>
      <c r="AYN235" s="31"/>
      <c r="AYO235" s="31"/>
      <c r="AYP235" s="31"/>
      <c r="AYQ235" s="31"/>
      <c r="AYR235" s="31"/>
      <c r="AYS235" s="31"/>
      <c r="AYT235" s="31"/>
      <c r="AYU235" s="31"/>
      <c r="AYV235" s="31"/>
      <c r="AYW235" s="31"/>
      <c r="AYX235" s="31"/>
      <c r="AYY235" s="31"/>
      <c r="AYZ235" s="31"/>
      <c r="AZA235" s="31"/>
      <c r="AZB235" s="31"/>
      <c r="AZC235" s="31"/>
      <c r="AZD235" s="31"/>
      <c r="AZE235" s="31"/>
      <c r="AZF235" s="31"/>
      <c r="AZG235" s="31"/>
      <c r="AZH235" s="31"/>
      <c r="AZI235" s="31"/>
      <c r="AZJ235" s="31"/>
      <c r="AZK235" s="31"/>
      <c r="AZL235" s="31"/>
      <c r="AZM235" s="31"/>
      <c r="AZN235" s="31"/>
      <c r="AZO235" s="31"/>
      <c r="AZP235" s="31"/>
      <c r="AZQ235" s="31"/>
      <c r="AZR235" s="31"/>
      <c r="AZS235" s="31"/>
      <c r="AZT235" s="31"/>
      <c r="AZU235" s="31"/>
      <c r="AZV235" s="31"/>
      <c r="AZW235" s="31"/>
      <c r="AZX235" s="31"/>
      <c r="AZY235" s="31"/>
      <c r="AZZ235" s="31"/>
      <c r="BAA235" s="31"/>
      <c r="BAB235" s="31"/>
      <c r="BAC235" s="31"/>
      <c r="BAD235" s="31"/>
      <c r="BAE235" s="31"/>
      <c r="BAF235" s="31"/>
      <c r="BAG235" s="31"/>
      <c r="BAH235" s="31"/>
      <c r="BAI235" s="31"/>
      <c r="BAJ235" s="31"/>
      <c r="BAK235" s="31"/>
      <c r="BAL235" s="31"/>
      <c r="BAM235" s="31"/>
      <c r="BAN235" s="31"/>
      <c r="BAO235" s="31"/>
      <c r="BAP235" s="31"/>
      <c r="BAQ235" s="31"/>
      <c r="BAR235" s="31"/>
      <c r="BAS235" s="31"/>
      <c r="BAT235" s="31"/>
      <c r="BAU235" s="31"/>
      <c r="BAV235" s="31"/>
      <c r="BAW235" s="31"/>
      <c r="BAX235" s="31"/>
      <c r="BAY235" s="31"/>
      <c r="BAZ235" s="31"/>
      <c r="BBA235" s="31"/>
      <c r="BBB235" s="31"/>
      <c r="BBC235" s="31"/>
      <c r="BBD235" s="31"/>
      <c r="BBE235" s="31"/>
      <c r="BBF235" s="31"/>
      <c r="BBG235" s="31"/>
      <c r="BBH235" s="31"/>
      <c r="BBI235" s="31"/>
      <c r="BBJ235" s="31"/>
      <c r="BBK235" s="31"/>
      <c r="BBL235" s="31"/>
      <c r="BBM235" s="31"/>
      <c r="BBN235" s="31"/>
      <c r="BBO235" s="31"/>
      <c r="BBP235" s="31"/>
      <c r="BBQ235" s="31"/>
      <c r="BBR235" s="31"/>
      <c r="BBS235" s="31"/>
      <c r="BBT235" s="31"/>
      <c r="BBU235" s="31"/>
      <c r="BBV235" s="31"/>
      <c r="BBW235" s="31"/>
      <c r="BBX235" s="31"/>
      <c r="BBY235" s="31"/>
      <c r="BBZ235" s="31"/>
      <c r="BCA235" s="31"/>
      <c r="BCB235" s="31"/>
      <c r="BCC235" s="31"/>
      <c r="BCD235" s="31"/>
      <c r="BCE235" s="31"/>
      <c r="BCF235" s="31"/>
      <c r="BCG235" s="31"/>
      <c r="BCH235" s="31"/>
      <c r="BCI235" s="31"/>
      <c r="BCJ235" s="31"/>
      <c r="BCK235" s="31"/>
      <c r="BCL235" s="31"/>
      <c r="BCM235" s="31"/>
      <c r="BCN235" s="31"/>
      <c r="BCO235" s="31"/>
      <c r="BCP235" s="31"/>
      <c r="BCQ235" s="31"/>
      <c r="BCR235" s="31"/>
      <c r="BCS235" s="31"/>
      <c r="BCT235" s="31"/>
      <c r="BCU235" s="31"/>
      <c r="BCV235" s="31"/>
      <c r="BCW235" s="31"/>
      <c r="BCX235" s="31"/>
      <c r="BCY235" s="31"/>
      <c r="BCZ235" s="31"/>
      <c r="BDA235" s="31"/>
      <c r="BDB235" s="31"/>
      <c r="BDC235" s="31"/>
      <c r="BDD235" s="31"/>
      <c r="BDE235" s="31"/>
      <c r="BDF235" s="31"/>
      <c r="BDG235" s="31"/>
      <c r="BDH235" s="31"/>
      <c r="BDI235" s="31"/>
      <c r="BDJ235" s="31"/>
      <c r="BDK235" s="31"/>
      <c r="BDL235" s="31"/>
      <c r="BDM235" s="31"/>
      <c r="BDN235" s="31"/>
      <c r="BDO235" s="31"/>
      <c r="BDP235" s="31"/>
      <c r="BDQ235" s="31"/>
      <c r="BDR235" s="31"/>
      <c r="BDS235" s="31"/>
      <c r="BDT235" s="31"/>
      <c r="BDU235" s="31"/>
      <c r="BDV235" s="31"/>
      <c r="BDW235" s="31"/>
      <c r="BDX235" s="31"/>
      <c r="BDY235" s="31"/>
      <c r="BDZ235" s="31"/>
      <c r="BEA235" s="31"/>
      <c r="BEB235" s="31"/>
      <c r="BEC235" s="31"/>
      <c r="BED235" s="31"/>
      <c r="BEE235" s="31"/>
      <c r="BEF235" s="31"/>
      <c r="BEG235" s="31"/>
      <c r="BEH235" s="31"/>
      <c r="BEI235" s="31"/>
      <c r="BEJ235" s="31"/>
      <c r="BEK235" s="31"/>
      <c r="BEL235" s="31"/>
      <c r="BEM235" s="31"/>
      <c r="BEN235" s="31"/>
      <c r="BEO235" s="31"/>
      <c r="BEP235" s="31"/>
      <c r="BEQ235" s="31"/>
      <c r="BER235" s="31"/>
      <c r="BES235" s="31"/>
      <c r="BET235" s="31"/>
      <c r="BEU235" s="31"/>
      <c r="BEV235" s="31"/>
      <c r="BEW235" s="31"/>
      <c r="BEX235" s="31"/>
      <c r="BEY235" s="31"/>
      <c r="BEZ235" s="31"/>
      <c r="BFA235" s="31"/>
      <c r="BFB235" s="31"/>
      <c r="BFC235" s="31"/>
      <c r="BFD235" s="31"/>
      <c r="BFE235" s="31"/>
      <c r="BFF235" s="31"/>
      <c r="BFG235" s="31"/>
      <c r="BFH235" s="31"/>
      <c r="BFI235" s="31"/>
      <c r="BFJ235" s="31"/>
      <c r="BFK235" s="31"/>
      <c r="BFL235" s="31"/>
      <c r="BFM235" s="31"/>
      <c r="BFN235" s="31"/>
      <c r="BFO235" s="31"/>
      <c r="BFP235" s="31"/>
      <c r="BFQ235" s="31"/>
      <c r="BFR235" s="31"/>
      <c r="BFS235" s="31"/>
      <c r="BFT235" s="31"/>
      <c r="BFU235" s="31"/>
      <c r="BFV235" s="31"/>
      <c r="BFW235" s="31"/>
      <c r="BFX235" s="31"/>
      <c r="BFY235" s="31"/>
      <c r="BFZ235" s="31"/>
      <c r="BGA235" s="31"/>
      <c r="BGB235" s="31"/>
      <c r="BGC235" s="31"/>
      <c r="BGD235" s="31"/>
      <c r="BGE235" s="31"/>
      <c r="BGF235" s="31"/>
      <c r="BGG235" s="31"/>
      <c r="BGH235" s="31"/>
      <c r="BGI235" s="31"/>
      <c r="BGJ235" s="31"/>
      <c r="BGK235" s="31"/>
      <c r="BGL235" s="31"/>
      <c r="BGM235" s="31"/>
      <c r="BGN235" s="31"/>
      <c r="BGO235" s="31"/>
      <c r="BGP235" s="31"/>
      <c r="BGQ235" s="31"/>
      <c r="BGR235" s="31"/>
      <c r="BGS235" s="31"/>
      <c r="BGT235" s="31"/>
      <c r="BGU235" s="31"/>
      <c r="BGV235" s="31"/>
      <c r="BGW235" s="31"/>
      <c r="BGX235" s="31"/>
      <c r="BGY235" s="31"/>
      <c r="BGZ235" s="31"/>
      <c r="BHA235" s="31"/>
      <c r="BHB235" s="31"/>
      <c r="BHC235" s="31"/>
      <c r="BHD235" s="31"/>
      <c r="BHE235" s="31"/>
      <c r="BHF235" s="31"/>
      <c r="BHG235" s="31"/>
      <c r="BHH235" s="31"/>
      <c r="BHI235" s="31"/>
      <c r="BHJ235" s="31"/>
      <c r="BHK235" s="31"/>
      <c r="BHL235" s="31"/>
      <c r="BHM235" s="31"/>
      <c r="BHN235" s="31"/>
      <c r="BHO235" s="31"/>
      <c r="BHP235" s="31"/>
      <c r="BHQ235" s="31"/>
      <c r="BHR235" s="31"/>
      <c r="BHS235" s="31"/>
      <c r="BHT235" s="31"/>
      <c r="BHU235" s="31"/>
      <c r="BHV235" s="31"/>
      <c r="BHW235" s="31"/>
      <c r="BHX235" s="31"/>
      <c r="BHY235" s="31"/>
      <c r="BHZ235" s="31"/>
      <c r="BIA235" s="31"/>
      <c r="BIB235" s="31"/>
      <c r="BIC235" s="31"/>
      <c r="BID235" s="31"/>
      <c r="BIE235" s="31"/>
      <c r="BIF235" s="31"/>
      <c r="BIG235" s="31"/>
      <c r="BIH235" s="31"/>
      <c r="BII235" s="31"/>
      <c r="BIJ235" s="31"/>
      <c r="BIK235" s="31"/>
      <c r="BIL235" s="31"/>
      <c r="BIM235" s="31"/>
      <c r="BIN235" s="31"/>
      <c r="BIO235" s="31"/>
      <c r="BIP235" s="31"/>
      <c r="BIQ235" s="31"/>
      <c r="BIR235" s="31"/>
      <c r="BIS235" s="31"/>
      <c r="BIT235" s="31"/>
      <c r="BIU235" s="31"/>
      <c r="BIV235" s="31"/>
      <c r="BIW235" s="31"/>
      <c r="BIX235" s="31"/>
      <c r="BIY235" s="31"/>
      <c r="BIZ235" s="31"/>
      <c r="BJA235" s="31"/>
      <c r="BJB235" s="31"/>
      <c r="BJC235" s="31"/>
      <c r="BJD235" s="31"/>
      <c r="BJE235" s="31"/>
      <c r="BJF235" s="31"/>
      <c r="BJG235" s="31"/>
      <c r="BJH235" s="31"/>
      <c r="BJI235" s="31"/>
      <c r="BJJ235" s="31"/>
      <c r="BJK235" s="31"/>
      <c r="BJL235" s="31"/>
      <c r="BJM235" s="31"/>
      <c r="BJN235" s="31"/>
      <c r="BJO235" s="31"/>
      <c r="BJP235" s="31"/>
      <c r="BJQ235" s="31"/>
      <c r="BJR235" s="31"/>
      <c r="BJS235" s="31"/>
      <c r="BJT235" s="31"/>
      <c r="BJU235" s="31"/>
      <c r="BJV235" s="31"/>
      <c r="BJW235" s="31"/>
      <c r="BJX235" s="31"/>
      <c r="BJY235" s="31"/>
      <c r="BJZ235" s="31"/>
      <c r="BKA235" s="31"/>
      <c r="BKB235" s="31"/>
      <c r="BKC235" s="31"/>
      <c r="BKD235" s="31"/>
      <c r="BKE235" s="31"/>
      <c r="BKF235" s="31"/>
      <c r="BKG235" s="31"/>
      <c r="BKH235" s="31"/>
      <c r="BKI235" s="31"/>
      <c r="BKJ235" s="31"/>
      <c r="BKK235" s="31"/>
      <c r="BKL235" s="31"/>
      <c r="BKM235" s="31"/>
      <c r="BKN235" s="31"/>
      <c r="BKO235" s="31"/>
      <c r="BKP235" s="31"/>
      <c r="BKQ235" s="31"/>
      <c r="BKR235" s="31"/>
      <c r="BKS235" s="31"/>
      <c r="BKT235" s="31"/>
      <c r="BKU235" s="31"/>
      <c r="BKV235" s="31"/>
      <c r="BKW235" s="31"/>
      <c r="BKX235" s="31"/>
      <c r="BKY235" s="31"/>
      <c r="BKZ235" s="31"/>
      <c r="BLA235" s="31"/>
      <c r="BLB235" s="31"/>
      <c r="BLC235" s="31"/>
      <c r="BLD235" s="31"/>
      <c r="BLE235" s="31"/>
      <c r="BLF235" s="31"/>
      <c r="BLG235" s="31"/>
      <c r="BLH235" s="31"/>
      <c r="BLI235" s="31"/>
      <c r="BLJ235" s="31"/>
      <c r="BLK235" s="31"/>
      <c r="BLL235" s="31"/>
      <c r="BLM235" s="31"/>
      <c r="BLN235" s="31"/>
      <c r="BLO235" s="31"/>
      <c r="BLP235" s="31"/>
      <c r="BLQ235" s="31"/>
      <c r="BLR235" s="31"/>
      <c r="BLS235" s="31"/>
      <c r="BLT235" s="31"/>
      <c r="BLU235" s="31"/>
      <c r="BLV235" s="31"/>
      <c r="BLW235" s="31"/>
      <c r="BLX235" s="31"/>
      <c r="BLY235" s="31"/>
      <c r="BLZ235" s="31"/>
      <c r="BMA235" s="31"/>
      <c r="BMB235" s="31"/>
      <c r="BMC235" s="31"/>
      <c r="BMD235" s="31"/>
      <c r="BME235" s="31"/>
      <c r="BMF235" s="31"/>
      <c r="BMG235" s="31"/>
      <c r="BMH235" s="31"/>
      <c r="BMI235" s="31"/>
      <c r="BMJ235" s="31"/>
      <c r="BMK235" s="31"/>
      <c r="BML235" s="31"/>
      <c r="BMM235" s="31"/>
      <c r="BMN235" s="31"/>
      <c r="BMO235" s="31"/>
      <c r="BMP235" s="31"/>
      <c r="BMQ235" s="31"/>
      <c r="BMR235" s="31"/>
      <c r="BMS235" s="31"/>
      <c r="BMT235" s="31"/>
      <c r="BMU235" s="31"/>
      <c r="BMV235" s="31"/>
      <c r="BMW235" s="31"/>
      <c r="BMX235" s="31"/>
      <c r="BMY235" s="31"/>
      <c r="BMZ235" s="31"/>
      <c r="BNA235" s="31"/>
      <c r="BNB235" s="31"/>
      <c r="BNC235" s="31"/>
      <c r="BND235" s="31"/>
      <c r="BNE235" s="31"/>
      <c r="BNF235" s="31"/>
      <c r="BNG235" s="31"/>
      <c r="BNH235" s="31"/>
      <c r="BNI235" s="31"/>
      <c r="BNJ235" s="31"/>
      <c r="BNK235" s="31"/>
      <c r="BNL235" s="31"/>
      <c r="BNM235" s="31"/>
      <c r="BNN235" s="31"/>
      <c r="BNO235" s="31"/>
      <c r="BNP235" s="31"/>
      <c r="BNQ235" s="31"/>
      <c r="BNR235" s="31"/>
      <c r="BNS235" s="31"/>
      <c r="BNT235" s="31"/>
      <c r="BNU235" s="31"/>
      <c r="BNV235" s="31"/>
      <c r="BNW235" s="31"/>
      <c r="BNX235" s="31"/>
      <c r="BNY235" s="31"/>
      <c r="BNZ235" s="31"/>
      <c r="BOA235" s="31"/>
      <c r="BOB235" s="31"/>
      <c r="BOC235" s="31"/>
      <c r="BOD235" s="31"/>
      <c r="BOE235" s="31"/>
      <c r="BOF235" s="31"/>
      <c r="BOG235" s="31"/>
      <c r="BOH235" s="31"/>
      <c r="BOI235" s="31"/>
      <c r="BOJ235" s="31"/>
      <c r="BOK235" s="31"/>
      <c r="BOL235" s="31"/>
      <c r="BOM235" s="31"/>
      <c r="BON235" s="31"/>
      <c r="BOO235" s="31"/>
      <c r="BOP235" s="31"/>
      <c r="BOQ235" s="31"/>
      <c r="BOR235" s="31"/>
      <c r="BOS235" s="31"/>
      <c r="BOT235" s="31"/>
      <c r="BOU235" s="31"/>
      <c r="BOV235" s="31"/>
      <c r="BOW235" s="31"/>
      <c r="BOX235" s="31"/>
      <c r="BOY235" s="31"/>
      <c r="BOZ235" s="31"/>
      <c r="BPA235" s="31"/>
      <c r="BPB235" s="31"/>
      <c r="BPC235" s="31"/>
      <c r="BPD235" s="31"/>
      <c r="BPE235" s="31"/>
      <c r="BPF235" s="31"/>
      <c r="BPG235" s="31"/>
      <c r="BPH235" s="31"/>
      <c r="BPI235" s="31"/>
      <c r="BPJ235" s="31"/>
      <c r="BPK235" s="31"/>
      <c r="BPL235" s="31"/>
      <c r="BPM235" s="31"/>
      <c r="BPN235" s="31"/>
      <c r="BPO235" s="31"/>
      <c r="BPP235" s="31"/>
      <c r="BPQ235" s="31"/>
      <c r="BPR235" s="31"/>
      <c r="BPS235" s="31"/>
      <c r="BPT235" s="31"/>
      <c r="BPU235" s="31"/>
      <c r="BPV235" s="31"/>
      <c r="BPW235" s="31"/>
      <c r="BPX235" s="31"/>
      <c r="BPY235" s="31"/>
      <c r="BPZ235" s="31"/>
      <c r="BQA235" s="31"/>
      <c r="BQB235" s="31"/>
      <c r="BQC235" s="31"/>
      <c r="BQD235" s="31"/>
      <c r="BQE235" s="31"/>
      <c r="BQF235" s="31"/>
      <c r="BQG235" s="31"/>
      <c r="BQH235" s="31"/>
      <c r="BQI235" s="31"/>
      <c r="BQJ235" s="31"/>
      <c r="BQK235" s="31"/>
      <c r="BQL235" s="31"/>
      <c r="BQM235" s="31"/>
      <c r="BQN235" s="31"/>
      <c r="BQO235" s="31"/>
      <c r="BQP235" s="31"/>
      <c r="BQQ235" s="31"/>
      <c r="BQR235" s="31"/>
      <c r="BQS235" s="31"/>
      <c r="BQT235" s="31"/>
      <c r="BQU235" s="31"/>
      <c r="BQV235" s="31"/>
      <c r="BQW235" s="31"/>
      <c r="BQX235" s="31"/>
      <c r="BQY235" s="31"/>
      <c r="BQZ235" s="31"/>
      <c r="BRA235" s="31"/>
      <c r="BRB235" s="31"/>
      <c r="BRC235" s="31"/>
      <c r="BRD235" s="31"/>
      <c r="BRE235" s="31"/>
      <c r="BRF235" s="31"/>
      <c r="BRG235" s="31"/>
      <c r="BRH235" s="31"/>
      <c r="BRI235" s="31"/>
      <c r="BRJ235" s="31"/>
      <c r="BRK235" s="31"/>
      <c r="BRL235" s="31"/>
      <c r="BRM235" s="31"/>
      <c r="BRN235" s="31"/>
      <c r="BRO235" s="31"/>
      <c r="BRP235" s="31"/>
      <c r="BRQ235" s="31"/>
      <c r="BRR235" s="31"/>
      <c r="BRS235" s="31"/>
      <c r="BRT235" s="31"/>
      <c r="BRU235" s="31"/>
      <c r="BRV235" s="31"/>
      <c r="BRW235" s="31"/>
      <c r="BRX235" s="31"/>
      <c r="BRY235" s="31"/>
      <c r="BRZ235" s="31"/>
      <c r="BSA235" s="31"/>
      <c r="BSB235" s="31"/>
      <c r="BSC235" s="31"/>
      <c r="BSD235" s="31"/>
      <c r="BSE235" s="31"/>
      <c r="BSF235" s="31"/>
      <c r="BSG235" s="31"/>
      <c r="BSH235" s="31"/>
      <c r="BSI235" s="31"/>
      <c r="BSJ235" s="31"/>
      <c r="BSK235" s="31"/>
      <c r="BSL235" s="31"/>
      <c r="BSM235" s="31"/>
      <c r="BSN235" s="31"/>
      <c r="BSO235" s="31"/>
      <c r="BSP235" s="31"/>
      <c r="BSQ235" s="31"/>
      <c r="BSR235" s="31"/>
      <c r="BSS235" s="31"/>
      <c r="BST235" s="31"/>
      <c r="BSU235" s="31"/>
      <c r="BSV235" s="31"/>
      <c r="BSW235" s="31"/>
      <c r="BSX235" s="31"/>
      <c r="BSY235" s="31"/>
      <c r="BSZ235" s="31"/>
      <c r="BTA235" s="31"/>
      <c r="BTB235" s="31"/>
      <c r="BTC235" s="31"/>
      <c r="BTD235" s="31"/>
      <c r="BTE235" s="31"/>
      <c r="BTF235" s="31"/>
      <c r="BTG235" s="31"/>
      <c r="BTH235" s="31"/>
      <c r="BTI235" s="31"/>
      <c r="BTJ235" s="31"/>
      <c r="BTK235" s="31"/>
      <c r="BTL235" s="31"/>
      <c r="BTM235" s="31"/>
      <c r="BTN235" s="31"/>
      <c r="BTO235" s="31"/>
      <c r="BTP235" s="31"/>
      <c r="BTQ235" s="31"/>
      <c r="BTR235" s="31"/>
      <c r="BTS235" s="31"/>
      <c r="BTT235" s="31"/>
      <c r="BTU235" s="31"/>
      <c r="BTV235" s="31"/>
      <c r="BTW235" s="31"/>
      <c r="BTX235" s="31"/>
      <c r="BTY235" s="31"/>
      <c r="BTZ235" s="31"/>
      <c r="BUA235" s="31"/>
      <c r="BUB235" s="31"/>
      <c r="BUC235" s="31"/>
      <c r="BUD235" s="31"/>
      <c r="BUE235" s="31"/>
      <c r="BUF235" s="31"/>
      <c r="BUG235" s="31"/>
      <c r="BUH235" s="31"/>
      <c r="BUI235" s="31"/>
      <c r="BUJ235" s="31"/>
      <c r="BUK235" s="31"/>
      <c r="BUL235" s="31"/>
      <c r="BUM235" s="31"/>
      <c r="BUN235" s="31"/>
      <c r="BUO235" s="31"/>
      <c r="BUP235" s="31"/>
      <c r="BUQ235" s="31"/>
      <c r="BUR235" s="31"/>
      <c r="BUS235" s="31"/>
      <c r="BUT235" s="31"/>
      <c r="BUU235" s="31"/>
      <c r="BUV235" s="31"/>
      <c r="BUW235" s="31"/>
      <c r="BUX235" s="31"/>
      <c r="BUY235" s="31"/>
      <c r="BUZ235" s="31"/>
      <c r="BVA235" s="31"/>
      <c r="BVB235" s="31"/>
      <c r="BVC235" s="31"/>
      <c r="BVD235" s="31"/>
      <c r="BVE235" s="31"/>
      <c r="BVF235" s="31"/>
      <c r="BVG235" s="31"/>
      <c r="BVH235" s="31"/>
      <c r="BVI235" s="31"/>
      <c r="BVJ235" s="31"/>
      <c r="BVK235" s="31"/>
      <c r="BVL235" s="31"/>
      <c r="BVM235" s="31"/>
      <c r="BVN235" s="31"/>
      <c r="BVO235" s="31"/>
      <c r="BVP235" s="31"/>
      <c r="BVQ235" s="31"/>
      <c r="BVR235" s="31"/>
      <c r="BVS235" s="31"/>
      <c r="BVT235" s="31"/>
      <c r="BVU235" s="31"/>
      <c r="BVV235" s="31"/>
      <c r="BVW235" s="31"/>
      <c r="BVX235" s="31"/>
      <c r="BVY235" s="31"/>
      <c r="BVZ235" s="31"/>
      <c r="BWA235" s="31"/>
      <c r="BWB235" s="31"/>
      <c r="BWC235" s="31"/>
      <c r="BWD235" s="31"/>
      <c r="BWE235" s="31"/>
      <c r="BWF235" s="31"/>
      <c r="BWG235" s="31"/>
      <c r="BWH235" s="31"/>
      <c r="BWI235" s="31"/>
      <c r="BWJ235" s="31"/>
      <c r="BWK235" s="31"/>
      <c r="BWL235" s="31"/>
      <c r="BWM235" s="31"/>
      <c r="BWN235" s="31"/>
      <c r="BWO235" s="31"/>
      <c r="BWP235" s="31"/>
      <c r="BWQ235" s="31"/>
      <c r="BWR235" s="31"/>
      <c r="BWS235" s="31"/>
      <c r="BWT235" s="31"/>
      <c r="BWU235" s="31"/>
      <c r="BWV235" s="31"/>
      <c r="BWW235" s="31"/>
      <c r="BWX235" s="31"/>
      <c r="BWY235" s="31"/>
      <c r="BWZ235" s="31"/>
      <c r="BXA235" s="31"/>
      <c r="BXB235" s="31"/>
      <c r="BXC235" s="31"/>
      <c r="BXD235" s="31"/>
      <c r="BXE235" s="31"/>
      <c r="BXF235" s="31"/>
      <c r="BXG235" s="31"/>
      <c r="BXH235" s="31"/>
      <c r="BXI235" s="31"/>
      <c r="BXJ235" s="31"/>
      <c r="BXK235" s="31"/>
      <c r="BXL235" s="31"/>
      <c r="BXM235" s="31"/>
      <c r="BXN235" s="31"/>
      <c r="BXO235" s="31"/>
      <c r="BXP235" s="31"/>
      <c r="BXQ235" s="31"/>
      <c r="BXR235" s="31"/>
      <c r="BXS235" s="31"/>
      <c r="BXT235" s="31"/>
      <c r="BXU235" s="31"/>
      <c r="BXV235" s="31"/>
      <c r="BXW235" s="31"/>
      <c r="BXX235" s="31"/>
      <c r="BXY235" s="31"/>
      <c r="BXZ235" s="31"/>
      <c r="BYA235" s="31"/>
      <c r="BYB235" s="31"/>
      <c r="BYC235" s="31"/>
      <c r="BYD235" s="31"/>
      <c r="BYE235" s="31"/>
      <c r="BYF235" s="31"/>
      <c r="BYG235" s="31"/>
      <c r="BYH235" s="31"/>
      <c r="BYI235" s="31"/>
      <c r="BYJ235" s="31"/>
      <c r="BYK235" s="31"/>
      <c r="BYL235" s="31"/>
      <c r="BYM235" s="31"/>
      <c r="BYN235" s="31"/>
      <c r="BYO235" s="31"/>
      <c r="BYP235" s="31"/>
      <c r="BYQ235" s="31"/>
      <c r="BYR235" s="31"/>
      <c r="BYS235" s="31"/>
      <c r="BYT235" s="31"/>
      <c r="BYU235" s="31"/>
      <c r="BYV235" s="31"/>
      <c r="BYW235" s="31"/>
      <c r="BYX235" s="31"/>
      <c r="BYY235" s="31"/>
      <c r="BYZ235" s="31"/>
      <c r="BZA235" s="31"/>
      <c r="BZB235" s="31"/>
      <c r="BZC235" s="31"/>
      <c r="BZD235" s="31"/>
      <c r="BZE235" s="31"/>
      <c r="BZF235" s="31"/>
      <c r="BZG235" s="31"/>
      <c r="BZH235" s="31"/>
      <c r="BZI235" s="31"/>
      <c r="BZJ235" s="31"/>
      <c r="BZK235" s="31"/>
      <c r="BZL235" s="31"/>
      <c r="BZM235" s="31"/>
      <c r="BZN235" s="31"/>
      <c r="BZO235" s="31"/>
      <c r="BZP235" s="31"/>
      <c r="BZQ235" s="31"/>
      <c r="BZR235" s="31"/>
      <c r="BZS235" s="31"/>
      <c r="BZT235" s="31"/>
      <c r="BZU235" s="31"/>
      <c r="BZV235" s="31"/>
      <c r="BZW235" s="31"/>
      <c r="BZX235" s="31"/>
      <c r="BZY235" s="31"/>
      <c r="BZZ235" s="31"/>
      <c r="CAA235" s="31"/>
      <c r="CAB235" s="31"/>
      <c r="CAC235" s="31"/>
      <c r="CAD235" s="31"/>
      <c r="CAE235" s="31"/>
      <c r="CAF235" s="31"/>
      <c r="CAG235" s="31"/>
      <c r="CAH235" s="31"/>
      <c r="CAI235" s="31"/>
      <c r="CAJ235" s="31"/>
      <c r="CAK235" s="31"/>
      <c r="CAL235" s="31"/>
      <c r="CAM235" s="31"/>
      <c r="CAN235" s="31"/>
      <c r="CAO235" s="31"/>
      <c r="CAP235" s="31"/>
      <c r="CAQ235" s="31"/>
      <c r="CAR235" s="31"/>
      <c r="CAS235" s="31"/>
      <c r="CAT235" s="31"/>
      <c r="CAU235" s="31"/>
      <c r="CAV235" s="31"/>
      <c r="CAW235" s="31"/>
      <c r="CAX235" s="31"/>
      <c r="CAY235" s="31"/>
      <c r="CAZ235" s="31"/>
      <c r="CBA235" s="31"/>
      <c r="CBB235" s="31"/>
      <c r="CBC235" s="31"/>
      <c r="CBD235" s="31"/>
      <c r="CBE235" s="31"/>
      <c r="CBF235" s="31"/>
      <c r="CBG235" s="31"/>
      <c r="CBH235" s="31"/>
      <c r="CBI235" s="31"/>
      <c r="CBJ235" s="31"/>
      <c r="CBK235" s="31"/>
      <c r="CBL235" s="31"/>
      <c r="CBM235" s="31"/>
      <c r="CBN235" s="31"/>
      <c r="CBO235" s="31"/>
      <c r="CBP235" s="31"/>
      <c r="CBQ235" s="31"/>
      <c r="CBR235" s="31"/>
      <c r="CBS235" s="31"/>
      <c r="CBT235" s="31"/>
      <c r="CBU235" s="31"/>
      <c r="CBV235" s="31"/>
      <c r="CBW235" s="31"/>
      <c r="CBX235" s="31"/>
      <c r="CBY235" s="31"/>
      <c r="CBZ235" s="31"/>
      <c r="CCA235" s="31"/>
      <c r="CCB235" s="31"/>
      <c r="CCC235" s="31"/>
      <c r="CCD235" s="31"/>
      <c r="CCE235" s="31"/>
      <c r="CCF235" s="31"/>
      <c r="CCG235" s="31"/>
      <c r="CCH235" s="31"/>
      <c r="CCI235" s="31"/>
      <c r="CCJ235" s="31"/>
      <c r="CCK235" s="31"/>
      <c r="CCL235" s="31"/>
      <c r="CCM235" s="31"/>
      <c r="CCN235" s="31"/>
      <c r="CCO235" s="31"/>
      <c r="CCP235" s="31"/>
      <c r="CCQ235" s="31"/>
      <c r="CCR235" s="31"/>
      <c r="CCS235" s="31"/>
      <c r="CCT235" s="31"/>
      <c r="CCU235" s="31"/>
      <c r="CCV235" s="31"/>
      <c r="CCW235" s="31"/>
      <c r="CCX235" s="31"/>
      <c r="CCY235" s="31"/>
      <c r="CCZ235" s="31"/>
      <c r="CDA235" s="31"/>
      <c r="CDB235" s="31"/>
      <c r="CDC235" s="31"/>
      <c r="CDD235" s="31"/>
      <c r="CDE235" s="31"/>
      <c r="CDF235" s="31"/>
      <c r="CDG235" s="31"/>
      <c r="CDH235" s="31"/>
      <c r="CDI235" s="31"/>
      <c r="CDJ235" s="31"/>
      <c r="CDK235" s="31"/>
      <c r="CDL235" s="31"/>
      <c r="CDM235" s="31"/>
      <c r="CDN235" s="31"/>
      <c r="CDO235" s="31"/>
      <c r="CDP235" s="31"/>
      <c r="CDQ235" s="31"/>
      <c r="CDR235" s="31"/>
      <c r="CDS235" s="31"/>
      <c r="CDT235" s="31"/>
      <c r="CDU235" s="31"/>
      <c r="CDV235" s="31"/>
      <c r="CDW235" s="31"/>
      <c r="CDX235" s="31"/>
      <c r="CDY235" s="31"/>
      <c r="CDZ235" s="31"/>
      <c r="CEA235" s="31"/>
      <c r="CEB235" s="31"/>
      <c r="CEC235" s="31"/>
      <c r="CED235" s="31"/>
      <c r="CEE235" s="31"/>
      <c r="CEF235" s="31"/>
      <c r="CEG235" s="31"/>
      <c r="CEH235" s="31"/>
      <c r="CEI235" s="31"/>
      <c r="CEJ235" s="31"/>
      <c r="CEK235" s="31"/>
      <c r="CEL235" s="31"/>
      <c r="CEM235" s="31"/>
      <c r="CEN235" s="31"/>
      <c r="CEO235" s="31"/>
      <c r="CEP235" s="31"/>
      <c r="CEQ235" s="31"/>
      <c r="CER235" s="31"/>
      <c r="CES235" s="31"/>
      <c r="CET235" s="31"/>
      <c r="CEU235" s="31"/>
      <c r="CEV235" s="31"/>
      <c r="CEW235" s="31"/>
      <c r="CEX235" s="31"/>
      <c r="CEY235" s="31"/>
      <c r="CEZ235" s="31"/>
      <c r="CFA235" s="31"/>
      <c r="CFB235" s="31"/>
      <c r="CFC235" s="31"/>
      <c r="CFD235" s="31"/>
      <c r="CFE235" s="31"/>
      <c r="CFF235" s="31"/>
      <c r="CFG235" s="31"/>
      <c r="CFH235" s="31"/>
      <c r="CFI235" s="31"/>
      <c r="CFJ235" s="31"/>
      <c r="CFK235" s="31"/>
      <c r="CFL235" s="31"/>
      <c r="CFM235" s="31"/>
      <c r="CFN235" s="31"/>
      <c r="CFO235" s="31"/>
      <c r="CFP235" s="31"/>
      <c r="CFQ235" s="31"/>
      <c r="CFR235" s="31"/>
      <c r="CFS235" s="31"/>
      <c r="CFT235" s="31"/>
      <c r="CFU235" s="31"/>
      <c r="CFV235" s="31"/>
      <c r="CFW235" s="31"/>
      <c r="CFX235" s="31"/>
      <c r="CFY235" s="31"/>
      <c r="CFZ235" s="31"/>
      <c r="CGA235" s="31"/>
      <c r="CGB235" s="31"/>
      <c r="CGC235" s="31"/>
      <c r="CGD235" s="31"/>
      <c r="CGE235" s="31"/>
      <c r="CGF235" s="31"/>
      <c r="CGG235" s="31"/>
      <c r="CGH235" s="31"/>
      <c r="CGI235" s="31"/>
      <c r="CGJ235" s="31"/>
      <c r="CGK235" s="31"/>
      <c r="CGL235" s="31"/>
      <c r="CGM235" s="31"/>
      <c r="CGN235" s="31"/>
      <c r="CGO235" s="31"/>
      <c r="CGP235" s="31"/>
      <c r="CGQ235" s="31"/>
      <c r="CGR235" s="31"/>
      <c r="CGS235" s="31"/>
      <c r="CGT235" s="31"/>
      <c r="CGU235" s="31"/>
      <c r="CGV235" s="31"/>
      <c r="CGW235" s="31"/>
      <c r="CGX235" s="31"/>
      <c r="CGY235" s="31"/>
      <c r="CGZ235" s="31"/>
      <c r="CHA235" s="31"/>
      <c r="CHB235" s="31"/>
      <c r="CHC235" s="31"/>
      <c r="CHD235" s="31"/>
      <c r="CHE235" s="31"/>
      <c r="CHF235" s="31"/>
      <c r="CHG235" s="31"/>
      <c r="CHH235" s="31"/>
      <c r="CHI235" s="31"/>
      <c r="CHJ235" s="31"/>
      <c r="CHK235" s="31"/>
      <c r="CHL235" s="31"/>
      <c r="CHM235" s="31"/>
      <c r="CHN235" s="31"/>
      <c r="CHO235" s="31"/>
      <c r="CHP235" s="31"/>
      <c r="CHQ235" s="31"/>
      <c r="CHR235" s="31"/>
      <c r="CHS235" s="31"/>
      <c r="CHT235" s="31"/>
      <c r="CHU235" s="31"/>
      <c r="CHV235" s="31"/>
      <c r="CHW235" s="31"/>
      <c r="CHX235" s="31"/>
      <c r="CHY235" s="31"/>
      <c r="CHZ235" s="31"/>
      <c r="CIA235" s="31"/>
      <c r="CIB235" s="31"/>
      <c r="CIC235" s="31"/>
      <c r="CID235" s="31"/>
      <c r="CIE235" s="31"/>
      <c r="CIF235" s="31"/>
      <c r="CIG235" s="31"/>
      <c r="CIH235" s="31"/>
      <c r="CII235" s="31"/>
      <c r="CIJ235" s="31"/>
      <c r="CIK235" s="31"/>
      <c r="CIL235" s="31"/>
      <c r="CIM235" s="31"/>
      <c r="CIN235" s="31"/>
      <c r="CIO235" s="31"/>
      <c r="CIP235" s="31"/>
      <c r="CIQ235" s="31"/>
      <c r="CIR235" s="31"/>
      <c r="CIS235" s="31"/>
      <c r="CIT235" s="31"/>
      <c r="CIU235" s="31"/>
      <c r="CIV235" s="31"/>
      <c r="CIW235" s="31"/>
      <c r="CIX235" s="31"/>
      <c r="CIY235" s="31"/>
      <c r="CIZ235" s="31"/>
      <c r="CJA235" s="31"/>
      <c r="CJB235" s="31"/>
      <c r="CJC235" s="31"/>
      <c r="CJD235" s="31"/>
      <c r="CJE235" s="31"/>
      <c r="CJF235" s="31"/>
      <c r="CJG235" s="31"/>
      <c r="CJH235" s="31"/>
      <c r="CJI235" s="31"/>
      <c r="CJJ235" s="31"/>
      <c r="CJK235" s="31"/>
      <c r="CJL235" s="31"/>
      <c r="CJM235" s="31"/>
      <c r="CJN235" s="31"/>
      <c r="CJO235" s="31"/>
      <c r="CJP235" s="31"/>
      <c r="CJQ235" s="31"/>
      <c r="CJR235" s="31"/>
      <c r="CJS235" s="31"/>
      <c r="CJT235" s="31"/>
      <c r="CJU235" s="31"/>
      <c r="CJV235" s="31"/>
      <c r="CJW235" s="31"/>
      <c r="CJX235" s="31"/>
      <c r="CJY235" s="31"/>
      <c r="CJZ235" s="31"/>
      <c r="CKA235" s="31"/>
      <c r="CKB235" s="31"/>
      <c r="CKC235" s="31"/>
      <c r="CKD235" s="31"/>
      <c r="CKE235" s="31"/>
      <c r="CKF235" s="31"/>
      <c r="CKG235" s="31"/>
      <c r="CKH235" s="31"/>
      <c r="CKI235" s="31"/>
      <c r="CKJ235" s="31"/>
      <c r="CKK235" s="31"/>
      <c r="CKL235" s="31"/>
      <c r="CKM235" s="31"/>
      <c r="CKN235" s="31"/>
      <c r="CKO235" s="31"/>
      <c r="CKP235" s="31"/>
      <c r="CKQ235" s="31"/>
      <c r="CKR235" s="31"/>
      <c r="CKS235" s="31"/>
      <c r="CKT235" s="31"/>
      <c r="CKU235" s="31"/>
      <c r="CKV235" s="31"/>
      <c r="CKW235" s="31"/>
      <c r="CKX235" s="31"/>
      <c r="CKY235" s="31"/>
      <c r="CKZ235" s="31"/>
      <c r="CLA235" s="31"/>
      <c r="CLB235" s="31"/>
      <c r="CLC235" s="31"/>
      <c r="CLD235" s="31"/>
      <c r="CLE235" s="31"/>
      <c r="CLF235" s="31"/>
      <c r="CLG235" s="31"/>
      <c r="CLH235" s="31"/>
      <c r="CLI235" s="31"/>
      <c r="CLJ235" s="31"/>
      <c r="CLK235" s="31"/>
      <c r="CLL235" s="31"/>
      <c r="CLM235" s="31"/>
      <c r="CLN235" s="31"/>
      <c r="CLO235" s="31"/>
      <c r="CLP235" s="31"/>
      <c r="CLQ235" s="31"/>
      <c r="CLR235" s="31"/>
      <c r="CLS235" s="31"/>
      <c r="CLT235" s="31"/>
      <c r="CLU235" s="31"/>
      <c r="CLV235" s="31"/>
      <c r="CLW235" s="31"/>
      <c r="CLX235" s="31"/>
      <c r="CLY235" s="31"/>
      <c r="CLZ235" s="31"/>
      <c r="CMA235" s="31"/>
      <c r="CMB235" s="31"/>
      <c r="CMC235" s="31"/>
      <c r="CMD235" s="31"/>
      <c r="CME235" s="31"/>
      <c r="CMF235" s="31"/>
      <c r="CMG235" s="31"/>
      <c r="CMH235" s="31"/>
      <c r="CMI235" s="31"/>
      <c r="CMJ235" s="31"/>
      <c r="CMK235" s="31"/>
      <c r="CML235" s="31"/>
      <c r="CMM235" s="31"/>
      <c r="CMN235" s="31"/>
      <c r="CMO235" s="31"/>
      <c r="CMP235" s="31"/>
      <c r="CMQ235" s="31"/>
      <c r="CMR235" s="31"/>
      <c r="CMS235" s="31"/>
      <c r="CMT235" s="31"/>
      <c r="CMU235" s="31"/>
      <c r="CMV235" s="31"/>
      <c r="CMW235" s="31"/>
      <c r="CMX235" s="31"/>
      <c r="CMY235" s="31"/>
      <c r="CMZ235" s="31"/>
      <c r="CNA235" s="31"/>
      <c r="CNB235" s="31"/>
      <c r="CNC235" s="31"/>
      <c r="CND235" s="31"/>
      <c r="CNE235" s="31"/>
      <c r="CNF235" s="31"/>
      <c r="CNG235" s="31"/>
      <c r="CNH235" s="31"/>
      <c r="CNI235" s="31"/>
      <c r="CNJ235" s="31"/>
      <c r="CNK235" s="31"/>
      <c r="CNL235" s="31"/>
      <c r="CNM235" s="31"/>
      <c r="CNN235" s="31"/>
      <c r="CNO235" s="31"/>
      <c r="CNP235" s="31"/>
      <c r="CNQ235" s="31"/>
      <c r="CNR235" s="31"/>
      <c r="CNS235" s="31"/>
      <c r="CNT235" s="31"/>
      <c r="CNU235" s="31"/>
      <c r="CNV235" s="31"/>
      <c r="CNW235" s="31"/>
      <c r="CNX235" s="31"/>
      <c r="CNY235" s="31"/>
      <c r="CNZ235" s="31"/>
      <c r="COA235" s="31"/>
      <c r="COB235" s="31"/>
      <c r="COC235" s="31"/>
      <c r="COD235" s="31"/>
      <c r="COE235" s="31"/>
      <c r="COF235" s="31"/>
      <c r="COG235" s="31"/>
      <c r="COH235" s="31"/>
      <c r="COI235" s="31"/>
      <c r="COJ235" s="31"/>
      <c r="COK235" s="31"/>
      <c r="COL235" s="31"/>
      <c r="COM235" s="31"/>
      <c r="CON235" s="31"/>
      <c r="COO235" s="31"/>
      <c r="COP235" s="31"/>
      <c r="COQ235" s="31"/>
      <c r="COR235" s="31"/>
      <c r="COS235" s="31"/>
      <c r="COT235" s="31"/>
      <c r="COU235" s="31"/>
      <c r="COV235" s="31"/>
      <c r="COW235" s="31"/>
      <c r="COX235" s="31"/>
      <c r="COY235" s="31"/>
      <c r="COZ235" s="31"/>
      <c r="CPA235" s="31"/>
      <c r="CPB235" s="31"/>
      <c r="CPC235" s="31"/>
      <c r="CPD235" s="31"/>
      <c r="CPE235" s="31"/>
      <c r="CPF235" s="31"/>
      <c r="CPG235" s="31"/>
      <c r="CPH235" s="31"/>
      <c r="CPI235" s="31"/>
      <c r="CPJ235" s="31"/>
      <c r="CPK235" s="31"/>
      <c r="CPL235" s="31"/>
      <c r="CPM235" s="31"/>
      <c r="CPN235" s="31"/>
      <c r="CPO235" s="31"/>
      <c r="CPP235" s="31"/>
      <c r="CPQ235" s="31"/>
      <c r="CPR235" s="31"/>
      <c r="CPS235" s="31"/>
      <c r="CPT235" s="31"/>
      <c r="CPU235" s="31"/>
      <c r="CPV235" s="31"/>
      <c r="CPW235" s="31"/>
      <c r="CPX235" s="31"/>
      <c r="CPY235" s="31"/>
      <c r="CPZ235" s="31"/>
      <c r="CQA235" s="31"/>
      <c r="CQB235" s="31"/>
      <c r="CQC235" s="31"/>
      <c r="CQD235" s="31"/>
      <c r="CQE235" s="31"/>
      <c r="CQF235" s="31"/>
      <c r="CQG235" s="31"/>
      <c r="CQH235" s="31"/>
      <c r="CQI235" s="31"/>
      <c r="CQJ235" s="31"/>
      <c r="CQK235" s="31"/>
      <c r="CQL235" s="31"/>
      <c r="CQM235" s="31"/>
      <c r="CQN235" s="31"/>
      <c r="CQO235" s="31"/>
      <c r="CQP235" s="31"/>
      <c r="CQQ235" s="31"/>
      <c r="CQR235" s="31"/>
      <c r="CQS235" s="31"/>
      <c r="CQT235" s="31"/>
      <c r="CQU235" s="31"/>
      <c r="CQV235" s="31"/>
      <c r="CQW235" s="31"/>
      <c r="CQX235" s="31"/>
      <c r="CQY235" s="31"/>
      <c r="CQZ235" s="31"/>
      <c r="CRA235" s="31"/>
      <c r="CRB235" s="31"/>
      <c r="CRC235" s="31"/>
      <c r="CRD235" s="31"/>
      <c r="CRE235" s="31"/>
      <c r="CRF235" s="31"/>
      <c r="CRG235" s="31"/>
      <c r="CRH235" s="31"/>
      <c r="CRI235" s="31"/>
      <c r="CRJ235" s="31"/>
      <c r="CRK235" s="31"/>
      <c r="CRL235" s="31"/>
      <c r="CRM235" s="31"/>
      <c r="CRN235" s="31"/>
      <c r="CRO235" s="31"/>
      <c r="CRP235" s="31"/>
      <c r="CRQ235" s="31"/>
      <c r="CRR235" s="31"/>
      <c r="CRS235" s="31"/>
      <c r="CRT235" s="31"/>
      <c r="CRU235" s="31"/>
      <c r="CRV235" s="31"/>
      <c r="CRW235" s="31"/>
      <c r="CRX235" s="31"/>
      <c r="CRY235" s="31"/>
      <c r="CRZ235" s="31"/>
      <c r="CSA235" s="31"/>
      <c r="CSB235" s="31"/>
      <c r="CSC235" s="31"/>
      <c r="CSD235" s="31"/>
      <c r="CSE235" s="31"/>
      <c r="CSF235" s="31"/>
      <c r="CSG235" s="31"/>
      <c r="CSH235" s="31"/>
      <c r="CSI235" s="31"/>
      <c r="CSJ235" s="31"/>
      <c r="CSK235" s="31"/>
      <c r="CSL235" s="31"/>
      <c r="CSM235" s="31"/>
      <c r="CSN235" s="31"/>
      <c r="CSO235" s="31"/>
      <c r="CSP235" s="31"/>
      <c r="CSQ235" s="31"/>
      <c r="CSR235" s="31"/>
      <c r="CSS235" s="31"/>
      <c r="CST235" s="31"/>
      <c r="CSU235" s="31"/>
      <c r="CSV235" s="31"/>
      <c r="CSW235" s="31"/>
      <c r="CSX235" s="31"/>
      <c r="CSY235" s="31"/>
      <c r="CSZ235" s="31"/>
      <c r="CTA235" s="31"/>
      <c r="CTB235" s="31"/>
      <c r="CTC235" s="31"/>
      <c r="CTD235" s="31"/>
      <c r="CTE235" s="31"/>
      <c r="CTF235" s="31"/>
      <c r="CTG235" s="31"/>
      <c r="CTH235" s="31"/>
      <c r="CTI235" s="31"/>
      <c r="CTJ235" s="31"/>
      <c r="CTK235" s="31"/>
      <c r="CTL235" s="31"/>
      <c r="CTM235" s="31"/>
      <c r="CTN235" s="31"/>
      <c r="CTO235" s="31"/>
      <c r="CTP235" s="31"/>
      <c r="CTQ235" s="31"/>
      <c r="CTR235" s="31"/>
      <c r="CTS235" s="31"/>
      <c r="CTT235" s="31"/>
      <c r="CTU235" s="31"/>
      <c r="CTV235" s="31"/>
      <c r="CTW235" s="31"/>
      <c r="CTX235" s="31"/>
      <c r="CTY235" s="31"/>
      <c r="CTZ235" s="31"/>
      <c r="CUA235" s="31"/>
      <c r="CUB235" s="31"/>
      <c r="CUC235" s="31"/>
      <c r="CUD235" s="31"/>
      <c r="CUE235" s="31"/>
      <c r="CUF235" s="31"/>
      <c r="CUG235" s="31"/>
      <c r="CUH235" s="31"/>
      <c r="CUI235" s="31"/>
      <c r="CUJ235" s="31"/>
      <c r="CUK235" s="31"/>
      <c r="CUL235" s="31"/>
      <c r="CUM235" s="31"/>
      <c r="CUN235" s="31"/>
      <c r="CUO235" s="31"/>
      <c r="CUP235" s="31"/>
      <c r="CUQ235" s="31"/>
      <c r="CUR235" s="31"/>
      <c r="CUS235" s="31"/>
      <c r="CUT235" s="31"/>
      <c r="CUU235" s="31"/>
      <c r="CUV235" s="31"/>
      <c r="CUW235" s="31"/>
      <c r="CUX235" s="31"/>
      <c r="CUY235" s="31"/>
      <c r="CUZ235" s="31"/>
      <c r="CVA235" s="31"/>
      <c r="CVB235" s="31"/>
      <c r="CVC235" s="31"/>
      <c r="CVD235" s="31"/>
      <c r="CVE235" s="31"/>
      <c r="CVF235" s="31"/>
      <c r="CVG235" s="31"/>
      <c r="CVH235" s="31"/>
      <c r="CVI235" s="31"/>
      <c r="CVJ235" s="31"/>
      <c r="CVK235" s="31"/>
      <c r="CVL235" s="31"/>
      <c r="CVM235" s="31"/>
      <c r="CVN235" s="31"/>
      <c r="CVO235" s="31"/>
      <c r="CVP235" s="31"/>
      <c r="CVQ235" s="31"/>
      <c r="CVR235" s="31"/>
      <c r="CVS235" s="31"/>
      <c r="CVT235" s="31"/>
      <c r="CVU235" s="31"/>
      <c r="CVV235" s="31"/>
      <c r="CVW235" s="31"/>
      <c r="CVX235" s="31"/>
      <c r="CVY235" s="31"/>
      <c r="CVZ235" s="31"/>
      <c r="CWA235" s="31"/>
      <c r="CWB235" s="31"/>
      <c r="CWC235" s="31"/>
      <c r="CWD235" s="31"/>
      <c r="CWE235" s="31"/>
      <c r="CWF235" s="31"/>
      <c r="CWG235" s="31"/>
      <c r="CWH235" s="31"/>
      <c r="CWI235" s="31"/>
      <c r="CWJ235" s="31"/>
      <c r="CWK235" s="31"/>
      <c r="CWL235" s="31"/>
      <c r="CWM235" s="31"/>
      <c r="CWN235" s="31"/>
      <c r="CWO235" s="31"/>
      <c r="CWP235" s="31"/>
      <c r="CWQ235" s="31"/>
      <c r="CWR235" s="31"/>
      <c r="CWS235" s="31"/>
      <c r="CWT235" s="31"/>
      <c r="CWU235" s="31"/>
      <c r="CWV235" s="31"/>
      <c r="CWW235" s="31"/>
      <c r="CWX235" s="31"/>
      <c r="CWY235" s="31"/>
      <c r="CWZ235" s="31"/>
      <c r="CXA235" s="31"/>
      <c r="CXB235" s="31"/>
      <c r="CXC235" s="31"/>
      <c r="CXD235" s="31"/>
      <c r="CXE235" s="31"/>
      <c r="CXF235" s="31"/>
      <c r="CXG235" s="31"/>
      <c r="CXH235" s="31"/>
      <c r="CXI235" s="31"/>
      <c r="CXJ235" s="31"/>
      <c r="CXK235" s="31"/>
      <c r="CXL235" s="31"/>
      <c r="CXM235" s="31"/>
      <c r="CXN235" s="31"/>
      <c r="CXO235" s="31"/>
      <c r="CXP235" s="31"/>
      <c r="CXQ235" s="31"/>
      <c r="CXR235" s="31"/>
      <c r="CXS235" s="31"/>
      <c r="CXT235" s="31"/>
      <c r="CXU235" s="31"/>
      <c r="CXV235" s="31"/>
      <c r="CXW235" s="31"/>
      <c r="CXX235" s="31"/>
      <c r="CXY235" s="31"/>
      <c r="CXZ235" s="31"/>
      <c r="CYA235" s="31"/>
      <c r="CYB235" s="31"/>
      <c r="CYC235" s="31"/>
      <c r="CYD235" s="31"/>
      <c r="CYE235" s="31"/>
      <c r="CYF235" s="31"/>
      <c r="CYG235" s="31"/>
      <c r="CYH235" s="31"/>
      <c r="CYI235" s="31"/>
      <c r="CYJ235" s="31"/>
      <c r="CYK235" s="31"/>
      <c r="CYL235" s="31"/>
      <c r="CYM235" s="31"/>
      <c r="CYN235" s="31"/>
      <c r="CYO235" s="31"/>
      <c r="CYP235" s="31"/>
      <c r="CYQ235" s="31"/>
      <c r="CYR235" s="31"/>
      <c r="CYS235" s="31"/>
      <c r="CYT235" s="31"/>
      <c r="CYU235" s="31"/>
      <c r="CYV235" s="31"/>
      <c r="CYW235" s="31"/>
      <c r="CYX235" s="31"/>
      <c r="CYY235" s="31"/>
      <c r="CYZ235" s="31"/>
      <c r="CZA235" s="31"/>
      <c r="CZB235" s="31"/>
      <c r="CZC235" s="31"/>
      <c r="CZD235" s="31"/>
      <c r="CZE235" s="31"/>
      <c r="CZF235" s="31"/>
      <c r="CZG235" s="31"/>
      <c r="CZH235" s="31"/>
      <c r="CZI235" s="31"/>
      <c r="CZJ235" s="31"/>
      <c r="CZK235" s="31"/>
      <c r="CZL235" s="31"/>
      <c r="CZM235" s="31"/>
      <c r="CZN235" s="31"/>
      <c r="CZO235" s="31"/>
      <c r="CZP235" s="31"/>
      <c r="CZQ235" s="31"/>
      <c r="CZR235" s="31"/>
      <c r="CZS235" s="31"/>
      <c r="CZT235" s="31"/>
      <c r="CZU235" s="31"/>
      <c r="CZV235" s="31"/>
      <c r="CZW235" s="31"/>
      <c r="CZX235" s="31"/>
      <c r="CZY235" s="31"/>
      <c r="CZZ235" s="31"/>
      <c r="DAA235" s="31"/>
      <c r="DAB235" s="31"/>
      <c r="DAC235" s="31"/>
      <c r="DAD235" s="31"/>
      <c r="DAE235" s="31"/>
      <c r="DAF235" s="31"/>
      <c r="DAG235" s="31"/>
      <c r="DAH235" s="31"/>
      <c r="DAI235" s="31"/>
      <c r="DAJ235" s="31"/>
      <c r="DAK235" s="31"/>
      <c r="DAL235" s="31"/>
      <c r="DAM235" s="31"/>
      <c r="DAN235" s="31"/>
      <c r="DAO235" s="31"/>
      <c r="DAP235" s="31"/>
      <c r="DAQ235" s="31"/>
      <c r="DAR235" s="31"/>
      <c r="DAS235" s="31"/>
      <c r="DAT235" s="31"/>
      <c r="DAU235" s="31"/>
      <c r="DAV235" s="31"/>
      <c r="DAW235" s="31"/>
      <c r="DAX235" s="31"/>
      <c r="DAY235" s="31"/>
      <c r="DAZ235" s="31"/>
      <c r="DBA235" s="31"/>
      <c r="DBB235" s="31"/>
      <c r="DBC235" s="31"/>
      <c r="DBD235" s="31"/>
      <c r="DBE235" s="31"/>
      <c r="DBF235" s="31"/>
      <c r="DBG235" s="31"/>
      <c r="DBH235" s="31"/>
      <c r="DBI235" s="31"/>
      <c r="DBJ235" s="31"/>
      <c r="DBK235" s="31"/>
      <c r="DBL235" s="31"/>
      <c r="DBM235" s="31"/>
      <c r="DBN235" s="31"/>
      <c r="DBO235" s="31"/>
      <c r="DBP235" s="31"/>
      <c r="DBQ235" s="31"/>
      <c r="DBR235" s="31"/>
      <c r="DBS235" s="31"/>
      <c r="DBT235" s="31"/>
      <c r="DBU235" s="31"/>
      <c r="DBV235" s="31"/>
      <c r="DBW235" s="31"/>
      <c r="DBX235" s="31"/>
      <c r="DBY235" s="31"/>
      <c r="DBZ235" s="31"/>
      <c r="DCA235" s="31"/>
      <c r="DCB235" s="31"/>
      <c r="DCC235" s="31"/>
      <c r="DCD235" s="31"/>
      <c r="DCE235" s="31"/>
      <c r="DCF235" s="31"/>
      <c r="DCG235" s="31"/>
      <c r="DCH235" s="31"/>
      <c r="DCI235" s="31"/>
      <c r="DCJ235" s="31"/>
      <c r="DCK235" s="31"/>
      <c r="DCL235" s="31"/>
      <c r="DCM235" s="31"/>
      <c r="DCN235" s="31"/>
      <c r="DCO235" s="31"/>
      <c r="DCP235" s="31"/>
      <c r="DCQ235" s="31"/>
      <c r="DCR235" s="31"/>
      <c r="DCS235" s="31"/>
      <c r="DCT235" s="31"/>
      <c r="DCU235" s="31"/>
      <c r="DCV235" s="31"/>
      <c r="DCW235" s="31"/>
      <c r="DCX235" s="31"/>
      <c r="DCY235" s="31"/>
      <c r="DCZ235" s="31"/>
      <c r="DDA235" s="31"/>
      <c r="DDB235" s="31"/>
      <c r="DDC235" s="31"/>
      <c r="DDD235" s="31"/>
      <c r="DDE235" s="31"/>
      <c r="DDF235" s="31"/>
      <c r="DDG235" s="31"/>
      <c r="DDH235" s="31"/>
      <c r="DDI235" s="31"/>
      <c r="DDJ235" s="31"/>
      <c r="DDK235" s="31"/>
      <c r="DDL235" s="31"/>
      <c r="DDM235" s="31"/>
      <c r="DDN235" s="31"/>
      <c r="DDO235" s="31"/>
      <c r="DDP235" s="31"/>
      <c r="DDQ235" s="31"/>
      <c r="DDR235" s="31"/>
      <c r="DDS235" s="31"/>
      <c r="DDT235" s="31"/>
      <c r="DDU235" s="31"/>
      <c r="DDV235" s="31"/>
      <c r="DDW235" s="31"/>
      <c r="DDX235" s="31"/>
      <c r="DDY235" s="31"/>
      <c r="DDZ235" s="31"/>
      <c r="DEA235" s="31"/>
      <c r="DEB235" s="31"/>
      <c r="DEC235" s="31"/>
      <c r="DED235" s="31"/>
      <c r="DEE235" s="31"/>
      <c r="DEF235" s="31"/>
      <c r="DEG235" s="31"/>
      <c r="DEH235" s="31"/>
      <c r="DEI235" s="31"/>
      <c r="DEJ235" s="31"/>
      <c r="DEK235" s="31"/>
      <c r="DEL235" s="31"/>
      <c r="DEM235" s="31"/>
      <c r="DEN235" s="31"/>
      <c r="DEO235" s="31"/>
      <c r="DEP235" s="31"/>
      <c r="DEQ235" s="31"/>
      <c r="DER235" s="31"/>
      <c r="DES235" s="31"/>
      <c r="DET235" s="31"/>
      <c r="DEU235" s="31"/>
      <c r="DEV235" s="31"/>
      <c r="DEW235" s="31"/>
      <c r="DEX235" s="31"/>
      <c r="DEY235" s="31"/>
      <c r="DEZ235" s="31"/>
      <c r="DFA235" s="31"/>
      <c r="DFB235" s="31"/>
      <c r="DFC235" s="31"/>
      <c r="DFD235" s="31"/>
      <c r="DFE235" s="31"/>
      <c r="DFF235" s="31"/>
      <c r="DFG235" s="31"/>
      <c r="DFH235" s="31"/>
      <c r="DFI235" s="31"/>
      <c r="DFJ235" s="31"/>
      <c r="DFK235" s="31"/>
      <c r="DFL235" s="31"/>
      <c r="DFM235" s="31"/>
      <c r="DFN235" s="31"/>
      <c r="DFO235" s="31"/>
      <c r="DFP235" s="31"/>
      <c r="DFQ235" s="31"/>
      <c r="DFR235" s="31"/>
      <c r="DFS235" s="31"/>
      <c r="DFT235" s="31"/>
      <c r="DFU235" s="31"/>
      <c r="DFV235" s="31"/>
      <c r="DFW235" s="31"/>
      <c r="DFX235" s="31"/>
      <c r="DFY235" s="31"/>
      <c r="DFZ235" s="31"/>
      <c r="DGA235" s="31"/>
      <c r="DGB235" s="31"/>
      <c r="DGC235" s="31"/>
      <c r="DGD235" s="31"/>
      <c r="DGE235" s="31"/>
      <c r="DGF235" s="31"/>
      <c r="DGG235" s="31"/>
      <c r="DGH235" s="31"/>
      <c r="DGI235" s="31"/>
      <c r="DGJ235" s="31"/>
      <c r="DGK235" s="31"/>
      <c r="DGL235" s="31"/>
      <c r="DGM235" s="31"/>
      <c r="DGN235" s="31"/>
      <c r="DGO235" s="31"/>
      <c r="DGP235" s="31"/>
      <c r="DGQ235" s="31"/>
      <c r="DGR235" s="31"/>
      <c r="DGS235" s="31"/>
      <c r="DGT235" s="31"/>
      <c r="DGU235" s="31"/>
      <c r="DGV235" s="31"/>
      <c r="DGW235" s="31"/>
      <c r="DGX235" s="31"/>
      <c r="DGY235" s="31"/>
      <c r="DGZ235" s="31"/>
      <c r="DHA235" s="31"/>
      <c r="DHB235" s="31"/>
      <c r="DHC235" s="31"/>
      <c r="DHD235" s="31"/>
      <c r="DHE235" s="31"/>
      <c r="DHF235" s="31"/>
      <c r="DHG235" s="31"/>
      <c r="DHH235" s="31"/>
      <c r="DHI235" s="31"/>
      <c r="DHJ235" s="31"/>
      <c r="DHK235" s="31"/>
      <c r="DHL235" s="31"/>
      <c r="DHM235" s="31"/>
      <c r="DHN235" s="31"/>
      <c r="DHO235" s="31"/>
      <c r="DHP235" s="31"/>
      <c r="DHQ235" s="31"/>
      <c r="DHR235" s="31"/>
      <c r="DHS235" s="31"/>
      <c r="DHT235" s="31"/>
      <c r="DHU235" s="31"/>
      <c r="DHV235" s="31"/>
      <c r="DHW235" s="31"/>
      <c r="DHX235" s="31"/>
      <c r="DHY235" s="31"/>
      <c r="DHZ235" s="31"/>
      <c r="DIA235" s="31"/>
      <c r="DIB235" s="31"/>
      <c r="DIC235" s="31"/>
      <c r="DID235" s="31"/>
      <c r="DIE235" s="31"/>
      <c r="DIF235" s="31"/>
      <c r="DIG235" s="31"/>
      <c r="DIH235" s="31"/>
      <c r="DII235" s="31"/>
      <c r="DIJ235" s="31"/>
      <c r="DIK235" s="31"/>
      <c r="DIL235" s="31"/>
      <c r="DIM235" s="31"/>
      <c r="DIN235" s="31"/>
      <c r="DIO235" s="31"/>
      <c r="DIP235" s="31"/>
      <c r="DIQ235" s="31"/>
      <c r="DIR235" s="31"/>
      <c r="DIS235" s="31"/>
      <c r="DIT235" s="31"/>
      <c r="DIU235" s="31"/>
      <c r="DIV235" s="31"/>
      <c r="DIW235" s="31"/>
      <c r="DIX235" s="31"/>
      <c r="DIY235" s="31"/>
      <c r="DIZ235" s="31"/>
      <c r="DJA235" s="31"/>
      <c r="DJB235" s="31"/>
      <c r="DJC235" s="31"/>
      <c r="DJD235" s="31"/>
      <c r="DJE235" s="31"/>
      <c r="DJF235" s="31"/>
      <c r="DJG235" s="31"/>
      <c r="DJH235" s="31"/>
      <c r="DJI235" s="31"/>
      <c r="DJJ235" s="31"/>
      <c r="DJK235" s="31"/>
      <c r="DJL235" s="31"/>
      <c r="DJM235" s="31"/>
      <c r="DJN235" s="31"/>
      <c r="DJO235" s="31"/>
      <c r="DJP235" s="31"/>
      <c r="DJQ235" s="31"/>
      <c r="DJR235" s="31"/>
      <c r="DJS235" s="31"/>
      <c r="DJT235" s="31"/>
      <c r="DJU235" s="31"/>
      <c r="DJV235" s="31"/>
      <c r="DJW235" s="31"/>
      <c r="DJX235" s="31"/>
      <c r="DJY235" s="31"/>
      <c r="DJZ235" s="31"/>
      <c r="DKA235" s="31"/>
      <c r="DKB235" s="31"/>
      <c r="DKC235" s="31"/>
      <c r="DKD235" s="31"/>
      <c r="DKE235" s="31"/>
      <c r="DKF235" s="31"/>
      <c r="DKG235" s="31"/>
      <c r="DKH235" s="31"/>
      <c r="DKI235" s="31"/>
      <c r="DKJ235" s="31"/>
      <c r="DKK235" s="31"/>
      <c r="DKL235" s="31"/>
      <c r="DKM235" s="31"/>
      <c r="DKN235" s="31"/>
      <c r="DKO235" s="31"/>
      <c r="DKP235" s="31"/>
      <c r="DKQ235" s="31"/>
      <c r="DKR235" s="31"/>
      <c r="DKS235" s="31"/>
      <c r="DKT235" s="31"/>
      <c r="DKU235" s="31"/>
      <c r="DKV235" s="31"/>
      <c r="DKW235" s="31"/>
      <c r="DKX235" s="31"/>
      <c r="DKY235" s="31"/>
      <c r="DKZ235" s="31"/>
      <c r="DLA235" s="31"/>
      <c r="DLB235" s="31"/>
      <c r="DLC235" s="31"/>
      <c r="DLD235" s="31"/>
      <c r="DLE235" s="31"/>
      <c r="DLF235" s="31"/>
      <c r="DLG235" s="31"/>
      <c r="DLH235" s="31"/>
      <c r="DLI235" s="31"/>
      <c r="DLJ235" s="31"/>
      <c r="DLK235" s="31"/>
      <c r="DLL235" s="31"/>
      <c r="DLM235" s="31"/>
      <c r="DLN235" s="31"/>
      <c r="DLO235" s="31"/>
      <c r="DLP235" s="31"/>
      <c r="DLQ235" s="31"/>
      <c r="DLR235" s="31"/>
      <c r="DLS235" s="31"/>
      <c r="DLT235" s="31"/>
      <c r="DLU235" s="31"/>
      <c r="DLV235" s="31"/>
      <c r="DLW235" s="31"/>
      <c r="DLX235" s="31"/>
      <c r="DLY235" s="31"/>
      <c r="DLZ235" s="31"/>
      <c r="DMA235" s="31"/>
      <c r="DMB235" s="31"/>
      <c r="DMC235" s="31"/>
      <c r="DMD235" s="31"/>
      <c r="DME235" s="31"/>
      <c r="DMF235" s="31"/>
      <c r="DMG235" s="31"/>
      <c r="DMH235" s="31"/>
      <c r="DMI235" s="31"/>
      <c r="DMJ235" s="31"/>
      <c r="DMK235" s="31"/>
      <c r="DML235" s="31"/>
      <c r="DMM235" s="31"/>
      <c r="DMN235" s="31"/>
      <c r="DMO235" s="31"/>
      <c r="DMP235" s="31"/>
      <c r="DMQ235" s="31"/>
      <c r="DMR235" s="31"/>
      <c r="DMS235" s="31"/>
      <c r="DMT235" s="31"/>
      <c r="DMU235" s="31"/>
      <c r="DMV235" s="31"/>
      <c r="DMW235" s="31"/>
      <c r="DMX235" s="31"/>
      <c r="DMY235" s="31"/>
      <c r="DMZ235" s="31"/>
      <c r="DNA235" s="31"/>
      <c r="DNB235" s="31"/>
      <c r="DNC235" s="31"/>
      <c r="DND235" s="31"/>
      <c r="DNE235" s="31"/>
      <c r="DNF235" s="31"/>
      <c r="DNG235" s="31"/>
      <c r="DNH235" s="31"/>
      <c r="DNI235" s="31"/>
      <c r="DNJ235" s="31"/>
      <c r="DNK235" s="31"/>
      <c r="DNL235" s="31"/>
      <c r="DNM235" s="31"/>
      <c r="DNN235" s="31"/>
      <c r="DNO235" s="31"/>
      <c r="DNP235" s="31"/>
      <c r="DNQ235" s="31"/>
      <c r="DNR235" s="31"/>
      <c r="DNS235" s="31"/>
      <c r="DNT235" s="31"/>
      <c r="DNU235" s="31"/>
      <c r="DNV235" s="31"/>
      <c r="DNW235" s="31"/>
      <c r="DNX235" s="31"/>
      <c r="DNY235" s="31"/>
      <c r="DNZ235" s="31"/>
      <c r="DOA235" s="31"/>
      <c r="DOB235" s="31"/>
      <c r="DOC235" s="31"/>
      <c r="DOD235" s="31"/>
      <c r="DOE235" s="31"/>
      <c r="DOF235" s="31"/>
      <c r="DOG235" s="31"/>
      <c r="DOH235" s="31"/>
      <c r="DOI235" s="31"/>
      <c r="DOJ235" s="31"/>
      <c r="DOK235" s="31"/>
      <c r="DOL235" s="31"/>
      <c r="DOM235" s="31"/>
      <c r="DON235" s="31"/>
      <c r="DOO235" s="31"/>
      <c r="DOP235" s="31"/>
      <c r="DOQ235" s="31"/>
      <c r="DOR235" s="31"/>
      <c r="DOS235" s="31"/>
      <c r="DOT235" s="31"/>
      <c r="DOU235" s="31"/>
      <c r="DOV235" s="31"/>
      <c r="DOW235" s="31"/>
      <c r="DOX235" s="31"/>
      <c r="DOY235" s="31"/>
      <c r="DOZ235" s="31"/>
      <c r="DPA235" s="31"/>
      <c r="DPB235" s="31"/>
      <c r="DPC235" s="31"/>
      <c r="DPD235" s="31"/>
      <c r="DPE235" s="31"/>
      <c r="DPF235" s="31"/>
      <c r="DPG235" s="31"/>
      <c r="DPH235" s="31"/>
      <c r="DPI235" s="31"/>
      <c r="DPJ235" s="31"/>
      <c r="DPK235" s="31"/>
      <c r="DPL235" s="31"/>
      <c r="DPM235" s="31"/>
      <c r="DPN235" s="31"/>
      <c r="DPO235" s="31"/>
      <c r="DPP235" s="31"/>
      <c r="DPQ235" s="31"/>
      <c r="DPR235" s="31"/>
      <c r="DPS235" s="31"/>
      <c r="DPT235" s="31"/>
      <c r="DPU235" s="31"/>
      <c r="DPV235" s="31"/>
      <c r="DPW235" s="31"/>
      <c r="DPX235" s="31"/>
      <c r="DPY235" s="31"/>
      <c r="DPZ235" s="31"/>
      <c r="DQA235" s="31"/>
      <c r="DQB235" s="31"/>
      <c r="DQC235" s="31"/>
      <c r="DQD235" s="31"/>
      <c r="DQE235" s="31"/>
      <c r="DQF235" s="31"/>
      <c r="DQG235" s="31"/>
      <c r="DQH235" s="31"/>
      <c r="DQI235" s="31"/>
      <c r="DQJ235" s="31"/>
      <c r="DQK235" s="31"/>
      <c r="DQL235" s="31"/>
      <c r="DQM235" s="31"/>
      <c r="DQN235" s="31"/>
      <c r="DQO235" s="31"/>
      <c r="DQP235" s="31"/>
      <c r="DQQ235" s="31"/>
      <c r="DQR235" s="31"/>
      <c r="DQS235" s="31"/>
      <c r="DQT235" s="31"/>
      <c r="DQU235" s="31"/>
      <c r="DQV235" s="31"/>
      <c r="DQW235" s="31"/>
      <c r="DQX235" s="31"/>
      <c r="DQY235" s="31"/>
      <c r="DQZ235" s="31"/>
      <c r="DRA235" s="31"/>
      <c r="DRB235" s="31"/>
      <c r="DRC235" s="31"/>
      <c r="DRD235" s="31"/>
      <c r="DRE235" s="31"/>
      <c r="DRF235" s="31"/>
      <c r="DRG235" s="31"/>
      <c r="DRH235" s="31"/>
      <c r="DRI235" s="31"/>
      <c r="DRJ235" s="31"/>
      <c r="DRK235" s="31"/>
      <c r="DRL235" s="31"/>
      <c r="DRM235" s="31"/>
      <c r="DRN235" s="31"/>
      <c r="DRO235" s="31"/>
      <c r="DRP235" s="31"/>
      <c r="DRQ235" s="31"/>
      <c r="DRR235" s="31"/>
      <c r="DRS235" s="31"/>
      <c r="DRT235" s="31"/>
      <c r="DRU235" s="31"/>
      <c r="DRV235" s="31"/>
      <c r="DRW235" s="31"/>
      <c r="DRX235" s="31"/>
      <c r="DRY235" s="31"/>
      <c r="DRZ235" s="31"/>
      <c r="DSA235" s="31"/>
      <c r="DSB235" s="31"/>
      <c r="DSC235" s="31"/>
      <c r="DSD235" s="31"/>
      <c r="DSE235" s="31"/>
      <c r="DSF235" s="31"/>
      <c r="DSG235" s="31"/>
      <c r="DSH235" s="31"/>
      <c r="DSI235" s="31"/>
      <c r="DSJ235" s="31"/>
      <c r="DSK235" s="31"/>
      <c r="DSL235" s="31"/>
      <c r="DSM235" s="31"/>
      <c r="DSN235" s="31"/>
      <c r="DSO235" s="31"/>
      <c r="DSP235" s="31"/>
      <c r="DSQ235" s="31"/>
      <c r="DSR235" s="31"/>
      <c r="DSS235" s="31"/>
      <c r="DST235" s="31"/>
      <c r="DSU235" s="31"/>
      <c r="DSV235" s="31"/>
      <c r="DSW235" s="31"/>
      <c r="DSX235" s="31"/>
      <c r="DSY235" s="31"/>
      <c r="DSZ235" s="31"/>
      <c r="DTA235" s="31"/>
      <c r="DTB235" s="31"/>
      <c r="DTC235" s="31"/>
      <c r="DTD235" s="31"/>
      <c r="DTE235" s="31"/>
      <c r="DTF235" s="31"/>
      <c r="DTG235" s="31"/>
      <c r="DTH235" s="31"/>
      <c r="DTI235" s="31"/>
      <c r="DTJ235" s="31"/>
      <c r="DTK235" s="31"/>
      <c r="DTL235" s="31"/>
      <c r="DTM235" s="31"/>
      <c r="DTN235" s="31"/>
      <c r="DTO235" s="31"/>
      <c r="DTP235" s="31"/>
      <c r="DTQ235" s="31"/>
      <c r="DTR235" s="31"/>
      <c r="DTS235" s="31"/>
      <c r="DTT235" s="31"/>
      <c r="DTU235" s="31"/>
      <c r="DTV235" s="31"/>
      <c r="DTW235" s="31"/>
      <c r="DTX235" s="31"/>
      <c r="DTY235" s="31"/>
      <c r="DTZ235" s="31"/>
      <c r="DUA235" s="31"/>
      <c r="DUB235" s="31"/>
      <c r="DUC235" s="31"/>
      <c r="DUD235" s="31"/>
      <c r="DUE235" s="31"/>
      <c r="DUF235" s="31"/>
      <c r="DUG235" s="31"/>
      <c r="DUH235" s="31"/>
      <c r="DUI235" s="31"/>
      <c r="DUJ235" s="31"/>
      <c r="DUK235" s="31"/>
      <c r="DUL235" s="31"/>
      <c r="DUM235" s="31"/>
      <c r="DUN235" s="31"/>
      <c r="DUO235" s="31"/>
      <c r="DUP235" s="31"/>
      <c r="DUQ235" s="31"/>
      <c r="DUR235" s="31"/>
      <c r="DUS235" s="31"/>
      <c r="DUT235" s="31"/>
      <c r="DUU235" s="31"/>
      <c r="DUV235" s="31"/>
      <c r="DUW235" s="31"/>
      <c r="DUX235" s="31"/>
      <c r="DUY235" s="31"/>
      <c r="DUZ235" s="31"/>
      <c r="DVA235" s="31"/>
      <c r="DVB235" s="31"/>
      <c r="DVC235" s="31"/>
      <c r="DVD235" s="31"/>
      <c r="DVE235" s="31"/>
      <c r="DVF235" s="31"/>
      <c r="DVG235" s="31"/>
      <c r="DVH235" s="31"/>
      <c r="DVI235" s="31"/>
      <c r="DVJ235" s="31"/>
      <c r="DVK235" s="31"/>
      <c r="DVL235" s="31"/>
      <c r="DVM235" s="31"/>
      <c r="DVN235" s="31"/>
      <c r="DVO235" s="31"/>
      <c r="DVP235" s="31"/>
      <c r="DVQ235" s="31"/>
      <c r="DVR235" s="31"/>
      <c r="DVS235" s="31"/>
      <c r="DVT235" s="31"/>
      <c r="DVU235" s="31"/>
      <c r="DVV235" s="31"/>
      <c r="DVW235" s="31"/>
      <c r="DVX235" s="31"/>
      <c r="DVY235" s="31"/>
      <c r="DVZ235" s="31"/>
      <c r="DWA235" s="31"/>
      <c r="DWB235" s="31"/>
      <c r="DWC235" s="31"/>
      <c r="DWD235" s="31"/>
      <c r="DWE235" s="31"/>
      <c r="DWF235" s="31"/>
      <c r="DWG235" s="31"/>
      <c r="DWH235" s="31"/>
      <c r="DWI235" s="31"/>
      <c r="DWJ235" s="31"/>
      <c r="DWK235" s="31"/>
      <c r="DWL235" s="31"/>
      <c r="DWM235" s="31"/>
      <c r="DWN235" s="31"/>
      <c r="DWO235" s="31"/>
      <c r="DWP235" s="31"/>
      <c r="DWQ235" s="31"/>
      <c r="DWR235" s="31"/>
      <c r="DWS235" s="31"/>
      <c r="DWT235" s="31"/>
      <c r="DWU235" s="31"/>
      <c r="DWV235" s="31"/>
      <c r="DWW235" s="31"/>
      <c r="DWX235" s="31"/>
      <c r="DWY235" s="31"/>
      <c r="DWZ235" s="31"/>
      <c r="DXA235" s="31"/>
      <c r="DXB235" s="31"/>
      <c r="DXC235" s="31"/>
      <c r="DXD235" s="31"/>
      <c r="DXE235" s="31"/>
      <c r="DXF235" s="31"/>
      <c r="DXG235" s="31"/>
      <c r="DXH235" s="31"/>
      <c r="DXI235" s="31"/>
      <c r="DXJ235" s="31"/>
      <c r="DXK235" s="31"/>
      <c r="DXL235" s="31"/>
      <c r="DXM235" s="31"/>
      <c r="DXN235" s="31"/>
      <c r="DXO235" s="31"/>
      <c r="DXP235" s="31"/>
      <c r="DXQ235" s="31"/>
      <c r="DXR235" s="31"/>
      <c r="DXS235" s="31"/>
      <c r="DXT235" s="31"/>
      <c r="DXU235" s="31"/>
      <c r="DXV235" s="31"/>
      <c r="DXW235" s="31"/>
      <c r="DXX235" s="31"/>
      <c r="DXY235" s="31"/>
      <c r="DXZ235" s="31"/>
      <c r="DYA235" s="31"/>
      <c r="DYB235" s="31"/>
      <c r="DYC235" s="31"/>
      <c r="DYD235" s="31"/>
      <c r="DYE235" s="31"/>
      <c r="DYF235" s="31"/>
      <c r="DYG235" s="31"/>
      <c r="DYH235" s="31"/>
      <c r="DYI235" s="31"/>
      <c r="DYJ235" s="31"/>
      <c r="DYK235" s="31"/>
      <c r="DYL235" s="31"/>
      <c r="DYM235" s="31"/>
      <c r="DYN235" s="31"/>
      <c r="DYO235" s="31"/>
      <c r="DYP235" s="31"/>
      <c r="DYQ235" s="31"/>
      <c r="DYR235" s="31"/>
      <c r="DYS235" s="31"/>
      <c r="DYT235" s="31"/>
      <c r="DYU235" s="31"/>
      <c r="DYV235" s="31"/>
      <c r="DYW235" s="31"/>
      <c r="DYX235" s="31"/>
      <c r="DYY235" s="31"/>
      <c r="DYZ235" s="31"/>
      <c r="DZA235" s="31"/>
      <c r="DZB235" s="31"/>
      <c r="DZC235" s="31"/>
      <c r="DZD235" s="31"/>
      <c r="DZE235" s="31"/>
      <c r="DZF235" s="31"/>
      <c r="DZG235" s="31"/>
      <c r="DZH235" s="31"/>
      <c r="DZI235" s="31"/>
      <c r="DZJ235" s="31"/>
      <c r="DZK235" s="31"/>
      <c r="DZL235" s="31"/>
      <c r="DZM235" s="31"/>
      <c r="DZN235" s="31"/>
      <c r="DZO235" s="31"/>
      <c r="DZP235" s="31"/>
      <c r="DZQ235" s="31"/>
      <c r="DZR235" s="31"/>
      <c r="DZS235" s="31"/>
      <c r="DZT235" s="31"/>
      <c r="DZU235" s="31"/>
      <c r="DZV235" s="31"/>
      <c r="DZW235" s="31"/>
      <c r="DZX235" s="31"/>
      <c r="DZY235" s="31"/>
      <c r="DZZ235" s="31"/>
      <c r="EAA235" s="31"/>
      <c r="EAB235" s="31"/>
      <c r="EAC235" s="31"/>
      <c r="EAD235" s="31"/>
      <c r="EAE235" s="31"/>
      <c r="EAF235" s="31"/>
      <c r="EAG235" s="31"/>
      <c r="EAH235" s="31"/>
      <c r="EAI235" s="31"/>
      <c r="EAJ235" s="31"/>
      <c r="EAK235" s="31"/>
      <c r="EAL235" s="31"/>
      <c r="EAM235" s="31"/>
      <c r="EAN235" s="31"/>
      <c r="EAO235" s="31"/>
      <c r="EAP235" s="31"/>
      <c r="EAQ235" s="31"/>
      <c r="EAR235" s="31"/>
      <c r="EAS235" s="31"/>
      <c r="EAT235" s="31"/>
      <c r="EAU235" s="31"/>
      <c r="EAV235" s="31"/>
      <c r="EAW235" s="31"/>
      <c r="EAX235" s="31"/>
      <c r="EAY235" s="31"/>
      <c r="EAZ235" s="31"/>
      <c r="EBA235" s="31"/>
      <c r="EBB235" s="31"/>
      <c r="EBC235" s="31"/>
      <c r="EBD235" s="31"/>
      <c r="EBE235" s="31"/>
      <c r="EBF235" s="31"/>
      <c r="EBG235" s="31"/>
      <c r="EBH235" s="31"/>
      <c r="EBI235" s="31"/>
      <c r="EBJ235" s="31"/>
      <c r="EBK235" s="31"/>
      <c r="EBL235" s="31"/>
      <c r="EBM235" s="31"/>
      <c r="EBN235" s="31"/>
      <c r="EBO235" s="31"/>
      <c r="EBP235" s="31"/>
      <c r="EBQ235" s="31"/>
      <c r="EBR235" s="31"/>
      <c r="EBS235" s="31"/>
      <c r="EBT235" s="31"/>
      <c r="EBU235" s="31"/>
      <c r="EBV235" s="31"/>
      <c r="EBW235" s="31"/>
      <c r="EBX235" s="31"/>
      <c r="EBY235" s="31"/>
      <c r="EBZ235" s="31"/>
      <c r="ECA235" s="31"/>
      <c r="ECB235" s="31"/>
      <c r="ECC235" s="31"/>
      <c r="ECD235" s="31"/>
      <c r="ECE235" s="31"/>
      <c r="ECF235" s="31"/>
      <c r="ECG235" s="31"/>
      <c r="ECH235" s="31"/>
      <c r="ECI235" s="31"/>
      <c r="ECJ235" s="31"/>
      <c r="ECK235" s="31"/>
      <c r="ECL235" s="31"/>
      <c r="ECM235" s="31"/>
      <c r="ECN235" s="31"/>
      <c r="ECO235" s="31"/>
      <c r="ECP235" s="31"/>
      <c r="ECQ235" s="31"/>
      <c r="ECR235" s="31"/>
      <c r="ECS235" s="31"/>
      <c r="ECT235" s="31"/>
      <c r="ECU235" s="31"/>
      <c r="ECV235" s="31"/>
      <c r="ECW235" s="31"/>
      <c r="ECX235" s="31"/>
      <c r="ECY235" s="31"/>
      <c r="ECZ235" s="31"/>
      <c r="EDA235" s="31"/>
      <c r="EDB235" s="31"/>
      <c r="EDC235" s="31"/>
      <c r="EDD235" s="31"/>
      <c r="EDE235" s="31"/>
      <c r="EDF235" s="31"/>
      <c r="EDG235" s="31"/>
      <c r="EDH235" s="31"/>
      <c r="EDI235" s="31"/>
      <c r="EDJ235" s="31"/>
      <c r="EDK235" s="31"/>
      <c r="EDL235" s="31"/>
      <c r="EDM235" s="31"/>
      <c r="EDN235" s="31"/>
      <c r="EDO235" s="31"/>
      <c r="EDP235" s="31"/>
      <c r="EDQ235" s="31"/>
      <c r="EDR235" s="31"/>
      <c r="EDS235" s="31"/>
      <c r="EDT235" s="31"/>
      <c r="EDU235" s="31"/>
      <c r="EDV235" s="31"/>
      <c r="EDW235" s="31"/>
      <c r="EDX235" s="31"/>
      <c r="EDY235" s="31"/>
      <c r="EDZ235" s="31"/>
      <c r="EEA235" s="31"/>
      <c r="EEB235" s="31"/>
      <c r="EEC235" s="31"/>
      <c r="EED235" s="31"/>
      <c r="EEE235" s="31"/>
      <c r="EEF235" s="31"/>
      <c r="EEG235" s="31"/>
      <c r="EEH235" s="31"/>
      <c r="EEI235" s="31"/>
      <c r="EEJ235" s="31"/>
      <c r="EEK235" s="31"/>
      <c r="EEL235" s="31"/>
      <c r="EEM235" s="31"/>
      <c r="EEN235" s="31"/>
      <c r="EEO235" s="31"/>
      <c r="EEP235" s="31"/>
      <c r="EEQ235" s="31"/>
      <c r="EER235" s="31"/>
      <c r="EES235" s="31"/>
      <c r="EET235" s="31"/>
      <c r="EEU235" s="31"/>
      <c r="EEV235" s="31"/>
      <c r="EEW235" s="31"/>
      <c r="EEX235" s="31"/>
      <c r="EEY235" s="31"/>
      <c r="EEZ235" s="31"/>
      <c r="EFA235" s="31"/>
      <c r="EFB235" s="31"/>
      <c r="EFC235" s="31"/>
      <c r="EFD235" s="31"/>
      <c r="EFE235" s="31"/>
      <c r="EFF235" s="31"/>
      <c r="EFG235" s="31"/>
      <c r="EFH235" s="31"/>
      <c r="EFI235" s="31"/>
      <c r="EFJ235" s="31"/>
      <c r="EFK235" s="31"/>
      <c r="EFL235" s="31"/>
      <c r="EFM235" s="31"/>
      <c r="EFN235" s="31"/>
      <c r="EFO235" s="31"/>
      <c r="EFP235" s="31"/>
      <c r="EFQ235" s="31"/>
      <c r="EFR235" s="31"/>
      <c r="EFS235" s="31"/>
      <c r="EFT235" s="31"/>
      <c r="EFU235" s="31"/>
      <c r="EFV235" s="31"/>
      <c r="EFW235" s="31"/>
      <c r="EFX235" s="31"/>
      <c r="EFY235" s="31"/>
      <c r="EFZ235" s="31"/>
      <c r="EGA235" s="31"/>
      <c r="EGB235" s="31"/>
      <c r="EGC235" s="31"/>
      <c r="EGD235" s="31"/>
      <c r="EGE235" s="31"/>
      <c r="EGF235" s="31"/>
      <c r="EGG235" s="31"/>
      <c r="EGH235" s="31"/>
      <c r="EGI235" s="31"/>
      <c r="EGJ235" s="31"/>
      <c r="EGK235" s="31"/>
      <c r="EGL235" s="31"/>
      <c r="EGM235" s="31"/>
      <c r="EGN235" s="31"/>
      <c r="EGO235" s="31"/>
      <c r="EGP235" s="31"/>
      <c r="EGQ235" s="31"/>
      <c r="EGR235" s="31"/>
      <c r="EGS235" s="31"/>
      <c r="EGT235" s="31"/>
      <c r="EGU235" s="31"/>
      <c r="EGV235" s="31"/>
      <c r="EGW235" s="31"/>
      <c r="EGX235" s="31"/>
      <c r="EGY235" s="31"/>
      <c r="EGZ235" s="31"/>
      <c r="EHA235" s="31"/>
      <c r="EHB235" s="31"/>
      <c r="EHC235" s="31"/>
      <c r="EHD235" s="31"/>
      <c r="EHE235" s="31"/>
      <c r="EHF235" s="31"/>
      <c r="EHG235" s="31"/>
      <c r="EHH235" s="31"/>
      <c r="EHI235" s="31"/>
      <c r="EHJ235" s="31"/>
      <c r="EHK235" s="31"/>
      <c r="EHL235" s="31"/>
      <c r="EHM235" s="31"/>
      <c r="EHN235" s="31"/>
      <c r="EHO235" s="31"/>
      <c r="EHP235" s="31"/>
      <c r="EHQ235" s="31"/>
      <c r="EHR235" s="31"/>
      <c r="EHS235" s="31"/>
      <c r="EHT235" s="31"/>
      <c r="EHU235" s="31"/>
      <c r="EHV235" s="31"/>
      <c r="EHW235" s="31"/>
      <c r="EHX235" s="31"/>
      <c r="EHY235" s="31"/>
      <c r="EHZ235" s="31"/>
      <c r="EIA235" s="31"/>
      <c r="EIB235" s="31"/>
      <c r="EIC235" s="31"/>
      <c r="EID235" s="31"/>
      <c r="EIE235" s="31"/>
      <c r="EIF235" s="31"/>
      <c r="EIG235" s="31"/>
      <c r="EIH235" s="31"/>
      <c r="EII235" s="31"/>
      <c r="EIJ235" s="31"/>
      <c r="EIK235" s="31"/>
      <c r="EIL235" s="31"/>
      <c r="EIM235" s="31"/>
      <c r="EIN235" s="31"/>
      <c r="EIO235" s="31"/>
      <c r="EIP235" s="31"/>
      <c r="EIQ235" s="31"/>
      <c r="EIR235" s="31"/>
      <c r="EIS235" s="31"/>
      <c r="EIT235" s="31"/>
      <c r="EIU235" s="31"/>
      <c r="EIV235" s="31"/>
      <c r="EIW235" s="31"/>
      <c r="EIX235" s="31"/>
      <c r="EIY235" s="31"/>
      <c r="EIZ235" s="31"/>
      <c r="EJA235" s="31"/>
      <c r="EJB235" s="31"/>
      <c r="EJC235" s="31"/>
      <c r="EJD235" s="31"/>
      <c r="EJE235" s="31"/>
      <c r="EJF235" s="31"/>
      <c r="EJG235" s="31"/>
      <c r="EJH235" s="31"/>
      <c r="EJI235" s="31"/>
      <c r="EJJ235" s="31"/>
      <c r="EJK235" s="31"/>
      <c r="EJL235" s="31"/>
      <c r="EJM235" s="31"/>
      <c r="EJN235" s="31"/>
      <c r="EJO235" s="31"/>
      <c r="EJP235" s="31"/>
      <c r="EJQ235" s="31"/>
      <c r="EJR235" s="31"/>
      <c r="EJS235" s="31"/>
      <c r="EJT235" s="31"/>
      <c r="EJU235" s="31"/>
      <c r="EJV235" s="31"/>
      <c r="EJW235" s="31"/>
      <c r="EJX235" s="31"/>
      <c r="EJY235" s="31"/>
      <c r="EJZ235" s="31"/>
      <c r="EKA235" s="31"/>
      <c r="EKB235" s="31"/>
      <c r="EKC235" s="31"/>
      <c r="EKD235" s="31"/>
      <c r="EKE235" s="31"/>
      <c r="EKF235" s="31"/>
      <c r="EKG235" s="31"/>
      <c r="EKH235" s="31"/>
      <c r="EKI235" s="31"/>
      <c r="EKJ235" s="31"/>
      <c r="EKK235" s="31"/>
      <c r="EKL235" s="31"/>
      <c r="EKM235" s="31"/>
      <c r="EKN235" s="31"/>
      <c r="EKO235" s="31"/>
      <c r="EKP235" s="31"/>
      <c r="EKQ235" s="31"/>
      <c r="EKR235" s="31"/>
      <c r="EKS235" s="31"/>
      <c r="EKT235" s="31"/>
      <c r="EKU235" s="31"/>
      <c r="EKV235" s="31"/>
      <c r="EKW235" s="31"/>
      <c r="EKX235" s="31"/>
      <c r="EKY235" s="31"/>
      <c r="EKZ235" s="31"/>
      <c r="ELA235" s="31"/>
      <c r="ELB235" s="31"/>
      <c r="ELC235" s="31"/>
      <c r="ELD235" s="31"/>
      <c r="ELE235" s="31"/>
      <c r="ELF235" s="31"/>
      <c r="ELG235" s="31"/>
      <c r="ELH235" s="31"/>
      <c r="ELI235" s="31"/>
      <c r="ELJ235" s="31"/>
      <c r="ELK235" s="31"/>
      <c r="ELL235" s="31"/>
      <c r="ELM235" s="31"/>
      <c r="ELN235" s="31"/>
      <c r="ELO235" s="31"/>
      <c r="ELP235" s="31"/>
      <c r="ELQ235" s="31"/>
      <c r="ELR235" s="31"/>
      <c r="ELS235" s="31"/>
      <c r="ELT235" s="31"/>
      <c r="ELU235" s="31"/>
      <c r="ELV235" s="31"/>
      <c r="ELW235" s="31"/>
      <c r="ELX235" s="31"/>
      <c r="ELY235" s="31"/>
      <c r="ELZ235" s="31"/>
      <c r="EMA235" s="31"/>
      <c r="EMB235" s="31"/>
      <c r="EMC235" s="31"/>
      <c r="EMD235" s="31"/>
      <c r="EME235" s="31"/>
      <c r="EMF235" s="31"/>
      <c r="EMG235" s="31"/>
      <c r="EMH235" s="31"/>
      <c r="EMI235" s="31"/>
      <c r="EMJ235" s="31"/>
      <c r="EMK235" s="31"/>
      <c r="EML235" s="31"/>
      <c r="EMM235" s="31"/>
      <c r="EMN235" s="31"/>
      <c r="EMO235" s="31"/>
      <c r="EMP235" s="31"/>
      <c r="EMQ235" s="31"/>
      <c r="EMR235" s="31"/>
      <c r="EMS235" s="31"/>
      <c r="EMT235" s="31"/>
      <c r="EMU235" s="31"/>
      <c r="EMV235" s="31"/>
      <c r="EMW235" s="31"/>
      <c r="EMX235" s="31"/>
      <c r="EMY235" s="31"/>
      <c r="EMZ235" s="31"/>
      <c r="ENA235" s="31"/>
      <c r="ENB235" s="31"/>
      <c r="ENC235" s="31"/>
      <c r="END235" s="31"/>
      <c r="ENE235" s="31"/>
      <c r="ENF235" s="31"/>
      <c r="ENG235" s="31"/>
      <c r="ENH235" s="31"/>
      <c r="ENI235" s="31"/>
      <c r="ENJ235" s="31"/>
      <c r="ENK235" s="31"/>
      <c r="ENL235" s="31"/>
      <c r="ENM235" s="31"/>
      <c r="ENN235" s="31"/>
      <c r="ENO235" s="31"/>
      <c r="ENP235" s="31"/>
      <c r="ENQ235" s="31"/>
      <c r="ENR235" s="31"/>
      <c r="ENS235" s="31"/>
      <c r="ENT235" s="31"/>
      <c r="ENU235" s="31"/>
      <c r="ENV235" s="31"/>
      <c r="ENW235" s="31"/>
      <c r="ENX235" s="31"/>
      <c r="ENY235" s="31"/>
      <c r="ENZ235" s="31"/>
      <c r="EOA235" s="31"/>
      <c r="EOB235" s="31"/>
      <c r="EOC235" s="31"/>
      <c r="EOD235" s="31"/>
      <c r="EOE235" s="31"/>
      <c r="EOF235" s="31"/>
      <c r="EOG235" s="31"/>
      <c r="EOH235" s="31"/>
      <c r="EOI235" s="31"/>
      <c r="EOJ235" s="31"/>
      <c r="EOK235" s="31"/>
      <c r="EOL235" s="31"/>
      <c r="EOM235" s="31"/>
      <c r="EON235" s="31"/>
      <c r="EOO235" s="31"/>
      <c r="EOP235" s="31"/>
      <c r="EOQ235" s="31"/>
      <c r="EOR235" s="31"/>
      <c r="EOS235" s="31"/>
      <c r="EOT235" s="31"/>
      <c r="EOU235" s="31"/>
      <c r="EOV235" s="31"/>
      <c r="EOW235" s="31"/>
      <c r="EOX235" s="31"/>
      <c r="EOY235" s="31"/>
      <c r="EOZ235" s="31"/>
      <c r="EPA235" s="31"/>
      <c r="EPB235" s="31"/>
      <c r="EPC235" s="31"/>
      <c r="EPD235" s="31"/>
      <c r="EPE235" s="31"/>
      <c r="EPF235" s="31"/>
      <c r="EPG235" s="31"/>
      <c r="EPH235" s="31"/>
      <c r="EPI235" s="31"/>
      <c r="EPJ235" s="31"/>
      <c r="EPK235" s="31"/>
      <c r="EPL235" s="31"/>
      <c r="EPM235" s="31"/>
      <c r="EPN235" s="31"/>
      <c r="EPO235" s="31"/>
      <c r="EPP235" s="31"/>
      <c r="EPQ235" s="31"/>
      <c r="EPR235" s="31"/>
      <c r="EPS235" s="31"/>
      <c r="EPT235" s="31"/>
      <c r="EPU235" s="31"/>
      <c r="EPV235" s="31"/>
      <c r="EPW235" s="31"/>
      <c r="EPX235" s="31"/>
      <c r="EPY235" s="31"/>
      <c r="EPZ235" s="31"/>
      <c r="EQA235" s="31"/>
      <c r="EQB235" s="31"/>
      <c r="EQC235" s="31"/>
      <c r="EQD235" s="31"/>
      <c r="EQE235" s="31"/>
      <c r="EQF235" s="31"/>
      <c r="EQG235" s="31"/>
      <c r="EQH235" s="31"/>
      <c r="EQI235" s="31"/>
      <c r="EQJ235" s="31"/>
      <c r="EQK235" s="31"/>
      <c r="EQL235" s="31"/>
      <c r="EQM235" s="31"/>
      <c r="EQN235" s="31"/>
      <c r="EQO235" s="31"/>
      <c r="EQP235" s="31"/>
      <c r="EQQ235" s="31"/>
      <c r="EQR235" s="31"/>
      <c r="EQS235" s="31"/>
      <c r="EQT235" s="31"/>
      <c r="EQU235" s="31"/>
      <c r="EQV235" s="31"/>
      <c r="EQW235" s="31"/>
      <c r="EQX235" s="31"/>
      <c r="EQY235" s="31"/>
      <c r="EQZ235" s="31"/>
      <c r="ERA235" s="31"/>
      <c r="ERB235" s="31"/>
      <c r="ERC235" s="31"/>
      <c r="ERD235" s="31"/>
      <c r="ERE235" s="31"/>
      <c r="ERF235" s="31"/>
      <c r="ERG235" s="31"/>
      <c r="ERH235" s="31"/>
      <c r="ERI235" s="31"/>
      <c r="ERJ235" s="31"/>
      <c r="ERK235" s="31"/>
      <c r="ERL235" s="31"/>
      <c r="ERM235" s="31"/>
      <c r="ERN235" s="31"/>
      <c r="ERO235" s="31"/>
      <c r="ERP235" s="31"/>
      <c r="ERQ235" s="31"/>
      <c r="ERR235" s="31"/>
      <c r="ERS235" s="31"/>
      <c r="ERT235" s="31"/>
      <c r="ERU235" s="31"/>
      <c r="ERV235" s="31"/>
      <c r="ERW235" s="31"/>
      <c r="ERX235" s="31"/>
      <c r="ERY235" s="31"/>
      <c r="ERZ235" s="31"/>
      <c r="ESA235" s="31"/>
      <c r="ESB235" s="31"/>
      <c r="ESC235" s="31"/>
      <c r="ESD235" s="31"/>
      <c r="ESE235" s="31"/>
      <c r="ESF235" s="31"/>
      <c r="ESG235" s="31"/>
      <c r="ESH235" s="31"/>
      <c r="ESI235" s="31"/>
      <c r="ESJ235" s="31"/>
      <c r="ESK235" s="31"/>
      <c r="ESL235" s="31"/>
      <c r="ESM235" s="31"/>
      <c r="ESN235" s="31"/>
      <c r="ESO235" s="31"/>
      <c r="ESP235" s="31"/>
      <c r="ESQ235" s="31"/>
      <c r="ESR235" s="31"/>
      <c r="ESS235" s="31"/>
      <c r="EST235" s="31"/>
      <c r="ESU235" s="31"/>
      <c r="ESV235" s="31"/>
      <c r="ESW235" s="31"/>
      <c r="ESX235" s="31"/>
      <c r="ESY235" s="31"/>
      <c r="ESZ235" s="31"/>
      <c r="ETA235" s="31"/>
      <c r="ETB235" s="31"/>
      <c r="ETC235" s="31"/>
      <c r="ETD235" s="31"/>
      <c r="ETE235" s="31"/>
      <c r="ETF235" s="31"/>
      <c r="ETG235" s="31"/>
      <c r="ETH235" s="31"/>
      <c r="ETI235" s="31"/>
      <c r="ETJ235" s="31"/>
      <c r="ETK235" s="31"/>
      <c r="ETL235" s="31"/>
      <c r="ETM235" s="31"/>
      <c r="ETN235" s="31"/>
      <c r="ETO235" s="31"/>
      <c r="ETP235" s="31"/>
      <c r="ETQ235" s="31"/>
      <c r="ETR235" s="31"/>
      <c r="ETS235" s="31"/>
      <c r="ETT235" s="31"/>
      <c r="ETU235" s="31"/>
      <c r="ETV235" s="31"/>
      <c r="ETW235" s="31"/>
      <c r="ETX235" s="31"/>
      <c r="ETY235" s="31"/>
      <c r="ETZ235" s="31"/>
      <c r="EUA235" s="31"/>
      <c r="EUB235" s="31"/>
      <c r="EUC235" s="31"/>
      <c r="EUD235" s="31"/>
      <c r="EUE235" s="31"/>
      <c r="EUF235" s="31"/>
      <c r="EUG235" s="31"/>
      <c r="EUH235" s="31"/>
      <c r="EUI235" s="31"/>
      <c r="EUJ235" s="31"/>
      <c r="EUK235" s="31"/>
      <c r="EUL235" s="31"/>
      <c r="EUM235" s="31"/>
      <c r="EUN235" s="31"/>
      <c r="EUO235" s="31"/>
      <c r="EUP235" s="31"/>
      <c r="EUQ235" s="31"/>
      <c r="EUR235" s="31"/>
      <c r="EUS235" s="31"/>
      <c r="EUT235" s="31"/>
      <c r="EUU235" s="31"/>
      <c r="EUV235" s="31"/>
      <c r="EUW235" s="31"/>
      <c r="EUX235" s="31"/>
      <c r="EUY235" s="31"/>
      <c r="EUZ235" s="31"/>
      <c r="EVA235" s="31"/>
      <c r="EVB235" s="31"/>
      <c r="EVC235" s="31"/>
      <c r="EVD235" s="31"/>
      <c r="EVE235" s="31"/>
      <c r="EVF235" s="31"/>
      <c r="EVG235" s="31"/>
      <c r="EVH235" s="31"/>
      <c r="EVI235" s="31"/>
      <c r="EVJ235" s="31"/>
      <c r="EVK235" s="31"/>
      <c r="EVL235" s="31"/>
      <c r="EVM235" s="31"/>
      <c r="EVN235" s="31"/>
      <c r="EVO235" s="31"/>
      <c r="EVP235" s="31"/>
      <c r="EVQ235" s="31"/>
      <c r="EVR235" s="31"/>
      <c r="EVS235" s="31"/>
      <c r="EVT235" s="31"/>
      <c r="EVU235" s="31"/>
      <c r="EVV235" s="31"/>
      <c r="EVW235" s="31"/>
      <c r="EVX235" s="31"/>
      <c r="EVY235" s="31"/>
      <c r="EVZ235" s="31"/>
      <c r="EWA235" s="31"/>
      <c r="EWB235" s="31"/>
      <c r="EWC235" s="31"/>
      <c r="EWD235" s="31"/>
      <c r="EWE235" s="31"/>
      <c r="EWF235" s="31"/>
      <c r="EWG235" s="31"/>
      <c r="EWH235" s="31"/>
      <c r="EWI235" s="31"/>
      <c r="EWJ235" s="31"/>
      <c r="EWK235" s="31"/>
      <c r="EWL235" s="31"/>
      <c r="EWM235" s="31"/>
      <c r="EWN235" s="31"/>
      <c r="EWO235" s="31"/>
      <c r="EWP235" s="31"/>
      <c r="EWQ235" s="31"/>
      <c r="EWR235" s="31"/>
      <c r="EWS235" s="31"/>
      <c r="EWT235" s="31"/>
      <c r="EWU235" s="31"/>
      <c r="EWV235" s="31"/>
      <c r="EWW235" s="31"/>
      <c r="EWX235" s="31"/>
      <c r="EWY235" s="31"/>
      <c r="EWZ235" s="31"/>
      <c r="EXA235" s="31"/>
      <c r="EXB235" s="31"/>
      <c r="EXC235" s="31"/>
      <c r="EXD235" s="31"/>
      <c r="EXE235" s="31"/>
      <c r="EXF235" s="31"/>
      <c r="EXG235" s="31"/>
      <c r="EXH235" s="31"/>
      <c r="EXI235" s="31"/>
      <c r="EXJ235" s="31"/>
      <c r="EXK235" s="31"/>
      <c r="EXL235" s="31"/>
      <c r="EXM235" s="31"/>
      <c r="EXN235" s="31"/>
      <c r="EXO235" s="31"/>
      <c r="EXP235" s="31"/>
      <c r="EXQ235" s="31"/>
      <c r="EXR235" s="31"/>
      <c r="EXS235" s="31"/>
      <c r="EXT235" s="31"/>
      <c r="EXU235" s="31"/>
      <c r="EXV235" s="31"/>
      <c r="EXW235" s="31"/>
      <c r="EXX235" s="31"/>
      <c r="EXY235" s="31"/>
      <c r="EXZ235" s="31"/>
      <c r="EYA235" s="31"/>
      <c r="EYB235" s="31"/>
      <c r="EYC235" s="31"/>
      <c r="EYD235" s="31"/>
      <c r="EYE235" s="31"/>
      <c r="EYF235" s="31"/>
      <c r="EYG235" s="31"/>
      <c r="EYH235" s="31"/>
      <c r="EYI235" s="31"/>
      <c r="EYJ235" s="31"/>
      <c r="EYK235" s="31"/>
      <c r="EYL235" s="31"/>
      <c r="EYM235" s="31"/>
      <c r="EYN235" s="31"/>
      <c r="EYO235" s="31"/>
      <c r="EYP235" s="31"/>
      <c r="EYQ235" s="31"/>
      <c r="EYR235" s="31"/>
      <c r="EYS235" s="31"/>
      <c r="EYT235" s="31"/>
      <c r="EYU235" s="31"/>
      <c r="EYV235" s="31"/>
      <c r="EYW235" s="31"/>
      <c r="EYX235" s="31"/>
      <c r="EYY235" s="31"/>
      <c r="EYZ235" s="31"/>
      <c r="EZA235" s="31"/>
      <c r="EZB235" s="31"/>
      <c r="EZC235" s="31"/>
      <c r="EZD235" s="31"/>
      <c r="EZE235" s="31"/>
      <c r="EZF235" s="31"/>
      <c r="EZG235" s="31"/>
      <c r="EZH235" s="31"/>
      <c r="EZI235" s="31"/>
      <c r="EZJ235" s="31"/>
      <c r="EZK235" s="31"/>
      <c r="EZL235" s="31"/>
      <c r="EZM235" s="31"/>
      <c r="EZN235" s="31"/>
      <c r="EZO235" s="31"/>
      <c r="EZP235" s="31"/>
      <c r="EZQ235" s="31"/>
      <c r="EZR235" s="31"/>
      <c r="EZS235" s="31"/>
      <c r="EZT235" s="31"/>
      <c r="EZU235" s="31"/>
      <c r="EZV235" s="31"/>
      <c r="EZW235" s="31"/>
      <c r="EZX235" s="31"/>
      <c r="EZY235" s="31"/>
      <c r="EZZ235" s="31"/>
      <c r="FAA235" s="31"/>
      <c r="FAB235" s="31"/>
      <c r="FAC235" s="31"/>
      <c r="FAD235" s="31"/>
      <c r="FAE235" s="31"/>
      <c r="FAF235" s="31"/>
      <c r="FAG235" s="31"/>
      <c r="FAH235" s="31"/>
      <c r="FAI235" s="31"/>
      <c r="FAJ235" s="31"/>
      <c r="FAK235" s="31"/>
      <c r="FAL235" s="31"/>
      <c r="FAM235" s="31"/>
      <c r="FAN235" s="31"/>
      <c r="FAO235" s="31"/>
      <c r="FAP235" s="31"/>
      <c r="FAQ235" s="31"/>
      <c r="FAR235" s="31"/>
      <c r="FAS235" s="31"/>
      <c r="FAT235" s="31"/>
      <c r="FAU235" s="31"/>
      <c r="FAV235" s="31"/>
      <c r="FAW235" s="31"/>
      <c r="FAX235" s="31"/>
      <c r="FAY235" s="31"/>
      <c r="FAZ235" s="31"/>
      <c r="FBA235" s="31"/>
      <c r="FBB235" s="31"/>
      <c r="FBC235" s="31"/>
      <c r="FBD235" s="31"/>
      <c r="FBE235" s="31"/>
      <c r="FBF235" s="31"/>
      <c r="FBG235" s="31"/>
      <c r="FBH235" s="31"/>
      <c r="FBI235" s="31"/>
      <c r="FBJ235" s="31"/>
      <c r="FBK235" s="31"/>
      <c r="FBL235" s="31"/>
      <c r="FBM235" s="31"/>
      <c r="FBN235" s="31"/>
      <c r="FBO235" s="31"/>
      <c r="FBP235" s="31"/>
      <c r="FBQ235" s="31"/>
      <c r="FBR235" s="31"/>
      <c r="FBS235" s="31"/>
      <c r="FBT235" s="31"/>
      <c r="FBU235" s="31"/>
      <c r="FBV235" s="31"/>
      <c r="FBW235" s="31"/>
      <c r="FBX235" s="31"/>
      <c r="FBY235" s="31"/>
      <c r="FBZ235" s="31"/>
      <c r="FCA235" s="31"/>
      <c r="FCB235" s="31"/>
      <c r="FCC235" s="31"/>
      <c r="FCD235" s="31"/>
      <c r="FCE235" s="31"/>
      <c r="FCF235" s="31"/>
      <c r="FCG235" s="31"/>
      <c r="FCH235" s="31"/>
      <c r="FCI235" s="31"/>
      <c r="FCJ235" s="31"/>
      <c r="FCK235" s="31"/>
      <c r="FCL235" s="31"/>
      <c r="FCM235" s="31"/>
      <c r="FCN235" s="31"/>
      <c r="FCO235" s="31"/>
      <c r="FCP235" s="31"/>
      <c r="FCQ235" s="31"/>
      <c r="FCR235" s="31"/>
      <c r="FCS235" s="31"/>
      <c r="FCT235" s="31"/>
      <c r="FCU235" s="31"/>
      <c r="FCV235" s="31"/>
      <c r="FCW235" s="31"/>
      <c r="FCX235" s="31"/>
      <c r="FCY235" s="31"/>
      <c r="FCZ235" s="31"/>
      <c r="FDA235" s="31"/>
      <c r="FDB235" s="31"/>
      <c r="FDC235" s="31"/>
      <c r="FDD235" s="31"/>
      <c r="FDE235" s="31"/>
      <c r="FDF235" s="31"/>
      <c r="FDG235" s="31"/>
      <c r="FDH235" s="31"/>
      <c r="FDI235" s="31"/>
      <c r="FDJ235" s="31"/>
      <c r="FDK235" s="31"/>
      <c r="FDL235" s="31"/>
      <c r="FDM235" s="31"/>
      <c r="FDN235" s="31"/>
      <c r="FDO235" s="31"/>
      <c r="FDP235" s="31"/>
      <c r="FDQ235" s="31"/>
      <c r="FDR235" s="31"/>
      <c r="FDS235" s="31"/>
      <c r="FDT235" s="31"/>
      <c r="FDU235" s="31"/>
      <c r="FDV235" s="31"/>
      <c r="FDW235" s="31"/>
      <c r="FDX235" s="31"/>
      <c r="FDY235" s="31"/>
      <c r="FDZ235" s="31"/>
      <c r="FEA235" s="31"/>
      <c r="FEB235" s="31"/>
      <c r="FEC235" s="31"/>
      <c r="FED235" s="31"/>
      <c r="FEE235" s="31"/>
      <c r="FEF235" s="31"/>
      <c r="FEG235" s="31"/>
      <c r="FEH235" s="31"/>
      <c r="FEI235" s="31"/>
      <c r="FEJ235" s="31"/>
      <c r="FEK235" s="31"/>
      <c r="FEL235" s="31"/>
      <c r="FEM235" s="31"/>
      <c r="FEN235" s="31"/>
      <c r="FEO235" s="31"/>
      <c r="FEP235" s="31"/>
      <c r="FEQ235" s="31"/>
      <c r="FER235" s="31"/>
      <c r="FES235" s="31"/>
      <c r="FET235" s="31"/>
      <c r="FEU235" s="31"/>
      <c r="FEV235" s="31"/>
      <c r="FEW235" s="31"/>
      <c r="FEX235" s="31"/>
      <c r="FEY235" s="31"/>
      <c r="FEZ235" s="31"/>
      <c r="FFA235" s="31"/>
      <c r="FFB235" s="31"/>
      <c r="FFC235" s="31"/>
      <c r="FFD235" s="31"/>
      <c r="FFE235" s="31"/>
      <c r="FFF235" s="31"/>
      <c r="FFG235" s="31"/>
      <c r="FFH235" s="31"/>
      <c r="FFI235" s="31"/>
      <c r="FFJ235" s="31"/>
      <c r="FFK235" s="31"/>
      <c r="FFL235" s="31"/>
      <c r="FFM235" s="31"/>
      <c r="FFN235" s="31"/>
      <c r="FFO235" s="31"/>
      <c r="FFP235" s="31"/>
      <c r="FFQ235" s="31"/>
      <c r="FFR235" s="31"/>
      <c r="FFS235" s="31"/>
      <c r="FFT235" s="31"/>
      <c r="FFU235" s="31"/>
      <c r="FFV235" s="31"/>
      <c r="FFW235" s="31"/>
      <c r="FFX235" s="31"/>
      <c r="FFY235" s="31"/>
      <c r="FFZ235" s="31"/>
      <c r="FGA235" s="31"/>
      <c r="FGB235" s="31"/>
      <c r="FGC235" s="31"/>
      <c r="FGD235" s="31"/>
      <c r="FGE235" s="31"/>
      <c r="FGF235" s="31"/>
      <c r="FGG235" s="31"/>
      <c r="FGH235" s="31"/>
      <c r="FGI235" s="31"/>
      <c r="FGJ235" s="31"/>
      <c r="FGK235" s="31"/>
      <c r="FGL235" s="31"/>
      <c r="FGM235" s="31"/>
      <c r="FGN235" s="31"/>
      <c r="FGO235" s="31"/>
      <c r="FGP235" s="31"/>
      <c r="FGQ235" s="31"/>
      <c r="FGR235" s="31"/>
      <c r="FGS235" s="31"/>
      <c r="FGT235" s="31"/>
      <c r="FGU235" s="31"/>
      <c r="FGV235" s="31"/>
      <c r="FGW235" s="31"/>
      <c r="FGX235" s="31"/>
      <c r="FGY235" s="31"/>
      <c r="FGZ235" s="31"/>
      <c r="FHA235" s="31"/>
      <c r="FHB235" s="31"/>
      <c r="FHC235" s="31"/>
      <c r="FHD235" s="31"/>
      <c r="FHE235" s="31"/>
      <c r="FHF235" s="31"/>
      <c r="FHG235" s="31"/>
      <c r="FHH235" s="31"/>
      <c r="FHI235" s="31"/>
      <c r="FHJ235" s="31"/>
      <c r="FHK235" s="31"/>
      <c r="FHL235" s="31"/>
      <c r="FHM235" s="31"/>
      <c r="FHN235" s="31"/>
      <c r="FHO235" s="31"/>
      <c r="FHP235" s="31"/>
      <c r="FHQ235" s="31"/>
      <c r="FHR235" s="31"/>
      <c r="FHS235" s="31"/>
      <c r="FHT235" s="31"/>
      <c r="FHU235" s="31"/>
      <c r="FHV235" s="31"/>
      <c r="FHW235" s="31"/>
      <c r="FHX235" s="31"/>
      <c r="FHY235" s="31"/>
      <c r="FHZ235" s="31"/>
      <c r="FIA235" s="31"/>
      <c r="FIB235" s="31"/>
      <c r="FIC235" s="31"/>
      <c r="FID235" s="31"/>
      <c r="FIE235" s="31"/>
      <c r="FIF235" s="31"/>
      <c r="FIG235" s="31"/>
      <c r="FIH235" s="31"/>
      <c r="FII235" s="31"/>
      <c r="FIJ235" s="31"/>
      <c r="FIK235" s="31"/>
      <c r="FIL235" s="31"/>
      <c r="FIM235" s="31"/>
      <c r="FIN235" s="31"/>
      <c r="FIO235" s="31"/>
      <c r="FIP235" s="31"/>
      <c r="FIQ235" s="31"/>
      <c r="FIR235" s="31"/>
      <c r="FIS235" s="31"/>
      <c r="FIT235" s="31"/>
      <c r="FIU235" s="31"/>
      <c r="FIV235" s="31"/>
      <c r="FIW235" s="31"/>
      <c r="FIX235" s="31"/>
      <c r="FIY235" s="31"/>
      <c r="FIZ235" s="31"/>
      <c r="FJA235" s="31"/>
      <c r="FJB235" s="31"/>
      <c r="FJC235" s="31"/>
      <c r="FJD235" s="31"/>
      <c r="FJE235" s="31"/>
      <c r="FJF235" s="31"/>
      <c r="FJG235" s="31"/>
      <c r="FJH235" s="31"/>
      <c r="FJI235" s="31"/>
      <c r="FJJ235" s="31"/>
      <c r="FJK235" s="31"/>
      <c r="FJL235" s="31"/>
      <c r="FJM235" s="31"/>
      <c r="FJN235" s="31"/>
      <c r="FJO235" s="31"/>
      <c r="FJP235" s="31"/>
      <c r="FJQ235" s="31"/>
      <c r="FJR235" s="31"/>
      <c r="FJS235" s="31"/>
      <c r="FJT235" s="31"/>
      <c r="FJU235" s="31"/>
      <c r="FJV235" s="31"/>
      <c r="FJW235" s="31"/>
      <c r="FJX235" s="31"/>
      <c r="FJY235" s="31"/>
      <c r="FJZ235" s="31"/>
      <c r="FKA235" s="31"/>
      <c r="FKB235" s="31"/>
      <c r="FKC235" s="31"/>
      <c r="FKD235" s="31"/>
      <c r="FKE235" s="31"/>
      <c r="FKF235" s="31"/>
      <c r="FKG235" s="31"/>
      <c r="FKH235" s="31"/>
      <c r="FKI235" s="31"/>
      <c r="FKJ235" s="31"/>
      <c r="FKK235" s="31"/>
      <c r="FKL235" s="31"/>
      <c r="FKM235" s="31"/>
      <c r="FKN235" s="31"/>
      <c r="FKO235" s="31"/>
      <c r="FKP235" s="31"/>
      <c r="FKQ235" s="31"/>
      <c r="FKR235" s="31"/>
      <c r="FKS235" s="31"/>
      <c r="FKT235" s="31"/>
      <c r="FKU235" s="31"/>
      <c r="FKV235" s="31"/>
      <c r="FKW235" s="31"/>
      <c r="FKX235" s="31"/>
      <c r="FKY235" s="31"/>
      <c r="FKZ235" s="31"/>
      <c r="FLA235" s="31"/>
      <c r="FLB235" s="31"/>
      <c r="FLC235" s="31"/>
      <c r="FLD235" s="31"/>
      <c r="FLE235" s="31"/>
      <c r="FLF235" s="31"/>
      <c r="FLG235" s="31"/>
      <c r="FLH235" s="31"/>
      <c r="FLI235" s="31"/>
      <c r="FLJ235" s="31"/>
      <c r="FLK235" s="31"/>
      <c r="FLL235" s="31"/>
      <c r="FLM235" s="31"/>
      <c r="FLN235" s="31"/>
      <c r="FLO235" s="31"/>
      <c r="FLP235" s="31"/>
      <c r="FLQ235" s="31"/>
      <c r="FLR235" s="31"/>
      <c r="FLS235" s="31"/>
      <c r="FLT235" s="31"/>
      <c r="FLU235" s="31"/>
      <c r="FLV235" s="31"/>
      <c r="FLW235" s="31"/>
      <c r="FLX235" s="31"/>
      <c r="FLY235" s="31"/>
      <c r="FLZ235" s="31"/>
      <c r="FMA235" s="31"/>
      <c r="FMB235" s="31"/>
      <c r="FMC235" s="31"/>
      <c r="FMD235" s="31"/>
      <c r="FME235" s="31"/>
      <c r="FMF235" s="31"/>
      <c r="FMG235" s="31"/>
      <c r="FMH235" s="31"/>
      <c r="FMI235" s="31"/>
      <c r="FMJ235" s="31"/>
      <c r="FMK235" s="31"/>
      <c r="FML235" s="31"/>
      <c r="FMM235" s="31"/>
      <c r="FMN235" s="31"/>
      <c r="FMO235" s="31"/>
      <c r="FMP235" s="31"/>
      <c r="FMQ235" s="31"/>
      <c r="FMR235" s="31"/>
      <c r="FMS235" s="31"/>
      <c r="FMT235" s="31"/>
      <c r="FMU235" s="31"/>
      <c r="FMV235" s="31"/>
      <c r="FMW235" s="31"/>
      <c r="FMX235" s="31"/>
      <c r="FMY235" s="31"/>
      <c r="FMZ235" s="31"/>
      <c r="FNA235" s="31"/>
      <c r="FNB235" s="31"/>
      <c r="FNC235" s="31"/>
      <c r="FND235" s="31"/>
      <c r="FNE235" s="31"/>
      <c r="FNF235" s="31"/>
      <c r="FNG235" s="31"/>
      <c r="FNH235" s="31"/>
      <c r="FNI235" s="31"/>
      <c r="FNJ235" s="31"/>
      <c r="FNK235" s="31"/>
      <c r="FNL235" s="31"/>
      <c r="FNM235" s="31"/>
      <c r="FNN235" s="31"/>
      <c r="FNO235" s="31"/>
      <c r="FNP235" s="31"/>
      <c r="FNQ235" s="31"/>
      <c r="FNR235" s="31"/>
      <c r="FNS235" s="31"/>
      <c r="FNT235" s="31"/>
      <c r="FNU235" s="31"/>
      <c r="FNV235" s="31"/>
      <c r="FNW235" s="31"/>
      <c r="FNX235" s="31"/>
      <c r="FNY235" s="31"/>
      <c r="FNZ235" s="31"/>
      <c r="FOA235" s="31"/>
      <c r="FOB235" s="31"/>
      <c r="FOC235" s="31"/>
      <c r="FOD235" s="31"/>
      <c r="FOE235" s="31"/>
      <c r="FOF235" s="31"/>
      <c r="FOG235" s="31"/>
      <c r="FOH235" s="31"/>
      <c r="FOI235" s="31"/>
      <c r="FOJ235" s="31"/>
      <c r="FOK235" s="31"/>
      <c r="FOL235" s="31"/>
      <c r="FOM235" s="31"/>
      <c r="FON235" s="31"/>
      <c r="FOO235" s="31"/>
      <c r="FOP235" s="31"/>
      <c r="FOQ235" s="31"/>
      <c r="FOR235" s="31"/>
      <c r="FOS235" s="31"/>
      <c r="FOT235" s="31"/>
      <c r="FOU235" s="31"/>
      <c r="FOV235" s="31"/>
      <c r="FOW235" s="31"/>
      <c r="FOX235" s="31"/>
      <c r="FOY235" s="31"/>
      <c r="FOZ235" s="31"/>
      <c r="FPA235" s="31"/>
      <c r="FPB235" s="31"/>
      <c r="FPC235" s="31"/>
      <c r="FPD235" s="31"/>
      <c r="FPE235" s="31"/>
      <c r="FPF235" s="31"/>
      <c r="FPG235" s="31"/>
      <c r="FPH235" s="31"/>
      <c r="FPI235" s="31"/>
      <c r="FPJ235" s="31"/>
      <c r="FPK235" s="31"/>
      <c r="FPL235" s="31"/>
      <c r="FPM235" s="31"/>
      <c r="FPN235" s="31"/>
      <c r="FPO235" s="31"/>
      <c r="FPP235" s="31"/>
      <c r="FPQ235" s="31"/>
      <c r="FPR235" s="31"/>
      <c r="FPS235" s="31"/>
      <c r="FPT235" s="31"/>
      <c r="FPU235" s="31"/>
      <c r="FPV235" s="31"/>
      <c r="FPW235" s="31"/>
      <c r="FPX235" s="31"/>
      <c r="FPY235" s="31"/>
      <c r="FPZ235" s="31"/>
      <c r="FQA235" s="31"/>
      <c r="FQB235" s="31"/>
      <c r="FQC235" s="31"/>
      <c r="FQD235" s="31"/>
      <c r="FQE235" s="31"/>
      <c r="FQF235" s="31"/>
      <c r="FQG235" s="31"/>
      <c r="FQH235" s="31"/>
      <c r="FQI235" s="31"/>
      <c r="FQJ235" s="31"/>
      <c r="FQK235" s="31"/>
      <c r="FQL235" s="31"/>
      <c r="FQM235" s="31"/>
      <c r="FQN235" s="31"/>
      <c r="FQO235" s="31"/>
      <c r="FQP235" s="31"/>
      <c r="FQQ235" s="31"/>
      <c r="FQR235" s="31"/>
      <c r="FQS235" s="31"/>
      <c r="FQT235" s="31"/>
      <c r="FQU235" s="31"/>
      <c r="FQV235" s="31"/>
      <c r="FQW235" s="31"/>
      <c r="FQX235" s="31"/>
      <c r="FQY235" s="31"/>
      <c r="FQZ235" s="31"/>
      <c r="FRA235" s="31"/>
      <c r="FRB235" s="31"/>
      <c r="FRC235" s="31"/>
      <c r="FRD235" s="31"/>
      <c r="FRE235" s="31"/>
      <c r="FRF235" s="31"/>
      <c r="FRG235" s="31"/>
      <c r="FRH235" s="31"/>
      <c r="FRI235" s="31"/>
      <c r="FRJ235" s="31"/>
      <c r="FRK235" s="31"/>
      <c r="FRL235" s="31"/>
      <c r="FRM235" s="31"/>
      <c r="FRN235" s="31"/>
      <c r="FRO235" s="31"/>
      <c r="FRP235" s="31"/>
      <c r="FRQ235" s="31"/>
      <c r="FRR235" s="31"/>
      <c r="FRS235" s="31"/>
      <c r="FRT235" s="31"/>
      <c r="FRU235" s="31"/>
      <c r="FRV235" s="31"/>
      <c r="FRW235" s="31"/>
      <c r="FRX235" s="31"/>
      <c r="FRY235" s="31"/>
      <c r="FRZ235" s="31"/>
      <c r="FSA235" s="31"/>
      <c r="FSB235" s="31"/>
      <c r="FSC235" s="31"/>
      <c r="FSD235" s="31"/>
      <c r="FSE235" s="31"/>
      <c r="FSF235" s="31"/>
      <c r="FSG235" s="31"/>
      <c r="FSH235" s="31"/>
      <c r="FSI235" s="31"/>
      <c r="FSJ235" s="31"/>
      <c r="FSK235" s="31"/>
      <c r="FSL235" s="31"/>
      <c r="FSM235" s="31"/>
      <c r="FSN235" s="31"/>
      <c r="FSO235" s="31"/>
      <c r="FSP235" s="31"/>
      <c r="FSQ235" s="31"/>
      <c r="FSR235" s="31"/>
      <c r="FSS235" s="31"/>
      <c r="FST235" s="31"/>
      <c r="FSU235" s="31"/>
      <c r="FSV235" s="31"/>
      <c r="FSW235" s="31"/>
      <c r="FSX235" s="31"/>
      <c r="FSY235" s="31"/>
      <c r="FSZ235" s="31"/>
      <c r="FTA235" s="31"/>
      <c r="FTB235" s="31"/>
      <c r="FTC235" s="31"/>
      <c r="FTD235" s="31"/>
      <c r="FTE235" s="31"/>
      <c r="FTF235" s="31"/>
      <c r="FTG235" s="31"/>
      <c r="FTH235" s="31"/>
      <c r="FTI235" s="31"/>
      <c r="FTJ235" s="31"/>
      <c r="FTK235" s="31"/>
      <c r="FTL235" s="31"/>
      <c r="FTM235" s="31"/>
      <c r="FTN235" s="31"/>
      <c r="FTO235" s="31"/>
      <c r="FTP235" s="31"/>
      <c r="FTQ235" s="31"/>
      <c r="FTR235" s="31"/>
      <c r="FTS235" s="31"/>
      <c r="FTT235" s="31"/>
      <c r="FTU235" s="31"/>
      <c r="FTV235" s="31"/>
      <c r="FTW235" s="31"/>
      <c r="FTX235" s="31"/>
      <c r="FTY235" s="31"/>
      <c r="FTZ235" s="31"/>
      <c r="FUA235" s="31"/>
      <c r="FUB235" s="31"/>
      <c r="FUC235" s="31"/>
      <c r="FUD235" s="31"/>
      <c r="FUE235" s="31"/>
      <c r="FUF235" s="31"/>
      <c r="FUG235" s="31"/>
      <c r="FUH235" s="31"/>
      <c r="FUI235" s="31"/>
      <c r="FUJ235" s="31"/>
      <c r="FUK235" s="31"/>
      <c r="FUL235" s="31"/>
      <c r="FUM235" s="31"/>
      <c r="FUN235" s="31"/>
      <c r="FUO235" s="31"/>
      <c r="FUP235" s="31"/>
      <c r="FUQ235" s="31"/>
      <c r="FUR235" s="31"/>
      <c r="FUS235" s="31"/>
      <c r="FUT235" s="31"/>
      <c r="FUU235" s="31"/>
      <c r="FUV235" s="31"/>
      <c r="FUW235" s="31"/>
      <c r="FUX235" s="31"/>
      <c r="FUY235" s="31"/>
      <c r="FUZ235" s="31"/>
      <c r="FVA235" s="31"/>
      <c r="FVB235" s="31"/>
      <c r="FVC235" s="31"/>
      <c r="FVD235" s="31"/>
      <c r="FVE235" s="31"/>
      <c r="FVF235" s="31"/>
      <c r="FVG235" s="31"/>
      <c r="FVH235" s="31"/>
      <c r="FVI235" s="31"/>
      <c r="FVJ235" s="31"/>
      <c r="FVK235" s="31"/>
      <c r="FVL235" s="31"/>
      <c r="FVM235" s="31"/>
      <c r="FVN235" s="31"/>
      <c r="FVO235" s="31"/>
      <c r="FVP235" s="31"/>
      <c r="FVQ235" s="31"/>
      <c r="FVR235" s="31"/>
      <c r="FVS235" s="31"/>
      <c r="FVT235" s="31"/>
      <c r="FVU235" s="31"/>
      <c r="FVV235" s="31"/>
      <c r="FVW235" s="31"/>
      <c r="FVX235" s="31"/>
      <c r="FVY235" s="31"/>
      <c r="FVZ235" s="31"/>
      <c r="FWA235" s="31"/>
      <c r="FWB235" s="31"/>
      <c r="FWC235" s="31"/>
      <c r="FWD235" s="31"/>
      <c r="FWE235" s="31"/>
      <c r="FWF235" s="31"/>
      <c r="FWG235" s="31"/>
      <c r="FWH235" s="31"/>
      <c r="FWI235" s="31"/>
      <c r="FWJ235" s="31"/>
      <c r="FWK235" s="31"/>
      <c r="FWL235" s="31"/>
      <c r="FWM235" s="31"/>
      <c r="FWN235" s="31"/>
      <c r="FWO235" s="31"/>
      <c r="FWP235" s="31"/>
      <c r="FWQ235" s="31"/>
      <c r="FWR235" s="31"/>
      <c r="FWS235" s="31"/>
      <c r="FWT235" s="31"/>
      <c r="FWU235" s="31"/>
      <c r="FWV235" s="31"/>
      <c r="FWW235" s="31"/>
      <c r="FWX235" s="31"/>
      <c r="FWY235" s="31"/>
      <c r="FWZ235" s="31"/>
      <c r="FXA235" s="31"/>
      <c r="FXB235" s="31"/>
      <c r="FXC235" s="31"/>
      <c r="FXD235" s="31"/>
      <c r="FXE235" s="31"/>
      <c r="FXF235" s="31"/>
      <c r="FXG235" s="31"/>
      <c r="FXH235" s="31"/>
      <c r="FXI235" s="31"/>
      <c r="FXJ235" s="31"/>
      <c r="FXK235" s="31"/>
      <c r="FXL235" s="31"/>
      <c r="FXM235" s="31"/>
      <c r="FXN235" s="31"/>
      <c r="FXO235" s="31"/>
      <c r="FXP235" s="31"/>
      <c r="FXQ235" s="31"/>
      <c r="FXR235" s="31"/>
      <c r="FXS235" s="31"/>
      <c r="FXT235" s="31"/>
      <c r="FXU235" s="31"/>
      <c r="FXV235" s="31"/>
      <c r="FXW235" s="31"/>
      <c r="FXX235" s="31"/>
      <c r="FXY235" s="31"/>
      <c r="FXZ235" s="31"/>
      <c r="FYA235" s="31"/>
      <c r="FYB235" s="31"/>
      <c r="FYC235" s="31"/>
      <c r="FYD235" s="31"/>
      <c r="FYE235" s="31"/>
      <c r="FYF235" s="31"/>
      <c r="FYG235" s="31"/>
      <c r="FYH235" s="31"/>
      <c r="FYI235" s="31"/>
      <c r="FYJ235" s="31"/>
      <c r="FYK235" s="31"/>
      <c r="FYL235" s="31"/>
      <c r="FYM235" s="31"/>
      <c r="FYN235" s="31"/>
      <c r="FYO235" s="31"/>
      <c r="FYP235" s="31"/>
      <c r="FYQ235" s="31"/>
      <c r="FYR235" s="31"/>
      <c r="FYS235" s="31"/>
      <c r="FYT235" s="31"/>
      <c r="FYU235" s="31"/>
      <c r="FYV235" s="31"/>
      <c r="FYW235" s="31"/>
      <c r="FYX235" s="31"/>
      <c r="FYY235" s="31"/>
      <c r="FYZ235" s="31"/>
      <c r="FZA235" s="31"/>
      <c r="FZB235" s="31"/>
      <c r="FZC235" s="31"/>
      <c r="FZD235" s="31"/>
      <c r="FZE235" s="31"/>
      <c r="FZF235" s="31"/>
      <c r="FZG235" s="31"/>
      <c r="FZH235" s="31"/>
      <c r="FZI235" s="31"/>
      <c r="FZJ235" s="31"/>
      <c r="FZK235" s="31"/>
      <c r="FZL235" s="31"/>
      <c r="FZM235" s="31"/>
      <c r="FZN235" s="31"/>
      <c r="FZO235" s="31"/>
      <c r="FZP235" s="31"/>
      <c r="FZQ235" s="31"/>
      <c r="FZR235" s="31"/>
      <c r="FZS235" s="31"/>
      <c r="FZT235" s="31"/>
      <c r="FZU235" s="31"/>
      <c r="FZV235" s="31"/>
      <c r="FZW235" s="31"/>
      <c r="FZX235" s="31"/>
      <c r="FZY235" s="31"/>
      <c r="FZZ235" s="31"/>
      <c r="GAA235" s="31"/>
      <c r="GAB235" s="31"/>
      <c r="GAC235" s="31"/>
      <c r="GAD235" s="31"/>
      <c r="GAE235" s="31"/>
      <c r="GAF235" s="31"/>
      <c r="GAG235" s="31"/>
      <c r="GAH235" s="31"/>
      <c r="GAI235" s="31"/>
      <c r="GAJ235" s="31"/>
      <c r="GAK235" s="31"/>
      <c r="GAL235" s="31"/>
      <c r="GAM235" s="31"/>
      <c r="GAN235" s="31"/>
      <c r="GAO235" s="31"/>
      <c r="GAP235" s="31"/>
      <c r="GAQ235" s="31"/>
      <c r="GAR235" s="31"/>
      <c r="GAS235" s="31"/>
      <c r="GAT235" s="31"/>
      <c r="GAU235" s="31"/>
      <c r="GAV235" s="31"/>
      <c r="GAW235" s="31"/>
      <c r="GAX235" s="31"/>
      <c r="GAY235" s="31"/>
      <c r="GAZ235" s="31"/>
      <c r="GBA235" s="31"/>
      <c r="GBB235" s="31"/>
      <c r="GBC235" s="31"/>
      <c r="GBD235" s="31"/>
      <c r="GBE235" s="31"/>
      <c r="GBF235" s="31"/>
      <c r="GBG235" s="31"/>
      <c r="GBH235" s="31"/>
      <c r="GBI235" s="31"/>
      <c r="GBJ235" s="31"/>
      <c r="GBK235" s="31"/>
      <c r="GBL235" s="31"/>
      <c r="GBM235" s="31"/>
      <c r="GBN235" s="31"/>
      <c r="GBO235" s="31"/>
      <c r="GBP235" s="31"/>
      <c r="GBQ235" s="31"/>
      <c r="GBR235" s="31"/>
      <c r="GBS235" s="31"/>
      <c r="GBT235" s="31"/>
      <c r="GBU235" s="31"/>
      <c r="GBV235" s="31"/>
      <c r="GBW235" s="31"/>
      <c r="GBX235" s="31"/>
      <c r="GBY235" s="31"/>
      <c r="GBZ235" s="31"/>
      <c r="GCA235" s="31"/>
      <c r="GCB235" s="31"/>
      <c r="GCC235" s="31"/>
      <c r="GCD235" s="31"/>
      <c r="GCE235" s="31"/>
      <c r="GCF235" s="31"/>
      <c r="GCG235" s="31"/>
      <c r="GCH235" s="31"/>
      <c r="GCI235" s="31"/>
      <c r="GCJ235" s="31"/>
      <c r="GCK235" s="31"/>
      <c r="GCL235" s="31"/>
      <c r="GCM235" s="31"/>
      <c r="GCN235" s="31"/>
      <c r="GCO235" s="31"/>
      <c r="GCP235" s="31"/>
      <c r="GCQ235" s="31"/>
      <c r="GCR235" s="31"/>
      <c r="GCS235" s="31"/>
      <c r="GCT235" s="31"/>
      <c r="GCU235" s="31"/>
      <c r="GCV235" s="31"/>
      <c r="GCW235" s="31"/>
      <c r="GCX235" s="31"/>
      <c r="GCY235" s="31"/>
      <c r="GCZ235" s="31"/>
      <c r="GDA235" s="31"/>
      <c r="GDB235" s="31"/>
      <c r="GDC235" s="31"/>
      <c r="GDD235" s="31"/>
      <c r="GDE235" s="31"/>
      <c r="GDF235" s="31"/>
      <c r="GDG235" s="31"/>
      <c r="GDH235" s="31"/>
      <c r="GDI235" s="31"/>
      <c r="GDJ235" s="31"/>
      <c r="GDK235" s="31"/>
      <c r="GDL235" s="31"/>
      <c r="GDM235" s="31"/>
      <c r="GDN235" s="31"/>
      <c r="GDO235" s="31"/>
      <c r="GDP235" s="31"/>
      <c r="GDQ235" s="31"/>
      <c r="GDR235" s="31"/>
      <c r="GDS235" s="31"/>
      <c r="GDT235" s="31"/>
      <c r="GDU235" s="31"/>
      <c r="GDV235" s="31"/>
      <c r="GDW235" s="31"/>
      <c r="GDX235" s="31"/>
      <c r="GDY235" s="31"/>
      <c r="GDZ235" s="31"/>
      <c r="GEA235" s="31"/>
      <c r="GEB235" s="31"/>
      <c r="GEC235" s="31"/>
      <c r="GED235" s="31"/>
      <c r="GEE235" s="31"/>
      <c r="GEF235" s="31"/>
      <c r="GEG235" s="31"/>
      <c r="GEH235" s="31"/>
      <c r="GEI235" s="31"/>
      <c r="GEJ235" s="31"/>
      <c r="GEK235" s="31"/>
      <c r="GEL235" s="31"/>
      <c r="GEM235" s="31"/>
      <c r="GEN235" s="31"/>
      <c r="GEO235" s="31"/>
      <c r="GEP235" s="31"/>
      <c r="GEQ235" s="31"/>
      <c r="GER235" s="31"/>
      <c r="GES235" s="31"/>
      <c r="GET235" s="31"/>
      <c r="GEU235" s="31"/>
      <c r="GEV235" s="31"/>
      <c r="GEW235" s="31"/>
      <c r="GEX235" s="31"/>
      <c r="GEY235" s="31"/>
      <c r="GEZ235" s="31"/>
      <c r="GFA235" s="31"/>
      <c r="GFB235" s="31"/>
      <c r="GFC235" s="31"/>
      <c r="GFD235" s="31"/>
      <c r="GFE235" s="31"/>
      <c r="GFF235" s="31"/>
      <c r="GFG235" s="31"/>
      <c r="GFH235" s="31"/>
      <c r="GFI235" s="31"/>
      <c r="GFJ235" s="31"/>
      <c r="GFK235" s="31"/>
      <c r="GFL235" s="31"/>
      <c r="GFM235" s="31"/>
      <c r="GFN235" s="31"/>
      <c r="GFO235" s="31"/>
      <c r="GFP235" s="31"/>
      <c r="GFQ235" s="31"/>
      <c r="GFR235" s="31"/>
      <c r="GFS235" s="31"/>
      <c r="GFT235" s="31"/>
      <c r="GFU235" s="31"/>
      <c r="GFV235" s="31"/>
      <c r="GFW235" s="31"/>
      <c r="GFX235" s="31"/>
      <c r="GFY235" s="31"/>
      <c r="GFZ235" s="31"/>
      <c r="GGA235" s="31"/>
      <c r="GGB235" s="31"/>
      <c r="GGC235" s="31"/>
      <c r="GGD235" s="31"/>
      <c r="GGE235" s="31"/>
      <c r="GGF235" s="31"/>
      <c r="GGG235" s="31"/>
      <c r="GGH235" s="31"/>
      <c r="GGI235" s="31"/>
      <c r="GGJ235" s="31"/>
      <c r="GGK235" s="31"/>
      <c r="GGL235" s="31"/>
      <c r="GGM235" s="31"/>
      <c r="GGN235" s="31"/>
      <c r="GGO235" s="31"/>
      <c r="GGP235" s="31"/>
      <c r="GGQ235" s="31"/>
      <c r="GGR235" s="31"/>
      <c r="GGS235" s="31"/>
      <c r="GGT235" s="31"/>
      <c r="GGU235" s="31"/>
      <c r="GGV235" s="31"/>
      <c r="GGW235" s="31"/>
      <c r="GGX235" s="31"/>
      <c r="GGY235" s="31"/>
      <c r="GGZ235" s="31"/>
      <c r="GHA235" s="31"/>
      <c r="GHB235" s="31"/>
      <c r="GHC235" s="31"/>
      <c r="GHD235" s="31"/>
      <c r="GHE235" s="31"/>
      <c r="GHF235" s="31"/>
      <c r="GHG235" s="31"/>
      <c r="GHH235" s="31"/>
      <c r="GHI235" s="31"/>
      <c r="GHJ235" s="31"/>
      <c r="GHK235" s="31"/>
      <c r="GHL235" s="31"/>
      <c r="GHM235" s="31"/>
      <c r="GHN235" s="31"/>
      <c r="GHO235" s="31"/>
      <c r="GHP235" s="31"/>
      <c r="GHQ235" s="31"/>
      <c r="GHR235" s="31"/>
      <c r="GHS235" s="31"/>
      <c r="GHT235" s="31"/>
      <c r="GHU235" s="31"/>
      <c r="GHV235" s="31"/>
      <c r="GHW235" s="31"/>
      <c r="GHX235" s="31"/>
      <c r="GHY235" s="31"/>
      <c r="GHZ235" s="31"/>
      <c r="GIA235" s="31"/>
      <c r="GIB235" s="31"/>
      <c r="GIC235" s="31"/>
      <c r="GID235" s="31"/>
      <c r="GIE235" s="31"/>
      <c r="GIF235" s="31"/>
      <c r="GIG235" s="31"/>
      <c r="GIH235" s="31"/>
      <c r="GII235" s="31"/>
      <c r="GIJ235" s="31"/>
      <c r="GIK235" s="31"/>
      <c r="GIL235" s="31"/>
      <c r="GIM235" s="31"/>
      <c r="GIN235" s="31"/>
      <c r="GIO235" s="31"/>
      <c r="GIP235" s="31"/>
      <c r="GIQ235" s="31"/>
      <c r="GIR235" s="31"/>
      <c r="GIS235" s="31"/>
      <c r="GIT235" s="31"/>
      <c r="GIU235" s="31"/>
      <c r="GIV235" s="31"/>
      <c r="GIW235" s="31"/>
      <c r="GIX235" s="31"/>
      <c r="GIY235" s="31"/>
      <c r="GIZ235" s="31"/>
      <c r="GJA235" s="31"/>
      <c r="GJB235" s="31"/>
      <c r="GJC235" s="31"/>
      <c r="GJD235" s="31"/>
      <c r="GJE235" s="31"/>
      <c r="GJF235" s="31"/>
      <c r="GJG235" s="31"/>
      <c r="GJH235" s="31"/>
      <c r="GJI235" s="31"/>
      <c r="GJJ235" s="31"/>
      <c r="GJK235" s="31"/>
      <c r="GJL235" s="31"/>
      <c r="GJM235" s="31"/>
      <c r="GJN235" s="31"/>
      <c r="GJO235" s="31"/>
      <c r="GJP235" s="31"/>
      <c r="GJQ235" s="31"/>
      <c r="GJR235" s="31"/>
      <c r="GJS235" s="31"/>
      <c r="GJT235" s="31"/>
      <c r="GJU235" s="31"/>
      <c r="GJV235" s="31"/>
      <c r="GJW235" s="31"/>
      <c r="GJX235" s="31"/>
      <c r="GJY235" s="31"/>
      <c r="GJZ235" s="31"/>
      <c r="GKA235" s="31"/>
      <c r="GKB235" s="31"/>
      <c r="GKC235" s="31"/>
      <c r="GKD235" s="31"/>
      <c r="GKE235" s="31"/>
      <c r="GKF235" s="31"/>
      <c r="GKG235" s="31"/>
      <c r="GKH235" s="31"/>
      <c r="GKI235" s="31"/>
      <c r="GKJ235" s="31"/>
      <c r="GKK235" s="31"/>
      <c r="GKL235" s="31"/>
      <c r="GKM235" s="31"/>
      <c r="GKN235" s="31"/>
      <c r="GKO235" s="31"/>
      <c r="GKP235" s="31"/>
      <c r="GKQ235" s="31"/>
      <c r="GKR235" s="31"/>
      <c r="GKS235" s="31"/>
      <c r="GKT235" s="31"/>
      <c r="GKU235" s="31"/>
      <c r="GKV235" s="31"/>
      <c r="GKW235" s="31"/>
      <c r="GKX235" s="31"/>
      <c r="GKY235" s="31"/>
      <c r="GKZ235" s="31"/>
      <c r="GLA235" s="31"/>
      <c r="GLB235" s="31"/>
      <c r="GLC235" s="31"/>
      <c r="GLD235" s="31"/>
      <c r="GLE235" s="31"/>
      <c r="GLF235" s="31"/>
      <c r="GLG235" s="31"/>
      <c r="GLH235" s="31"/>
      <c r="GLI235" s="31"/>
      <c r="GLJ235" s="31"/>
      <c r="GLK235" s="31"/>
      <c r="GLL235" s="31"/>
      <c r="GLM235" s="31"/>
      <c r="GLN235" s="31"/>
      <c r="GLO235" s="31"/>
      <c r="GLP235" s="31"/>
      <c r="GLQ235" s="31"/>
      <c r="GLR235" s="31"/>
      <c r="GLS235" s="31"/>
      <c r="GLT235" s="31"/>
      <c r="GLU235" s="31"/>
      <c r="GLV235" s="31"/>
      <c r="GLW235" s="31"/>
      <c r="GLX235" s="31"/>
      <c r="GLY235" s="31"/>
      <c r="GLZ235" s="31"/>
      <c r="GMA235" s="31"/>
      <c r="GMB235" s="31"/>
      <c r="GMC235" s="31"/>
      <c r="GMD235" s="31"/>
      <c r="GME235" s="31"/>
      <c r="GMF235" s="31"/>
      <c r="GMG235" s="31"/>
      <c r="GMH235" s="31"/>
      <c r="GMI235" s="31"/>
      <c r="GMJ235" s="31"/>
      <c r="GMK235" s="31"/>
      <c r="GML235" s="31"/>
      <c r="GMM235" s="31"/>
      <c r="GMN235" s="31"/>
      <c r="GMO235" s="31"/>
      <c r="GMP235" s="31"/>
      <c r="GMQ235" s="31"/>
      <c r="GMR235" s="31"/>
      <c r="GMS235" s="31"/>
      <c r="GMT235" s="31"/>
      <c r="GMU235" s="31"/>
      <c r="GMV235" s="31"/>
      <c r="GMW235" s="31"/>
      <c r="GMX235" s="31"/>
      <c r="GMY235" s="31"/>
      <c r="GMZ235" s="31"/>
      <c r="GNA235" s="31"/>
      <c r="GNB235" s="31"/>
      <c r="GNC235" s="31"/>
      <c r="GND235" s="31"/>
      <c r="GNE235" s="31"/>
      <c r="GNF235" s="31"/>
      <c r="GNG235" s="31"/>
      <c r="GNH235" s="31"/>
      <c r="GNI235" s="31"/>
      <c r="GNJ235" s="31"/>
      <c r="GNK235" s="31"/>
      <c r="GNL235" s="31"/>
      <c r="GNM235" s="31"/>
      <c r="GNN235" s="31"/>
      <c r="GNO235" s="31"/>
      <c r="GNP235" s="31"/>
      <c r="GNQ235" s="31"/>
      <c r="GNR235" s="31"/>
      <c r="GNS235" s="31"/>
      <c r="GNT235" s="31"/>
      <c r="GNU235" s="31"/>
      <c r="GNV235" s="31"/>
      <c r="GNW235" s="31"/>
      <c r="GNX235" s="31"/>
      <c r="GNY235" s="31"/>
      <c r="GNZ235" s="31"/>
      <c r="GOA235" s="31"/>
      <c r="GOB235" s="31"/>
      <c r="GOC235" s="31"/>
      <c r="GOD235" s="31"/>
      <c r="GOE235" s="31"/>
      <c r="GOF235" s="31"/>
      <c r="GOG235" s="31"/>
      <c r="GOH235" s="31"/>
      <c r="GOI235" s="31"/>
      <c r="GOJ235" s="31"/>
      <c r="GOK235" s="31"/>
      <c r="GOL235" s="31"/>
      <c r="GOM235" s="31"/>
      <c r="GON235" s="31"/>
      <c r="GOO235" s="31"/>
      <c r="GOP235" s="31"/>
      <c r="GOQ235" s="31"/>
      <c r="GOR235" s="31"/>
      <c r="GOS235" s="31"/>
      <c r="GOT235" s="31"/>
      <c r="GOU235" s="31"/>
      <c r="GOV235" s="31"/>
      <c r="GOW235" s="31"/>
      <c r="GOX235" s="31"/>
      <c r="GOY235" s="31"/>
      <c r="GOZ235" s="31"/>
      <c r="GPA235" s="31"/>
      <c r="GPB235" s="31"/>
      <c r="GPC235" s="31"/>
      <c r="GPD235" s="31"/>
      <c r="GPE235" s="31"/>
      <c r="GPF235" s="31"/>
      <c r="GPG235" s="31"/>
      <c r="GPH235" s="31"/>
      <c r="GPI235" s="31"/>
      <c r="GPJ235" s="31"/>
      <c r="GPK235" s="31"/>
      <c r="GPL235" s="31"/>
      <c r="GPM235" s="31"/>
      <c r="GPN235" s="31"/>
      <c r="GPO235" s="31"/>
      <c r="GPP235" s="31"/>
      <c r="GPQ235" s="31"/>
      <c r="GPR235" s="31"/>
      <c r="GPS235" s="31"/>
      <c r="GPT235" s="31"/>
      <c r="GPU235" s="31"/>
      <c r="GPV235" s="31"/>
      <c r="GPW235" s="31"/>
      <c r="GPX235" s="31"/>
      <c r="GPY235" s="31"/>
      <c r="GPZ235" s="31"/>
      <c r="GQA235" s="31"/>
      <c r="GQB235" s="31"/>
      <c r="GQC235" s="31"/>
      <c r="GQD235" s="31"/>
      <c r="GQE235" s="31"/>
      <c r="GQF235" s="31"/>
      <c r="GQG235" s="31"/>
      <c r="GQH235" s="31"/>
      <c r="GQI235" s="31"/>
      <c r="GQJ235" s="31"/>
      <c r="GQK235" s="31"/>
      <c r="GQL235" s="31"/>
      <c r="GQM235" s="31"/>
      <c r="GQN235" s="31"/>
      <c r="GQO235" s="31"/>
      <c r="GQP235" s="31"/>
      <c r="GQQ235" s="31"/>
      <c r="GQR235" s="31"/>
      <c r="GQS235" s="31"/>
      <c r="GQT235" s="31"/>
      <c r="GQU235" s="31"/>
      <c r="GQV235" s="31"/>
      <c r="GQW235" s="31"/>
      <c r="GQX235" s="31"/>
      <c r="GQY235" s="31"/>
      <c r="GQZ235" s="31"/>
      <c r="GRA235" s="31"/>
      <c r="GRB235" s="31"/>
      <c r="GRC235" s="31"/>
      <c r="GRD235" s="31"/>
      <c r="GRE235" s="31"/>
      <c r="GRF235" s="31"/>
      <c r="GRG235" s="31"/>
      <c r="GRH235" s="31"/>
      <c r="GRI235" s="31"/>
      <c r="GRJ235" s="31"/>
      <c r="GRK235" s="31"/>
      <c r="GRL235" s="31"/>
      <c r="GRM235" s="31"/>
      <c r="GRN235" s="31"/>
      <c r="GRO235" s="31"/>
      <c r="GRP235" s="31"/>
      <c r="GRQ235" s="31"/>
      <c r="GRR235" s="31"/>
      <c r="GRS235" s="31"/>
      <c r="GRT235" s="31"/>
      <c r="GRU235" s="31"/>
      <c r="GRV235" s="31"/>
      <c r="GRW235" s="31"/>
      <c r="GRX235" s="31"/>
      <c r="GRY235" s="31"/>
      <c r="GRZ235" s="31"/>
      <c r="GSA235" s="31"/>
      <c r="GSB235" s="31"/>
      <c r="GSC235" s="31"/>
      <c r="GSD235" s="31"/>
      <c r="GSE235" s="31"/>
      <c r="GSF235" s="31"/>
      <c r="GSG235" s="31"/>
      <c r="GSH235" s="31"/>
      <c r="GSI235" s="31"/>
      <c r="GSJ235" s="31"/>
      <c r="GSK235" s="31"/>
      <c r="GSL235" s="31"/>
      <c r="GSM235" s="31"/>
      <c r="GSN235" s="31"/>
      <c r="GSO235" s="31"/>
      <c r="GSP235" s="31"/>
      <c r="GSQ235" s="31"/>
      <c r="GSR235" s="31"/>
      <c r="GSS235" s="31"/>
      <c r="GST235" s="31"/>
      <c r="GSU235" s="31"/>
      <c r="GSV235" s="31"/>
      <c r="GSW235" s="31"/>
      <c r="GSX235" s="31"/>
      <c r="GSY235" s="31"/>
      <c r="GSZ235" s="31"/>
      <c r="GTA235" s="31"/>
      <c r="GTB235" s="31"/>
      <c r="GTC235" s="31"/>
      <c r="GTD235" s="31"/>
      <c r="GTE235" s="31"/>
      <c r="GTF235" s="31"/>
      <c r="GTG235" s="31"/>
      <c r="GTH235" s="31"/>
      <c r="GTI235" s="31"/>
      <c r="GTJ235" s="31"/>
      <c r="GTK235" s="31"/>
      <c r="GTL235" s="31"/>
      <c r="GTM235" s="31"/>
      <c r="GTN235" s="31"/>
      <c r="GTO235" s="31"/>
      <c r="GTP235" s="31"/>
      <c r="GTQ235" s="31"/>
      <c r="GTR235" s="31"/>
      <c r="GTS235" s="31"/>
      <c r="GTT235" s="31"/>
      <c r="GTU235" s="31"/>
      <c r="GTV235" s="31"/>
      <c r="GTW235" s="31"/>
      <c r="GTX235" s="31"/>
      <c r="GTY235" s="31"/>
      <c r="GTZ235" s="31"/>
      <c r="GUA235" s="31"/>
      <c r="GUB235" s="31"/>
      <c r="GUC235" s="31"/>
      <c r="GUD235" s="31"/>
      <c r="GUE235" s="31"/>
      <c r="GUF235" s="31"/>
      <c r="GUG235" s="31"/>
      <c r="GUH235" s="31"/>
      <c r="GUI235" s="31"/>
      <c r="GUJ235" s="31"/>
      <c r="GUK235" s="31"/>
      <c r="GUL235" s="31"/>
      <c r="GUM235" s="31"/>
      <c r="GUN235" s="31"/>
      <c r="GUO235" s="31"/>
      <c r="GUP235" s="31"/>
      <c r="GUQ235" s="31"/>
      <c r="GUR235" s="31"/>
      <c r="GUS235" s="31"/>
      <c r="GUT235" s="31"/>
      <c r="GUU235" s="31"/>
      <c r="GUV235" s="31"/>
      <c r="GUW235" s="31"/>
      <c r="GUX235" s="31"/>
      <c r="GUY235" s="31"/>
      <c r="GUZ235" s="31"/>
      <c r="GVA235" s="31"/>
      <c r="GVB235" s="31"/>
      <c r="GVC235" s="31"/>
      <c r="GVD235" s="31"/>
      <c r="GVE235" s="31"/>
      <c r="GVF235" s="31"/>
      <c r="GVG235" s="31"/>
      <c r="GVH235" s="31"/>
      <c r="GVI235" s="31"/>
      <c r="GVJ235" s="31"/>
      <c r="GVK235" s="31"/>
      <c r="GVL235" s="31"/>
      <c r="GVM235" s="31"/>
      <c r="GVN235" s="31"/>
      <c r="GVO235" s="31"/>
      <c r="GVP235" s="31"/>
      <c r="GVQ235" s="31"/>
      <c r="GVR235" s="31"/>
      <c r="GVS235" s="31"/>
      <c r="GVT235" s="31"/>
      <c r="GVU235" s="31"/>
      <c r="GVV235" s="31"/>
      <c r="GVW235" s="31"/>
      <c r="GVX235" s="31"/>
      <c r="GVY235" s="31"/>
      <c r="GVZ235" s="31"/>
      <c r="GWA235" s="31"/>
      <c r="GWB235" s="31"/>
      <c r="GWC235" s="31"/>
      <c r="GWD235" s="31"/>
      <c r="GWE235" s="31"/>
      <c r="GWF235" s="31"/>
      <c r="GWG235" s="31"/>
      <c r="GWH235" s="31"/>
      <c r="GWI235" s="31"/>
      <c r="GWJ235" s="31"/>
      <c r="GWK235" s="31"/>
      <c r="GWL235" s="31"/>
      <c r="GWM235" s="31"/>
      <c r="GWN235" s="31"/>
      <c r="GWO235" s="31"/>
      <c r="GWP235" s="31"/>
      <c r="GWQ235" s="31"/>
      <c r="GWR235" s="31"/>
      <c r="GWS235" s="31"/>
      <c r="GWT235" s="31"/>
      <c r="GWU235" s="31"/>
      <c r="GWV235" s="31"/>
      <c r="GWW235" s="31"/>
      <c r="GWX235" s="31"/>
      <c r="GWY235" s="31"/>
      <c r="GWZ235" s="31"/>
      <c r="GXA235" s="31"/>
      <c r="GXB235" s="31"/>
      <c r="GXC235" s="31"/>
      <c r="GXD235" s="31"/>
      <c r="GXE235" s="31"/>
      <c r="GXF235" s="31"/>
      <c r="GXG235" s="31"/>
      <c r="GXH235" s="31"/>
      <c r="GXI235" s="31"/>
      <c r="GXJ235" s="31"/>
      <c r="GXK235" s="31"/>
      <c r="GXL235" s="31"/>
      <c r="GXM235" s="31"/>
      <c r="GXN235" s="31"/>
      <c r="GXO235" s="31"/>
      <c r="GXP235" s="31"/>
      <c r="GXQ235" s="31"/>
      <c r="GXR235" s="31"/>
      <c r="GXS235" s="31"/>
      <c r="GXT235" s="31"/>
      <c r="GXU235" s="31"/>
      <c r="GXV235" s="31"/>
      <c r="GXW235" s="31"/>
      <c r="GXX235" s="31"/>
      <c r="GXY235" s="31"/>
      <c r="GXZ235" s="31"/>
      <c r="GYA235" s="31"/>
      <c r="GYB235" s="31"/>
      <c r="GYC235" s="31"/>
      <c r="GYD235" s="31"/>
      <c r="GYE235" s="31"/>
      <c r="GYF235" s="31"/>
      <c r="GYG235" s="31"/>
      <c r="GYH235" s="31"/>
      <c r="GYI235" s="31"/>
      <c r="GYJ235" s="31"/>
      <c r="GYK235" s="31"/>
      <c r="GYL235" s="31"/>
      <c r="GYM235" s="31"/>
      <c r="GYN235" s="31"/>
      <c r="GYO235" s="31"/>
      <c r="GYP235" s="31"/>
      <c r="GYQ235" s="31"/>
      <c r="GYR235" s="31"/>
      <c r="GYS235" s="31"/>
      <c r="GYT235" s="31"/>
      <c r="GYU235" s="31"/>
      <c r="GYV235" s="31"/>
      <c r="GYW235" s="31"/>
      <c r="GYX235" s="31"/>
      <c r="GYY235" s="31"/>
      <c r="GYZ235" s="31"/>
      <c r="GZA235" s="31"/>
      <c r="GZB235" s="31"/>
      <c r="GZC235" s="31"/>
      <c r="GZD235" s="31"/>
      <c r="GZE235" s="31"/>
      <c r="GZF235" s="31"/>
      <c r="GZG235" s="31"/>
      <c r="GZH235" s="31"/>
      <c r="GZI235" s="31"/>
      <c r="GZJ235" s="31"/>
      <c r="GZK235" s="31"/>
      <c r="GZL235" s="31"/>
      <c r="GZM235" s="31"/>
      <c r="GZN235" s="31"/>
      <c r="GZO235" s="31"/>
      <c r="GZP235" s="31"/>
      <c r="GZQ235" s="31"/>
      <c r="GZR235" s="31"/>
      <c r="GZS235" s="31"/>
      <c r="GZT235" s="31"/>
      <c r="GZU235" s="31"/>
      <c r="GZV235" s="31"/>
      <c r="GZW235" s="31"/>
      <c r="GZX235" s="31"/>
      <c r="GZY235" s="31"/>
      <c r="GZZ235" s="31"/>
      <c r="HAA235" s="31"/>
      <c r="HAB235" s="31"/>
      <c r="HAC235" s="31"/>
      <c r="HAD235" s="31"/>
      <c r="HAE235" s="31"/>
      <c r="HAF235" s="31"/>
      <c r="HAG235" s="31"/>
      <c r="HAH235" s="31"/>
      <c r="HAI235" s="31"/>
      <c r="HAJ235" s="31"/>
      <c r="HAK235" s="31"/>
      <c r="HAL235" s="31"/>
      <c r="HAM235" s="31"/>
      <c r="HAN235" s="31"/>
      <c r="HAO235" s="31"/>
      <c r="HAP235" s="31"/>
      <c r="HAQ235" s="31"/>
      <c r="HAR235" s="31"/>
      <c r="HAS235" s="31"/>
      <c r="HAT235" s="31"/>
      <c r="HAU235" s="31"/>
      <c r="HAV235" s="31"/>
      <c r="HAW235" s="31"/>
      <c r="HAX235" s="31"/>
      <c r="HAY235" s="31"/>
      <c r="HAZ235" s="31"/>
      <c r="HBA235" s="31"/>
      <c r="HBB235" s="31"/>
      <c r="HBC235" s="31"/>
      <c r="HBD235" s="31"/>
      <c r="HBE235" s="31"/>
      <c r="HBF235" s="31"/>
      <c r="HBG235" s="31"/>
      <c r="HBH235" s="31"/>
      <c r="HBI235" s="31"/>
      <c r="HBJ235" s="31"/>
      <c r="HBK235" s="31"/>
      <c r="HBL235" s="31"/>
      <c r="HBM235" s="31"/>
      <c r="HBN235" s="31"/>
      <c r="HBO235" s="31"/>
      <c r="HBP235" s="31"/>
      <c r="HBQ235" s="31"/>
      <c r="HBR235" s="31"/>
      <c r="HBS235" s="31"/>
      <c r="HBT235" s="31"/>
      <c r="HBU235" s="31"/>
      <c r="HBV235" s="31"/>
      <c r="HBW235" s="31"/>
      <c r="HBX235" s="31"/>
      <c r="HBY235" s="31"/>
      <c r="HBZ235" s="31"/>
      <c r="HCA235" s="31"/>
      <c r="HCB235" s="31"/>
      <c r="HCC235" s="31"/>
      <c r="HCD235" s="31"/>
      <c r="HCE235" s="31"/>
      <c r="HCF235" s="31"/>
      <c r="HCG235" s="31"/>
      <c r="HCH235" s="31"/>
      <c r="HCI235" s="31"/>
      <c r="HCJ235" s="31"/>
      <c r="HCK235" s="31"/>
      <c r="HCL235" s="31"/>
      <c r="HCM235" s="31"/>
      <c r="HCN235" s="31"/>
      <c r="HCO235" s="31"/>
      <c r="HCP235" s="31"/>
      <c r="HCQ235" s="31"/>
      <c r="HCR235" s="31"/>
      <c r="HCS235" s="31"/>
      <c r="HCT235" s="31"/>
      <c r="HCU235" s="31"/>
      <c r="HCV235" s="31"/>
      <c r="HCW235" s="31"/>
      <c r="HCX235" s="31"/>
      <c r="HCY235" s="31"/>
      <c r="HCZ235" s="31"/>
      <c r="HDA235" s="31"/>
      <c r="HDB235" s="31"/>
      <c r="HDC235" s="31"/>
      <c r="HDD235" s="31"/>
      <c r="HDE235" s="31"/>
      <c r="HDF235" s="31"/>
      <c r="HDG235" s="31"/>
      <c r="HDH235" s="31"/>
      <c r="HDI235" s="31"/>
      <c r="HDJ235" s="31"/>
      <c r="HDK235" s="31"/>
      <c r="HDL235" s="31"/>
      <c r="HDM235" s="31"/>
      <c r="HDN235" s="31"/>
      <c r="HDO235" s="31"/>
      <c r="HDP235" s="31"/>
      <c r="HDQ235" s="31"/>
      <c r="HDR235" s="31"/>
      <c r="HDS235" s="31"/>
      <c r="HDT235" s="31"/>
      <c r="HDU235" s="31"/>
      <c r="HDV235" s="31"/>
      <c r="HDW235" s="31"/>
      <c r="HDX235" s="31"/>
      <c r="HDY235" s="31"/>
      <c r="HDZ235" s="31"/>
      <c r="HEA235" s="31"/>
      <c r="HEB235" s="31"/>
      <c r="HEC235" s="31"/>
      <c r="HED235" s="31"/>
      <c r="HEE235" s="31"/>
      <c r="HEF235" s="31"/>
      <c r="HEG235" s="31"/>
      <c r="HEH235" s="31"/>
      <c r="HEI235" s="31"/>
      <c r="HEJ235" s="31"/>
      <c r="HEK235" s="31"/>
      <c r="HEL235" s="31"/>
      <c r="HEM235" s="31"/>
      <c r="HEN235" s="31"/>
      <c r="HEO235" s="31"/>
      <c r="HEP235" s="31"/>
      <c r="HEQ235" s="31"/>
      <c r="HER235" s="31"/>
      <c r="HES235" s="31"/>
      <c r="HET235" s="31"/>
      <c r="HEU235" s="31"/>
      <c r="HEV235" s="31"/>
      <c r="HEW235" s="31"/>
      <c r="HEX235" s="31"/>
      <c r="HEY235" s="31"/>
      <c r="HEZ235" s="31"/>
      <c r="HFA235" s="31"/>
      <c r="HFB235" s="31"/>
      <c r="HFC235" s="31"/>
      <c r="HFD235" s="31"/>
      <c r="HFE235" s="31"/>
      <c r="HFF235" s="31"/>
      <c r="HFG235" s="31"/>
      <c r="HFH235" s="31"/>
      <c r="HFI235" s="31"/>
      <c r="HFJ235" s="31"/>
      <c r="HFK235" s="31"/>
      <c r="HFL235" s="31"/>
      <c r="HFM235" s="31"/>
      <c r="HFN235" s="31"/>
      <c r="HFO235" s="31"/>
      <c r="HFP235" s="31"/>
      <c r="HFQ235" s="31"/>
      <c r="HFR235" s="31"/>
      <c r="HFS235" s="31"/>
      <c r="HFT235" s="31"/>
      <c r="HFU235" s="31"/>
      <c r="HFV235" s="31"/>
      <c r="HFW235" s="31"/>
      <c r="HFX235" s="31"/>
      <c r="HFY235" s="31"/>
      <c r="HFZ235" s="31"/>
      <c r="HGA235" s="31"/>
      <c r="HGB235" s="31"/>
      <c r="HGC235" s="31"/>
      <c r="HGD235" s="31"/>
      <c r="HGE235" s="31"/>
      <c r="HGF235" s="31"/>
      <c r="HGG235" s="31"/>
      <c r="HGH235" s="31"/>
      <c r="HGI235" s="31"/>
      <c r="HGJ235" s="31"/>
      <c r="HGK235" s="31"/>
      <c r="HGL235" s="31"/>
      <c r="HGM235" s="31"/>
      <c r="HGN235" s="31"/>
      <c r="HGO235" s="31"/>
      <c r="HGP235" s="31"/>
      <c r="HGQ235" s="31"/>
      <c r="HGR235" s="31"/>
      <c r="HGS235" s="31"/>
      <c r="HGT235" s="31"/>
      <c r="HGU235" s="31"/>
      <c r="HGV235" s="31"/>
      <c r="HGW235" s="31"/>
      <c r="HGX235" s="31"/>
      <c r="HGY235" s="31"/>
      <c r="HGZ235" s="31"/>
      <c r="HHA235" s="31"/>
      <c r="HHB235" s="31"/>
      <c r="HHC235" s="31"/>
      <c r="HHD235" s="31"/>
      <c r="HHE235" s="31"/>
      <c r="HHF235" s="31"/>
      <c r="HHG235" s="31"/>
      <c r="HHH235" s="31"/>
      <c r="HHI235" s="31"/>
      <c r="HHJ235" s="31"/>
      <c r="HHK235" s="31"/>
      <c r="HHL235" s="31"/>
      <c r="HHM235" s="31"/>
      <c r="HHN235" s="31"/>
      <c r="HHO235" s="31"/>
      <c r="HHP235" s="31"/>
      <c r="HHQ235" s="31"/>
      <c r="HHR235" s="31"/>
      <c r="HHS235" s="31"/>
      <c r="HHT235" s="31"/>
      <c r="HHU235" s="31"/>
      <c r="HHV235" s="31"/>
      <c r="HHW235" s="31"/>
      <c r="HHX235" s="31"/>
      <c r="HHY235" s="31"/>
      <c r="HHZ235" s="31"/>
      <c r="HIA235" s="31"/>
      <c r="HIB235" s="31"/>
      <c r="HIC235" s="31"/>
      <c r="HID235" s="31"/>
      <c r="HIE235" s="31"/>
      <c r="HIF235" s="31"/>
      <c r="HIG235" s="31"/>
      <c r="HIH235" s="31"/>
      <c r="HII235" s="31"/>
      <c r="HIJ235" s="31"/>
      <c r="HIK235" s="31"/>
      <c r="HIL235" s="31"/>
      <c r="HIM235" s="31"/>
      <c r="HIN235" s="31"/>
      <c r="HIO235" s="31"/>
      <c r="HIP235" s="31"/>
      <c r="HIQ235" s="31"/>
      <c r="HIR235" s="31"/>
      <c r="HIS235" s="31"/>
      <c r="HIT235" s="31"/>
      <c r="HIU235" s="31"/>
      <c r="HIV235" s="31"/>
      <c r="HIW235" s="31"/>
      <c r="HIX235" s="31"/>
      <c r="HIY235" s="31"/>
      <c r="HIZ235" s="31"/>
      <c r="HJA235" s="31"/>
      <c r="HJB235" s="31"/>
      <c r="HJC235" s="31"/>
      <c r="HJD235" s="31"/>
      <c r="HJE235" s="31"/>
      <c r="HJF235" s="31"/>
      <c r="HJG235" s="31"/>
      <c r="HJH235" s="31"/>
      <c r="HJI235" s="31"/>
      <c r="HJJ235" s="31"/>
      <c r="HJK235" s="31"/>
      <c r="HJL235" s="31"/>
      <c r="HJM235" s="31"/>
      <c r="HJN235" s="31"/>
      <c r="HJO235" s="31"/>
      <c r="HJP235" s="31"/>
      <c r="HJQ235" s="31"/>
      <c r="HJR235" s="31"/>
      <c r="HJS235" s="31"/>
      <c r="HJT235" s="31"/>
      <c r="HJU235" s="31"/>
      <c r="HJV235" s="31"/>
      <c r="HJW235" s="31"/>
      <c r="HJX235" s="31"/>
      <c r="HJY235" s="31"/>
      <c r="HJZ235" s="31"/>
      <c r="HKA235" s="31"/>
      <c r="HKB235" s="31"/>
      <c r="HKC235" s="31"/>
      <c r="HKD235" s="31"/>
      <c r="HKE235" s="31"/>
      <c r="HKF235" s="31"/>
      <c r="HKG235" s="31"/>
      <c r="HKH235" s="31"/>
      <c r="HKI235" s="31"/>
      <c r="HKJ235" s="31"/>
      <c r="HKK235" s="31"/>
      <c r="HKL235" s="31"/>
      <c r="HKM235" s="31"/>
      <c r="HKN235" s="31"/>
      <c r="HKO235" s="31"/>
      <c r="HKP235" s="31"/>
      <c r="HKQ235" s="31"/>
      <c r="HKR235" s="31"/>
      <c r="HKS235" s="31"/>
      <c r="HKT235" s="31"/>
      <c r="HKU235" s="31"/>
      <c r="HKV235" s="31"/>
      <c r="HKW235" s="31"/>
      <c r="HKX235" s="31"/>
      <c r="HKY235" s="31"/>
      <c r="HKZ235" s="31"/>
      <c r="HLA235" s="31"/>
      <c r="HLB235" s="31"/>
      <c r="HLC235" s="31"/>
      <c r="HLD235" s="31"/>
      <c r="HLE235" s="31"/>
      <c r="HLF235" s="31"/>
      <c r="HLG235" s="31"/>
      <c r="HLH235" s="31"/>
      <c r="HLI235" s="31"/>
      <c r="HLJ235" s="31"/>
      <c r="HLK235" s="31"/>
      <c r="HLL235" s="31"/>
      <c r="HLM235" s="31"/>
      <c r="HLN235" s="31"/>
      <c r="HLO235" s="31"/>
      <c r="HLP235" s="31"/>
      <c r="HLQ235" s="31"/>
      <c r="HLR235" s="31"/>
      <c r="HLS235" s="31"/>
      <c r="HLT235" s="31"/>
      <c r="HLU235" s="31"/>
      <c r="HLV235" s="31"/>
      <c r="HLW235" s="31"/>
      <c r="HLX235" s="31"/>
      <c r="HLY235" s="31"/>
      <c r="HLZ235" s="31"/>
      <c r="HMA235" s="31"/>
      <c r="HMB235" s="31"/>
      <c r="HMC235" s="31"/>
      <c r="HMD235" s="31"/>
      <c r="HME235" s="31"/>
      <c r="HMF235" s="31"/>
      <c r="HMG235" s="31"/>
      <c r="HMH235" s="31"/>
      <c r="HMI235" s="31"/>
      <c r="HMJ235" s="31"/>
      <c r="HMK235" s="31"/>
      <c r="HML235" s="31"/>
      <c r="HMM235" s="31"/>
      <c r="HMN235" s="31"/>
      <c r="HMO235" s="31"/>
      <c r="HMP235" s="31"/>
      <c r="HMQ235" s="31"/>
      <c r="HMR235" s="31"/>
      <c r="HMS235" s="31"/>
      <c r="HMT235" s="31"/>
      <c r="HMU235" s="31"/>
      <c r="HMV235" s="31"/>
      <c r="HMW235" s="31"/>
      <c r="HMX235" s="31"/>
      <c r="HMY235" s="31"/>
      <c r="HMZ235" s="31"/>
      <c r="HNA235" s="31"/>
      <c r="HNB235" s="31"/>
      <c r="HNC235" s="31"/>
      <c r="HND235" s="31"/>
      <c r="HNE235" s="31"/>
      <c r="HNF235" s="31"/>
      <c r="HNG235" s="31"/>
      <c r="HNH235" s="31"/>
      <c r="HNI235" s="31"/>
      <c r="HNJ235" s="31"/>
      <c r="HNK235" s="31"/>
      <c r="HNL235" s="31"/>
      <c r="HNM235" s="31"/>
      <c r="HNN235" s="31"/>
      <c r="HNO235" s="31"/>
      <c r="HNP235" s="31"/>
      <c r="HNQ235" s="31"/>
      <c r="HNR235" s="31"/>
      <c r="HNS235" s="31"/>
      <c r="HNT235" s="31"/>
      <c r="HNU235" s="31"/>
      <c r="HNV235" s="31"/>
      <c r="HNW235" s="31"/>
      <c r="HNX235" s="31"/>
      <c r="HNY235" s="31"/>
      <c r="HNZ235" s="31"/>
      <c r="HOA235" s="31"/>
      <c r="HOB235" s="31"/>
      <c r="HOC235" s="31"/>
      <c r="HOD235" s="31"/>
      <c r="HOE235" s="31"/>
      <c r="HOF235" s="31"/>
      <c r="HOG235" s="31"/>
      <c r="HOH235" s="31"/>
      <c r="HOI235" s="31"/>
      <c r="HOJ235" s="31"/>
      <c r="HOK235" s="31"/>
      <c r="HOL235" s="31"/>
      <c r="HOM235" s="31"/>
      <c r="HON235" s="31"/>
      <c r="HOO235" s="31"/>
      <c r="HOP235" s="31"/>
      <c r="HOQ235" s="31"/>
      <c r="HOR235" s="31"/>
      <c r="HOS235" s="31"/>
      <c r="HOT235" s="31"/>
      <c r="HOU235" s="31"/>
      <c r="HOV235" s="31"/>
      <c r="HOW235" s="31"/>
      <c r="HOX235" s="31"/>
      <c r="HOY235" s="31"/>
      <c r="HOZ235" s="31"/>
      <c r="HPA235" s="31"/>
      <c r="HPB235" s="31"/>
      <c r="HPC235" s="31"/>
      <c r="HPD235" s="31"/>
      <c r="HPE235" s="31"/>
      <c r="HPF235" s="31"/>
      <c r="HPG235" s="31"/>
      <c r="HPH235" s="31"/>
      <c r="HPI235" s="31"/>
      <c r="HPJ235" s="31"/>
      <c r="HPK235" s="31"/>
      <c r="HPL235" s="31"/>
      <c r="HPM235" s="31"/>
      <c r="HPN235" s="31"/>
      <c r="HPO235" s="31"/>
      <c r="HPP235" s="31"/>
      <c r="HPQ235" s="31"/>
      <c r="HPR235" s="31"/>
      <c r="HPS235" s="31"/>
      <c r="HPT235" s="31"/>
      <c r="HPU235" s="31"/>
      <c r="HPV235" s="31"/>
      <c r="HPW235" s="31"/>
      <c r="HPX235" s="31"/>
      <c r="HPY235" s="31"/>
      <c r="HPZ235" s="31"/>
      <c r="HQA235" s="31"/>
      <c r="HQB235" s="31"/>
      <c r="HQC235" s="31"/>
      <c r="HQD235" s="31"/>
      <c r="HQE235" s="31"/>
      <c r="HQF235" s="31"/>
      <c r="HQG235" s="31"/>
      <c r="HQH235" s="31"/>
      <c r="HQI235" s="31"/>
      <c r="HQJ235" s="31"/>
      <c r="HQK235" s="31"/>
      <c r="HQL235" s="31"/>
      <c r="HQM235" s="31"/>
      <c r="HQN235" s="31"/>
      <c r="HQO235" s="31"/>
      <c r="HQP235" s="31"/>
      <c r="HQQ235" s="31"/>
      <c r="HQR235" s="31"/>
      <c r="HQS235" s="31"/>
      <c r="HQT235" s="31"/>
      <c r="HQU235" s="31"/>
      <c r="HQV235" s="31"/>
      <c r="HQW235" s="31"/>
      <c r="HQX235" s="31"/>
      <c r="HQY235" s="31"/>
      <c r="HQZ235" s="31"/>
      <c r="HRA235" s="31"/>
      <c r="HRB235" s="31"/>
      <c r="HRC235" s="31"/>
      <c r="HRD235" s="31"/>
      <c r="HRE235" s="31"/>
      <c r="HRF235" s="31"/>
      <c r="HRG235" s="31"/>
      <c r="HRH235" s="31"/>
      <c r="HRI235" s="31"/>
      <c r="HRJ235" s="31"/>
      <c r="HRK235" s="31"/>
      <c r="HRL235" s="31"/>
      <c r="HRM235" s="31"/>
      <c r="HRN235" s="31"/>
      <c r="HRO235" s="31"/>
      <c r="HRP235" s="31"/>
      <c r="HRQ235" s="31"/>
      <c r="HRR235" s="31"/>
      <c r="HRS235" s="31"/>
      <c r="HRT235" s="31"/>
      <c r="HRU235" s="31"/>
      <c r="HRV235" s="31"/>
      <c r="HRW235" s="31"/>
      <c r="HRX235" s="31"/>
      <c r="HRY235" s="31"/>
      <c r="HRZ235" s="31"/>
      <c r="HSA235" s="31"/>
      <c r="HSB235" s="31"/>
      <c r="HSC235" s="31"/>
      <c r="HSD235" s="31"/>
      <c r="HSE235" s="31"/>
      <c r="HSF235" s="31"/>
      <c r="HSG235" s="31"/>
      <c r="HSH235" s="31"/>
      <c r="HSI235" s="31"/>
      <c r="HSJ235" s="31"/>
      <c r="HSK235" s="31"/>
      <c r="HSL235" s="31"/>
      <c r="HSM235" s="31"/>
      <c r="HSN235" s="31"/>
      <c r="HSO235" s="31"/>
      <c r="HSP235" s="31"/>
      <c r="HSQ235" s="31"/>
      <c r="HSR235" s="31"/>
      <c r="HSS235" s="31"/>
      <c r="HST235" s="31"/>
      <c r="HSU235" s="31"/>
      <c r="HSV235" s="31"/>
      <c r="HSW235" s="31"/>
      <c r="HSX235" s="31"/>
      <c r="HSY235" s="31"/>
      <c r="HSZ235" s="31"/>
      <c r="HTA235" s="31"/>
      <c r="HTB235" s="31"/>
      <c r="HTC235" s="31"/>
      <c r="HTD235" s="31"/>
      <c r="HTE235" s="31"/>
      <c r="HTF235" s="31"/>
      <c r="HTG235" s="31"/>
      <c r="HTH235" s="31"/>
      <c r="HTI235" s="31"/>
      <c r="HTJ235" s="31"/>
      <c r="HTK235" s="31"/>
      <c r="HTL235" s="31"/>
      <c r="HTM235" s="31"/>
      <c r="HTN235" s="31"/>
      <c r="HTO235" s="31"/>
      <c r="HTP235" s="31"/>
      <c r="HTQ235" s="31"/>
      <c r="HTR235" s="31"/>
      <c r="HTS235" s="31"/>
      <c r="HTT235" s="31"/>
      <c r="HTU235" s="31"/>
      <c r="HTV235" s="31"/>
      <c r="HTW235" s="31"/>
      <c r="HTX235" s="31"/>
      <c r="HTY235" s="31"/>
      <c r="HTZ235" s="31"/>
      <c r="HUA235" s="31"/>
      <c r="HUB235" s="31"/>
      <c r="HUC235" s="31"/>
      <c r="HUD235" s="31"/>
      <c r="HUE235" s="31"/>
      <c r="HUF235" s="31"/>
      <c r="HUG235" s="31"/>
      <c r="HUH235" s="31"/>
      <c r="HUI235" s="31"/>
      <c r="HUJ235" s="31"/>
      <c r="HUK235" s="31"/>
      <c r="HUL235" s="31"/>
      <c r="HUM235" s="31"/>
      <c r="HUN235" s="31"/>
      <c r="HUO235" s="31"/>
      <c r="HUP235" s="31"/>
      <c r="HUQ235" s="31"/>
      <c r="HUR235" s="31"/>
      <c r="HUS235" s="31"/>
      <c r="HUT235" s="31"/>
      <c r="HUU235" s="31"/>
      <c r="HUV235" s="31"/>
      <c r="HUW235" s="31"/>
      <c r="HUX235" s="31"/>
      <c r="HUY235" s="31"/>
      <c r="HUZ235" s="31"/>
      <c r="HVA235" s="31"/>
      <c r="HVB235" s="31"/>
      <c r="HVC235" s="31"/>
      <c r="HVD235" s="31"/>
      <c r="HVE235" s="31"/>
      <c r="HVF235" s="31"/>
      <c r="HVG235" s="31"/>
      <c r="HVH235" s="31"/>
      <c r="HVI235" s="31"/>
      <c r="HVJ235" s="31"/>
      <c r="HVK235" s="31"/>
      <c r="HVL235" s="31"/>
      <c r="HVM235" s="31"/>
      <c r="HVN235" s="31"/>
      <c r="HVO235" s="31"/>
      <c r="HVP235" s="31"/>
      <c r="HVQ235" s="31"/>
      <c r="HVR235" s="31"/>
      <c r="HVS235" s="31"/>
      <c r="HVT235" s="31"/>
      <c r="HVU235" s="31"/>
      <c r="HVV235" s="31"/>
      <c r="HVW235" s="31"/>
      <c r="HVX235" s="31"/>
      <c r="HVY235" s="31"/>
      <c r="HVZ235" s="31"/>
      <c r="HWA235" s="31"/>
      <c r="HWB235" s="31"/>
      <c r="HWC235" s="31"/>
      <c r="HWD235" s="31"/>
      <c r="HWE235" s="31"/>
      <c r="HWF235" s="31"/>
      <c r="HWG235" s="31"/>
      <c r="HWH235" s="31"/>
      <c r="HWI235" s="31"/>
      <c r="HWJ235" s="31"/>
      <c r="HWK235" s="31"/>
      <c r="HWL235" s="31"/>
      <c r="HWM235" s="31"/>
      <c r="HWN235" s="31"/>
      <c r="HWO235" s="31"/>
      <c r="HWP235" s="31"/>
      <c r="HWQ235" s="31"/>
      <c r="HWR235" s="31"/>
      <c r="HWS235" s="31"/>
      <c r="HWT235" s="31"/>
      <c r="HWU235" s="31"/>
      <c r="HWV235" s="31"/>
      <c r="HWW235" s="31"/>
      <c r="HWX235" s="31"/>
      <c r="HWY235" s="31"/>
      <c r="HWZ235" s="31"/>
      <c r="HXA235" s="31"/>
      <c r="HXB235" s="31"/>
      <c r="HXC235" s="31"/>
      <c r="HXD235" s="31"/>
      <c r="HXE235" s="31"/>
      <c r="HXF235" s="31"/>
      <c r="HXG235" s="31"/>
      <c r="HXH235" s="31"/>
      <c r="HXI235" s="31"/>
      <c r="HXJ235" s="31"/>
      <c r="HXK235" s="31"/>
      <c r="HXL235" s="31"/>
      <c r="HXM235" s="31"/>
      <c r="HXN235" s="31"/>
      <c r="HXO235" s="31"/>
      <c r="HXP235" s="31"/>
      <c r="HXQ235" s="31"/>
      <c r="HXR235" s="31"/>
      <c r="HXS235" s="31"/>
      <c r="HXT235" s="31"/>
      <c r="HXU235" s="31"/>
      <c r="HXV235" s="31"/>
      <c r="HXW235" s="31"/>
      <c r="HXX235" s="31"/>
      <c r="HXY235" s="31"/>
      <c r="HXZ235" s="31"/>
      <c r="HYA235" s="31"/>
      <c r="HYB235" s="31"/>
      <c r="HYC235" s="31"/>
      <c r="HYD235" s="31"/>
      <c r="HYE235" s="31"/>
      <c r="HYF235" s="31"/>
      <c r="HYG235" s="31"/>
      <c r="HYH235" s="31"/>
      <c r="HYI235" s="31"/>
      <c r="HYJ235" s="31"/>
      <c r="HYK235" s="31"/>
      <c r="HYL235" s="31"/>
      <c r="HYM235" s="31"/>
      <c r="HYN235" s="31"/>
      <c r="HYO235" s="31"/>
      <c r="HYP235" s="31"/>
      <c r="HYQ235" s="31"/>
      <c r="HYR235" s="31"/>
      <c r="HYS235" s="31"/>
      <c r="HYT235" s="31"/>
      <c r="HYU235" s="31"/>
      <c r="HYV235" s="31"/>
      <c r="HYW235" s="31"/>
      <c r="HYX235" s="31"/>
      <c r="HYY235" s="31"/>
      <c r="HYZ235" s="31"/>
      <c r="HZA235" s="31"/>
      <c r="HZB235" s="31"/>
      <c r="HZC235" s="31"/>
      <c r="HZD235" s="31"/>
      <c r="HZE235" s="31"/>
      <c r="HZF235" s="31"/>
      <c r="HZG235" s="31"/>
      <c r="HZH235" s="31"/>
      <c r="HZI235" s="31"/>
      <c r="HZJ235" s="31"/>
      <c r="HZK235" s="31"/>
      <c r="HZL235" s="31"/>
      <c r="HZM235" s="31"/>
      <c r="HZN235" s="31"/>
      <c r="HZO235" s="31"/>
      <c r="HZP235" s="31"/>
      <c r="HZQ235" s="31"/>
      <c r="HZR235" s="31"/>
      <c r="HZS235" s="31"/>
      <c r="HZT235" s="31"/>
      <c r="HZU235" s="31"/>
      <c r="HZV235" s="31"/>
      <c r="HZW235" s="31"/>
      <c r="HZX235" s="31"/>
      <c r="HZY235" s="31"/>
      <c r="HZZ235" s="31"/>
      <c r="IAA235" s="31"/>
      <c r="IAB235" s="31"/>
      <c r="IAC235" s="31"/>
      <c r="IAD235" s="31"/>
      <c r="IAE235" s="31"/>
      <c r="IAF235" s="31"/>
      <c r="IAG235" s="31"/>
      <c r="IAH235" s="31"/>
      <c r="IAI235" s="31"/>
      <c r="IAJ235" s="31"/>
      <c r="IAK235" s="31"/>
      <c r="IAL235" s="31"/>
      <c r="IAM235" s="31"/>
      <c r="IAN235" s="31"/>
      <c r="IAO235" s="31"/>
      <c r="IAP235" s="31"/>
      <c r="IAQ235" s="31"/>
      <c r="IAR235" s="31"/>
      <c r="IAS235" s="31"/>
      <c r="IAT235" s="31"/>
      <c r="IAU235" s="31"/>
      <c r="IAV235" s="31"/>
      <c r="IAW235" s="31"/>
      <c r="IAX235" s="31"/>
      <c r="IAY235" s="31"/>
      <c r="IAZ235" s="31"/>
      <c r="IBA235" s="31"/>
      <c r="IBB235" s="31"/>
      <c r="IBC235" s="31"/>
      <c r="IBD235" s="31"/>
      <c r="IBE235" s="31"/>
      <c r="IBF235" s="31"/>
      <c r="IBG235" s="31"/>
      <c r="IBH235" s="31"/>
      <c r="IBI235" s="31"/>
      <c r="IBJ235" s="31"/>
      <c r="IBK235" s="31"/>
      <c r="IBL235" s="31"/>
      <c r="IBM235" s="31"/>
      <c r="IBN235" s="31"/>
      <c r="IBO235" s="31"/>
      <c r="IBP235" s="31"/>
      <c r="IBQ235" s="31"/>
      <c r="IBR235" s="31"/>
      <c r="IBS235" s="31"/>
      <c r="IBT235" s="31"/>
      <c r="IBU235" s="31"/>
      <c r="IBV235" s="31"/>
      <c r="IBW235" s="31"/>
      <c r="IBX235" s="31"/>
      <c r="IBY235" s="31"/>
      <c r="IBZ235" s="31"/>
      <c r="ICA235" s="31"/>
      <c r="ICB235" s="31"/>
      <c r="ICC235" s="31"/>
      <c r="ICD235" s="31"/>
      <c r="ICE235" s="31"/>
      <c r="ICF235" s="31"/>
      <c r="ICG235" s="31"/>
      <c r="ICH235" s="31"/>
      <c r="ICI235" s="31"/>
      <c r="ICJ235" s="31"/>
      <c r="ICK235" s="31"/>
      <c r="ICL235" s="31"/>
      <c r="ICM235" s="31"/>
      <c r="ICN235" s="31"/>
      <c r="ICO235" s="31"/>
      <c r="ICP235" s="31"/>
      <c r="ICQ235" s="31"/>
      <c r="ICR235" s="31"/>
      <c r="ICS235" s="31"/>
      <c r="ICT235" s="31"/>
      <c r="ICU235" s="31"/>
      <c r="ICV235" s="31"/>
      <c r="ICW235" s="31"/>
      <c r="ICX235" s="31"/>
      <c r="ICY235" s="31"/>
      <c r="ICZ235" s="31"/>
      <c r="IDA235" s="31"/>
      <c r="IDB235" s="31"/>
      <c r="IDC235" s="31"/>
      <c r="IDD235" s="31"/>
      <c r="IDE235" s="31"/>
      <c r="IDF235" s="31"/>
      <c r="IDG235" s="31"/>
      <c r="IDH235" s="31"/>
      <c r="IDI235" s="31"/>
      <c r="IDJ235" s="31"/>
      <c r="IDK235" s="31"/>
      <c r="IDL235" s="31"/>
      <c r="IDM235" s="31"/>
      <c r="IDN235" s="31"/>
      <c r="IDO235" s="31"/>
      <c r="IDP235" s="31"/>
      <c r="IDQ235" s="31"/>
      <c r="IDR235" s="31"/>
      <c r="IDS235" s="31"/>
      <c r="IDT235" s="31"/>
      <c r="IDU235" s="31"/>
      <c r="IDV235" s="31"/>
      <c r="IDW235" s="31"/>
      <c r="IDX235" s="31"/>
      <c r="IDY235" s="31"/>
      <c r="IDZ235" s="31"/>
      <c r="IEA235" s="31"/>
      <c r="IEB235" s="31"/>
      <c r="IEC235" s="31"/>
      <c r="IED235" s="31"/>
      <c r="IEE235" s="31"/>
      <c r="IEF235" s="31"/>
      <c r="IEG235" s="31"/>
      <c r="IEH235" s="31"/>
      <c r="IEI235" s="31"/>
      <c r="IEJ235" s="31"/>
      <c r="IEK235" s="31"/>
      <c r="IEL235" s="31"/>
      <c r="IEM235" s="31"/>
      <c r="IEN235" s="31"/>
      <c r="IEO235" s="31"/>
      <c r="IEP235" s="31"/>
      <c r="IEQ235" s="31"/>
      <c r="IER235" s="31"/>
      <c r="IES235" s="31"/>
      <c r="IET235" s="31"/>
      <c r="IEU235" s="31"/>
      <c r="IEV235" s="31"/>
      <c r="IEW235" s="31"/>
      <c r="IEX235" s="31"/>
      <c r="IEY235" s="31"/>
      <c r="IEZ235" s="31"/>
      <c r="IFA235" s="31"/>
      <c r="IFB235" s="31"/>
      <c r="IFC235" s="31"/>
      <c r="IFD235" s="31"/>
      <c r="IFE235" s="31"/>
      <c r="IFF235" s="31"/>
      <c r="IFG235" s="31"/>
      <c r="IFH235" s="31"/>
      <c r="IFI235" s="31"/>
      <c r="IFJ235" s="31"/>
      <c r="IFK235" s="31"/>
      <c r="IFL235" s="31"/>
      <c r="IFM235" s="31"/>
      <c r="IFN235" s="31"/>
      <c r="IFO235" s="31"/>
      <c r="IFP235" s="31"/>
      <c r="IFQ235" s="31"/>
      <c r="IFR235" s="31"/>
      <c r="IFS235" s="31"/>
      <c r="IFT235" s="31"/>
      <c r="IFU235" s="31"/>
      <c r="IFV235" s="31"/>
      <c r="IFW235" s="31"/>
      <c r="IFX235" s="31"/>
      <c r="IFY235" s="31"/>
      <c r="IFZ235" s="31"/>
      <c r="IGA235" s="31"/>
      <c r="IGB235" s="31"/>
      <c r="IGC235" s="31"/>
      <c r="IGD235" s="31"/>
      <c r="IGE235" s="31"/>
      <c r="IGF235" s="31"/>
      <c r="IGG235" s="31"/>
      <c r="IGH235" s="31"/>
      <c r="IGI235" s="31"/>
      <c r="IGJ235" s="31"/>
      <c r="IGK235" s="31"/>
      <c r="IGL235" s="31"/>
      <c r="IGM235" s="31"/>
      <c r="IGN235" s="31"/>
      <c r="IGO235" s="31"/>
      <c r="IGP235" s="31"/>
      <c r="IGQ235" s="31"/>
      <c r="IGR235" s="31"/>
      <c r="IGS235" s="31"/>
      <c r="IGT235" s="31"/>
      <c r="IGU235" s="31"/>
      <c r="IGV235" s="31"/>
      <c r="IGW235" s="31"/>
      <c r="IGX235" s="31"/>
      <c r="IGY235" s="31"/>
      <c r="IGZ235" s="31"/>
      <c r="IHA235" s="31"/>
      <c r="IHB235" s="31"/>
      <c r="IHC235" s="31"/>
      <c r="IHD235" s="31"/>
      <c r="IHE235" s="31"/>
      <c r="IHF235" s="31"/>
      <c r="IHG235" s="31"/>
      <c r="IHH235" s="31"/>
      <c r="IHI235" s="31"/>
      <c r="IHJ235" s="31"/>
      <c r="IHK235" s="31"/>
      <c r="IHL235" s="31"/>
      <c r="IHM235" s="31"/>
      <c r="IHN235" s="31"/>
      <c r="IHO235" s="31"/>
      <c r="IHP235" s="31"/>
      <c r="IHQ235" s="31"/>
      <c r="IHR235" s="31"/>
      <c r="IHS235" s="31"/>
      <c r="IHT235" s="31"/>
      <c r="IHU235" s="31"/>
      <c r="IHV235" s="31"/>
      <c r="IHW235" s="31"/>
      <c r="IHX235" s="31"/>
      <c r="IHY235" s="31"/>
      <c r="IHZ235" s="31"/>
      <c r="IIA235" s="31"/>
      <c r="IIB235" s="31"/>
      <c r="IIC235" s="31"/>
      <c r="IID235" s="31"/>
      <c r="IIE235" s="31"/>
      <c r="IIF235" s="31"/>
      <c r="IIG235" s="31"/>
      <c r="IIH235" s="31"/>
      <c r="III235" s="31"/>
      <c r="IIJ235" s="31"/>
      <c r="IIK235" s="31"/>
      <c r="IIL235" s="31"/>
      <c r="IIM235" s="31"/>
      <c r="IIN235" s="31"/>
      <c r="IIO235" s="31"/>
      <c r="IIP235" s="31"/>
      <c r="IIQ235" s="31"/>
      <c r="IIR235" s="31"/>
      <c r="IIS235" s="31"/>
      <c r="IIT235" s="31"/>
      <c r="IIU235" s="31"/>
      <c r="IIV235" s="31"/>
      <c r="IIW235" s="31"/>
      <c r="IIX235" s="31"/>
      <c r="IIY235" s="31"/>
      <c r="IIZ235" s="31"/>
      <c r="IJA235" s="31"/>
      <c r="IJB235" s="31"/>
      <c r="IJC235" s="31"/>
      <c r="IJD235" s="31"/>
      <c r="IJE235" s="31"/>
      <c r="IJF235" s="31"/>
      <c r="IJG235" s="31"/>
      <c r="IJH235" s="31"/>
      <c r="IJI235" s="31"/>
      <c r="IJJ235" s="31"/>
      <c r="IJK235" s="31"/>
      <c r="IJL235" s="31"/>
      <c r="IJM235" s="31"/>
      <c r="IJN235" s="31"/>
      <c r="IJO235" s="31"/>
      <c r="IJP235" s="31"/>
      <c r="IJQ235" s="31"/>
      <c r="IJR235" s="31"/>
      <c r="IJS235" s="31"/>
      <c r="IJT235" s="31"/>
      <c r="IJU235" s="31"/>
      <c r="IJV235" s="31"/>
      <c r="IJW235" s="31"/>
      <c r="IJX235" s="31"/>
      <c r="IJY235" s="31"/>
      <c r="IJZ235" s="31"/>
      <c r="IKA235" s="31"/>
      <c r="IKB235" s="31"/>
      <c r="IKC235" s="31"/>
      <c r="IKD235" s="31"/>
      <c r="IKE235" s="31"/>
      <c r="IKF235" s="31"/>
      <c r="IKG235" s="31"/>
      <c r="IKH235" s="31"/>
      <c r="IKI235" s="31"/>
      <c r="IKJ235" s="31"/>
      <c r="IKK235" s="31"/>
      <c r="IKL235" s="31"/>
      <c r="IKM235" s="31"/>
      <c r="IKN235" s="31"/>
      <c r="IKO235" s="31"/>
      <c r="IKP235" s="31"/>
      <c r="IKQ235" s="31"/>
      <c r="IKR235" s="31"/>
      <c r="IKS235" s="31"/>
      <c r="IKT235" s="31"/>
      <c r="IKU235" s="31"/>
      <c r="IKV235" s="31"/>
      <c r="IKW235" s="31"/>
      <c r="IKX235" s="31"/>
      <c r="IKY235" s="31"/>
      <c r="IKZ235" s="31"/>
      <c r="ILA235" s="31"/>
      <c r="ILB235" s="31"/>
      <c r="ILC235" s="31"/>
      <c r="ILD235" s="31"/>
      <c r="ILE235" s="31"/>
      <c r="ILF235" s="31"/>
      <c r="ILG235" s="31"/>
      <c r="ILH235" s="31"/>
      <c r="ILI235" s="31"/>
      <c r="ILJ235" s="31"/>
      <c r="ILK235" s="31"/>
      <c r="ILL235" s="31"/>
      <c r="ILM235" s="31"/>
      <c r="ILN235" s="31"/>
      <c r="ILO235" s="31"/>
      <c r="ILP235" s="31"/>
      <c r="ILQ235" s="31"/>
      <c r="ILR235" s="31"/>
      <c r="ILS235" s="31"/>
      <c r="ILT235" s="31"/>
      <c r="ILU235" s="31"/>
      <c r="ILV235" s="31"/>
      <c r="ILW235" s="31"/>
      <c r="ILX235" s="31"/>
      <c r="ILY235" s="31"/>
      <c r="ILZ235" s="31"/>
      <c r="IMA235" s="31"/>
      <c r="IMB235" s="31"/>
      <c r="IMC235" s="31"/>
      <c r="IMD235" s="31"/>
      <c r="IME235" s="31"/>
      <c r="IMF235" s="31"/>
      <c r="IMG235" s="31"/>
      <c r="IMH235" s="31"/>
      <c r="IMI235" s="31"/>
      <c r="IMJ235" s="31"/>
      <c r="IMK235" s="31"/>
      <c r="IML235" s="31"/>
      <c r="IMM235" s="31"/>
      <c r="IMN235" s="31"/>
      <c r="IMO235" s="31"/>
      <c r="IMP235" s="31"/>
      <c r="IMQ235" s="31"/>
      <c r="IMR235" s="31"/>
      <c r="IMS235" s="31"/>
      <c r="IMT235" s="31"/>
      <c r="IMU235" s="31"/>
      <c r="IMV235" s="31"/>
      <c r="IMW235" s="31"/>
      <c r="IMX235" s="31"/>
      <c r="IMY235" s="31"/>
      <c r="IMZ235" s="31"/>
      <c r="INA235" s="31"/>
      <c r="INB235" s="31"/>
      <c r="INC235" s="31"/>
      <c r="IND235" s="31"/>
      <c r="INE235" s="31"/>
      <c r="INF235" s="31"/>
      <c r="ING235" s="31"/>
      <c r="INH235" s="31"/>
      <c r="INI235" s="31"/>
      <c r="INJ235" s="31"/>
      <c r="INK235" s="31"/>
      <c r="INL235" s="31"/>
      <c r="INM235" s="31"/>
      <c r="INN235" s="31"/>
      <c r="INO235" s="31"/>
      <c r="INP235" s="31"/>
      <c r="INQ235" s="31"/>
      <c r="INR235" s="31"/>
      <c r="INS235" s="31"/>
      <c r="INT235" s="31"/>
      <c r="INU235" s="31"/>
      <c r="INV235" s="31"/>
      <c r="INW235" s="31"/>
      <c r="INX235" s="31"/>
      <c r="INY235" s="31"/>
      <c r="INZ235" s="31"/>
      <c r="IOA235" s="31"/>
      <c r="IOB235" s="31"/>
      <c r="IOC235" s="31"/>
      <c r="IOD235" s="31"/>
      <c r="IOE235" s="31"/>
      <c r="IOF235" s="31"/>
      <c r="IOG235" s="31"/>
      <c r="IOH235" s="31"/>
      <c r="IOI235" s="31"/>
      <c r="IOJ235" s="31"/>
      <c r="IOK235" s="31"/>
      <c r="IOL235" s="31"/>
      <c r="IOM235" s="31"/>
      <c r="ION235" s="31"/>
      <c r="IOO235" s="31"/>
      <c r="IOP235" s="31"/>
      <c r="IOQ235" s="31"/>
      <c r="IOR235" s="31"/>
      <c r="IOS235" s="31"/>
      <c r="IOT235" s="31"/>
      <c r="IOU235" s="31"/>
      <c r="IOV235" s="31"/>
      <c r="IOW235" s="31"/>
      <c r="IOX235" s="31"/>
      <c r="IOY235" s="31"/>
      <c r="IOZ235" s="31"/>
      <c r="IPA235" s="31"/>
      <c r="IPB235" s="31"/>
      <c r="IPC235" s="31"/>
      <c r="IPD235" s="31"/>
      <c r="IPE235" s="31"/>
      <c r="IPF235" s="31"/>
      <c r="IPG235" s="31"/>
      <c r="IPH235" s="31"/>
      <c r="IPI235" s="31"/>
      <c r="IPJ235" s="31"/>
      <c r="IPK235" s="31"/>
      <c r="IPL235" s="31"/>
      <c r="IPM235" s="31"/>
      <c r="IPN235" s="31"/>
      <c r="IPO235" s="31"/>
      <c r="IPP235" s="31"/>
      <c r="IPQ235" s="31"/>
      <c r="IPR235" s="31"/>
      <c r="IPS235" s="31"/>
      <c r="IPT235" s="31"/>
      <c r="IPU235" s="31"/>
      <c r="IPV235" s="31"/>
      <c r="IPW235" s="31"/>
      <c r="IPX235" s="31"/>
      <c r="IPY235" s="31"/>
      <c r="IPZ235" s="31"/>
      <c r="IQA235" s="31"/>
      <c r="IQB235" s="31"/>
      <c r="IQC235" s="31"/>
      <c r="IQD235" s="31"/>
      <c r="IQE235" s="31"/>
      <c r="IQF235" s="31"/>
      <c r="IQG235" s="31"/>
      <c r="IQH235" s="31"/>
      <c r="IQI235" s="31"/>
      <c r="IQJ235" s="31"/>
      <c r="IQK235" s="31"/>
      <c r="IQL235" s="31"/>
      <c r="IQM235" s="31"/>
      <c r="IQN235" s="31"/>
      <c r="IQO235" s="31"/>
      <c r="IQP235" s="31"/>
      <c r="IQQ235" s="31"/>
      <c r="IQR235" s="31"/>
      <c r="IQS235" s="31"/>
      <c r="IQT235" s="31"/>
      <c r="IQU235" s="31"/>
      <c r="IQV235" s="31"/>
      <c r="IQW235" s="31"/>
      <c r="IQX235" s="31"/>
      <c r="IQY235" s="31"/>
      <c r="IQZ235" s="31"/>
      <c r="IRA235" s="31"/>
      <c r="IRB235" s="31"/>
      <c r="IRC235" s="31"/>
      <c r="IRD235" s="31"/>
      <c r="IRE235" s="31"/>
      <c r="IRF235" s="31"/>
      <c r="IRG235" s="31"/>
      <c r="IRH235" s="31"/>
      <c r="IRI235" s="31"/>
      <c r="IRJ235" s="31"/>
      <c r="IRK235" s="31"/>
      <c r="IRL235" s="31"/>
      <c r="IRM235" s="31"/>
      <c r="IRN235" s="31"/>
      <c r="IRO235" s="31"/>
      <c r="IRP235" s="31"/>
      <c r="IRQ235" s="31"/>
      <c r="IRR235" s="31"/>
      <c r="IRS235" s="31"/>
      <c r="IRT235" s="31"/>
      <c r="IRU235" s="31"/>
      <c r="IRV235" s="31"/>
      <c r="IRW235" s="31"/>
      <c r="IRX235" s="31"/>
      <c r="IRY235" s="31"/>
      <c r="IRZ235" s="31"/>
      <c r="ISA235" s="31"/>
      <c r="ISB235" s="31"/>
      <c r="ISC235" s="31"/>
      <c r="ISD235" s="31"/>
      <c r="ISE235" s="31"/>
      <c r="ISF235" s="31"/>
      <c r="ISG235" s="31"/>
      <c r="ISH235" s="31"/>
      <c r="ISI235" s="31"/>
      <c r="ISJ235" s="31"/>
      <c r="ISK235" s="31"/>
      <c r="ISL235" s="31"/>
      <c r="ISM235" s="31"/>
      <c r="ISN235" s="31"/>
      <c r="ISO235" s="31"/>
      <c r="ISP235" s="31"/>
      <c r="ISQ235" s="31"/>
      <c r="ISR235" s="31"/>
      <c r="ISS235" s="31"/>
      <c r="IST235" s="31"/>
      <c r="ISU235" s="31"/>
      <c r="ISV235" s="31"/>
      <c r="ISW235" s="31"/>
      <c r="ISX235" s="31"/>
      <c r="ISY235" s="31"/>
      <c r="ISZ235" s="31"/>
      <c r="ITA235" s="31"/>
      <c r="ITB235" s="31"/>
      <c r="ITC235" s="31"/>
      <c r="ITD235" s="31"/>
      <c r="ITE235" s="31"/>
      <c r="ITF235" s="31"/>
      <c r="ITG235" s="31"/>
      <c r="ITH235" s="31"/>
      <c r="ITI235" s="31"/>
      <c r="ITJ235" s="31"/>
      <c r="ITK235" s="31"/>
      <c r="ITL235" s="31"/>
      <c r="ITM235" s="31"/>
      <c r="ITN235" s="31"/>
      <c r="ITO235" s="31"/>
      <c r="ITP235" s="31"/>
      <c r="ITQ235" s="31"/>
      <c r="ITR235" s="31"/>
      <c r="ITS235" s="31"/>
      <c r="ITT235" s="31"/>
      <c r="ITU235" s="31"/>
      <c r="ITV235" s="31"/>
      <c r="ITW235" s="31"/>
      <c r="ITX235" s="31"/>
      <c r="ITY235" s="31"/>
      <c r="ITZ235" s="31"/>
      <c r="IUA235" s="31"/>
      <c r="IUB235" s="31"/>
      <c r="IUC235" s="31"/>
      <c r="IUD235" s="31"/>
      <c r="IUE235" s="31"/>
      <c r="IUF235" s="31"/>
      <c r="IUG235" s="31"/>
      <c r="IUH235" s="31"/>
      <c r="IUI235" s="31"/>
      <c r="IUJ235" s="31"/>
      <c r="IUK235" s="31"/>
      <c r="IUL235" s="31"/>
      <c r="IUM235" s="31"/>
      <c r="IUN235" s="31"/>
      <c r="IUO235" s="31"/>
      <c r="IUP235" s="31"/>
      <c r="IUQ235" s="31"/>
      <c r="IUR235" s="31"/>
      <c r="IUS235" s="31"/>
      <c r="IUT235" s="31"/>
      <c r="IUU235" s="31"/>
      <c r="IUV235" s="31"/>
      <c r="IUW235" s="31"/>
      <c r="IUX235" s="31"/>
      <c r="IUY235" s="31"/>
      <c r="IUZ235" s="31"/>
      <c r="IVA235" s="31"/>
      <c r="IVB235" s="31"/>
      <c r="IVC235" s="31"/>
      <c r="IVD235" s="31"/>
      <c r="IVE235" s="31"/>
      <c r="IVF235" s="31"/>
      <c r="IVG235" s="31"/>
      <c r="IVH235" s="31"/>
      <c r="IVI235" s="31"/>
      <c r="IVJ235" s="31"/>
      <c r="IVK235" s="31"/>
      <c r="IVL235" s="31"/>
      <c r="IVM235" s="31"/>
      <c r="IVN235" s="31"/>
      <c r="IVO235" s="31"/>
      <c r="IVP235" s="31"/>
      <c r="IVQ235" s="31"/>
      <c r="IVR235" s="31"/>
      <c r="IVS235" s="31"/>
      <c r="IVT235" s="31"/>
      <c r="IVU235" s="31"/>
      <c r="IVV235" s="31"/>
      <c r="IVW235" s="31"/>
      <c r="IVX235" s="31"/>
      <c r="IVY235" s="31"/>
      <c r="IVZ235" s="31"/>
      <c r="IWA235" s="31"/>
      <c r="IWB235" s="31"/>
      <c r="IWC235" s="31"/>
      <c r="IWD235" s="31"/>
      <c r="IWE235" s="31"/>
      <c r="IWF235" s="31"/>
      <c r="IWG235" s="31"/>
      <c r="IWH235" s="31"/>
      <c r="IWI235" s="31"/>
      <c r="IWJ235" s="31"/>
      <c r="IWK235" s="31"/>
      <c r="IWL235" s="31"/>
      <c r="IWM235" s="31"/>
      <c r="IWN235" s="31"/>
      <c r="IWO235" s="31"/>
      <c r="IWP235" s="31"/>
      <c r="IWQ235" s="31"/>
      <c r="IWR235" s="31"/>
      <c r="IWS235" s="31"/>
      <c r="IWT235" s="31"/>
      <c r="IWU235" s="31"/>
      <c r="IWV235" s="31"/>
      <c r="IWW235" s="31"/>
      <c r="IWX235" s="31"/>
      <c r="IWY235" s="31"/>
      <c r="IWZ235" s="31"/>
      <c r="IXA235" s="31"/>
      <c r="IXB235" s="31"/>
      <c r="IXC235" s="31"/>
      <c r="IXD235" s="31"/>
      <c r="IXE235" s="31"/>
      <c r="IXF235" s="31"/>
      <c r="IXG235" s="31"/>
      <c r="IXH235" s="31"/>
      <c r="IXI235" s="31"/>
      <c r="IXJ235" s="31"/>
      <c r="IXK235" s="31"/>
      <c r="IXL235" s="31"/>
      <c r="IXM235" s="31"/>
      <c r="IXN235" s="31"/>
      <c r="IXO235" s="31"/>
      <c r="IXP235" s="31"/>
      <c r="IXQ235" s="31"/>
      <c r="IXR235" s="31"/>
      <c r="IXS235" s="31"/>
      <c r="IXT235" s="31"/>
      <c r="IXU235" s="31"/>
      <c r="IXV235" s="31"/>
      <c r="IXW235" s="31"/>
      <c r="IXX235" s="31"/>
      <c r="IXY235" s="31"/>
      <c r="IXZ235" s="31"/>
      <c r="IYA235" s="31"/>
      <c r="IYB235" s="31"/>
      <c r="IYC235" s="31"/>
      <c r="IYD235" s="31"/>
      <c r="IYE235" s="31"/>
      <c r="IYF235" s="31"/>
      <c r="IYG235" s="31"/>
      <c r="IYH235" s="31"/>
      <c r="IYI235" s="31"/>
      <c r="IYJ235" s="31"/>
      <c r="IYK235" s="31"/>
      <c r="IYL235" s="31"/>
      <c r="IYM235" s="31"/>
      <c r="IYN235" s="31"/>
      <c r="IYO235" s="31"/>
      <c r="IYP235" s="31"/>
      <c r="IYQ235" s="31"/>
      <c r="IYR235" s="31"/>
      <c r="IYS235" s="31"/>
      <c r="IYT235" s="31"/>
      <c r="IYU235" s="31"/>
      <c r="IYV235" s="31"/>
      <c r="IYW235" s="31"/>
      <c r="IYX235" s="31"/>
      <c r="IYY235" s="31"/>
      <c r="IYZ235" s="31"/>
      <c r="IZA235" s="31"/>
      <c r="IZB235" s="31"/>
      <c r="IZC235" s="31"/>
      <c r="IZD235" s="31"/>
      <c r="IZE235" s="31"/>
      <c r="IZF235" s="31"/>
      <c r="IZG235" s="31"/>
      <c r="IZH235" s="31"/>
      <c r="IZI235" s="31"/>
      <c r="IZJ235" s="31"/>
      <c r="IZK235" s="31"/>
      <c r="IZL235" s="31"/>
      <c r="IZM235" s="31"/>
      <c r="IZN235" s="31"/>
      <c r="IZO235" s="31"/>
      <c r="IZP235" s="31"/>
      <c r="IZQ235" s="31"/>
      <c r="IZR235" s="31"/>
      <c r="IZS235" s="31"/>
      <c r="IZT235" s="31"/>
      <c r="IZU235" s="31"/>
      <c r="IZV235" s="31"/>
      <c r="IZW235" s="31"/>
      <c r="IZX235" s="31"/>
      <c r="IZY235" s="31"/>
      <c r="IZZ235" s="31"/>
      <c r="JAA235" s="31"/>
      <c r="JAB235" s="31"/>
      <c r="JAC235" s="31"/>
      <c r="JAD235" s="31"/>
      <c r="JAE235" s="31"/>
      <c r="JAF235" s="31"/>
      <c r="JAG235" s="31"/>
      <c r="JAH235" s="31"/>
      <c r="JAI235" s="31"/>
      <c r="JAJ235" s="31"/>
      <c r="JAK235" s="31"/>
      <c r="JAL235" s="31"/>
      <c r="JAM235" s="31"/>
      <c r="JAN235" s="31"/>
      <c r="JAO235" s="31"/>
      <c r="JAP235" s="31"/>
      <c r="JAQ235" s="31"/>
      <c r="JAR235" s="31"/>
      <c r="JAS235" s="31"/>
      <c r="JAT235" s="31"/>
      <c r="JAU235" s="31"/>
      <c r="JAV235" s="31"/>
      <c r="JAW235" s="31"/>
      <c r="JAX235" s="31"/>
      <c r="JAY235" s="31"/>
      <c r="JAZ235" s="31"/>
      <c r="JBA235" s="31"/>
      <c r="JBB235" s="31"/>
      <c r="JBC235" s="31"/>
      <c r="JBD235" s="31"/>
      <c r="JBE235" s="31"/>
      <c r="JBF235" s="31"/>
      <c r="JBG235" s="31"/>
      <c r="JBH235" s="31"/>
      <c r="JBI235" s="31"/>
      <c r="JBJ235" s="31"/>
      <c r="JBK235" s="31"/>
      <c r="JBL235" s="31"/>
      <c r="JBM235" s="31"/>
      <c r="JBN235" s="31"/>
      <c r="JBO235" s="31"/>
      <c r="JBP235" s="31"/>
      <c r="JBQ235" s="31"/>
      <c r="JBR235" s="31"/>
      <c r="JBS235" s="31"/>
      <c r="JBT235" s="31"/>
      <c r="JBU235" s="31"/>
      <c r="JBV235" s="31"/>
      <c r="JBW235" s="31"/>
      <c r="JBX235" s="31"/>
      <c r="JBY235" s="31"/>
      <c r="JBZ235" s="31"/>
      <c r="JCA235" s="31"/>
      <c r="JCB235" s="31"/>
      <c r="JCC235" s="31"/>
      <c r="JCD235" s="31"/>
      <c r="JCE235" s="31"/>
      <c r="JCF235" s="31"/>
      <c r="JCG235" s="31"/>
      <c r="JCH235" s="31"/>
      <c r="JCI235" s="31"/>
      <c r="JCJ235" s="31"/>
      <c r="JCK235" s="31"/>
      <c r="JCL235" s="31"/>
      <c r="JCM235" s="31"/>
      <c r="JCN235" s="31"/>
      <c r="JCO235" s="31"/>
      <c r="JCP235" s="31"/>
      <c r="JCQ235" s="31"/>
      <c r="JCR235" s="31"/>
      <c r="JCS235" s="31"/>
      <c r="JCT235" s="31"/>
      <c r="JCU235" s="31"/>
      <c r="JCV235" s="31"/>
      <c r="JCW235" s="31"/>
      <c r="JCX235" s="31"/>
      <c r="JCY235" s="31"/>
      <c r="JCZ235" s="31"/>
      <c r="JDA235" s="31"/>
      <c r="JDB235" s="31"/>
      <c r="JDC235" s="31"/>
      <c r="JDD235" s="31"/>
      <c r="JDE235" s="31"/>
      <c r="JDF235" s="31"/>
      <c r="JDG235" s="31"/>
      <c r="JDH235" s="31"/>
      <c r="JDI235" s="31"/>
      <c r="JDJ235" s="31"/>
      <c r="JDK235" s="31"/>
      <c r="JDL235" s="31"/>
      <c r="JDM235" s="31"/>
      <c r="JDN235" s="31"/>
      <c r="JDO235" s="31"/>
      <c r="JDP235" s="31"/>
      <c r="JDQ235" s="31"/>
      <c r="JDR235" s="31"/>
      <c r="JDS235" s="31"/>
      <c r="JDT235" s="31"/>
      <c r="JDU235" s="31"/>
      <c r="JDV235" s="31"/>
      <c r="JDW235" s="31"/>
      <c r="JDX235" s="31"/>
      <c r="JDY235" s="31"/>
      <c r="JDZ235" s="31"/>
      <c r="JEA235" s="31"/>
      <c r="JEB235" s="31"/>
      <c r="JEC235" s="31"/>
      <c r="JED235" s="31"/>
      <c r="JEE235" s="31"/>
      <c r="JEF235" s="31"/>
      <c r="JEG235" s="31"/>
      <c r="JEH235" s="31"/>
      <c r="JEI235" s="31"/>
      <c r="JEJ235" s="31"/>
      <c r="JEK235" s="31"/>
      <c r="JEL235" s="31"/>
      <c r="JEM235" s="31"/>
      <c r="JEN235" s="31"/>
      <c r="JEO235" s="31"/>
      <c r="JEP235" s="31"/>
      <c r="JEQ235" s="31"/>
      <c r="JER235" s="31"/>
      <c r="JES235" s="31"/>
      <c r="JET235" s="31"/>
      <c r="JEU235" s="31"/>
      <c r="JEV235" s="31"/>
      <c r="JEW235" s="31"/>
      <c r="JEX235" s="31"/>
      <c r="JEY235" s="31"/>
      <c r="JEZ235" s="31"/>
      <c r="JFA235" s="31"/>
      <c r="JFB235" s="31"/>
      <c r="JFC235" s="31"/>
      <c r="JFD235" s="31"/>
      <c r="JFE235" s="31"/>
      <c r="JFF235" s="31"/>
      <c r="JFG235" s="31"/>
      <c r="JFH235" s="31"/>
      <c r="JFI235" s="31"/>
      <c r="JFJ235" s="31"/>
      <c r="JFK235" s="31"/>
      <c r="JFL235" s="31"/>
      <c r="JFM235" s="31"/>
      <c r="JFN235" s="31"/>
      <c r="JFO235" s="31"/>
      <c r="JFP235" s="31"/>
      <c r="JFQ235" s="31"/>
      <c r="JFR235" s="31"/>
      <c r="JFS235" s="31"/>
      <c r="JFT235" s="31"/>
      <c r="JFU235" s="31"/>
      <c r="JFV235" s="31"/>
      <c r="JFW235" s="31"/>
      <c r="JFX235" s="31"/>
      <c r="JFY235" s="31"/>
      <c r="JFZ235" s="31"/>
      <c r="JGA235" s="31"/>
      <c r="JGB235" s="31"/>
      <c r="JGC235" s="31"/>
      <c r="JGD235" s="31"/>
      <c r="JGE235" s="31"/>
      <c r="JGF235" s="31"/>
      <c r="JGG235" s="31"/>
      <c r="JGH235" s="31"/>
      <c r="JGI235" s="31"/>
      <c r="JGJ235" s="31"/>
      <c r="JGK235" s="31"/>
      <c r="JGL235" s="31"/>
      <c r="JGM235" s="31"/>
      <c r="JGN235" s="31"/>
      <c r="JGO235" s="31"/>
      <c r="JGP235" s="31"/>
      <c r="JGQ235" s="31"/>
      <c r="JGR235" s="31"/>
      <c r="JGS235" s="31"/>
      <c r="JGT235" s="31"/>
      <c r="JGU235" s="31"/>
      <c r="JGV235" s="31"/>
      <c r="JGW235" s="31"/>
      <c r="JGX235" s="31"/>
      <c r="JGY235" s="31"/>
      <c r="JGZ235" s="31"/>
      <c r="JHA235" s="31"/>
      <c r="JHB235" s="31"/>
      <c r="JHC235" s="31"/>
      <c r="JHD235" s="31"/>
      <c r="JHE235" s="31"/>
      <c r="JHF235" s="31"/>
      <c r="JHG235" s="31"/>
      <c r="JHH235" s="31"/>
      <c r="JHI235" s="31"/>
      <c r="JHJ235" s="31"/>
      <c r="JHK235" s="31"/>
      <c r="JHL235" s="31"/>
      <c r="JHM235" s="31"/>
      <c r="JHN235" s="31"/>
      <c r="JHO235" s="31"/>
      <c r="JHP235" s="31"/>
      <c r="JHQ235" s="31"/>
      <c r="JHR235" s="31"/>
      <c r="JHS235" s="31"/>
      <c r="JHT235" s="31"/>
      <c r="JHU235" s="31"/>
      <c r="JHV235" s="31"/>
      <c r="JHW235" s="31"/>
      <c r="JHX235" s="31"/>
      <c r="JHY235" s="31"/>
      <c r="JHZ235" s="31"/>
      <c r="JIA235" s="31"/>
      <c r="JIB235" s="31"/>
      <c r="JIC235" s="31"/>
      <c r="JID235" s="31"/>
      <c r="JIE235" s="31"/>
      <c r="JIF235" s="31"/>
      <c r="JIG235" s="31"/>
      <c r="JIH235" s="31"/>
      <c r="JII235" s="31"/>
      <c r="JIJ235" s="31"/>
      <c r="JIK235" s="31"/>
      <c r="JIL235" s="31"/>
      <c r="JIM235" s="31"/>
      <c r="JIN235" s="31"/>
      <c r="JIO235" s="31"/>
      <c r="JIP235" s="31"/>
      <c r="JIQ235" s="31"/>
      <c r="JIR235" s="31"/>
      <c r="JIS235" s="31"/>
      <c r="JIT235" s="31"/>
      <c r="JIU235" s="31"/>
      <c r="JIV235" s="31"/>
      <c r="JIW235" s="31"/>
      <c r="JIX235" s="31"/>
      <c r="JIY235" s="31"/>
      <c r="JIZ235" s="31"/>
      <c r="JJA235" s="31"/>
      <c r="JJB235" s="31"/>
      <c r="JJC235" s="31"/>
      <c r="JJD235" s="31"/>
      <c r="JJE235" s="31"/>
      <c r="JJF235" s="31"/>
      <c r="JJG235" s="31"/>
      <c r="JJH235" s="31"/>
      <c r="JJI235" s="31"/>
      <c r="JJJ235" s="31"/>
      <c r="JJK235" s="31"/>
      <c r="JJL235" s="31"/>
      <c r="JJM235" s="31"/>
      <c r="JJN235" s="31"/>
      <c r="JJO235" s="31"/>
      <c r="JJP235" s="31"/>
      <c r="JJQ235" s="31"/>
      <c r="JJR235" s="31"/>
      <c r="JJS235" s="31"/>
      <c r="JJT235" s="31"/>
      <c r="JJU235" s="31"/>
      <c r="JJV235" s="31"/>
      <c r="JJW235" s="31"/>
      <c r="JJX235" s="31"/>
      <c r="JJY235" s="31"/>
      <c r="JJZ235" s="31"/>
      <c r="JKA235" s="31"/>
      <c r="JKB235" s="31"/>
      <c r="JKC235" s="31"/>
      <c r="JKD235" s="31"/>
      <c r="JKE235" s="31"/>
      <c r="JKF235" s="31"/>
      <c r="JKG235" s="31"/>
      <c r="JKH235" s="31"/>
      <c r="JKI235" s="31"/>
      <c r="JKJ235" s="31"/>
      <c r="JKK235" s="31"/>
      <c r="JKL235" s="31"/>
      <c r="JKM235" s="31"/>
      <c r="JKN235" s="31"/>
      <c r="JKO235" s="31"/>
      <c r="JKP235" s="31"/>
      <c r="JKQ235" s="31"/>
      <c r="JKR235" s="31"/>
      <c r="JKS235" s="31"/>
      <c r="JKT235" s="31"/>
      <c r="JKU235" s="31"/>
      <c r="JKV235" s="31"/>
      <c r="JKW235" s="31"/>
      <c r="JKX235" s="31"/>
      <c r="JKY235" s="31"/>
      <c r="JKZ235" s="31"/>
      <c r="JLA235" s="31"/>
      <c r="JLB235" s="31"/>
      <c r="JLC235" s="31"/>
      <c r="JLD235" s="31"/>
      <c r="JLE235" s="31"/>
      <c r="JLF235" s="31"/>
      <c r="JLG235" s="31"/>
      <c r="JLH235" s="31"/>
      <c r="JLI235" s="31"/>
      <c r="JLJ235" s="31"/>
      <c r="JLK235" s="31"/>
      <c r="JLL235" s="31"/>
      <c r="JLM235" s="31"/>
      <c r="JLN235" s="31"/>
      <c r="JLO235" s="31"/>
      <c r="JLP235" s="31"/>
      <c r="JLQ235" s="31"/>
      <c r="JLR235" s="31"/>
      <c r="JLS235" s="31"/>
      <c r="JLT235" s="31"/>
      <c r="JLU235" s="31"/>
      <c r="JLV235" s="31"/>
      <c r="JLW235" s="31"/>
      <c r="JLX235" s="31"/>
      <c r="JLY235" s="31"/>
      <c r="JLZ235" s="31"/>
      <c r="JMA235" s="31"/>
      <c r="JMB235" s="31"/>
      <c r="JMC235" s="31"/>
      <c r="JMD235" s="31"/>
      <c r="JME235" s="31"/>
      <c r="JMF235" s="31"/>
      <c r="JMG235" s="31"/>
      <c r="JMH235" s="31"/>
      <c r="JMI235" s="31"/>
      <c r="JMJ235" s="31"/>
      <c r="JMK235" s="31"/>
      <c r="JML235" s="31"/>
      <c r="JMM235" s="31"/>
      <c r="JMN235" s="31"/>
      <c r="JMO235" s="31"/>
      <c r="JMP235" s="31"/>
      <c r="JMQ235" s="31"/>
      <c r="JMR235" s="31"/>
      <c r="JMS235" s="31"/>
      <c r="JMT235" s="31"/>
      <c r="JMU235" s="31"/>
      <c r="JMV235" s="31"/>
      <c r="JMW235" s="31"/>
      <c r="JMX235" s="31"/>
      <c r="JMY235" s="31"/>
      <c r="JMZ235" s="31"/>
      <c r="JNA235" s="31"/>
      <c r="JNB235" s="31"/>
      <c r="JNC235" s="31"/>
      <c r="JND235" s="31"/>
      <c r="JNE235" s="31"/>
      <c r="JNF235" s="31"/>
      <c r="JNG235" s="31"/>
      <c r="JNH235" s="31"/>
      <c r="JNI235" s="31"/>
      <c r="JNJ235" s="31"/>
      <c r="JNK235" s="31"/>
      <c r="JNL235" s="31"/>
      <c r="JNM235" s="31"/>
      <c r="JNN235" s="31"/>
      <c r="JNO235" s="31"/>
      <c r="JNP235" s="31"/>
      <c r="JNQ235" s="31"/>
      <c r="JNR235" s="31"/>
      <c r="JNS235" s="31"/>
      <c r="JNT235" s="31"/>
      <c r="JNU235" s="31"/>
      <c r="JNV235" s="31"/>
      <c r="JNW235" s="31"/>
      <c r="JNX235" s="31"/>
      <c r="JNY235" s="31"/>
      <c r="JNZ235" s="31"/>
      <c r="JOA235" s="31"/>
      <c r="JOB235" s="31"/>
      <c r="JOC235" s="31"/>
      <c r="JOD235" s="31"/>
      <c r="JOE235" s="31"/>
      <c r="JOF235" s="31"/>
      <c r="JOG235" s="31"/>
      <c r="JOH235" s="31"/>
      <c r="JOI235" s="31"/>
      <c r="JOJ235" s="31"/>
      <c r="JOK235" s="31"/>
      <c r="JOL235" s="31"/>
      <c r="JOM235" s="31"/>
      <c r="JON235" s="31"/>
      <c r="JOO235" s="31"/>
      <c r="JOP235" s="31"/>
      <c r="JOQ235" s="31"/>
      <c r="JOR235" s="31"/>
      <c r="JOS235" s="31"/>
      <c r="JOT235" s="31"/>
      <c r="JOU235" s="31"/>
      <c r="JOV235" s="31"/>
      <c r="JOW235" s="31"/>
      <c r="JOX235" s="31"/>
      <c r="JOY235" s="31"/>
      <c r="JOZ235" s="31"/>
      <c r="JPA235" s="31"/>
      <c r="JPB235" s="31"/>
      <c r="JPC235" s="31"/>
      <c r="JPD235" s="31"/>
      <c r="JPE235" s="31"/>
      <c r="JPF235" s="31"/>
      <c r="JPG235" s="31"/>
      <c r="JPH235" s="31"/>
      <c r="JPI235" s="31"/>
      <c r="JPJ235" s="31"/>
      <c r="JPK235" s="31"/>
      <c r="JPL235" s="31"/>
      <c r="JPM235" s="31"/>
      <c r="JPN235" s="31"/>
      <c r="JPO235" s="31"/>
      <c r="JPP235" s="31"/>
      <c r="JPQ235" s="31"/>
      <c r="JPR235" s="31"/>
      <c r="JPS235" s="31"/>
      <c r="JPT235" s="31"/>
      <c r="JPU235" s="31"/>
      <c r="JPV235" s="31"/>
      <c r="JPW235" s="31"/>
      <c r="JPX235" s="31"/>
      <c r="JPY235" s="31"/>
      <c r="JPZ235" s="31"/>
      <c r="JQA235" s="31"/>
      <c r="JQB235" s="31"/>
      <c r="JQC235" s="31"/>
      <c r="JQD235" s="31"/>
      <c r="JQE235" s="31"/>
      <c r="JQF235" s="31"/>
      <c r="JQG235" s="31"/>
      <c r="JQH235" s="31"/>
      <c r="JQI235" s="31"/>
      <c r="JQJ235" s="31"/>
      <c r="JQK235" s="31"/>
      <c r="JQL235" s="31"/>
      <c r="JQM235" s="31"/>
      <c r="JQN235" s="31"/>
      <c r="JQO235" s="31"/>
      <c r="JQP235" s="31"/>
      <c r="JQQ235" s="31"/>
      <c r="JQR235" s="31"/>
      <c r="JQS235" s="31"/>
      <c r="JQT235" s="31"/>
      <c r="JQU235" s="31"/>
      <c r="JQV235" s="31"/>
      <c r="JQW235" s="31"/>
      <c r="JQX235" s="31"/>
      <c r="JQY235" s="31"/>
      <c r="JQZ235" s="31"/>
      <c r="JRA235" s="31"/>
      <c r="JRB235" s="31"/>
      <c r="JRC235" s="31"/>
      <c r="JRD235" s="31"/>
      <c r="JRE235" s="31"/>
      <c r="JRF235" s="31"/>
      <c r="JRG235" s="31"/>
      <c r="JRH235" s="31"/>
      <c r="JRI235" s="31"/>
      <c r="JRJ235" s="31"/>
      <c r="JRK235" s="31"/>
      <c r="JRL235" s="31"/>
      <c r="JRM235" s="31"/>
      <c r="JRN235" s="31"/>
      <c r="JRO235" s="31"/>
      <c r="JRP235" s="31"/>
      <c r="JRQ235" s="31"/>
      <c r="JRR235" s="31"/>
      <c r="JRS235" s="31"/>
      <c r="JRT235" s="31"/>
      <c r="JRU235" s="31"/>
      <c r="JRV235" s="31"/>
      <c r="JRW235" s="31"/>
      <c r="JRX235" s="31"/>
      <c r="JRY235" s="31"/>
      <c r="JRZ235" s="31"/>
      <c r="JSA235" s="31"/>
      <c r="JSB235" s="31"/>
      <c r="JSC235" s="31"/>
      <c r="JSD235" s="31"/>
      <c r="JSE235" s="31"/>
      <c r="JSF235" s="31"/>
      <c r="JSG235" s="31"/>
      <c r="JSH235" s="31"/>
      <c r="JSI235" s="31"/>
      <c r="JSJ235" s="31"/>
      <c r="JSK235" s="31"/>
      <c r="JSL235" s="31"/>
      <c r="JSM235" s="31"/>
      <c r="JSN235" s="31"/>
      <c r="JSO235" s="31"/>
      <c r="JSP235" s="31"/>
      <c r="JSQ235" s="31"/>
      <c r="JSR235" s="31"/>
      <c r="JSS235" s="31"/>
      <c r="JST235" s="31"/>
      <c r="JSU235" s="31"/>
      <c r="JSV235" s="31"/>
      <c r="JSW235" s="31"/>
      <c r="JSX235" s="31"/>
      <c r="JSY235" s="31"/>
      <c r="JSZ235" s="31"/>
      <c r="JTA235" s="31"/>
      <c r="JTB235" s="31"/>
      <c r="JTC235" s="31"/>
      <c r="JTD235" s="31"/>
      <c r="JTE235" s="31"/>
      <c r="JTF235" s="31"/>
      <c r="JTG235" s="31"/>
      <c r="JTH235" s="31"/>
      <c r="JTI235" s="31"/>
      <c r="JTJ235" s="31"/>
      <c r="JTK235" s="31"/>
      <c r="JTL235" s="31"/>
      <c r="JTM235" s="31"/>
      <c r="JTN235" s="31"/>
      <c r="JTO235" s="31"/>
      <c r="JTP235" s="31"/>
      <c r="JTQ235" s="31"/>
      <c r="JTR235" s="31"/>
      <c r="JTS235" s="31"/>
      <c r="JTT235" s="31"/>
      <c r="JTU235" s="31"/>
      <c r="JTV235" s="31"/>
      <c r="JTW235" s="31"/>
      <c r="JTX235" s="31"/>
      <c r="JTY235" s="31"/>
      <c r="JTZ235" s="31"/>
      <c r="JUA235" s="31"/>
      <c r="JUB235" s="31"/>
      <c r="JUC235" s="31"/>
      <c r="JUD235" s="31"/>
      <c r="JUE235" s="31"/>
      <c r="JUF235" s="31"/>
      <c r="JUG235" s="31"/>
      <c r="JUH235" s="31"/>
      <c r="JUI235" s="31"/>
      <c r="JUJ235" s="31"/>
      <c r="JUK235" s="31"/>
      <c r="JUL235" s="31"/>
      <c r="JUM235" s="31"/>
      <c r="JUN235" s="31"/>
      <c r="JUO235" s="31"/>
      <c r="JUP235" s="31"/>
      <c r="JUQ235" s="31"/>
      <c r="JUR235" s="31"/>
      <c r="JUS235" s="31"/>
      <c r="JUT235" s="31"/>
      <c r="JUU235" s="31"/>
      <c r="JUV235" s="31"/>
      <c r="JUW235" s="31"/>
      <c r="JUX235" s="31"/>
      <c r="JUY235" s="31"/>
      <c r="JUZ235" s="31"/>
      <c r="JVA235" s="31"/>
      <c r="JVB235" s="31"/>
      <c r="JVC235" s="31"/>
      <c r="JVD235" s="31"/>
      <c r="JVE235" s="31"/>
      <c r="JVF235" s="31"/>
      <c r="JVG235" s="31"/>
      <c r="JVH235" s="31"/>
      <c r="JVI235" s="31"/>
      <c r="JVJ235" s="31"/>
      <c r="JVK235" s="31"/>
      <c r="JVL235" s="31"/>
      <c r="JVM235" s="31"/>
      <c r="JVN235" s="31"/>
      <c r="JVO235" s="31"/>
      <c r="JVP235" s="31"/>
      <c r="JVQ235" s="31"/>
      <c r="JVR235" s="31"/>
      <c r="JVS235" s="31"/>
      <c r="JVT235" s="31"/>
      <c r="JVU235" s="31"/>
      <c r="JVV235" s="31"/>
      <c r="JVW235" s="31"/>
      <c r="JVX235" s="31"/>
      <c r="JVY235" s="31"/>
      <c r="JVZ235" s="31"/>
      <c r="JWA235" s="31"/>
      <c r="JWB235" s="31"/>
      <c r="JWC235" s="31"/>
      <c r="JWD235" s="31"/>
      <c r="JWE235" s="31"/>
      <c r="JWF235" s="31"/>
      <c r="JWG235" s="31"/>
      <c r="JWH235" s="31"/>
      <c r="JWI235" s="31"/>
      <c r="JWJ235" s="31"/>
      <c r="JWK235" s="31"/>
      <c r="JWL235" s="31"/>
      <c r="JWM235" s="31"/>
      <c r="JWN235" s="31"/>
      <c r="JWO235" s="31"/>
      <c r="JWP235" s="31"/>
      <c r="JWQ235" s="31"/>
      <c r="JWR235" s="31"/>
      <c r="JWS235" s="31"/>
      <c r="JWT235" s="31"/>
      <c r="JWU235" s="31"/>
      <c r="JWV235" s="31"/>
      <c r="JWW235" s="31"/>
      <c r="JWX235" s="31"/>
      <c r="JWY235" s="31"/>
      <c r="JWZ235" s="31"/>
      <c r="JXA235" s="31"/>
      <c r="JXB235" s="31"/>
      <c r="JXC235" s="31"/>
      <c r="JXD235" s="31"/>
      <c r="JXE235" s="31"/>
      <c r="JXF235" s="31"/>
      <c r="JXG235" s="31"/>
      <c r="JXH235" s="31"/>
      <c r="JXI235" s="31"/>
      <c r="JXJ235" s="31"/>
      <c r="JXK235" s="31"/>
      <c r="JXL235" s="31"/>
      <c r="JXM235" s="31"/>
      <c r="JXN235" s="31"/>
      <c r="JXO235" s="31"/>
      <c r="JXP235" s="31"/>
      <c r="JXQ235" s="31"/>
      <c r="JXR235" s="31"/>
      <c r="JXS235" s="31"/>
      <c r="JXT235" s="31"/>
      <c r="JXU235" s="31"/>
      <c r="JXV235" s="31"/>
      <c r="JXW235" s="31"/>
      <c r="JXX235" s="31"/>
      <c r="JXY235" s="31"/>
      <c r="JXZ235" s="31"/>
      <c r="JYA235" s="31"/>
      <c r="JYB235" s="31"/>
      <c r="JYC235" s="31"/>
      <c r="JYD235" s="31"/>
      <c r="JYE235" s="31"/>
      <c r="JYF235" s="31"/>
      <c r="JYG235" s="31"/>
      <c r="JYH235" s="31"/>
      <c r="JYI235" s="31"/>
      <c r="JYJ235" s="31"/>
      <c r="JYK235" s="31"/>
      <c r="JYL235" s="31"/>
      <c r="JYM235" s="31"/>
      <c r="JYN235" s="31"/>
      <c r="JYO235" s="31"/>
      <c r="JYP235" s="31"/>
      <c r="JYQ235" s="31"/>
      <c r="JYR235" s="31"/>
      <c r="JYS235" s="31"/>
      <c r="JYT235" s="31"/>
      <c r="JYU235" s="31"/>
      <c r="JYV235" s="31"/>
      <c r="JYW235" s="31"/>
      <c r="JYX235" s="31"/>
      <c r="JYY235" s="31"/>
      <c r="JYZ235" s="31"/>
      <c r="JZA235" s="31"/>
      <c r="JZB235" s="31"/>
      <c r="JZC235" s="31"/>
      <c r="JZD235" s="31"/>
      <c r="JZE235" s="31"/>
      <c r="JZF235" s="31"/>
      <c r="JZG235" s="31"/>
      <c r="JZH235" s="31"/>
      <c r="JZI235" s="31"/>
      <c r="JZJ235" s="31"/>
      <c r="JZK235" s="31"/>
      <c r="JZL235" s="31"/>
      <c r="JZM235" s="31"/>
      <c r="JZN235" s="31"/>
      <c r="JZO235" s="31"/>
      <c r="JZP235" s="31"/>
      <c r="JZQ235" s="31"/>
      <c r="JZR235" s="31"/>
      <c r="JZS235" s="31"/>
      <c r="JZT235" s="31"/>
      <c r="JZU235" s="31"/>
      <c r="JZV235" s="31"/>
      <c r="JZW235" s="31"/>
      <c r="JZX235" s="31"/>
      <c r="JZY235" s="31"/>
      <c r="JZZ235" s="31"/>
      <c r="KAA235" s="31"/>
      <c r="KAB235" s="31"/>
      <c r="KAC235" s="31"/>
      <c r="KAD235" s="31"/>
      <c r="KAE235" s="31"/>
      <c r="KAF235" s="31"/>
      <c r="KAG235" s="31"/>
      <c r="KAH235" s="31"/>
      <c r="KAI235" s="31"/>
      <c r="KAJ235" s="31"/>
      <c r="KAK235" s="31"/>
      <c r="KAL235" s="31"/>
      <c r="KAM235" s="31"/>
      <c r="KAN235" s="31"/>
      <c r="KAO235" s="31"/>
      <c r="KAP235" s="31"/>
      <c r="KAQ235" s="31"/>
      <c r="KAR235" s="31"/>
      <c r="KAS235" s="31"/>
      <c r="KAT235" s="31"/>
      <c r="KAU235" s="31"/>
      <c r="KAV235" s="31"/>
      <c r="KAW235" s="31"/>
      <c r="KAX235" s="31"/>
      <c r="KAY235" s="31"/>
      <c r="KAZ235" s="31"/>
      <c r="KBA235" s="31"/>
      <c r="KBB235" s="31"/>
      <c r="KBC235" s="31"/>
      <c r="KBD235" s="31"/>
      <c r="KBE235" s="31"/>
      <c r="KBF235" s="31"/>
      <c r="KBG235" s="31"/>
      <c r="KBH235" s="31"/>
      <c r="KBI235" s="31"/>
      <c r="KBJ235" s="31"/>
      <c r="KBK235" s="31"/>
      <c r="KBL235" s="31"/>
      <c r="KBM235" s="31"/>
      <c r="KBN235" s="31"/>
      <c r="KBO235" s="31"/>
      <c r="KBP235" s="31"/>
      <c r="KBQ235" s="31"/>
      <c r="KBR235" s="31"/>
      <c r="KBS235" s="31"/>
      <c r="KBT235" s="31"/>
      <c r="KBU235" s="31"/>
      <c r="KBV235" s="31"/>
      <c r="KBW235" s="31"/>
      <c r="KBX235" s="31"/>
      <c r="KBY235" s="31"/>
      <c r="KBZ235" s="31"/>
      <c r="KCA235" s="31"/>
      <c r="KCB235" s="31"/>
      <c r="KCC235" s="31"/>
      <c r="KCD235" s="31"/>
      <c r="KCE235" s="31"/>
      <c r="KCF235" s="31"/>
      <c r="KCG235" s="31"/>
      <c r="KCH235" s="31"/>
      <c r="KCI235" s="31"/>
      <c r="KCJ235" s="31"/>
      <c r="KCK235" s="31"/>
      <c r="KCL235" s="31"/>
      <c r="KCM235" s="31"/>
      <c r="KCN235" s="31"/>
      <c r="KCO235" s="31"/>
      <c r="KCP235" s="31"/>
      <c r="KCQ235" s="31"/>
      <c r="KCR235" s="31"/>
      <c r="KCS235" s="31"/>
      <c r="KCT235" s="31"/>
      <c r="KCU235" s="31"/>
      <c r="KCV235" s="31"/>
      <c r="KCW235" s="31"/>
      <c r="KCX235" s="31"/>
      <c r="KCY235" s="31"/>
      <c r="KCZ235" s="31"/>
      <c r="KDA235" s="31"/>
      <c r="KDB235" s="31"/>
      <c r="KDC235" s="31"/>
      <c r="KDD235" s="31"/>
      <c r="KDE235" s="31"/>
      <c r="KDF235" s="31"/>
      <c r="KDG235" s="31"/>
      <c r="KDH235" s="31"/>
      <c r="KDI235" s="31"/>
      <c r="KDJ235" s="31"/>
      <c r="KDK235" s="31"/>
      <c r="KDL235" s="31"/>
      <c r="KDM235" s="31"/>
      <c r="KDN235" s="31"/>
      <c r="KDO235" s="31"/>
      <c r="KDP235" s="31"/>
      <c r="KDQ235" s="31"/>
      <c r="KDR235" s="31"/>
      <c r="KDS235" s="31"/>
      <c r="KDT235" s="31"/>
      <c r="KDU235" s="31"/>
      <c r="KDV235" s="31"/>
      <c r="KDW235" s="31"/>
      <c r="KDX235" s="31"/>
      <c r="KDY235" s="31"/>
      <c r="KDZ235" s="31"/>
      <c r="KEA235" s="31"/>
      <c r="KEB235" s="31"/>
      <c r="KEC235" s="31"/>
      <c r="KED235" s="31"/>
      <c r="KEE235" s="31"/>
      <c r="KEF235" s="31"/>
      <c r="KEG235" s="31"/>
      <c r="KEH235" s="31"/>
      <c r="KEI235" s="31"/>
      <c r="KEJ235" s="31"/>
      <c r="KEK235" s="31"/>
      <c r="KEL235" s="31"/>
      <c r="KEM235" s="31"/>
      <c r="KEN235" s="31"/>
      <c r="KEO235" s="31"/>
      <c r="KEP235" s="31"/>
      <c r="KEQ235" s="31"/>
      <c r="KER235" s="31"/>
      <c r="KES235" s="31"/>
      <c r="KET235" s="31"/>
      <c r="KEU235" s="31"/>
      <c r="KEV235" s="31"/>
      <c r="KEW235" s="31"/>
      <c r="KEX235" s="31"/>
      <c r="KEY235" s="31"/>
      <c r="KEZ235" s="31"/>
      <c r="KFA235" s="31"/>
      <c r="KFB235" s="31"/>
      <c r="KFC235" s="31"/>
      <c r="KFD235" s="31"/>
      <c r="KFE235" s="31"/>
      <c r="KFF235" s="31"/>
      <c r="KFG235" s="31"/>
      <c r="KFH235" s="31"/>
      <c r="KFI235" s="31"/>
      <c r="KFJ235" s="31"/>
      <c r="KFK235" s="31"/>
      <c r="KFL235" s="31"/>
      <c r="KFM235" s="31"/>
      <c r="KFN235" s="31"/>
      <c r="KFO235" s="31"/>
      <c r="KFP235" s="31"/>
      <c r="KFQ235" s="31"/>
      <c r="KFR235" s="31"/>
      <c r="KFS235" s="31"/>
      <c r="KFT235" s="31"/>
      <c r="KFU235" s="31"/>
      <c r="KFV235" s="31"/>
      <c r="KFW235" s="31"/>
      <c r="KFX235" s="31"/>
      <c r="KFY235" s="31"/>
      <c r="KFZ235" s="31"/>
      <c r="KGA235" s="31"/>
      <c r="KGB235" s="31"/>
      <c r="KGC235" s="31"/>
      <c r="KGD235" s="31"/>
      <c r="KGE235" s="31"/>
      <c r="KGF235" s="31"/>
      <c r="KGG235" s="31"/>
      <c r="KGH235" s="31"/>
      <c r="KGI235" s="31"/>
      <c r="KGJ235" s="31"/>
      <c r="KGK235" s="31"/>
      <c r="KGL235" s="31"/>
      <c r="KGM235" s="31"/>
      <c r="KGN235" s="31"/>
      <c r="KGO235" s="31"/>
      <c r="KGP235" s="31"/>
      <c r="KGQ235" s="31"/>
      <c r="KGR235" s="31"/>
      <c r="KGS235" s="31"/>
      <c r="KGT235" s="31"/>
      <c r="KGU235" s="31"/>
      <c r="KGV235" s="31"/>
      <c r="KGW235" s="31"/>
      <c r="KGX235" s="31"/>
      <c r="KGY235" s="31"/>
      <c r="KGZ235" s="31"/>
      <c r="KHA235" s="31"/>
      <c r="KHB235" s="31"/>
      <c r="KHC235" s="31"/>
      <c r="KHD235" s="31"/>
      <c r="KHE235" s="31"/>
      <c r="KHF235" s="31"/>
      <c r="KHG235" s="31"/>
      <c r="KHH235" s="31"/>
      <c r="KHI235" s="31"/>
      <c r="KHJ235" s="31"/>
      <c r="KHK235" s="31"/>
      <c r="KHL235" s="31"/>
      <c r="KHM235" s="31"/>
      <c r="KHN235" s="31"/>
      <c r="KHO235" s="31"/>
      <c r="KHP235" s="31"/>
      <c r="KHQ235" s="31"/>
      <c r="KHR235" s="31"/>
      <c r="KHS235" s="31"/>
      <c r="KHT235" s="31"/>
      <c r="KHU235" s="31"/>
      <c r="KHV235" s="31"/>
      <c r="KHW235" s="31"/>
      <c r="KHX235" s="31"/>
      <c r="KHY235" s="31"/>
      <c r="KHZ235" s="31"/>
      <c r="KIA235" s="31"/>
      <c r="KIB235" s="31"/>
      <c r="KIC235" s="31"/>
      <c r="KID235" s="31"/>
      <c r="KIE235" s="31"/>
      <c r="KIF235" s="31"/>
      <c r="KIG235" s="31"/>
      <c r="KIH235" s="31"/>
      <c r="KII235" s="31"/>
      <c r="KIJ235" s="31"/>
      <c r="KIK235" s="31"/>
      <c r="KIL235" s="31"/>
      <c r="KIM235" s="31"/>
      <c r="KIN235" s="31"/>
      <c r="KIO235" s="31"/>
      <c r="KIP235" s="31"/>
      <c r="KIQ235" s="31"/>
      <c r="KIR235" s="31"/>
      <c r="KIS235" s="31"/>
      <c r="KIT235" s="31"/>
      <c r="KIU235" s="31"/>
      <c r="KIV235" s="31"/>
      <c r="KIW235" s="31"/>
      <c r="KIX235" s="31"/>
      <c r="KIY235" s="31"/>
      <c r="KIZ235" s="31"/>
      <c r="KJA235" s="31"/>
      <c r="KJB235" s="31"/>
      <c r="KJC235" s="31"/>
      <c r="KJD235" s="31"/>
      <c r="KJE235" s="31"/>
      <c r="KJF235" s="31"/>
      <c r="KJG235" s="31"/>
      <c r="KJH235" s="31"/>
      <c r="KJI235" s="31"/>
      <c r="KJJ235" s="31"/>
      <c r="KJK235" s="31"/>
      <c r="KJL235" s="31"/>
      <c r="KJM235" s="31"/>
      <c r="KJN235" s="31"/>
      <c r="KJO235" s="31"/>
      <c r="KJP235" s="31"/>
      <c r="KJQ235" s="31"/>
      <c r="KJR235" s="31"/>
      <c r="KJS235" s="31"/>
      <c r="KJT235" s="31"/>
      <c r="KJU235" s="31"/>
      <c r="KJV235" s="31"/>
      <c r="KJW235" s="31"/>
      <c r="KJX235" s="31"/>
      <c r="KJY235" s="31"/>
      <c r="KJZ235" s="31"/>
      <c r="KKA235" s="31"/>
      <c r="KKB235" s="31"/>
      <c r="KKC235" s="31"/>
      <c r="KKD235" s="31"/>
      <c r="KKE235" s="31"/>
      <c r="KKF235" s="31"/>
      <c r="KKG235" s="31"/>
      <c r="KKH235" s="31"/>
      <c r="KKI235" s="31"/>
      <c r="KKJ235" s="31"/>
      <c r="KKK235" s="31"/>
      <c r="KKL235" s="31"/>
      <c r="KKM235" s="31"/>
      <c r="KKN235" s="31"/>
      <c r="KKO235" s="31"/>
      <c r="KKP235" s="31"/>
      <c r="KKQ235" s="31"/>
      <c r="KKR235" s="31"/>
      <c r="KKS235" s="31"/>
      <c r="KKT235" s="31"/>
      <c r="KKU235" s="31"/>
      <c r="KKV235" s="31"/>
      <c r="KKW235" s="31"/>
      <c r="KKX235" s="31"/>
      <c r="KKY235" s="31"/>
      <c r="KKZ235" s="31"/>
      <c r="KLA235" s="31"/>
      <c r="KLB235" s="31"/>
      <c r="KLC235" s="31"/>
      <c r="KLD235" s="31"/>
      <c r="KLE235" s="31"/>
      <c r="KLF235" s="31"/>
      <c r="KLG235" s="31"/>
      <c r="KLH235" s="31"/>
      <c r="KLI235" s="31"/>
      <c r="KLJ235" s="31"/>
      <c r="KLK235" s="31"/>
      <c r="KLL235" s="31"/>
      <c r="KLM235" s="31"/>
      <c r="KLN235" s="31"/>
      <c r="KLO235" s="31"/>
      <c r="KLP235" s="31"/>
      <c r="KLQ235" s="31"/>
      <c r="KLR235" s="31"/>
      <c r="KLS235" s="31"/>
      <c r="KLT235" s="31"/>
      <c r="KLU235" s="31"/>
      <c r="KLV235" s="31"/>
      <c r="KLW235" s="31"/>
      <c r="KLX235" s="31"/>
      <c r="KLY235" s="31"/>
      <c r="KLZ235" s="31"/>
      <c r="KMA235" s="31"/>
      <c r="KMB235" s="31"/>
      <c r="KMC235" s="31"/>
      <c r="KMD235" s="31"/>
      <c r="KME235" s="31"/>
      <c r="KMF235" s="31"/>
      <c r="KMG235" s="31"/>
      <c r="KMH235" s="31"/>
      <c r="KMI235" s="31"/>
      <c r="KMJ235" s="31"/>
      <c r="KMK235" s="31"/>
      <c r="KML235" s="31"/>
      <c r="KMM235" s="31"/>
      <c r="KMN235" s="31"/>
      <c r="KMO235" s="31"/>
      <c r="KMP235" s="31"/>
      <c r="KMQ235" s="31"/>
      <c r="KMR235" s="31"/>
      <c r="KMS235" s="31"/>
      <c r="KMT235" s="31"/>
      <c r="KMU235" s="31"/>
      <c r="KMV235" s="31"/>
      <c r="KMW235" s="31"/>
      <c r="KMX235" s="31"/>
      <c r="KMY235" s="31"/>
      <c r="KMZ235" s="31"/>
      <c r="KNA235" s="31"/>
      <c r="KNB235" s="31"/>
      <c r="KNC235" s="31"/>
      <c r="KND235" s="31"/>
      <c r="KNE235" s="31"/>
      <c r="KNF235" s="31"/>
      <c r="KNG235" s="31"/>
      <c r="KNH235" s="31"/>
      <c r="KNI235" s="31"/>
      <c r="KNJ235" s="31"/>
      <c r="KNK235" s="31"/>
      <c r="KNL235" s="31"/>
      <c r="KNM235" s="31"/>
      <c r="KNN235" s="31"/>
      <c r="KNO235" s="31"/>
      <c r="KNP235" s="31"/>
      <c r="KNQ235" s="31"/>
      <c r="KNR235" s="31"/>
      <c r="KNS235" s="31"/>
      <c r="KNT235" s="31"/>
      <c r="KNU235" s="31"/>
      <c r="KNV235" s="31"/>
      <c r="KNW235" s="31"/>
      <c r="KNX235" s="31"/>
      <c r="KNY235" s="31"/>
      <c r="KNZ235" s="31"/>
      <c r="KOA235" s="31"/>
      <c r="KOB235" s="31"/>
      <c r="KOC235" s="31"/>
      <c r="KOD235" s="31"/>
      <c r="KOE235" s="31"/>
      <c r="KOF235" s="31"/>
      <c r="KOG235" s="31"/>
      <c r="KOH235" s="31"/>
      <c r="KOI235" s="31"/>
      <c r="KOJ235" s="31"/>
      <c r="KOK235" s="31"/>
      <c r="KOL235" s="31"/>
      <c r="KOM235" s="31"/>
      <c r="KON235" s="31"/>
      <c r="KOO235" s="31"/>
      <c r="KOP235" s="31"/>
      <c r="KOQ235" s="31"/>
      <c r="KOR235" s="31"/>
      <c r="KOS235" s="31"/>
      <c r="KOT235" s="31"/>
      <c r="KOU235" s="31"/>
      <c r="KOV235" s="31"/>
      <c r="KOW235" s="31"/>
      <c r="KOX235" s="31"/>
      <c r="KOY235" s="31"/>
      <c r="KOZ235" s="31"/>
      <c r="KPA235" s="31"/>
      <c r="KPB235" s="31"/>
      <c r="KPC235" s="31"/>
      <c r="KPD235" s="31"/>
      <c r="KPE235" s="31"/>
      <c r="KPF235" s="31"/>
      <c r="KPG235" s="31"/>
      <c r="KPH235" s="31"/>
      <c r="KPI235" s="31"/>
      <c r="KPJ235" s="31"/>
      <c r="KPK235" s="31"/>
      <c r="KPL235" s="31"/>
      <c r="KPM235" s="31"/>
      <c r="KPN235" s="31"/>
      <c r="KPO235" s="31"/>
      <c r="KPP235" s="31"/>
      <c r="KPQ235" s="31"/>
      <c r="KPR235" s="31"/>
      <c r="KPS235" s="31"/>
      <c r="KPT235" s="31"/>
      <c r="KPU235" s="31"/>
      <c r="KPV235" s="31"/>
      <c r="KPW235" s="31"/>
      <c r="KPX235" s="31"/>
      <c r="KPY235" s="31"/>
      <c r="KPZ235" s="31"/>
      <c r="KQA235" s="31"/>
      <c r="KQB235" s="31"/>
      <c r="KQC235" s="31"/>
      <c r="KQD235" s="31"/>
      <c r="KQE235" s="31"/>
      <c r="KQF235" s="31"/>
      <c r="KQG235" s="31"/>
      <c r="KQH235" s="31"/>
      <c r="KQI235" s="31"/>
      <c r="KQJ235" s="31"/>
      <c r="KQK235" s="31"/>
      <c r="KQL235" s="31"/>
      <c r="KQM235" s="31"/>
      <c r="KQN235" s="31"/>
      <c r="KQO235" s="31"/>
      <c r="KQP235" s="31"/>
      <c r="KQQ235" s="31"/>
      <c r="KQR235" s="31"/>
      <c r="KQS235" s="31"/>
      <c r="KQT235" s="31"/>
      <c r="KQU235" s="31"/>
      <c r="KQV235" s="31"/>
      <c r="KQW235" s="31"/>
      <c r="KQX235" s="31"/>
      <c r="KQY235" s="31"/>
      <c r="KQZ235" s="31"/>
      <c r="KRA235" s="31"/>
      <c r="KRB235" s="31"/>
      <c r="KRC235" s="31"/>
      <c r="KRD235" s="31"/>
      <c r="KRE235" s="31"/>
      <c r="KRF235" s="31"/>
      <c r="KRG235" s="31"/>
      <c r="KRH235" s="31"/>
      <c r="KRI235" s="31"/>
      <c r="KRJ235" s="31"/>
      <c r="KRK235" s="31"/>
      <c r="KRL235" s="31"/>
      <c r="KRM235" s="31"/>
      <c r="KRN235" s="31"/>
      <c r="KRO235" s="31"/>
      <c r="KRP235" s="31"/>
      <c r="KRQ235" s="31"/>
      <c r="KRR235" s="31"/>
      <c r="KRS235" s="31"/>
      <c r="KRT235" s="31"/>
      <c r="KRU235" s="31"/>
      <c r="KRV235" s="31"/>
      <c r="KRW235" s="31"/>
      <c r="KRX235" s="31"/>
      <c r="KRY235" s="31"/>
      <c r="KRZ235" s="31"/>
      <c r="KSA235" s="31"/>
      <c r="KSB235" s="31"/>
      <c r="KSC235" s="31"/>
      <c r="KSD235" s="31"/>
      <c r="KSE235" s="31"/>
      <c r="KSF235" s="31"/>
      <c r="KSG235" s="31"/>
      <c r="KSH235" s="31"/>
      <c r="KSI235" s="31"/>
      <c r="KSJ235" s="31"/>
      <c r="KSK235" s="31"/>
      <c r="KSL235" s="31"/>
      <c r="KSM235" s="31"/>
      <c r="KSN235" s="31"/>
      <c r="KSO235" s="31"/>
      <c r="KSP235" s="31"/>
      <c r="KSQ235" s="31"/>
      <c r="KSR235" s="31"/>
      <c r="KSS235" s="31"/>
      <c r="KST235" s="31"/>
      <c r="KSU235" s="31"/>
      <c r="KSV235" s="31"/>
      <c r="KSW235" s="31"/>
      <c r="KSX235" s="31"/>
      <c r="KSY235" s="31"/>
      <c r="KSZ235" s="31"/>
      <c r="KTA235" s="31"/>
      <c r="KTB235" s="31"/>
      <c r="KTC235" s="31"/>
      <c r="KTD235" s="31"/>
      <c r="KTE235" s="31"/>
      <c r="KTF235" s="31"/>
      <c r="KTG235" s="31"/>
      <c r="KTH235" s="31"/>
      <c r="KTI235" s="31"/>
      <c r="KTJ235" s="31"/>
      <c r="KTK235" s="31"/>
      <c r="KTL235" s="31"/>
      <c r="KTM235" s="31"/>
      <c r="KTN235" s="31"/>
      <c r="KTO235" s="31"/>
      <c r="KTP235" s="31"/>
      <c r="KTQ235" s="31"/>
      <c r="KTR235" s="31"/>
      <c r="KTS235" s="31"/>
      <c r="KTT235" s="31"/>
      <c r="KTU235" s="31"/>
      <c r="KTV235" s="31"/>
      <c r="KTW235" s="31"/>
      <c r="KTX235" s="31"/>
      <c r="KTY235" s="31"/>
      <c r="KTZ235" s="31"/>
      <c r="KUA235" s="31"/>
      <c r="KUB235" s="31"/>
      <c r="KUC235" s="31"/>
      <c r="KUD235" s="31"/>
      <c r="KUE235" s="31"/>
      <c r="KUF235" s="31"/>
      <c r="KUG235" s="31"/>
      <c r="KUH235" s="31"/>
      <c r="KUI235" s="31"/>
      <c r="KUJ235" s="31"/>
      <c r="KUK235" s="31"/>
      <c r="KUL235" s="31"/>
      <c r="KUM235" s="31"/>
      <c r="KUN235" s="31"/>
      <c r="KUO235" s="31"/>
      <c r="KUP235" s="31"/>
      <c r="KUQ235" s="31"/>
      <c r="KUR235" s="31"/>
      <c r="KUS235" s="31"/>
      <c r="KUT235" s="31"/>
      <c r="KUU235" s="31"/>
      <c r="KUV235" s="31"/>
      <c r="KUW235" s="31"/>
      <c r="KUX235" s="31"/>
      <c r="KUY235" s="31"/>
      <c r="KUZ235" s="31"/>
      <c r="KVA235" s="31"/>
      <c r="KVB235" s="31"/>
      <c r="KVC235" s="31"/>
      <c r="KVD235" s="31"/>
      <c r="KVE235" s="31"/>
      <c r="KVF235" s="31"/>
      <c r="KVG235" s="31"/>
      <c r="KVH235" s="31"/>
      <c r="KVI235" s="31"/>
      <c r="KVJ235" s="31"/>
      <c r="KVK235" s="31"/>
      <c r="KVL235" s="31"/>
      <c r="KVM235" s="31"/>
      <c r="KVN235" s="31"/>
      <c r="KVO235" s="31"/>
      <c r="KVP235" s="31"/>
      <c r="KVQ235" s="31"/>
      <c r="KVR235" s="31"/>
      <c r="KVS235" s="31"/>
      <c r="KVT235" s="31"/>
      <c r="KVU235" s="31"/>
      <c r="KVV235" s="31"/>
      <c r="KVW235" s="31"/>
      <c r="KVX235" s="31"/>
      <c r="KVY235" s="31"/>
      <c r="KVZ235" s="31"/>
      <c r="KWA235" s="31"/>
      <c r="KWB235" s="31"/>
      <c r="KWC235" s="31"/>
      <c r="KWD235" s="31"/>
      <c r="KWE235" s="31"/>
      <c r="KWF235" s="31"/>
      <c r="KWG235" s="31"/>
      <c r="KWH235" s="31"/>
      <c r="KWI235" s="31"/>
      <c r="KWJ235" s="31"/>
      <c r="KWK235" s="31"/>
      <c r="KWL235" s="31"/>
      <c r="KWM235" s="31"/>
      <c r="KWN235" s="31"/>
      <c r="KWO235" s="31"/>
      <c r="KWP235" s="31"/>
      <c r="KWQ235" s="31"/>
      <c r="KWR235" s="31"/>
      <c r="KWS235" s="31"/>
      <c r="KWT235" s="31"/>
      <c r="KWU235" s="31"/>
      <c r="KWV235" s="31"/>
      <c r="KWW235" s="31"/>
      <c r="KWX235" s="31"/>
      <c r="KWY235" s="31"/>
      <c r="KWZ235" s="31"/>
      <c r="KXA235" s="31"/>
      <c r="KXB235" s="31"/>
      <c r="KXC235" s="31"/>
      <c r="KXD235" s="31"/>
      <c r="KXE235" s="31"/>
      <c r="KXF235" s="31"/>
      <c r="KXG235" s="31"/>
      <c r="KXH235" s="31"/>
      <c r="KXI235" s="31"/>
      <c r="KXJ235" s="31"/>
      <c r="KXK235" s="31"/>
      <c r="KXL235" s="31"/>
      <c r="KXM235" s="31"/>
      <c r="KXN235" s="31"/>
      <c r="KXO235" s="31"/>
      <c r="KXP235" s="31"/>
      <c r="KXQ235" s="31"/>
      <c r="KXR235" s="31"/>
      <c r="KXS235" s="31"/>
      <c r="KXT235" s="31"/>
      <c r="KXU235" s="31"/>
      <c r="KXV235" s="31"/>
      <c r="KXW235" s="31"/>
      <c r="KXX235" s="31"/>
      <c r="KXY235" s="31"/>
      <c r="KXZ235" s="31"/>
      <c r="KYA235" s="31"/>
      <c r="KYB235" s="31"/>
      <c r="KYC235" s="31"/>
      <c r="KYD235" s="31"/>
      <c r="KYE235" s="31"/>
      <c r="KYF235" s="31"/>
      <c r="KYG235" s="31"/>
      <c r="KYH235" s="31"/>
      <c r="KYI235" s="31"/>
      <c r="KYJ235" s="31"/>
      <c r="KYK235" s="31"/>
      <c r="KYL235" s="31"/>
      <c r="KYM235" s="31"/>
      <c r="KYN235" s="31"/>
      <c r="KYO235" s="31"/>
      <c r="KYP235" s="31"/>
      <c r="KYQ235" s="31"/>
      <c r="KYR235" s="31"/>
      <c r="KYS235" s="31"/>
      <c r="KYT235" s="31"/>
      <c r="KYU235" s="31"/>
      <c r="KYV235" s="31"/>
      <c r="KYW235" s="31"/>
      <c r="KYX235" s="31"/>
      <c r="KYY235" s="31"/>
      <c r="KYZ235" s="31"/>
      <c r="KZA235" s="31"/>
      <c r="KZB235" s="31"/>
      <c r="KZC235" s="31"/>
      <c r="KZD235" s="31"/>
      <c r="KZE235" s="31"/>
      <c r="KZF235" s="31"/>
      <c r="KZG235" s="31"/>
      <c r="KZH235" s="31"/>
      <c r="KZI235" s="31"/>
      <c r="KZJ235" s="31"/>
      <c r="KZK235" s="31"/>
      <c r="KZL235" s="31"/>
      <c r="KZM235" s="31"/>
      <c r="KZN235" s="31"/>
      <c r="KZO235" s="31"/>
      <c r="KZP235" s="31"/>
      <c r="KZQ235" s="31"/>
      <c r="KZR235" s="31"/>
      <c r="KZS235" s="31"/>
      <c r="KZT235" s="31"/>
      <c r="KZU235" s="31"/>
      <c r="KZV235" s="31"/>
      <c r="KZW235" s="31"/>
      <c r="KZX235" s="31"/>
      <c r="KZY235" s="31"/>
      <c r="KZZ235" s="31"/>
      <c r="LAA235" s="31"/>
      <c r="LAB235" s="31"/>
      <c r="LAC235" s="31"/>
      <c r="LAD235" s="31"/>
      <c r="LAE235" s="31"/>
      <c r="LAF235" s="31"/>
      <c r="LAG235" s="31"/>
      <c r="LAH235" s="31"/>
      <c r="LAI235" s="31"/>
      <c r="LAJ235" s="31"/>
      <c r="LAK235" s="31"/>
      <c r="LAL235" s="31"/>
      <c r="LAM235" s="31"/>
      <c r="LAN235" s="31"/>
      <c r="LAO235" s="31"/>
      <c r="LAP235" s="31"/>
      <c r="LAQ235" s="31"/>
      <c r="LAR235" s="31"/>
      <c r="LAS235" s="31"/>
      <c r="LAT235" s="31"/>
      <c r="LAU235" s="31"/>
      <c r="LAV235" s="31"/>
      <c r="LAW235" s="31"/>
      <c r="LAX235" s="31"/>
      <c r="LAY235" s="31"/>
      <c r="LAZ235" s="31"/>
      <c r="LBA235" s="31"/>
      <c r="LBB235" s="31"/>
      <c r="LBC235" s="31"/>
      <c r="LBD235" s="31"/>
      <c r="LBE235" s="31"/>
      <c r="LBF235" s="31"/>
      <c r="LBG235" s="31"/>
      <c r="LBH235" s="31"/>
      <c r="LBI235" s="31"/>
      <c r="LBJ235" s="31"/>
      <c r="LBK235" s="31"/>
      <c r="LBL235" s="31"/>
      <c r="LBM235" s="31"/>
      <c r="LBN235" s="31"/>
      <c r="LBO235" s="31"/>
      <c r="LBP235" s="31"/>
      <c r="LBQ235" s="31"/>
      <c r="LBR235" s="31"/>
      <c r="LBS235" s="31"/>
      <c r="LBT235" s="31"/>
      <c r="LBU235" s="31"/>
      <c r="LBV235" s="31"/>
      <c r="LBW235" s="31"/>
      <c r="LBX235" s="31"/>
      <c r="LBY235" s="31"/>
      <c r="LBZ235" s="31"/>
      <c r="LCA235" s="31"/>
      <c r="LCB235" s="31"/>
      <c r="LCC235" s="31"/>
      <c r="LCD235" s="31"/>
      <c r="LCE235" s="31"/>
      <c r="LCF235" s="31"/>
      <c r="LCG235" s="31"/>
      <c r="LCH235" s="31"/>
      <c r="LCI235" s="31"/>
      <c r="LCJ235" s="31"/>
      <c r="LCK235" s="31"/>
      <c r="LCL235" s="31"/>
      <c r="LCM235" s="31"/>
      <c r="LCN235" s="31"/>
      <c r="LCO235" s="31"/>
      <c r="LCP235" s="31"/>
      <c r="LCQ235" s="31"/>
      <c r="LCR235" s="31"/>
      <c r="LCS235" s="31"/>
      <c r="LCT235" s="31"/>
      <c r="LCU235" s="31"/>
      <c r="LCV235" s="31"/>
      <c r="LCW235" s="31"/>
      <c r="LCX235" s="31"/>
      <c r="LCY235" s="31"/>
      <c r="LCZ235" s="31"/>
      <c r="LDA235" s="31"/>
      <c r="LDB235" s="31"/>
      <c r="LDC235" s="31"/>
      <c r="LDD235" s="31"/>
      <c r="LDE235" s="31"/>
      <c r="LDF235" s="31"/>
      <c r="LDG235" s="31"/>
      <c r="LDH235" s="31"/>
      <c r="LDI235" s="31"/>
      <c r="LDJ235" s="31"/>
      <c r="LDK235" s="31"/>
      <c r="LDL235" s="31"/>
      <c r="LDM235" s="31"/>
      <c r="LDN235" s="31"/>
      <c r="LDO235" s="31"/>
      <c r="LDP235" s="31"/>
      <c r="LDQ235" s="31"/>
      <c r="LDR235" s="31"/>
      <c r="LDS235" s="31"/>
      <c r="LDT235" s="31"/>
      <c r="LDU235" s="31"/>
      <c r="LDV235" s="31"/>
      <c r="LDW235" s="31"/>
      <c r="LDX235" s="31"/>
      <c r="LDY235" s="31"/>
      <c r="LDZ235" s="31"/>
      <c r="LEA235" s="31"/>
      <c r="LEB235" s="31"/>
      <c r="LEC235" s="31"/>
      <c r="LED235" s="31"/>
      <c r="LEE235" s="31"/>
      <c r="LEF235" s="31"/>
      <c r="LEG235" s="31"/>
      <c r="LEH235" s="31"/>
      <c r="LEI235" s="31"/>
      <c r="LEJ235" s="31"/>
      <c r="LEK235" s="31"/>
      <c r="LEL235" s="31"/>
      <c r="LEM235" s="31"/>
      <c r="LEN235" s="31"/>
      <c r="LEO235" s="31"/>
      <c r="LEP235" s="31"/>
      <c r="LEQ235" s="31"/>
      <c r="LER235" s="31"/>
      <c r="LES235" s="31"/>
      <c r="LET235" s="31"/>
      <c r="LEU235" s="31"/>
      <c r="LEV235" s="31"/>
      <c r="LEW235" s="31"/>
      <c r="LEX235" s="31"/>
      <c r="LEY235" s="31"/>
      <c r="LEZ235" s="31"/>
      <c r="LFA235" s="31"/>
      <c r="LFB235" s="31"/>
      <c r="LFC235" s="31"/>
      <c r="LFD235" s="31"/>
      <c r="LFE235" s="31"/>
      <c r="LFF235" s="31"/>
      <c r="LFG235" s="31"/>
      <c r="LFH235" s="31"/>
      <c r="LFI235" s="31"/>
      <c r="LFJ235" s="31"/>
      <c r="LFK235" s="31"/>
      <c r="LFL235" s="31"/>
      <c r="LFM235" s="31"/>
      <c r="LFN235" s="31"/>
      <c r="LFO235" s="31"/>
      <c r="LFP235" s="31"/>
      <c r="LFQ235" s="31"/>
      <c r="LFR235" s="31"/>
      <c r="LFS235" s="31"/>
      <c r="LFT235" s="31"/>
      <c r="LFU235" s="31"/>
      <c r="LFV235" s="31"/>
      <c r="LFW235" s="31"/>
      <c r="LFX235" s="31"/>
      <c r="LFY235" s="31"/>
      <c r="LFZ235" s="31"/>
      <c r="LGA235" s="31"/>
      <c r="LGB235" s="31"/>
      <c r="LGC235" s="31"/>
      <c r="LGD235" s="31"/>
      <c r="LGE235" s="31"/>
      <c r="LGF235" s="31"/>
      <c r="LGG235" s="31"/>
      <c r="LGH235" s="31"/>
      <c r="LGI235" s="31"/>
      <c r="LGJ235" s="31"/>
      <c r="LGK235" s="31"/>
      <c r="LGL235" s="31"/>
      <c r="LGM235" s="31"/>
      <c r="LGN235" s="31"/>
      <c r="LGO235" s="31"/>
      <c r="LGP235" s="31"/>
      <c r="LGQ235" s="31"/>
      <c r="LGR235" s="31"/>
      <c r="LGS235" s="31"/>
      <c r="LGT235" s="31"/>
      <c r="LGU235" s="31"/>
      <c r="LGV235" s="31"/>
      <c r="LGW235" s="31"/>
      <c r="LGX235" s="31"/>
      <c r="LGY235" s="31"/>
      <c r="LGZ235" s="31"/>
      <c r="LHA235" s="31"/>
      <c r="LHB235" s="31"/>
      <c r="LHC235" s="31"/>
      <c r="LHD235" s="31"/>
      <c r="LHE235" s="31"/>
      <c r="LHF235" s="31"/>
      <c r="LHG235" s="31"/>
      <c r="LHH235" s="31"/>
      <c r="LHI235" s="31"/>
      <c r="LHJ235" s="31"/>
      <c r="LHK235" s="31"/>
      <c r="LHL235" s="31"/>
      <c r="LHM235" s="31"/>
      <c r="LHN235" s="31"/>
      <c r="LHO235" s="31"/>
      <c r="LHP235" s="31"/>
      <c r="LHQ235" s="31"/>
      <c r="LHR235" s="31"/>
      <c r="LHS235" s="31"/>
      <c r="LHT235" s="31"/>
      <c r="LHU235" s="31"/>
      <c r="LHV235" s="31"/>
      <c r="LHW235" s="31"/>
      <c r="LHX235" s="31"/>
      <c r="LHY235" s="31"/>
      <c r="LHZ235" s="31"/>
      <c r="LIA235" s="31"/>
      <c r="LIB235" s="31"/>
      <c r="LIC235" s="31"/>
      <c r="LID235" s="31"/>
      <c r="LIE235" s="31"/>
      <c r="LIF235" s="31"/>
      <c r="LIG235" s="31"/>
      <c r="LIH235" s="31"/>
      <c r="LII235" s="31"/>
      <c r="LIJ235" s="31"/>
      <c r="LIK235" s="31"/>
      <c r="LIL235" s="31"/>
      <c r="LIM235" s="31"/>
      <c r="LIN235" s="31"/>
      <c r="LIO235" s="31"/>
      <c r="LIP235" s="31"/>
      <c r="LIQ235" s="31"/>
      <c r="LIR235" s="31"/>
      <c r="LIS235" s="31"/>
      <c r="LIT235" s="31"/>
      <c r="LIU235" s="31"/>
      <c r="LIV235" s="31"/>
      <c r="LIW235" s="31"/>
      <c r="LIX235" s="31"/>
      <c r="LIY235" s="31"/>
      <c r="LIZ235" s="31"/>
      <c r="LJA235" s="31"/>
      <c r="LJB235" s="31"/>
      <c r="LJC235" s="31"/>
      <c r="LJD235" s="31"/>
      <c r="LJE235" s="31"/>
      <c r="LJF235" s="31"/>
      <c r="LJG235" s="31"/>
      <c r="LJH235" s="31"/>
      <c r="LJI235" s="31"/>
      <c r="LJJ235" s="31"/>
      <c r="LJK235" s="31"/>
      <c r="LJL235" s="31"/>
      <c r="LJM235" s="31"/>
      <c r="LJN235" s="31"/>
      <c r="LJO235" s="31"/>
      <c r="LJP235" s="31"/>
      <c r="LJQ235" s="31"/>
      <c r="LJR235" s="31"/>
      <c r="LJS235" s="31"/>
      <c r="LJT235" s="31"/>
      <c r="LJU235" s="31"/>
      <c r="LJV235" s="31"/>
      <c r="LJW235" s="31"/>
      <c r="LJX235" s="31"/>
      <c r="LJY235" s="31"/>
      <c r="LJZ235" s="31"/>
      <c r="LKA235" s="31"/>
      <c r="LKB235" s="31"/>
      <c r="LKC235" s="31"/>
      <c r="LKD235" s="31"/>
      <c r="LKE235" s="31"/>
      <c r="LKF235" s="31"/>
      <c r="LKG235" s="31"/>
      <c r="LKH235" s="31"/>
      <c r="LKI235" s="31"/>
      <c r="LKJ235" s="31"/>
      <c r="LKK235" s="31"/>
      <c r="LKL235" s="31"/>
      <c r="LKM235" s="31"/>
      <c r="LKN235" s="31"/>
      <c r="LKO235" s="31"/>
      <c r="LKP235" s="31"/>
      <c r="LKQ235" s="31"/>
      <c r="LKR235" s="31"/>
      <c r="LKS235" s="31"/>
      <c r="LKT235" s="31"/>
      <c r="LKU235" s="31"/>
      <c r="LKV235" s="31"/>
      <c r="LKW235" s="31"/>
      <c r="LKX235" s="31"/>
      <c r="LKY235" s="31"/>
      <c r="LKZ235" s="31"/>
      <c r="LLA235" s="31"/>
      <c r="LLB235" s="31"/>
      <c r="LLC235" s="31"/>
      <c r="LLD235" s="31"/>
      <c r="LLE235" s="31"/>
      <c r="LLF235" s="31"/>
      <c r="LLG235" s="31"/>
      <c r="LLH235" s="31"/>
      <c r="LLI235" s="31"/>
      <c r="LLJ235" s="31"/>
      <c r="LLK235" s="31"/>
      <c r="LLL235" s="31"/>
      <c r="LLM235" s="31"/>
      <c r="LLN235" s="31"/>
      <c r="LLO235" s="31"/>
      <c r="LLP235" s="31"/>
      <c r="LLQ235" s="31"/>
      <c r="LLR235" s="31"/>
      <c r="LLS235" s="31"/>
      <c r="LLT235" s="31"/>
      <c r="LLU235" s="31"/>
      <c r="LLV235" s="31"/>
      <c r="LLW235" s="31"/>
      <c r="LLX235" s="31"/>
      <c r="LLY235" s="31"/>
      <c r="LLZ235" s="31"/>
      <c r="LMA235" s="31"/>
      <c r="LMB235" s="31"/>
      <c r="LMC235" s="31"/>
      <c r="LMD235" s="31"/>
      <c r="LME235" s="31"/>
      <c r="LMF235" s="31"/>
      <c r="LMG235" s="31"/>
      <c r="LMH235" s="31"/>
      <c r="LMI235" s="31"/>
      <c r="LMJ235" s="31"/>
      <c r="LMK235" s="31"/>
      <c r="LML235" s="31"/>
      <c r="LMM235" s="31"/>
      <c r="LMN235" s="31"/>
      <c r="LMO235" s="31"/>
      <c r="LMP235" s="31"/>
      <c r="LMQ235" s="31"/>
      <c r="LMR235" s="31"/>
      <c r="LMS235" s="31"/>
      <c r="LMT235" s="31"/>
      <c r="LMU235" s="31"/>
      <c r="LMV235" s="31"/>
      <c r="LMW235" s="31"/>
      <c r="LMX235" s="31"/>
      <c r="LMY235" s="31"/>
      <c r="LMZ235" s="31"/>
      <c r="LNA235" s="31"/>
      <c r="LNB235" s="31"/>
      <c r="LNC235" s="31"/>
      <c r="LND235" s="31"/>
      <c r="LNE235" s="31"/>
      <c r="LNF235" s="31"/>
      <c r="LNG235" s="31"/>
      <c r="LNH235" s="31"/>
      <c r="LNI235" s="31"/>
      <c r="LNJ235" s="31"/>
      <c r="LNK235" s="31"/>
      <c r="LNL235" s="31"/>
      <c r="LNM235" s="31"/>
      <c r="LNN235" s="31"/>
      <c r="LNO235" s="31"/>
      <c r="LNP235" s="31"/>
      <c r="LNQ235" s="31"/>
      <c r="LNR235" s="31"/>
      <c r="LNS235" s="31"/>
      <c r="LNT235" s="31"/>
      <c r="LNU235" s="31"/>
      <c r="LNV235" s="31"/>
      <c r="LNW235" s="31"/>
      <c r="LNX235" s="31"/>
      <c r="LNY235" s="31"/>
      <c r="LNZ235" s="31"/>
      <c r="LOA235" s="31"/>
      <c r="LOB235" s="31"/>
      <c r="LOC235" s="31"/>
      <c r="LOD235" s="31"/>
      <c r="LOE235" s="31"/>
      <c r="LOF235" s="31"/>
      <c r="LOG235" s="31"/>
      <c r="LOH235" s="31"/>
      <c r="LOI235" s="31"/>
      <c r="LOJ235" s="31"/>
      <c r="LOK235" s="31"/>
      <c r="LOL235" s="31"/>
      <c r="LOM235" s="31"/>
      <c r="LON235" s="31"/>
      <c r="LOO235" s="31"/>
      <c r="LOP235" s="31"/>
      <c r="LOQ235" s="31"/>
      <c r="LOR235" s="31"/>
      <c r="LOS235" s="31"/>
      <c r="LOT235" s="31"/>
      <c r="LOU235" s="31"/>
      <c r="LOV235" s="31"/>
      <c r="LOW235" s="31"/>
      <c r="LOX235" s="31"/>
      <c r="LOY235" s="31"/>
      <c r="LOZ235" s="31"/>
      <c r="LPA235" s="31"/>
      <c r="LPB235" s="31"/>
      <c r="LPC235" s="31"/>
      <c r="LPD235" s="31"/>
      <c r="LPE235" s="31"/>
      <c r="LPF235" s="31"/>
      <c r="LPG235" s="31"/>
      <c r="LPH235" s="31"/>
      <c r="LPI235" s="31"/>
      <c r="LPJ235" s="31"/>
      <c r="LPK235" s="31"/>
      <c r="LPL235" s="31"/>
      <c r="LPM235" s="31"/>
      <c r="LPN235" s="31"/>
      <c r="LPO235" s="31"/>
      <c r="LPP235" s="31"/>
      <c r="LPQ235" s="31"/>
      <c r="LPR235" s="31"/>
      <c r="LPS235" s="31"/>
      <c r="LPT235" s="31"/>
      <c r="LPU235" s="31"/>
      <c r="LPV235" s="31"/>
      <c r="LPW235" s="31"/>
      <c r="LPX235" s="31"/>
      <c r="LPY235" s="31"/>
      <c r="LPZ235" s="31"/>
      <c r="LQA235" s="31"/>
      <c r="LQB235" s="31"/>
      <c r="LQC235" s="31"/>
      <c r="LQD235" s="31"/>
      <c r="LQE235" s="31"/>
      <c r="LQF235" s="31"/>
      <c r="LQG235" s="31"/>
      <c r="LQH235" s="31"/>
      <c r="LQI235" s="31"/>
      <c r="LQJ235" s="31"/>
      <c r="LQK235" s="31"/>
      <c r="LQL235" s="31"/>
      <c r="LQM235" s="31"/>
      <c r="LQN235" s="31"/>
      <c r="LQO235" s="31"/>
      <c r="LQP235" s="31"/>
      <c r="LQQ235" s="31"/>
      <c r="LQR235" s="31"/>
      <c r="LQS235" s="31"/>
      <c r="LQT235" s="31"/>
      <c r="LQU235" s="31"/>
      <c r="LQV235" s="31"/>
      <c r="LQW235" s="31"/>
      <c r="LQX235" s="31"/>
      <c r="LQY235" s="31"/>
      <c r="LQZ235" s="31"/>
      <c r="LRA235" s="31"/>
      <c r="LRB235" s="31"/>
      <c r="LRC235" s="31"/>
      <c r="LRD235" s="31"/>
      <c r="LRE235" s="31"/>
      <c r="LRF235" s="31"/>
      <c r="LRG235" s="31"/>
      <c r="LRH235" s="31"/>
      <c r="LRI235" s="31"/>
      <c r="LRJ235" s="31"/>
      <c r="LRK235" s="31"/>
      <c r="LRL235" s="31"/>
      <c r="LRM235" s="31"/>
      <c r="LRN235" s="31"/>
      <c r="LRO235" s="31"/>
      <c r="LRP235" s="31"/>
      <c r="LRQ235" s="31"/>
      <c r="LRR235" s="31"/>
      <c r="LRS235" s="31"/>
      <c r="LRT235" s="31"/>
      <c r="LRU235" s="31"/>
      <c r="LRV235" s="31"/>
      <c r="LRW235" s="31"/>
      <c r="LRX235" s="31"/>
      <c r="LRY235" s="31"/>
      <c r="LRZ235" s="31"/>
      <c r="LSA235" s="31"/>
      <c r="LSB235" s="31"/>
      <c r="LSC235" s="31"/>
      <c r="LSD235" s="31"/>
      <c r="LSE235" s="31"/>
      <c r="LSF235" s="31"/>
      <c r="LSG235" s="31"/>
      <c r="LSH235" s="31"/>
      <c r="LSI235" s="31"/>
      <c r="LSJ235" s="31"/>
      <c r="LSK235" s="31"/>
      <c r="LSL235" s="31"/>
      <c r="LSM235" s="31"/>
      <c r="LSN235" s="31"/>
      <c r="LSO235" s="31"/>
      <c r="LSP235" s="31"/>
      <c r="LSQ235" s="31"/>
      <c r="LSR235" s="31"/>
      <c r="LSS235" s="31"/>
      <c r="LST235" s="31"/>
      <c r="LSU235" s="31"/>
      <c r="LSV235" s="31"/>
      <c r="LSW235" s="31"/>
      <c r="LSX235" s="31"/>
      <c r="LSY235" s="31"/>
      <c r="LSZ235" s="31"/>
      <c r="LTA235" s="31"/>
      <c r="LTB235" s="31"/>
      <c r="LTC235" s="31"/>
      <c r="LTD235" s="31"/>
      <c r="LTE235" s="31"/>
      <c r="LTF235" s="31"/>
      <c r="LTG235" s="31"/>
      <c r="LTH235" s="31"/>
      <c r="LTI235" s="31"/>
      <c r="LTJ235" s="31"/>
      <c r="LTK235" s="31"/>
      <c r="LTL235" s="31"/>
      <c r="LTM235" s="31"/>
      <c r="LTN235" s="31"/>
      <c r="LTO235" s="31"/>
      <c r="LTP235" s="31"/>
      <c r="LTQ235" s="31"/>
      <c r="LTR235" s="31"/>
      <c r="LTS235" s="31"/>
      <c r="LTT235" s="31"/>
      <c r="LTU235" s="31"/>
      <c r="LTV235" s="31"/>
      <c r="LTW235" s="31"/>
      <c r="LTX235" s="31"/>
      <c r="LTY235" s="31"/>
      <c r="LTZ235" s="31"/>
      <c r="LUA235" s="31"/>
      <c r="LUB235" s="31"/>
      <c r="LUC235" s="31"/>
      <c r="LUD235" s="31"/>
      <c r="LUE235" s="31"/>
      <c r="LUF235" s="31"/>
      <c r="LUG235" s="31"/>
      <c r="LUH235" s="31"/>
      <c r="LUI235" s="31"/>
      <c r="LUJ235" s="31"/>
      <c r="LUK235" s="31"/>
      <c r="LUL235" s="31"/>
      <c r="LUM235" s="31"/>
      <c r="LUN235" s="31"/>
      <c r="LUO235" s="31"/>
      <c r="LUP235" s="31"/>
      <c r="LUQ235" s="31"/>
      <c r="LUR235" s="31"/>
      <c r="LUS235" s="31"/>
      <c r="LUT235" s="31"/>
      <c r="LUU235" s="31"/>
      <c r="LUV235" s="31"/>
      <c r="LUW235" s="31"/>
      <c r="LUX235" s="31"/>
      <c r="LUY235" s="31"/>
      <c r="LUZ235" s="31"/>
      <c r="LVA235" s="31"/>
      <c r="LVB235" s="31"/>
      <c r="LVC235" s="31"/>
      <c r="LVD235" s="31"/>
      <c r="LVE235" s="31"/>
      <c r="LVF235" s="31"/>
      <c r="LVG235" s="31"/>
      <c r="LVH235" s="31"/>
      <c r="LVI235" s="31"/>
      <c r="LVJ235" s="31"/>
      <c r="LVK235" s="31"/>
      <c r="LVL235" s="31"/>
      <c r="LVM235" s="31"/>
      <c r="LVN235" s="31"/>
      <c r="LVO235" s="31"/>
      <c r="LVP235" s="31"/>
      <c r="LVQ235" s="31"/>
      <c r="LVR235" s="31"/>
      <c r="LVS235" s="31"/>
      <c r="LVT235" s="31"/>
      <c r="LVU235" s="31"/>
      <c r="LVV235" s="31"/>
      <c r="LVW235" s="31"/>
      <c r="LVX235" s="31"/>
      <c r="LVY235" s="31"/>
      <c r="LVZ235" s="31"/>
      <c r="LWA235" s="31"/>
      <c r="LWB235" s="31"/>
      <c r="LWC235" s="31"/>
      <c r="LWD235" s="31"/>
      <c r="LWE235" s="31"/>
      <c r="LWF235" s="31"/>
      <c r="LWG235" s="31"/>
      <c r="LWH235" s="31"/>
      <c r="LWI235" s="31"/>
      <c r="LWJ235" s="31"/>
      <c r="LWK235" s="31"/>
      <c r="LWL235" s="31"/>
      <c r="LWM235" s="31"/>
      <c r="LWN235" s="31"/>
      <c r="LWO235" s="31"/>
      <c r="LWP235" s="31"/>
      <c r="LWQ235" s="31"/>
      <c r="LWR235" s="31"/>
      <c r="LWS235" s="31"/>
      <c r="LWT235" s="31"/>
      <c r="LWU235" s="31"/>
      <c r="LWV235" s="31"/>
      <c r="LWW235" s="31"/>
      <c r="LWX235" s="31"/>
      <c r="LWY235" s="31"/>
      <c r="LWZ235" s="31"/>
      <c r="LXA235" s="31"/>
      <c r="LXB235" s="31"/>
      <c r="LXC235" s="31"/>
      <c r="LXD235" s="31"/>
      <c r="LXE235" s="31"/>
      <c r="LXF235" s="31"/>
      <c r="LXG235" s="31"/>
      <c r="LXH235" s="31"/>
      <c r="LXI235" s="31"/>
      <c r="LXJ235" s="31"/>
      <c r="LXK235" s="31"/>
      <c r="LXL235" s="31"/>
      <c r="LXM235" s="31"/>
      <c r="LXN235" s="31"/>
      <c r="LXO235" s="31"/>
      <c r="LXP235" s="31"/>
      <c r="LXQ235" s="31"/>
      <c r="LXR235" s="31"/>
      <c r="LXS235" s="31"/>
      <c r="LXT235" s="31"/>
      <c r="LXU235" s="31"/>
      <c r="LXV235" s="31"/>
      <c r="LXW235" s="31"/>
      <c r="LXX235" s="31"/>
      <c r="LXY235" s="31"/>
      <c r="LXZ235" s="31"/>
      <c r="LYA235" s="31"/>
      <c r="LYB235" s="31"/>
      <c r="LYC235" s="31"/>
      <c r="LYD235" s="31"/>
      <c r="LYE235" s="31"/>
      <c r="LYF235" s="31"/>
      <c r="LYG235" s="31"/>
      <c r="LYH235" s="31"/>
      <c r="LYI235" s="31"/>
      <c r="LYJ235" s="31"/>
      <c r="LYK235" s="31"/>
      <c r="LYL235" s="31"/>
      <c r="LYM235" s="31"/>
      <c r="LYN235" s="31"/>
      <c r="LYO235" s="31"/>
      <c r="LYP235" s="31"/>
      <c r="LYQ235" s="31"/>
      <c r="LYR235" s="31"/>
      <c r="LYS235" s="31"/>
      <c r="LYT235" s="31"/>
      <c r="LYU235" s="31"/>
      <c r="LYV235" s="31"/>
      <c r="LYW235" s="31"/>
      <c r="LYX235" s="31"/>
      <c r="LYY235" s="31"/>
      <c r="LYZ235" s="31"/>
      <c r="LZA235" s="31"/>
      <c r="LZB235" s="31"/>
      <c r="LZC235" s="31"/>
      <c r="LZD235" s="31"/>
      <c r="LZE235" s="31"/>
      <c r="LZF235" s="31"/>
      <c r="LZG235" s="31"/>
      <c r="LZH235" s="31"/>
      <c r="LZI235" s="31"/>
      <c r="LZJ235" s="31"/>
      <c r="LZK235" s="31"/>
      <c r="LZL235" s="31"/>
      <c r="LZM235" s="31"/>
      <c r="LZN235" s="31"/>
      <c r="LZO235" s="31"/>
      <c r="LZP235" s="31"/>
      <c r="LZQ235" s="31"/>
      <c r="LZR235" s="31"/>
      <c r="LZS235" s="31"/>
      <c r="LZT235" s="31"/>
      <c r="LZU235" s="31"/>
      <c r="LZV235" s="31"/>
      <c r="LZW235" s="31"/>
      <c r="LZX235" s="31"/>
      <c r="LZY235" s="31"/>
      <c r="LZZ235" s="31"/>
      <c r="MAA235" s="31"/>
      <c r="MAB235" s="31"/>
      <c r="MAC235" s="31"/>
      <c r="MAD235" s="31"/>
      <c r="MAE235" s="31"/>
      <c r="MAF235" s="31"/>
      <c r="MAG235" s="31"/>
      <c r="MAH235" s="31"/>
      <c r="MAI235" s="31"/>
      <c r="MAJ235" s="31"/>
      <c r="MAK235" s="31"/>
      <c r="MAL235" s="31"/>
      <c r="MAM235" s="31"/>
      <c r="MAN235" s="31"/>
      <c r="MAO235" s="31"/>
      <c r="MAP235" s="31"/>
      <c r="MAQ235" s="31"/>
      <c r="MAR235" s="31"/>
      <c r="MAS235" s="31"/>
      <c r="MAT235" s="31"/>
      <c r="MAU235" s="31"/>
      <c r="MAV235" s="31"/>
      <c r="MAW235" s="31"/>
      <c r="MAX235" s="31"/>
      <c r="MAY235" s="31"/>
      <c r="MAZ235" s="31"/>
      <c r="MBA235" s="31"/>
      <c r="MBB235" s="31"/>
      <c r="MBC235" s="31"/>
      <c r="MBD235" s="31"/>
      <c r="MBE235" s="31"/>
      <c r="MBF235" s="31"/>
      <c r="MBG235" s="31"/>
      <c r="MBH235" s="31"/>
      <c r="MBI235" s="31"/>
      <c r="MBJ235" s="31"/>
      <c r="MBK235" s="31"/>
      <c r="MBL235" s="31"/>
      <c r="MBM235" s="31"/>
      <c r="MBN235" s="31"/>
      <c r="MBO235" s="31"/>
      <c r="MBP235" s="31"/>
      <c r="MBQ235" s="31"/>
      <c r="MBR235" s="31"/>
      <c r="MBS235" s="31"/>
      <c r="MBT235" s="31"/>
      <c r="MBU235" s="31"/>
      <c r="MBV235" s="31"/>
      <c r="MBW235" s="31"/>
      <c r="MBX235" s="31"/>
      <c r="MBY235" s="31"/>
      <c r="MBZ235" s="31"/>
      <c r="MCA235" s="31"/>
      <c r="MCB235" s="31"/>
      <c r="MCC235" s="31"/>
      <c r="MCD235" s="31"/>
      <c r="MCE235" s="31"/>
      <c r="MCF235" s="31"/>
      <c r="MCG235" s="31"/>
      <c r="MCH235" s="31"/>
      <c r="MCI235" s="31"/>
      <c r="MCJ235" s="31"/>
      <c r="MCK235" s="31"/>
      <c r="MCL235" s="31"/>
      <c r="MCM235" s="31"/>
      <c r="MCN235" s="31"/>
      <c r="MCO235" s="31"/>
      <c r="MCP235" s="31"/>
      <c r="MCQ235" s="31"/>
      <c r="MCR235" s="31"/>
      <c r="MCS235" s="31"/>
      <c r="MCT235" s="31"/>
      <c r="MCU235" s="31"/>
      <c r="MCV235" s="31"/>
      <c r="MCW235" s="31"/>
      <c r="MCX235" s="31"/>
      <c r="MCY235" s="31"/>
      <c r="MCZ235" s="31"/>
      <c r="MDA235" s="31"/>
      <c r="MDB235" s="31"/>
      <c r="MDC235" s="31"/>
      <c r="MDD235" s="31"/>
      <c r="MDE235" s="31"/>
      <c r="MDF235" s="31"/>
      <c r="MDG235" s="31"/>
      <c r="MDH235" s="31"/>
      <c r="MDI235" s="31"/>
      <c r="MDJ235" s="31"/>
      <c r="MDK235" s="31"/>
      <c r="MDL235" s="31"/>
      <c r="MDM235" s="31"/>
      <c r="MDN235" s="31"/>
      <c r="MDO235" s="31"/>
      <c r="MDP235" s="31"/>
      <c r="MDQ235" s="31"/>
      <c r="MDR235" s="31"/>
      <c r="MDS235" s="31"/>
      <c r="MDT235" s="31"/>
      <c r="MDU235" s="31"/>
      <c r="MDV235" s="31"/>
      <c r="MDW235" s="31"/>
      <c r="MDX235" s="31"/>
      <c r="MDY235" s="31"/>
      <c r="MDZ235" s="31"/>
      <c r="MEA235" s="31"/>
      <c r="MEB235" s="31"/>
      <c r="MEC235" s="31"/>
      <c r="MED235" s="31"/>
      <c r="MEE235" s="31"/>
      <c r="MEF235" s="31"/>
      <c r="MEG235" s="31"/>
      <c r="MEH235" s="31"/>
      <c r="MEI235" s="31"/>
      <c r="MEJ235" s="31"/>
      <c r="MEK235" s="31"/>
      <c r="MEL235" s="31"/>
      <c r="MEM235" s="31"/>
      <c r="MEN235" s="31"/>
      <c r="MEO235" s="31"/>
      <c r="MEP235" s="31"/>
      <c r="MEQ235" s="31"/>
      <c r="MER235" s="31"/>
      <c r="MES235" s="31"/>
      <c r="MET235" s="31"/>
      <c r="MEU235" s="31"/>
      <c r="MEV235" s="31"/>
      <c r="MEW235" s="31"/>
      <c r="MEX235" s="31"/>
      <c r="MEY235" s="31"/>
      <c r="MEZ235" s="31"/>
      <c r="MFA235" s="31"/>
      <c r="MFB235" s="31"/>
      <c r="MFC235" s="31"/>
      <c r="MFD235" s="31"/>
      <c r="MFE235" s="31"/>
      <c r="MFF235" s="31"/>
      <c r="MFG235" s="31"/>
      <c r="MFH235" s="31"/>
      <c r="MFI235" s="31"/>
      <c r="MFJ235" s="31"/>
      <c r="MFK235" s="31"/>
      <c r="MFL235" s="31"/>
      <c r="MFM235" s="31"/>
      <c r="MFN235" s="31"/>
      <c r="MFO235" s="31"/>
      <c r="MFP235" s="31"/>
      <c r="MFQ235" s="31"/>
      <c r="MFR235" s="31"/>
      <c r="MFS235" s="31"/>
      <c r="MFT235" s="31"/>
      <c r="MFU235" s="31"/>
      <c r="MFV235" s="31"/>
      <c r="MFW235" s="31"/>
      <c r="MFX235" s="31"/>
      <c r="MFY235" s="31"/>
      <c r="MFZ235" s="31"/>
      <c r="MGA235" s="31"/>
      <c r="MGB235" s="31"/>
      <c r="MGC235" s="31"/>
      <c r="MGD235" s="31"/>
      <c r="MGE235" s="31"/>
      <c r="MGF235" s="31"/>
      <c r="MGG235" s="31"/>
      <c r="MGH235" s="31"/>
      <c r="MGI235" s="31"/>
      <c r="MGJ235" s="31"/>
      <c r="MGK235" s="31"/>
      <c r="MGL235" s="31"/>
      <c r="MGM235" s="31"/>
      <c r="MGN235" s="31"/>
      <c r="MGO235" s="31"/>
      <c r="MGP235" s="31"/>
      <c r="MGQ235" s="31"/>
      <c r="MGR235" s="31"/>
      <c r="MGS235" s="31"/>
      <c r="MGT235" s="31"/>
      <c r="MGU235" s="31"/>
      <c r="MGV235" s="31"/>
      <c r="MGW235" s="31"/>
      <c r="MGX235" s="31"/>
      <c r="MGY235" s="31"/>
      <c r="MGZ235" s="31"/>
      <c r="MHA235" s="31"/>
      <c r="MHB235" s="31"/>
      <c r="MHC235" s="31"/>
      <c r="MHD235" s="31"/>
      <c r="MHE235" s="31"/>
      <c r="MHF235" s="31"/>
      <c r="MHG235" s="31"/>
      <c r="MHH235" s="31"/>
      <c r="MHI235" s="31"/>
      <c r="MHJ235" s="31"/>
      <c r="MHK235" s="31"/>
      <c r="MHL235" s="31"/>
      <c r="MHM235" s="31"/>
      <c r="MHN235" s="31"/>
      <c r="MHO235" s="31"/>
      <c r="MHP235" s="31"/>
      <c r="MHQ235" s="31"/>
      <c r="MHR235" s="31"/>
      <c r="MHS235" s="31"/>
      <c r="MHT235" s="31"/>
      <c r="MHU235" s="31"/>
      <c r="MHV235" s="31"/>
      <c r="MHW235" s="31"/>
      <c r="MHX235" s="31"/>
      <c r="MHY235" s="31"/>
      <c r="MHZ235" s="31"/>
      <c r="MIA235" s="31"/>
      <c r="MIB235" s="31"/>
      <c r="MIC235" s="31"/>
      <c r="MID235" s="31"/>
      <c r="MIE235" s="31"/>
      <c r="MIF235" s="31"/>
      <c r="MIG235" s="31"/>
      <c r="MIH235" s="31"/>
      <c r="MII235" s="31"/>
      <c r="MIJ235" s="31"/>
      <c r="MIK235" s="31"/>
      <c r="MIL235" s="31"/>
      <c r="MIM235" s="31"/>
      <c r="MIN235" s="31"/>
      <c r="MIO235" s="31"/>
      <c r="MIP235" s="31"/>
      <c r="MIQ235" s="31"/>
      <c r="MIR235" s="31"/>
      <c r="MIS235" s="31"/>
      <c r="MIT235" s="31"/>
      <c r="MIU235" s="31"/>
      <c r="MIV235" s="31"/>
      <c r="MIW235" s="31"/>
      <c r="MIX235" s="31"/>
      <c r="MIY235" s="31"/>
      <c r="MIZ235" s="31"/>
      <c r="MJA235" s="31"/>
      <c r="MJB235" s="31"/>
      <c r="MJC235" s="31"/>
      <c r="MJD235" s="31"/>
      <c r="MJE235" s="31"/>
      <c r="MJF235" s="31"/>
      <c r="MJG235" s="31"/>
      <c r="MJH235" s="31"/>
      <c r="MJI235" s="31"/>
      <c r="MJJ235" s="31"/>
      <c r="MJK235" s="31"/>
      <c r="MJL235" s="31"/>
      <c r="MJM235" s="31"/>
      <c r="MJN235" s="31"/>
      <c r="MJO235" s="31"/>
      <c r="MJP235" s="31"/>
      <c r="MJQ235" s="31"/>
      <c r="MJR235" s="31"/>
      <c r="MJS235" s="31"/>
      <c r="MJT235" s="31"/>
      <c r="MJU235" s="31"/>
      <c r="MJV235" s="31"/>
      <c r="MJW235" s="31"/>
      <c r="MJX235" s="31"/>
      <c r="MJY235" s="31"/>
      <c r="MJZ235" s="31"/>
      <c r="MKA235" s="31"/>
      <c r="MKB235" s="31"/>
      <c r="MKC235" s="31"/>
      <c r="MKD235" s="31"/>
      <c r="MKE235" s="31"/>
      <c r="MKF235" s="31"/>
      <c r="MKG235" s="31"/>
      <c r="MKH235" s="31"/>
      <c r="MKI235" s="31"/>
      <c r="MKJ235" s="31"/>
      <c r="MKK235" s="31"/>
      <c r="MKL235" s="31"/>
      <c r="MKM235" s="31"/>
      <c r="MKN235" s="31"/>
      <c r="MKO235" s="31"/>
      <c r="MKP235" s="31"/>
      <c r="MKQ235" s="31"/>
      <c r="MKR235" s="31"/>
      <c r="MKS235" s="31"/>
      <c r="MKT235" s="31"/>
      <c r="MKU235" s="31"/>
      <c r="MKV235" s="31"/>
      <c r="MKW235" s="31"/>
      <c r="MKX235" s="31"/>
      <c r="MKY235" s="31"/>
      <c r="MKZ235" s="31"/>
      <c r="MLA235" s="31"/>
      <c r="MLB235" s="31"/>
      <c r="MLC235" s="31"/>
      <c r="MLD235" s="31"/>
      <c r="MLE235" s="31"/>
      <c r="MLF235" s="31"/>
      <c r="MLG235" s="31"/>
      <c r="MLH235" s="31"/>
      <c r="MLI235" s="31"/>
      <c r="MLJ235" s="31"/>
      <c r="MLK235" s="31"/>
      <c r="MLL235" s="31"/>
      <c r="MLM235" s="31"/>
      <c r="MLN235" s="31"/>
      <c r="MLO235" s="31"/>
      <c r="MLP235" s="31"/>
      <c r="MLQ235" s="31"/>
      <c r="MLR235" s="31"/>
      <c r="MLS235" s="31"/>
      <c r="MLT235" s="31"/>
      <c r="MLU235" s="31"/>
      <c r="MLV235" s="31"/>
      <c r="MLW235" s="31"/>
      <c r="MLX235" s="31"/>
      <c r="MLY235" s="31"/>
      <c r="MLZ235" s="31"/>
      <c r="MMA235" s="31"/>
      <c r="MMB235" s="31"/>
      <c r="MMC235" s="31"/>
      <c r="MMD235" s="31"/>
      <c r="MME235" s="31"/>
      <c r="MMF235" s="31"/>
      <c r="MMG235" s="31"/>
      <c r="MMH235" s="31"/>
      <c r="MMI235" s="31"/>
      <c r="MMJ235" s="31"/>
      <c r="MMK235" s="31"/>
      <c r="MML235" s="31"/>
      <c r="MMM235" s="31"/>
      <c r="MMN235" s="31"/>
      <c r="MMO235" s="31"/>
      <c r="MMP235" s="31"/>
      <c r="MMQ235" s="31"/>
      <c r="MMR235" s="31"/>
      <c r="MMS235" s="31"/>
      <c r="MMT235" s="31"/>
      <c r="MMU235" s="31"/>
      <c r="MMV235" s="31"/>
      <c r="MMW235" s="31"/>
      <c r="MMX235" s="31"/>
      <c r="MMY235" s="31"/>
      <c r="MMZ235" s="31"/>
      <c r="MNA235" s="31"/>
      <c r="MNB235" s="31"/>
      <c r="MNC235" s="31"/>
      <c r="MND235" s="31"/>
      <c r="MNE235" s="31"/>
      <c r="MNF235" s="31"/>
      <c r="MNG235" s="31"/>
      <c r="MNH235" s="31"/>
      <c r="MNI235" s="31"/>
      <c r="MNJ235" s="31"/>
      <c r="MNK235" s="31"/>
      <c r="MNL235" s="31"/>
      <c r="MNM235" s="31"/>
      <c r="MNN235" s="31"/>
      <c r="MNO235" s="31"/>
      <c r="MNP235" s="31"/>
      <c r="MNQ235" s="31"/>
      <c r="MNR235" s="31"/>
      <c r="MNS235" s="31"/>
      <c r="MNT235" s="31"/>
      <c r="MNU235" s="31"/>
      <c r="MNV235" s="31"/>
      <c r="MNW235" s="31"/>
      <c r="MNX235" s="31"/>
      <c r="MNY235" s="31"/>
      <c r="MNZ235" s="31"/>
      <c r="MOA235" s="31"/>
      <c r="MOB235" s="31"/>
      <c r="MOC235" s="31"/>
      <c r="MOD235" s="31"/>
      <c r="MOE235" s="31"/>
      <c r="MOF235" s="31"/>
      <c r="MOG235" s="31"/>
      <c r="MOH235" s="31"/>
      <c r="MOI235" s="31"/>
      <c r="MOJ235" s="31"/>
      <c r="MOK235" s="31"/>
      <c r="MOL235" s="31"/>
      <c r="MOM235" s="31"/>
      <c r="MON235" s="31"/>
      <c r="MOO235" s="31"/>
      <c r="MOP235" s="31"/>
      <c r="MOQ235" s="31"/>
      <c r="MOR235" s="31"/>
      <c r="MOS235" s="31"/>
      <c r="MOT235" s="31"/>
      <c r="MOU235" s="31"/>
      <c r="MOV235" s="31"/>
      <c r="MOW235" s="31"/>
      <c r="MOX235" s="31"/>
      <c r="MOY235" s="31"/>
      <c r="MOZ235" s="31"/>
      <c r="MPA235" s="31"/>
      <c r="MPB235" s="31"/>
      <c r="MPC235" s="31"/>
      <c r="MPD235" s="31"/>
      <c r="MPE235" s="31"/>
      <c r="MPF235" s="31"/>
      <c r="MPG235" s="31"/>
      <c r="MPH235" s="31"/>
      <c r="MPI235" s="31"/>
      <c r="MPJ235" s="31"/>
      <c r="MPK235" s="31"/>
      <c r="MPL235" s="31"/>
      <c r="MPM235" s="31"/>
      <c r="MPN235" s="31"/>
      <c r="MPO235" s="31"/>
      <c r="MPP235" s="31"/>
      <c r="MPQ235" s="31"/>
      <c r="MPR235" s="31"/>
      <c r="MPS235" s="31"/>
      <c r="MPT235" s="31"/>
      <c r="MPU235" s="31"/>
      <c r="MPV235" s="31"/>
      <c r="MPW235" s="31"/>
      <c r="MPX235" s="31"/>
      <c r="MPY235" s="31"/>
      <c r="MPZ235" s="31"/>
      <c r="MQA235" s="31"/>
      <c r="MQB235" s="31"/>
      <c r="MQC235" s="31"/>
      <c r="MQD235" s="31"/>
      <c r="MQE235" s="31"/>
      <c r="MQF235" s="31"/>
      <c r="MQG235" s="31"/>
      <c r="MQH235" s="31"/>
      <c r="MQI235" s="31"/>
      <c r="MQJ235" s="31"/>
      <c r="MQK235" s="31"/>
      <c r="MQL235" s="31"/>
      <c r="MQM235" s="31"/>
      <c r="MQN235" s="31"/>
      <c r="MQO235" s="31"/>
      <c r="MQP235" s="31"/>
      <c r="MQQ235" s="31"/>
      <c r="MQR235" s="31"/>
      <c r="MQS235" s="31"/>
      <c r="MQT235" s="31"/>
      <c r="MQU235" s="31"/>
      <c r="MQV235" s="31"/>
      <c r="MQW235" s="31"/>
      <c r="MQX235" s="31"/>
      <c r="MQY235" s="31"/>
      <c r="MQZ235" s="31"/>
      <c r="MRA235" s="31"/>
      <c r="MRB235" s="31"/>
      <c r="MRC235" s="31"/>
      <c r="MRD235" s="31"/>
      <c r="MRE235" s="31"/>
      <c r="MRF235" s="31"/>
      <c r="MRG235" s="31"/>
      <c r="MRH235" s="31"/>
      <c r="MRI235" s="31"/>
      <c r="MRJ235" s="31"/>
      <c r="MRK235" s="31"/>
      <c r="MRL235" s="31"/>
      <c r="MRM235" s="31"/>
      <c r="MRN235" s="31"/>
      <c r="MRO235" s="31"/>
      <c r="MRP235" s="31"/>
      <c r="MRQ235" s="31"/>
      <c r="MRR235" s="31"/>
      <c r="MRS235" s="31"/>
      <c r="MRT235" s="31"/>
      <c r="MRU235" s="31"/>
      <c r="MRV235" s="31"/>
      <c r="MRW235" s="31"/>
      <c r="MRX235" s="31"/>
      <c r="MRY235" s="31"/>
      <c r="MRZ235" s="31"/>
      <c r="MSA235" s="31"/>
      <c r="MSB235" s="31"/>
      <c r="MSC235" s="31"/>
      <c r="MSD235" s="31"/>
      <c r="MSE235" s="31"/>
      <c r="MSF235" s="31"/>
      <c r="MSG235" s="31"/>
      <c r="MSH235" s="31"/>
      <c r="MSI235" s="31"/>
      <c r="MSJ235" s="31"/>
      <c r="MSK235" s="31"/>
      <c r="MSL235" s="31"/>
      <c r="MSM235" s="31"/>
      <c r="MSN235" s="31"/>
      <c r="MSO235" s="31"/>
      <c r="MSP235" s="31"/>
      <c r="MSQ235" s="31"/>
      <c r="MSR235" s="31"/>
      <c r="MSS235" s="31"/>
      <c r="MST235" s="31"/>
      <c r="MSU235" s="31"/>
      <c r="MSV235" s="31"/>
      <c r="MSW235" s="31"/>
      <c r="MSX235" s="31"/>
      <c r="MSY235" s="31"/>
      <c r="MSZ235" s="31"/>
      <c r="MTA235" s="31"/>
      <c r="MTB235" s="31"/>
      <c r="MTC235" s="31"/>
      <c r="MTD235" s="31"/>
      <c r="MTE235" s="31"/>
      <c r="MTF235" s="31"/>
      <c r="MTG235" s="31"/>
      <c r="MTH235" s="31"/>
      <c r="MTI235" s="31"/>
      <c r="MTJ235" s="31"/>
      <c r="MTK235" s="31"/>
      <c r="MTL235" s="31"/>
      <c r="MTM235" s="31"/>
      <c r="MTN235" s="31"/>
      <c r="MTO235" s="31"/>
      <c r="MTP235" s="31"/>
      <c r="MTQ235" s="31"/>
      <c r="MTR235" s="31"/>
      <c r="MTS235" s="31"/>
      <c r="MTT235" s="31"/>
      <c r="MTU235" s="31"/>
      <c r="MTV235" s="31"/>
      <c r="MTW235" s="31"/>
      <c r="MTX235" s="31"/>
      <c r="MTY235" s="31"/>
      <c r="MTZ235" s="31"/>
      <c r="MUA235" s="31"/>
      <c r="MUB235" s="31"/>
      <c r="MUC235" s="31"/>
      <c r="MUD235" s="31"/>
      <c r="MUE235" s="31"/>
      <c r="MUF235" s="31"/>
      <c r="MUG235" s="31"/>
      <c r="MUH235" s="31"/>
      <c r="MUI235" s="31"/>
      <c r="MUJ235" s="31"/>
      <c r="MUK235" s="31"/>
      <c r="MUL235" s="31"/>
      <c r="MUM235" s="31"/>
      <c r="MUN235" s="31"/>
      <c r="MUO235" s="31"/>
      <c r="MUP235" s="31"/>
      <c r="MUQ235" s="31"/>
      <c r="MUR235" s="31"/>
      <c r="MUS235" s="31"/>
      <c r="MUT235" s="31"/>
      <c r="MUU235" s="31"/>
      <c r="MUV235" s="31"/>
      <c r="MUW235" s="31"/>
      <c r="MUX235" s="31"/>
      <c r="MUY235" s="31"/>
      <c r="MUZ235" s="31"/>
      <c r="MVA235" s="31"/>
      <c r="MVB235" s="31"/>
      <c r="MVC235" s="31"/>
      <c r="MVD235" s="31"/>
      <c r="MVE235" s="31"/>
      <c r="MVF235" s="31"/>
      <c r="MVG235" s="31"/>
      <c r="MVH235" s="31"/>
      <c r="MVI235" s="31"/>
      <c r="MVJ235" s="31"/>
      <c r="MVK235" s="31"/>
      <c r="MVL235" s="31"/>
      <c r="MVM235" s="31"/>
      <c r="MVN235" s="31"/>
      <c r="MVO235" s="31"/>
      <c r="MVP235" s="31"/>
      <c r="MVQ235" s="31"/>
      <c r="MVR235" s="31"/>
      <c r="MVS235" s="31"/>
      <c r="MVT235" s="31"/>
      <c r="MVU235" s="31"/>
      <c r="MVV235" s="31"/>
      <c r="MVW235" s="31"/>
      <c r="MVX235" s="31"/>
      <c r="MVY235" s="31"/>
      <c r="MVZ235" s="31"/>
      <c r="MWA235" s="31"/>
      <c r="MWB235" s="31"/>
      <c r="MWC235" s="31"/>
      <c r="MWD235" s="31"/>
      <c r="MWE235" s="31"/>
      <c r="MWF235" s="31"/>
      <c r="MWG235" s="31"/>
      <c r="MWH235" s="31"/>
      <c r="MWI235" s="31"/>
      <c r="MWJ235" s="31"/>
      <c r="MWK235" s="31"/>
      <c r="MWL235" s="31"/>
      <c r="MWM235" s="31"/>
      <c r="MWN235" s="31"/>
      <c r="MWO235" s="31"/>
      <c r="MWP235" s="31"/>
      <c r="MWQ235" s="31"/>
      <c r="MWR235" s="31"/>
      <c r="MWS235" s="31"/>
      <c r="MWT235" s="31"/>
      <c r="MWU235" s="31"/>
      <c r="MWV235" s="31"/>
      <c r="MWW235" s="31"/>
      <c r="MWX235" s="31"/>
      <c r="MWY235" s="31"/>
      <c r="MWZ235" s="31"/>
      <c r="MXA235" s="31"/>
      <c r="MXB235" s="31"/>
      <c r="MXC235" s="31"/>
      <c r="MXD235" s="31"/>
      <c r="MXE235" s="31"/>
      <c r="MXF235" s="31"/>
      <c r="MXG235" s="31"/>
      <c r="MXH235" s="31"/>
      <c r="MXI235" s="31"/>
      <c r="MXJ235" s="31"/>
      <c r="MXK235" s="31"/>
      <c r="MXL235" s="31"/>
      <c r="MXM235" s="31"/>
      <c r="MXN235" s="31"/>
      <c r="MXO235" s="31"/>
      <c r="MXP235" s="31"/>
      <c r="MXQ235" s="31"/>
      <c r="MXR235" s="31"/>
      <c r="MXS235" s="31"/>
      <c r="MXT235" s="31"/>
      <c r="MXU235" s="31"/>
      <c r="MXV235" s="31"/>
      <c r="MXW235" s="31"/>
      <c r="MXX235" s="31"/>
      <c r="MXY235" s="31"/>
      <c r="MXZ235" s="31"/>
      <c r="MYA235" s="31"/>
      <c r="MYB235" s="31"/>
      <c r="MYC235" s="31"/>
      <c r="MYD235" s="31"/>
      <c r="MYE235" s="31"/>
      <c r="MYF235" s="31"/>
      <c r="MYG235" s="31"/>
      <c r="MYH235" s="31"/>
      <c r="MYI235" s="31"/>
      <c r="MYJ235" s="31"/>
      <c r="MYK235" s="31"/>
      <c r="MYL235" s="31"/>
      <c r="MYM235" s="31"/>
      <c r="MYN235" s="31"/>
      <c r="MYO235" s="31"/>
      <c r="MYP235" s="31"/>
      <c r="MYQ235" s="31"/>
      <c r="MYR235" s="31"/>
      <c r="MYS235" s="31"/>
      <c r="MYT235" s="31"/>
      <c r="MYU235" s="31"/>
      <c r="MYV235" s="31"/>
      <c r="MYW235" s="31"/>
      <c r="MYX235" s="31"/>
      <c r="MYY235" s="31"/>
      <c r="MYZ235" s="31"/>
      <c r="MZA235" s="31"/>
      <c r="MZB235" s="31"/>
      <c r="MZC235" s="31"/>
      <c r="MZD235" s="31"/>
      <c r="MZE235" s="31"/>
      <c r="MZF235" s="31"/>
      <c r="MZG235" s="31"/>
      <c r="MZH235" s="31"/>
      <c r="MZI235" s="31"/>
      <c r="MZJ235" s="31"/>
      <c r="MZK235" s="31"/>
      <c r="MZL235" s="31"/>
      <c r="MZM235" s="31"/>
      <c r="MZN235" s="31"/>
      <c r="MZO235" s="31"/>
      <c r="MZP235" s="31"/>
      <c r="MZQ235" s="31"/>
      <c r="MZR235" s="31"/>
      <c r="MZS235" s="31"/>
      <c r="MZT235" s="31"/>
      <c r="MZU235" s="31"/>
      <c r="MZV235" s="31"/>
      <c r="MZW235" s="31"/>
      <c r="MZX235" s="31"/>
      <c r="MZY235" s="31"/>
      <c r="MZZ235" s="31"/>
      <c r="NAA235" s="31"/>
      <c r="NAB235" s="31"/>
      <c r="NAC235" s="31"/>
      <c r="NAD235" s="31"/>
      <c r="NAE235" s="31"/>
      <c r="NAF235" s="31"/>
      <c r="NAG235" s="31"/>
      <c r="NAH235" s="31"/>
      <c r="NAI235" s="31"/>
      <c r="NAJ235" s="31"/>
      <c r="NAK235" s="31"/>
      <c r="NAL235" s="31"/>
      <c r="NAM235" s="31"/>
      <c r="NAN235" s="31"/>
      <c r="NAO235" s="31"/>
      <c r="NAP235" s="31"/>
      <c r="NAQ235" s="31"/>
      <c r="NAR235" s="31"/>
      <c r="NAS235" s="31"/>
      <c r="NAT235" s="31"/>
      <c r="NAU235" s="31"/>
      <c r="NAV235" s="31"/>
      <c r="NAW235" s="31"/>
      <c r="NAX235" s="31"/>
      <c r="NAY235" s="31"/>
      <c r="NAZ235" s="31"/>
      <c r="NBA235" s="31"/>
      <c r="NBB235" s="31"/>
      <c r="NBC235" s="31"/>
      <c r="NBD235" s="31"/>
      <c r="NBE235" s="31"/>
      <c r="NBF235" s="31"/>
      <c r="NBG235" s="31"/>
      <c r="NBH235" s="31"/>
      <c r="NBI235" s="31"/>
      <c r="NBJ235" s="31"/>
      <c r="NBK235" s="31"/>
      <c r="NBL235" s="31"/>
      <c r="NBM235" s="31"/>
      <c r="NBN235" s="31"/>
      <c r="NBO235" s="31"/>
      <c r="NBP235" s="31"/>
      <c r="NBQ235" s="31"/>
      <c r="NBR235" s="31"/>
      <c r="NBS235" s="31"/>
      <c r="NBT235" s="31"/>
      <c r="NBU235" s="31"/>
      <c r="NBV235" s="31"/>
      <c r="NBW235" s="31"/>
      <c r="NBX235" s="31"/>
      <c r="NBY235" s="31"/>
      <c r="NBZ235" s="31"/>
      <c r="NCA235" s="31"/>
      <c r="NCB235" s="31"/>
      <c r="NCC235" s="31"/>
      <c r="NCD235" s="31"/>
      <c r="NCE235" s="31"/>
      <c r="NCF235" s="31"/>
      <c r="NCG235" s="31"/>
      <c r="NCH235" s="31"/>
      <c r="NCI235" s="31"/>
      <c r="NCJ235" s="31"/>
      <c r="NCK235" s="31"/>
      <c r="NCL235" s="31"/>
      <c r="NCM235" s="31"/>
      <c r="NCN235" s="31"/>
      <c r="NCO235" s="31"/>
      <c r="NCP235" s="31"/>
      <c r="NCQ235" s="31"/>
      <c r="NCR235" s="31"/>
      <c r="NCS235" s="31"/>
      <c r="NCT235" s="31"/>
      <c r="NCU235" s="31"/>
      <c r="NCV235" s="31"/>
      <c r="NCW235" s="31"/>
      <c r="NCX235" s="31"/>
      <c r="NCY235" s="31"/>
      <c r="NCZ235" s="31"/>
      <c r="NDA235" s="31"/>
      <c r="NDB235" s="31"/>
      <c r="NDC235" s="31"/>
      <c r="NDD235" s="31"/>
      <c r="NDE235" s="31"/>
      <c r="NDF235" s="31"/>
      <c r="NDG235" s="31"/>
      <c r="NDH235" s="31"/>
      <c r="NDI235" s="31"/>
      <c r="NDJ235" s="31"/>
      <c r="NDK235" s="31"/>
      <c r="NDL235" s="31"/>
      <c r="NDM235" s="31"/>
      <c r="NDN235" s="31"/>
      <c r="NDO235" s="31"/>
      <c r="NDP235" s="31"/>
      <c r="NDQ235" s="31"/>
      <c r="NDR235" s="31"/>
      <c r="NDS235" s="31"/>
      <c r="NDT235" s="31"/>
      <c r="NDU235" s="31"/>
      <c r="NDV235" s="31"/>
      <c r="NDW235" s="31"/>
      <c r="NDX235" s="31"/>
      <c r="NDY235" s="31"/>
      <c r="NDZ235" s="31"/>
      <c r="NEA235" s="31"/>
      <c r="NEB235" s="31"/>
      <c r="NEC235" s="31"/>
      <c r="NED235" s="31"/>
      <c r="NEE235" s="31"/>
      <c r="NEF235" s="31"/>
      <c r="NEG235" s="31"/>
      <c r="NEH235" s="31"/>
      <c r="NEI235" s="31"/>
      <c r="NEJ235" s="31"/>
      <c r="NEK235" s="31"/>
      <c r="NEL235" s="31"/>
      <c r="NEM235" s="31"/>
      <c r="NEN235" s="31"/>
      <c r="NEO235" s="31"/>
      <c r="NEP235" s="31"/>
      <c r="NEQ235" s="31"/>
      <c r="NER235" s="31"/>
      <c r="NES235" s="31"/>
      <c r="NET235" s="31"/>
      <c r="NEU235" s="31"/>
      <c r="NEV235" s="31"/>
      <c r="NEW235" s="31"/>
      <c r="NEX235" s="31"/>
      <c r="NEY235" s="31"/>
      <c r="NEZ235" s="31"/>
      <c r="NFA235" s="31"/>
      <c r="NFB235" s="31"/>
      <c r="NFC235" s="31"/>
      <c r="NFD235" s="31"/>
      <c r="NFE235" s="31"/>
      <c r="NFF235" s="31"/>
      <c r="NFG235" s="31"/>
      <c r="NFH235" s="31"/>
      <c r="NFI235" s="31"/>
      <c r="NFJ235" s="31"/>
      <c r="NFK235" s="31"/>
      <c r="NFL235" s="31"/>
      <c r="NFM235" s="31"/>
      <c r="NFN235" s="31"/>
      <c r="NFO235" s="31"/>
      <c r="NFP235" s="31"/>
      <c r="NFQ235" s="31"/>
      <c r="NFR235" s="31"/>
      <c r="NFS235" s="31"/>
      <c r="NFT235" s="31"/>
      <c r="NFU235" s="31"/>
      <c r="NFV235" s="31"/>
      <c r="NFW235" s="31"/>
      <c r="NFX235" s="31"/>
      <c r="NFY235" s="31"/>
      <c r="NFZ235" s="31"/>
      <c r="NGA235" s="31"/>
      <c r="NGB235" s="31"/>
      <c r="NGC235" s="31"/>
      <c r="NGD235" s="31"/>
      <c r="NGE235" s="31"/>
      <c r="NGF235" s="31"/>
      <c r="NGG235" s="31"/>
      <c r="NGH235" s="31"/>
      <c r="NGI235" s="31"/>
      <c r="NGJ235" s="31"/>
      <c r="NGK235" s="31"/>
      <c r="NGL235" s="31"/>
      <c r="NGM235" s="31"/>
      <c r="NGN235" s="31"/>
      <c r="NGO235" s="31"/>
      <c r="NGP235" s="31"/>
      <c r="NGQ235" s="31"/>
      <c r="NGR235" s="31"/>
      <c r="NGS235" s="31"/>
      <c r="NGT235" s="31"/>
      <c r="NGU235" s="31"/>
      <c r="NGV235" s="31"/>
      <c r="NGW235" s="31"/>
      <c r="NGX235" s="31"/>
      <c r="NGY235" s="31"/>
      <c r="NGZ235" s="31"/>
      <c r="NHA235" s="31"/>
      <c r="NHB235" s="31"/>
      <c r="NHC235" s="31"/>
      <c r="NHD235" s="31"/>
      <c r="NHE235" s="31"/>
      <c r="NHF235" s="31"/>
      <c r="NHG235" s="31"/>
      <c r="NHH235" s="31"/>
      <c r="NHI235" s="31"/>
      <c r="NHJ235" s="31"/>
      <c r="NHK235" s="31"/>
      <c r="NHL235" s="31"/>
      <c r="NHM235" s="31"/>
      <c r="NHN235" s="31"/>
      <c r="NHO235" s="31"/>
      <c r="NHP235" s="31"/>
      <c r="NHQ235" s="31"/>
      <c r="NHR235" s="31"/>
      <c r="NHS235" s="31"/>
      <c r="NHT235" s="31"/>
      <c r="NHU235" s="31"/>
      <c r="NHV235" s="31"/>
      <c r="NHW235" s="31"/>
      <c r="NHX235" s="31"/>
      <c r="NHY235" s="31"/>
      <c r="NHZ235" s="31"/>
      <c r="NIA235" s="31"/>
      <c r="NIB235" s="31"/>
      <c r="NIC235" s="31"/>
      <c r="NID235" s="31"/>
      <c r="NIE235" s="31"/>
      <c r="NIF235" s="31"/>
      <c r="NIG235" s="31"/>
      <c r="NIH235" s="31"/>
      <c r="NII235" s="31"/>
      <c r="NIJ235" s="31"/>
      <c r="NIK235" s="31"/>
      <c r="NIL235" s="31"/>
      <c r="NIM235" s="31"/>
      <c r="NIN235" s="31"/>
      <c r="NIO235" s="31"/>
      <c r="NIP235" s="31"/>
      <c r="NIQ235" s="31"/>
      <c r="NIR235" s="31"/>
      <c r="NIS235" s="31"/>
      <c r="NIT235" s="31"/>
      <c r="NIU235" s="31"/>
      <c r="NIV235" s="31"/>
      <c r="NIW235" s="31"/>
      <c r="NIX235" s="31"/>
      <c r="NIY235" s="31"/>
      <c r="NIZ235" s="31"/>
      <c r="NJA235" s="31"/>
      <c r="NJB235" s="31"/>
      <c r="NJC235" s="31"/>
      <c r="NJD235" s="31"/>
      <c r="NJE235" s="31"/>
      <c r="NJF235" s="31"/>
      <c r="NJG235" s="31"/>
      <c r="NJH235" s="31"/>
      <c r="NJI235" s="31"/>
      <c r="NJJ235" s="31"/>
      <c r="NJK235" s="31"/>
      <c r="NJL235" s="31"/>
      <c r="NJM235" s="31"/>
      <c r="NJN235" s="31"/>
      <c r="NJO235" s="31"/>
      <c r="NJP235" s="31"/>
      <c r="NJQ235" s="31"/>
      <c r="NJR235" s="31"/>
      <c r="NJS235" s="31"/>
      <c r="NJT235" s="31"/>
      <c r="NJU235" s="31"/>
      <c r="NJV235" s="31"/>
      <c r="NJW235" s="31"/>
      <c r="NJX235" s="31"/>
      <c r="NJY235" s="31"/>
      <c r="NJZ235" s="31"/>
      <c r="NKA235" s="31"/>
      <c r="NKB235" s="31"/>
      <c r="NKC235" s="31"/>
      <c r="NKD235" s="31"/>
      <c r="NKE235" s="31"/>
      <c r="NKF235" s="31"/>
      <c r="NKG235" s="31"/>
      <c r="NKH235" s="31"/>
      <c r="NKI235" s="31"/>
      <c r="NKJ235" s="31"/>
      <c r="NKK235" s="31"/>
      <c r="NKL235" s="31"/>
      <c r="NKM235" s="31"/>
      <c r="NKN235" s="31"/>
      <c r="NKO235" s="31"/>
      <c r="NKP235" s="31"/>
      <c r="NKQ235" s="31"/>
      <c r="NKR235" s="31"/>
      <c r="NKS235" s="31"/>
      <c r="NKT235" s="31"/>
      <c r="NKU235" s="31"/>
      <c r="NKV235" s="31"/>
      <c r="NKW235" s="31"/>
      <c r="NKX235" s="31"/>
      <c r="NKY235" s="31"/>
      <c r="NKZ235" s="31"/>
      <c r="NLA235" s="31"/>
      <c r="NLB235" s="31"/>
      <c r="NLC235" s="31"/>
      <c r="NLD235" s="31"/>
      <c r="NLE235" s="31"/>
      <c r="NLF235" s="31"/>
      <c r="NLG235" s="31"/>
      <c r="NLH235" s="31"/>
      <c r="NLI235" s="31"/>
      <c r="NLJ235" s="31"/>
      <c r="NLK235" s="31"/>
      <c r="NLL235" s="31"/>
      <c r="NLM235" s="31"/>
      <c r="NLN235" s="31"/>
      <c r="NLO235" s="31"/>
      <c r="NLP235" s="31"/>
      <c r="NLQ235" s="31"/>
      <c r="NLR235" s="31"/>
      <c r="NLS235" s="31"/>
      <c r="NLT235" s="31"/>
      <c r="NLU235" s="31"/>
      <c r="NLV235" s="31"/>
      <c r="NLW235" s="31"/>
      <c r="NLX235" s="31"/>
      <c r="NLY235" s="31"/>
      <c r="NLZ235" s="31"/>
      <c r="NMA235" s="31"/>
      <c r="NMB235" s="31"/>
      <c r="NMC235" s="31"/>
      <c r="NMD235" s="31"/>
      <c r="NME235" s="31"/>
      <c r="NMF235" s="31"/>
      <c r="NMG235" s="31"/>
      <c r="NMH235" s="31"/>
      <c r="NMI235" s="31"/>
      <c r="NMJ235" s="31"/>
      <c r="NMK235" s="31"/>
      <c r="NML235" s="31"/>
      <c r="NMM235" s="31"/>
      <c r="NMN235" s="31"/>
      <c r="NMO235" s="31"/>
      <c r="NMP235" s="31"/>
      <c r="NMQ235" s="31"/>
      <c r="NMR235" s="31"/>
      <c r="NMS235" s="31"/>
      <c r="NMT235" s="31"/>
      <c r="NMU235" s="31"/>
      <c r="NMV235" s="31"/>
      <c r="NMW235" s="31"/>
      <c r="NMX235" s="31"/>
      <c r="NMY235" s="31"/>
      <c r="NMZ235" s="31"/>
      <c r="NNA235" s="31"/>
      <c r="NNB235" s="31"/>
      <c r="NNC235" s="31"/>
      <c r="NND235" s="31"/>
      <c r="NNE235" s="31"/>
      <c r="NNF235" s="31"/>
      <c r="NNG235" s="31"/>
      <c r="NNH235" s="31"/>
      <c r="NNI235" s="31"/>
      <c r="NNJ235" s="31"/>
      <c r="NNK235" s="31"/>
      <c r="NNL235" s="31"/>
      <c r="NNM235" s="31"/>
      <c r="NNN235" s="31"/>
      <c r="NNO235" s="31"/>
      <c r="NNP235" s="31"/>
      <c r="NNQ235" s="31"/>
      <c r="NNR235" s="31"/>
      <c r="NNS235" s="31"/>
      <c r="NNT235" s="31"/>
      <c r="NNU235" s="31"/>
      <c r="NNV235" s="31"/>
      <c r="NNW235" s="31"/>
      <c r="NNX235" s="31"/>
      <c r="NNY235" s="31"/>
      <c r="NNZ235" s="31"/>
      <c r="NOA235" s="31"/>
      <c r="NOB235" s="31"/>
      <c r="NOC235" s="31"/>
      <c r="NOD235" s="31"/>
      <c r="NOE235" s="31"/>
      <c r="NOF235" s="31"/>
      <c r="NOG235" s="31"/>
      <c r="NOH235" s="31"/>
      <c r="NOI235" s="31"/>
      <c r="NOJ235" s="31"/>
      <c r="NOK235" s="31"/>
      <c r="NOL235" s="31"/>
      <c r="NOM235" s="31"/>
      <c r="NON235" s="31"/>
      <c r="NOO235" s="31"/>
      <c r="NOP235" s="31"/>
      <c r="NOQ235" s="31"/>
      <c r="NOR235" s="31"/>
      <c r="NOS235" s="31"/>
      <c r="NOT235" s="31"/>
      <c r="NOU235" s="31"/>
      <c r="NOV235" s="31"/>
      <c r="NOW235" s="31"/>
      <c r="NOX235" s="31"/>
      <c r="NOY235" s="31"/>
      <c r="NOZ235" s="31"/>
      <c r="NPA235" s="31"/>
      <c r="NPB235" s="31"/>
      <c r="NPC235" s="31"/>
      <c r="NPD235" s="31"/>
      <c r="NPE235" s="31"/>
      <c r="NPF235" s="31"/>
      <c r="NPG235" s="31"/>
      <c r="NPH235" s="31"/>
      <c r="NPI235" s="31"/>
      <c r="NPJ235" s="31"/>
      <c r="NPK235" s="31"/>
      <c r="NPL235" s="31"/>
      <c r="NPM235" s="31"/>
      <c r="NPN235" s="31"/>
      <c r="NPO235" s="31"/>
      <c r="NPP235" s="31"/>
      <c r="NPQ235" s="31"/>
      <c r="NPR235" s="31"/>
      <c r="NPS235" s="31"/>
      <c r="NPT235" s="31"/>
      <c r="NPU235" s="31"/>
      <c r="NPV235" s="31"/>
      <c r="NPW235" s="31"/>
      <c r="NPX235" s="31"/>
      <c r="NPY235" s="31"/>
      <c r="NPZ235" s="31"/>
      <c r="NQA235" s="31"/>
      <c r="NQB235" s="31"/>
      <c r="NQC235" s="31"/>
      <c r="NQD235" s="31"/>
      <c r="NQE235" s="31"/>
      <c r="NQF235" s="31"/>
      <c r="NQG235" s="31"/>
      <c r="NQH235" s="31"/>
      <c r="NQI235" s="31"/>
      <c r="NQJ235" s="31"/>
      <c r="NQK235" s="31"/>
      <c r="NQL235" s="31"/>
      <c r="NQM235" s="31"/>
      <c r="NQN235" s="31"/>
      <c r="NQO235" s="31"/>
      <c r="NQP235" s="31"/>
      <c r="NQQ235" s="31"/>
      <c r="NQR235" s="31"/>
      <c r="NQS235" s="31"/>
      <c r="NQT235" s="31"/>
      <c r="NQU235" s="31"/>
      <c r="NQV235" s="31"/>
      <c r="NQW235" s="31"/>
      <c r="NQX235" s="31"/>
      <c r="NQY235" s="31"/>
      <c r="NQZ235" s="31"/>
      <c r="NRA235" s="31"/>
      <c r="NRB235" s="31"/>
      <c r="NRC235" s="31"/>
      <c r="NRD235" s="31"/>
      <c r="NRE235" s="31"/>
      <c r="NRF235" s="31"/>
      <c r="NRG235" s="31"/>
      <c r="NRH235" s="31"/>
      <c r="NRI235" s="31"/>
      <c r="NRJ235" s="31"/>
      <c r="NRK235" s="31"/>
      <c r="NRL235" s="31"/>
      <c r="NRM235" s="31"/>
      <c r="NRN235" s="31"/>
      <c r="NRO235" s="31"/>
      <c r="NRP235" s="31"/>
      <c r="NRQ235" s="31"/>
      <c r="NRR235" s="31"/>
      <c r="NRS235" s="31"/>
      <c r="NRT235" s="31"/>
      <c r="NRU235" s="31"/>
      <c r="NRV235" s="31"/>
      <c r="NRW235" s="31"/>
      <c r="NRX235" s="31"/>
      <c r="NRY235" s="31"/>
      <c r="NRZ235" s="31"/>
      <c r="NSA235" s="31"/>
      <c r="NSB235" s="31"/>
      <c r="NSC235" s="31"/>
      <c r="NSD235" s="31"/>
      <c r="NSE235" s="31"/>
      <c r="NSF235" s="31"/>
      <c r="NSG235" s="31"/>
      <c r="NSH235" s="31"/>
      <c r="NSI235" s="31"/>
      <c r="NSJ235" s="31"/>
      <c r="NSK235" s="31"/>
      <c r="NSL235" s="31"/>
      <c r="NSM235" s="31"/>
      <c r="NSN235" s="31"/>
      <c r="NSO235" s="31"/>
      <c r="NSP235" s="31"/>
      <c r="NSQ235" s="31"/>
      <c r="NSR235" s="31"/>
      <c r="NSS235" s="31"/>
      <c r="NST235" s="31"/>
      <c r="NSU235" s="31"/>
      <c r="NSV235" s="31"/>
      <c r="NSW235" s="31"/>
      <c r="NSX235" s="31"/>
      <c r="NSY235" s="31"/>
      <c r="NSZ235" s="31"/>
      <c r="NTA235" s="31"/>
      <c r="NTB235" s="31"/>
      <c r="NTC235" s="31"/>
      <c r="NTD235" s="31"/>
      <c r="NTE235" s="31"/>
      <c r="NTF235" s="31"/>
      <c r="NTG235" s="31"/>
      <c r="NTH235" s="31"/>
      <c r="NTI235" s="31"/>
      <c r="NTJ235" s="31"/>
      <c r="NTK235" s="31"/>
      <c r="NTL235" s="31"/>
      <c r="NTM235" s="31"/>
      <c r="NTN235" s="31"/>
      <c r="NTO235" s="31"/>
      <c r="NTP235" s="31"/>
      <c r="NTQ235" s="31"/>
      <c r="NTR235" s="31"/>
      <c r="NTS235" s="31"/>
      <c r="NTT235" s="31"/>
      <c r="NTU235" s="31"/>
      <c r="NTV235" s="31"/>
      <c r="NTW235" s="31"/>
      <c r="NTX235" s="31"/>
      <c r="NTY235" s="31"/>
      <c r="NTZ235" s="31"/>
      <c r="NUA235" s="31"/>
      <c r="NUB235" s="31"/>
      <c r="NUC235" s="31"/>
      <c r="NUD235" s="31"/>
      <c r="NUE235" s="31"/>
      <c r="NUF235" s="31"/>
      <c r="NUG235" s="31"/>
      <c r="NUH235" s="31"/>
      <c r="NUI235" s="31"/>
      <c r="NUJ235" s="31"/>
      <c r="NUK235" s="31"/>
      <c r="NUL235" s="31"/>
      <c r="NUM235" s="31"/>
      <c r="NUN235" s="31"/>
      <c r="NUO235" s="31"/>
      <c r="NUP235" s="31"/>
      <c r="NUQ235" s="31"/>
      <c r="NUR235" s="31"/>
      <c r="NUS235" s="31"/>
      <c r="NUT235" s="31"/>
      <c r="NUU235" s="31"/>
      <c r="NUV235" s="31"/>
      <c r="NUW235" s="31"/>
      <c r="NUX235" s="31"/>
      <c r="NUY235" s="31"/>
      <c r="NUZ235" s="31"/>
      <c r="NVA235" s="31"/>
      <c r="NVB235" s="31"/>
      <c r="NVC235" s="31"/>
      <c r="NVD235" s="31"/>
      <c r="NVE235" s="31"/>
      <c r="NVF235" s="31"/>
      <c r="NVG235" s="31"/>
      <c r="NVH235" s="31"/>
      <c r="NVI235" s="31"/>
      <c r="NVJ235" s="31"/>
      <c r="NVK235" s="31"/>
      <c r="NVL235" s="31"/>
      <c r="NVM235" s="31"/>
      <c r="NVN235" s="31"/>
      <c r="NVO235" s="31"/>
      <c r="NVP235" s="31"/>
      <c r="NVQ235" s="31"/>
      <c r="NVR235" s="31"/>
      <c r="NVS235" s="31"/>
      <c r="NVT235" s="31"/>
      <c r="NVU235" s="31"/>
      <c r="NVV235" s="31"/>
      <c r="NVW235" s="31"/>
      <c r="NVX235" s="31"/>
      <c r="NVY235" s="31"/>
      <c r="NVZ235" s="31"/>
      <c r="NWA235" s="31"/>
      <c r="NWB235" s="31"/>
      <c r="NWC235" s="31"/>
      <c r="NWD235" s="31"/>
      <c r="NWE235" s="31"/>
      <c r="NWF235" s="31"/>
      <c r="NWG235" s="31"/>
      <c r="NWH235" s="31"/>
      <c r="NWI235" s="31"/>
      <c r="NWJ235" s="31"/>
      <c r="NWK235" s="31"/>
      <c r="NWL235" s="31"/>
      <c r="NWM235" s="31"/>
      <c r="NWN235" s="31"/>
      <c r="NWO235" s="31"/>
      <c r="NWP235" s="31"/>
      <c r="NWQ235" s="31"/>
      <c r="NWR235" s="31"/>
      <c r="NWS235" s="31"/>
      <c r="NWT235" s="31"/>
      <c r="NWU235" s="31"/>
      <c r="NWV235" s="31"/>
      <c r="NWW235" s="31"/>
      <c r="NWX235" s="31"/>
      <c r="NWY235" s="31"/>
      <c r="NWZ235" s="31"/>
      <c r="NXA235" s="31"/>
      <c r="NXB235" s="31"/>
      <c r="NXC235" s="31"/>
      <c r="NXD235" s="31"/>
      <c r="NXE235" s="31"/>
      <c r="NXF235" s="31"/>
      <c r="NXG235" s="31"/>
      <c r="NXH235" s="31"/>
      <c r="NXI235" s="31"/>
      <c r="NXJ235" s="31"/>
      <c r="NXK235" s="31"/>
      <c r="NXL235" s="31"/>
      <c r="NXM235" s="31"/>
      <c r="NXN235" s="31"/>
      <c r="NXO235" s="31"/>
      <c r="NXP235" s="31"/>
      <c r="NXQ235" s="31"/>
      <c r="NXR235" s="31"/>
      <c r="NXS235" s="31"/>
      <c r="NXT235" s="31"/>
      <c r="NXU235" s="31"/>
      <c r="NXV235" s="31"/>
      <c r="NXW235" s="31"/>
      <c r="NXX235" s="31"/>
      <c r="NXY235" s="31"/>
      <c r="NXZ235" s="31"/>
      <c r="NYA235" s="31"/>
      <c r="NYB235" s="31"/>
      <c r="NYC235" s="31"/>
      <c r="NYD235" s="31"/>
      <c r="NYE235" s="31"/>
      <c r="NYF235" s="31"/>
      <c r="NYG235" s="31"/>
      <c r="NYH235" s="31"/>
      <c r="NYI235" s="31"/>
      <c r="NYJ235" s="31"/>
      <c r="NYK235" s="31"/>
      <c r="NYL235" s="31"/>
      <c r="NYM235" s="31"/>
      <c r="NYN235" s="31"/>
      <c r="NYO235" s="31"/>
      <c r="NYP235" s="31"/>
      <c r="NYQ235" s="31"/>
      <c r="NYR235" s="31"/>
      <c r="NYS235" s="31"/>
      <c r="NYT235" s="31"/>
      <c r="NYU235" s="31"/>
      <c r="NYV235" s="31"/>
      <c r="NYW235" s="31"/>
      <c r="NYX235" s="31"/>
      <c r="NYY235" s="31"/>
      <c r="NYZ235" s="31"/>
      <c r="NZA235" s="31"/>
      <c r="NZB235" s="31"/>
      <c r="NZC235" s="31"/>
      <c r="NZD235" s="31"/>
      <c r="NZE235" s="31"/>
      <c r="NZF235" s="31"/>
      <c r="NZG235" s="31"/>
      <c r="NZH235" s="31"/>
      <c r="NZI235" s="31"/>
      <c r="NZJ235" s="31"/>
      <c r="NZK235" s="31"/>
      <c r="NZL235" s="31"/>
      <c r="NZM235" s="31"/>
      <c r="NZN235" s="31"/>
      <c r="NZO235" s="31"/>
      <c r="NZP235" s="31"/>
      <c r="NZQ235" s="31"/>
      <c r="NZR235" s="31"/>
      <c r="NZS235" s="31"/>
      <c r="NZT235" s="31"/>
      <c r="NZU235" s="31"/>
      <c r="NZV235" s="31"/>
      <c r="NZW235" s="31"/>
      <c r="NZX235" s="31"/>
      <c r="NZY235" s="31"/>
      <c r="NZZ235" s="31"/>
      <c r="OAA235" s="31"/>
      <c r="OAB235" s="31"/>
      <c r="OAC235" s="31"/>
      <c r="OAD235" s="31"/>
      <c r="OAE235" s="31"/>
      <c r="OAF235" s="31"/>
      <c r="OAG235" s="31"/>
      <c r="OAH235" s="31"/>
      <c r="OAI235" s="31"/>
      <c r="OAJ235" s="31"/>
      <c r="OAK235" s="31"/>
      <c r="OAL235" s="31"/>
      <c r="OAM235" s="31"/>
      <c r="OAN235" s="31"/>
      <c r="OAO235" s="31"/>
      <c r="OAP235" s="31"/>
      <c r="OAQ235" s="31"/>
      <c r="OAR235" s="31"/>
      <c r="OAS235" s="31"/>
      <c r="OAT235" s="31"/>
      <c r="OAU235" s="31"/>
      <c r="OAV235" s="31"/>
      <c r="OAW235" s="31"/>
      <c r="OAX235" s="31"/>
      <c r="OAY235" s="31"/>
      <c r="OAZ235" s="31"/>
      <c r="OBA235" s="31"/>
      <c r="OBB235" s="31"/>
      <c r="OBC235" s="31"/>
      <c r="OBD235" s="31"/>
      <c r="OBE235" s="31"/>
      <c r="OBF235" s="31"/>
      <c r="OBG235" s="31"/>
      <c r="OBH235" s="31"/>
      <c r="OBI235" s="31"/>
      <c r="OBJ235" s="31"/>
      <c r="OBK235" s="31"/>
      <c r="OBL235" s="31"/>
      <c r="OBM235" s="31"/>
      <c r="OBN235" s="31"/>
      <c r="OBO235" s="31"/>
      <c r="OBP235" s="31"/>
      <c r="OBQ235" s="31"/>
      <c r="OBR235" s="31"/>
      <c r="OBS235" s="31"/>
      <c r="OBT235" s="31"/>
      <c r="OBU235" s="31"/>
      <c r="OBV235" s="31"/>
      <c r="OBW235" s="31"/>
      <c r="OBX235" s="31"/>
      <c r="OBY235" s="31"/>
      <c r="OBZ235" s="31"/>
      <c r="OCA235" s="31"/>
      <c r="OCB235" s="31"/>
      <c r="OCC235" s="31"/>
      <c r="OCD235" s="31"/>
      <c r="OCE235" s="31"/>
      <c r="OCF235" s="31"/>
      <c r="OCG235" s="31"/>
      <c r="OCH235" s="31"/>
      <c r="OCI235" s="31"/>
      <c r="OCJ235" s="31"/>
      <c r="OCK235" s="31"/>
      <c r="OCL235" s="31"/>
      <c r="OCM235" s="31"/>
      <c r="OCN235" s="31"/>
      <c r="OCO235" s="31"/>
      <c r="OCP235" s="31"/>
      <c r="OCQ235" s="31"/>
      <c r="OCR235" s="31"/>
      <c r="OCS235" s="31"/>
      <c r="OCT235" s="31"/>
      <c r="OCU235" s="31"/>
      <c r="OCV235" s="31"/>
      <c r="OCW235" s="31"/>
      <c r="OCX235" s="31"/>
      <c r="OCY235" s="31"/>
      <c r="OCZ235" s="31"/>
      <c r="ODA235" s="31"/>
      <c r="ODB235" s="31"/>
      <c r="ODC235" s="31"/>
      <c r="ODD235" s="31"/>
      <c r="ODE235" s="31"/>
      <c r="ODF235" s="31"/>
      <c r="ODG235" s="31"/>
      <c r="ODH235" s="31"/>
      <c r="ODI235" s="31"/>
      <c r="ODJ235" s="31"/>
      <c r="ODK235" s="31"/>
      <c r="ODL235" s="31"/>
      <c r="ODM235" s="31"/>
      <c r="ODN235" s="31"/>
      <c r="ODO235" s="31"/>
      <c r="ODP235" s="31"/>
      <c r="ODQ235" s="31"/>
      <c r="ODR235" s="31"/>
      <c r="ODS235" s="31"/>
      <c r="ODT235" s="31"/>
      <c r="ODU235" s="31"/>
      <c r="ODV235" s="31"/>
      <c r="ODW235" s="31"/>
      <c r="ODX235" s="31"/>
      <c r="ODY235" s="31"/>
      <c r="ODZ235" s="31"/>
      <c r="OEA235" s="31"/>
      <c r="OEB235" s="31"/>
      <c r="OEC235" s="31"/>
      <c r="OED235" s="31"/>
      <c r="OEE235" s="31"/>
      <c r="OEF235" s="31"/>
      <c r="OEG235" s="31"/>
      <c r="OEH235" s="31"/>
      <c r="OEI235" s="31"/>
      <c r="OEJ235" s="31"/>
      <c r="OEK235" s="31"/>
      <c r="OEL235" s="31"/>
      <c r="OEM235" s="31"/>
      <c r="OEN235" s="31"/>
      <c r="OEO235" s="31"/>
      <c r="OEP235" s="31"/>
      <c r="OEQ235" s="31"/>
      <c r="OER235" s="31"/>
      <c r="OES235" s="31"/>
      <c r="OET235" s="31"/>
      <c r="OEU235" s="31"/>
      <c r="OEV235" s="31"/>
      <c r="OEW235" s="31"/>
      <c r="OEX235" s="31"/>
      <c r="OEY235" s="31"/>
      <c r="OEZ235" s="31"/>
      <c r="OFA235" s="31"/>
      <c r="OFB235" s="31"/>
      <c r="OFC235" s="31"/>
      <c r="OFD235" s="31"/>
      <c r="OFE235" s="31"/>
      <c r="OFF235" s="31"/>
      <c r="OFG235" s="31"/>
      <c r="OFH235" s="31"/>
      <c r="OFI235" s="31"/>
      <c r="OFJ235" s="31"/>
      <c r="OFK235" s="31"/>
      <c r="OFL235" s="31"/>
      <c r="OFM235" s="31"/>
      <c r="OFN235" s="31"/>
      <c r="OFO235" s="31"/>
      <c r="OFP235" s="31"/>
      <c r="OFQ235" s="31"/>
      <c r="OFR235" s="31"/>
      <c r="OFS235" s="31"/>
      <c r="OFT235" s="31"/>
      <c r="OFU235" s="31"/>
      <c r="OFV235" s="31"/>
      <c r="OFW235" s="31"/>
      <c r="OFX235" s="31"/>
      <c r="OFY235" s="31"/>
      <c r="OFZ235" s="31"/>
      <c r="OGA235" s="31"/>
      <c r="OGB235" s="31"/>
      <c r="OGC235" s="31"/>
      <c r="OGD235" s="31"/>
      <c r="OGE235" s="31"/>
      <c r="OGF235" s="31"/>
      <c r="OGG235" s="31"/>
      <c r="OGH235" s="31"/>
      <c r="OGI235" s="31"/>
      <c r="OGJ235" s="31"/>
      <c r="OGK235" s="31"/>
      <c r="OGL235" s="31"/>
      <c r="OGM235" s="31"/>
      <c r="OGN235" s="31"/>
      <c r="OGO235" s="31"/>
      <c r="OGP235" s="31"/>
      <c r="OGQ235" s="31"/>
      <c r="OGR235" s="31"/>
      <c r="OGS235" s="31"/>
      <c r="OGT235" s="31"/>
      <c r="OGU235" s="31"/>
      <c r="OGV235" s="31"/>
      <c r="OGW235" s="31"/>
      <c r="OGX235" s="31"/>
      <c r="OGY235" s="31"/>
      <c r="OGZ235" s="31"/>
      <c r="OHA235" s="31"/>
      <c r="OHB235" s="31"/>
      <c r="OHC235" s="31"/>
      <c r="OHD235" s="31"/>
      <c r="OHE235" s="31"/>
      <c r="OHF235" s="31"/>
      <c r="OHG235" s="31"/>
      <c r="OHH235" s="31"/>
      <c r="OHI235" s="31"/>
      <c r="OHJ235" s="31"/>
      <c r="OHK235" s="31"/>
      <c r="OHL235" s="31"/>
      <c r="OHM235" s="31"/>
      <c r="OHN235" s="31"/>
      <c r="OHO235" s="31"/>
      <c r="OHP235" s="31"/>
      <c r="OHQ235" s="31"/>
      <c r="OHR235" s="31"/>
      <c r="OHS235" s="31"/>
      <c r="OHT235" s="31"/>
      <c r="OHU235" s="31"/>
      <c r="OHV235" s="31"/>
      <c r="OHW235" s="31"/>
      <c r="OHX235" s="31"/>
      <c r="OHY235" s="31"/>
      <c r="OHZ235" s="31"/>
      <c r="OIA235" s="31"/>
      <c r="OIB235" s="31"/>
      <c r="OIC235" s="31"/>
      <c r="OID235" s="31"/>
      <c r="OIE235" s="31"/>
      <c r="OIF235" s="31"/>
      <c r="OIG235" s="31"/>
      <c r="OIH235" s="31"/>
      <c r="OII235" s="31"/>
      <c r="OIJ235" s="31"/>
      <c r="OIK235" s="31"/>
      <c r="OIL235" s="31"/>
      <c r="OIM235" s="31"/>
      <c r="OIN235" s="31"/>
      <c r="OIO235" s="31"/>
      <c r="OIP235" s="31"/>
      <c r="OIQ235" s="31"/>
      <c r="OIR235" s="31"/>
      <c r="OIS235" s="31"/>
      <c r="OIT235" s="31"/>
      <c r="OIU235" s="31"/>
      <c r="OIV235" s="31"/>
      <c r="OIW235" s="31"/>
      <c r="OIX235" s="31"/>
      <c r="OIY235" s="31"/>
      <c r="OIZ235" s="31"/>
      <c r="OJA235" s="31"/>
      <c r="OJB235" s="31"/>
      <c r="OJC235" s="31"/>
      <c r="OJD235" s="31"/>
      <c r="OJE235" s="31"/>
      <c r="OJF235" s="31"/>
      <c r="OJG235" s="31"/>
      <c r="OJH235" s="31"/>
      <c r="OJI235" s="31"/>
      <c r="OJJ235" s="31"/>
      <c r="OJK235" s="31"/>
      <c r="OJL235" s="31"/>
      <c r="OJM235" s="31"/>
      <c r="OJN235" s="31"/>
      <c r="OJO235" s="31"/>
      <c r="OJP235" s="31"/>
      <c r="OJQ235" s="31"/>
      <c r="OJR235" s="31"/>
      <c r="OJS235" s="31"/>
      <c r="OJT235" s="31"/>
      <c r="OJU235" s="31"/>
      <c r="OJV235" s="31"/>
      <c r="OJW235" s="31"/>
      <c r="OJX235" s="31"/>
      <c r="OJY235" s="31"/>
      <c r="OJZ235" s="31"/>
      <c r="OKA235" s="31"/>
      <c r="OKB235" s="31"/>
      <c r="OKC235" s="31"/>
      <c r="OKD235" s="31"/>
      <c r="OKE235" s="31"/>
      <c r="OKF235" s="31"/>
      <c r="OKG235" s="31"/>
      <c r="OKH235" s="31"/>
      <c r="OKI235" s="31"/>
      <c r="OKJ235" s="31"/>
      <c r="OKK235" s="31"/>
      <c r="OKL235" s="31"/>
      <c r="OKM235" s="31"/>
      <c r="OKN235" s="31"/>
      <c r="OKO235" s="31"/>
      <c r="OKP235" s="31"/>
      <c r="OKQ235" s="31"/>
      <c r="OKR235" s="31"/>
      <c r="OKS235" s="31"/>
      <c r="OKT235" s="31"/>
      <c r="OKU235" s="31"/>
      <c r="OKV235" s="31"/>
      <c r="OKW235" s="31"/>
      <c r="OKX235" s="31"/>
      <c r="OKY235" s="31"/>
      <c r="OKZ235" s="31"/>
      <c r="OLA235" s="31"/>
      <c r="OLB235" s="31"/>
      <c r="OLC235" s="31"/>
      <c r="OLD235" s="31"/>
      <c r="OLE235" s="31"/>
      <c r="OLF235" s="31"/>
      <c r="OLG235" s="31"/>
      <c r="OLH235" s="31"/>
      <c r="OLI235" s="31"/>
      <c r="OLJ235" s="31"/>
      <c r="OLK235" s="31"/>
      <c r="OLL235" s="31"/>
      <c r="OLM235" s="31"/>
      <c r="OLN235" s="31"/>
      <c r="OLO235" s="31"/>
      <c r="OLP235" s="31"/>
      <c r="OLQ235" s="31"/>
      <c r="OLR235" s="31"/>
      <c r="OLS235" s="31"/>
      <c r="OLT235" s="31"/>
      <c r="OLU235" s="31"/>
      <c r="OLV235" s="31"/>
      <c r="OLW235" s="31"/>
      <c r="OLX235" s="31"/>
      <c r="OLY235" s="31"/>
      <c r="OLZ235" s="31"/>
      <c r="OMA235" s="31"/>
      <c r="OMB235" s="31"/>
      <c r="OMC235" s="31"/>
      <c r="OMD235" s="31"/>
      <c r="OME235" s="31"/>
      <c r="OMF235" s="31"/>
      <c r="OMG235" s="31"/>
      <c r="OMH235" s="31"/>
      <c r="OMI235" s="31"/>
      <c r="OMJ235" s="31"/>
      <c r="OMK235" s="31"/>
      <c r="OML235" s="31"/>
      <c r="OMM235" s="31"/>
      <c r="OMN235" s="31"/>
      <c r="OMO235" s="31"/>
      <c r="OMP235" s="31"/>
      <c r="OMQ235" s="31"/>
      <c r="OMR235" s="31"/>
      <c r="OMS235" s="31"/>
      <c r="OMT235" s="31"/>
      <c r="OMU235" s="31"/>
      <c r="OMV235" s="31"/>
      <c r="OMW235" s="31"/>
      <c r="OMX235" s="31"/>
      <c r="OMY235" s="31"/>
      <c r="OMZ235" s="31"/>
      <c r="ONA235" s="31"/>
      <c r="ONB235" s="31"/>
      <c r="ONC235" s="31"/>
      <c r="OND235" s="31"/>
      <c r="ONE235" s="31"/>
      <c r="ONF235" s="31"/>
      <c r="ONG235" s="31"/>
      <c r="ONH235" s="31"/>
      <c r="ONI235" s="31"/>
      <c r="ONJ235" s="31"/>
      <c r="ONK235" s="31"/>
      <c r="ONL235" s="31"/>
      <c r="ONM235" s="31"/>
      <c r="ONN235" s="31"/>
      <c r="ONO235" s="31"/>
      <c r="ONP235" s="31"/>
      <c r="ONQ235" s="31"/>
      <c r="ONR235" s="31"/>
      <c r="ONS235" s="31"/>
      <c r="ONT235" s="31"/>
      <c r="ONU235" s="31"/>
      <c r="ONV235" s="31"/>
      <c r="ONW235" s="31"/>
      <c r="ONX235" s="31"/>
      <c r="ONY235" s="31"/>
      <c r="ONZ235" s="31"/>
      <c r="OOA235" s="31"/>
      <c r="OOB235" s="31"/>
      <c r="OOC235" s="31"/>
      <c r="OOD235" s="31"/>
      <c r="OOE235" s="31"/>
      <c r="OOF235" s="31"/>
      <c r="OOG235" s="31"/>
      <c r="OOH235" s="31"/>
      <c r="OOI235" s="31"/>
      <c r="OOJ235" s="31"/>
      <c r="OOK235" s="31"/>
      <c r="OOL235" s="31"/>
      <c r="OOM235" s="31"/>
      <c r="OON235" s="31"/>
      <c r="OOO235" s="31"/>
      <c r="OOP235" s="31"/>
      <c r="OOQ235" s="31"/>
      <c r="OOR235" s="31"/>
      <c r="OOS235" s="31"/>
      <c r="OOT235" s="31"/>
      <c r="OOU235" s="31"/>
      <c r="OOV235" s="31"/>
      <c r="OOW235" s="31"/>
      <c r="OOX235" s="31"/>
      <c r="OOY235" s="31"/>
      <c r="OOZ235" s="31"/>
      <c r="OPA235" s="31"/>
      <c r="OPB235" s="31"/>
      <c r="OPC235" s="31"/>
      <c r="OPD235" s="31"/>
      <c r="OPE235" s="31"/>
      <c r="OPF235" s="31"/>
      <c r="OPG235" s="31"/>
      <c r="OPH235" s="31"/>
      <c r="OPI235" s="31"/>
      <c r="OPJ235" s="31"/>
      <c r="OPK235" s="31"/>
      <c r="OPL235" s="31"/>
      <c r="OPM235" s="31"/>
      <c r="OPN235" s="31"/>
      <c r="OPO235" s="31"/>
      <c r="OPP235" s="31"/>
      <c r="OPQ235" s="31"/>
      <c r="OPR235" s="31"/>
      <c r="OPS235" s="31"/>
      <c r="OPT235" s="31"/>
      <c r="OPU235" s="31"/>
      <c r="OPV235" s="31"/>
      <c r="OPW235" s="31"/>
      <c r="OPX235" s="31"/>
      <c r="OPY235" s="31"/>
      <c r="OPZ235" s="31"/>
      <c r="OQA235" s="31"/>
      <c r="OQB235" s="31"/>
      <c r="OQC235" s="31"/>
      <c r="OQD235" s="31"/>
      <c r="OQE235" s="31"/>
      <c r="OQF235" s="31"/>
      <c r="OQG235" s="31"/>
      <c r="OQH235" s="31"/>
      <c r="OQI235" s="31"/>
      <c r="OQJ235" s="31"/>
      <c r="OQK235" s="31"/>
      <c r="OQL235" s="31"/>
      <c r="OQM235" s="31"/>
      <c r="OQN235" s="31"/>
      <c r="OQO235" s="31"/>
      <c r="OQP235" s="31"/>
      <c r="OQQ235" s="31"/>
      <c r="OQR235" s="31"/>
      <c r="OQS235" s="31"/>
      <c r="OQT235" s="31"/>
      <c r="OQU235" s="31"/>
      <c r="OQV235" s="31"/>
      <c r="OQW235" s="31"/>
      <c r="OQX235" s="31"/>
      <c r="OQY235" s="31"/>
      <c r="OQZ235" s="31"/>
      <c r="ORA235" s="31"/>
      <c r="ORB235" s="31"/>
      <c r="ORC235" s="31"/>
      <c r="ORD235" s="31"/>
      <c r="ORE235" s="31"/>
      <c r="ORF235" s="31"/>
      <c r="ORG235" s="31"/>
      <c r="ORH235" s="31"/>
      <c r="ORI235" s="31"/>
      <c r="ORJ235" s="31"/>
      <c r="ORK235" s="31"/>
      <c r="ORL235" s="31"/>
      <c r="ORM235" s="31"/>
      <c r="ORN235" s="31"/>
      <c r="ORO235" s="31"/>
      <c r="ORP235" s="31"/>
      <c r="ORQ235" s="31"/>
      <c r="ORR235" s="31"/>
      <c r="ORS235" s="31"/>
      <c r="ORT235" s="31"/>
      <c r="ORU235" s="31"/>
      <c r="ORV235" s="31"/>
      <c r="ORW235" s="31"/>
      <c r="ORX235" s="31"/>
      <c r="ORY235" s="31"/>
      <c r="ORZ235" s="31"/>
      <c r="OSA235" s="31"/>
      <c r="OSB235" s="31"/>
      <c r="OSC235" s="31"/>
      <c r="OSD235" s="31"/>
      <c r="OSE235" s="31"/>
      <c r="OSF235" s="31"/>
      <c r="OSG235" s="31"/>
      <c r="OSH235" s="31"/>
      <c r="OSI235" s="31"/>
      <c r="OSJ235" s="31"/>
      <c r="OSK235" s="31"/>
      <c r="OSL235" s="31"/>
      <c r="OSM235" s="31"/>
      <c r="OSN235" s="31"/>
      <c r="OSO235" s="31"/>
      <c r="OSP235" s="31"/>
      <c r="OSQ235" s="31"/>
      <c r="OSR235" s="31"/>
      <c r="OSS235" s="31"/>
      <c r="OST235" s="31"/>
      <c r="OSU235" s="31"/>
      <c r="OSV235" s="31"/>
      <c r="OSW235" s="31"/>
      <c r="OSX235" s="31"/>
      <c r="OSY235" s="31"/>
      <c r="OSZ235" s="31"/>
      <c r="OTA235" s="31"/>
      <c r="OTB235" s="31"/>
      <c r="OTC235" s="31"/>
      <c r="OTD235" s="31"/>
      <c r="OTE235" s="31"/>
      <c r="OTF235" s="31"/>
      <c r="OTG235" s="31"/>
      <c r="OTH235" s="31"/>
      <c r="OTI235" s="31"/>
      <c r="OTJ235" s="31"/>
      <c r="OTK235" s="31"/>
      <c r="OTL235" s="31"/>
      <c r="OTM235" s="31"/>
      <c r="OTN235" s="31"/>
      <c r="OTO235" s="31"/>
      <c r="OTP235" s="31"/>
      <c r="OTQ235" s="31"/>
      <c r="OTR235" s="31"/>
      <c r="OTS235" s="31"/>
      <c r="OTT235" s="31"/>
      <c r="OTU235" s="31"/>
      <c r="OTV235" s="31"/>
      <c r="OTW235" s="31"/>
      <c r="OTX235" s="31"/>
      <c r="OTY235" s="31"/>
      <c r="OTZ235" s="31"/>
      <c r="OUA235" s="31"/>
      <c r="OUB235" s="31"/>
      <c r="OUC235" s="31"/>
      <c r="OUD235" s="31"/>
      <c r="OUE235" s="31"/>
      <c r="OUF235" s="31"/>
      <c r="OUG235" s="31"/>
      <c r="OUH235" s="31"/>
      <c r="OUI235" s="31"/>
      <c r="OUJ235" s="31"/>
      <c r="OUK235" s="31"/>
      <c r="OUL235" s="31"/>
      <c r="OUM235" s="31"/>
      <c r="OUN235" s="31"/>
      <c r="OUO235" s="31"/>
      <c r="OUP235" s="31"/>
      <c r="OUQ235" s="31"/>
      <c r="OUR235" s="31"/>
      <c r="OUS235" s="31"/>
      <c r="OUT235" s="31"/>
      <c r="OUU235" s="31"/>
      <c r="OUV235" s="31"/>
      <c r="OUW235" s="31"/>
      <c r="OUX235" s="31"/>
      <c r="OUY235" s="31"/>
      <c r="OUZ235" s="31"/>
      <c r="OVA235" s="31"/>
      <c r="OVB235" s="31"/>
      <c r="OVC235" s="31"/>
      <c r="OVD235" s="31"/>
      <c r="OVE235" s="31"/>
      <c r="OVF235" s="31"/>
      <c r="OVG235" s="31"/>
      <c r="OVH235" s="31"/>
      <c r="OVI235" s="31"/>
      <c r="OVJ235" s="31"/>
      <c r="OVK235" s="31"/>
      <c r="OVL235" s="31"/>
      <c r="OVM235" s="31"/>
      <c r="OVN235" s="31"/>
      <c r="OVO235" s="31"/>
      <c r="OVP235" s="31"/>
      <c r="OVQ235" s="31"/>
      <c r="OVR235" s="31"/>
      <c r="OVS235" s="31"/>
      <c r="OVT235" s="31"/>
      <c r="OVU235" s="31"/>
      <c r="OVV235" s="31"/>
      <c r="OVW235" s="31"/>
      <c r="OVX235" s="31"/>
      <c r="OVY235" s="31"/>
      <c r="OVZ235" s="31"/>
      <c r="OWA235" s="31"/>
      <c r="OWB235" s="31"/>
      <c r="OWC235" s="31"/>
      <c r="OWD235" s="31"/>
      <c r="OWE235" s="31"/>
      <c r="OWF235" s="31"/>
      <c r="OWG235" s="31"/>
      <c r="OWH235" s="31"/>
      <c r="OWI235" s="31"/>
      <c r="OWJ235" s="31"/>
      <c r="OWK235" s="31"/>
      <c r="OWL235" s="31"/>
      <c r="OWM235" s="31"/>
      <c r="OWN235" s="31"/>
      <c r="OWO235" s="31"/>
      <c r="OWP235" s="31"/>
      <c r="OWQ235" s="31"/>
      <c r="OWR235" s="31"/>
      <c r="OWS235" s="31"/>
      <c r="OWT235" s="31"/>
      <c r="OWU235" s="31"/>
      <c r="OWV235" s="31"/>
      <c r="OWW235" s="31"/>
      <c r="OWX235" s="31"/>
      <c r="OWY235" s="31"/>
      <c r="OWZ235" s="31"/>
      <c r="OXA235" s="31"/>
      <c r="OXB235" s="31"/>
      <c r="OXC235" s="31"/>
      <c r="OXD235" s="31"/>
      <c r="OXE235" s="31"/>
      <c r="OXF235" s="31"/>
      <c r="OXG235" s="31"/>
      <c r="OXH235" s="31"/>
      <c r="OXI235" s="31"/>
      <c r="OXJ235" s="31"/>
      <c r="OXK235" s="31"/>
      <c r="OXL235" s="31"/>
      <c r="OXM235" s="31"/>
      <c r="OXN235" s="31"/>
      <c r="OXO235" s="31"/>
      <c r="OXP235" s="31"/>
      <c r="OXQ235" s="31"/>
      <c r="OXR235" s="31"/>
      <c r="OXS235" s="31"/>
      <c r="OXT235" s="31"/>
      <c r="OXU235" s="31"/>
      <c r="OXV235" s="31"/>
      <c r="OXW235" s="31"/>
      <c r="OXX235" s="31"/>
      <c r="OXY235" s="31"/>
      <c r="OXZ235" s="31"/>
      <c r="OYA235" s="31"/>
      <c r="OYB235" s="31"/>
      <c r="OYC235" s="31"/>
      <c r="OYD235" s="31"/>
      <c r="OYE235" s="31"/>
      <c r="OYF235" s="31"/>
      <c r="OYG235" s="31"/>
      <c r="OYH235" s="31"/>
      <c r="OYI235" s="31"/>
      <c r="OYJ235" s="31"/>
      <c r="OYK235" s="31"/>
      <c r="OYL235" s="31"/>
      <c r="OYM235" s="31"/>
      <c r="OYN235" s="31"/>
      <c r="OYO235" s="31"/>
      <c r="OYP235" s="31"/>
      <c r="OYQ235" s="31"/>
      <c r="OYR235" s="31"/>
      <c r="OYS235" s="31"/>
      <c r="OYT235" s="31"/>
      <c r="OYU235" s="31"/>
      <c r="OYV235" s="31"/>
      <c r="OYW235" s="31"/>
      <c r="OYX235" s="31"/>
      <c r="OYY235" s="31"/>
      <c r="OYZ235" s="31"/>
      <c r="OZA235" s="31"/>
      <c r="OZB235" s="31"/>
      <c r="OZC235" s="31"/>
      <c r="OZD235" s="31"/>
      <c r="OZE235" s="31"/>
      <c r="OZF235" s="31"/>
      <c r="OZG235" s="31"/>
      <c r="OZH235" s="31"/>
      <c r="OZI235" s="31"/>
      <c r="OZJ235" s="31"/>
      <c r="OZK235" s="31"/>
      <c r="OZL235" s="31"/>
      <c r="OZM235" s="31"/>
      <c r="OZN235" s="31"/>
      <c r="OZO235" s="31"/>
      <c r="OZP235" s="31"/>
      <c r="OZQ235" s="31"/>
      <c r="OZR235" s="31"/>
      <c r="OZS235" s="31"/>
      <c r="OZT235" s="31"/>
      <c r="OZU235" s="31"/>
      <c r="OZV235" s="31"/>
      <c r="OZW235" s="31"/>
      <c r="OZX235" s="31"/>
      <c r="OZY235" s="31"/>
      <c r="OZZ235" s="31"/>
      <c r="PAA235" s="31"/>
      <c r="PAB235" s="31"/>
      <c r="PAC235" s="31"/>
      <c r="PAD235" s="31"/>
      <c r="PAE235" s="31"/>
      <c r="PAF235" s="31"/>
      <c r="PAG235" s="31"/>
      <c r="PAH235" s="31"/>
      <c r="PAI235" s="31"/>
      <c r="PAJ235" s="31"/>
      <c r="PAK235" s="31"/>
      <c r="PAL235" s="31"/>
      <c r="PAM235" s="31"/>
      <c r="PAN235" s="31"/>
      <c r="PAO235" s="31"/>
      <c r="PAP235" s="31"/>
      <c r="PAQ235" s="31"/>
      <c r="PAR235" s="31"/>
      <c r="PAS235" s="31"/>
      <c r="PAT235" s="31"/>
      <c r="PAU235" s="31"/>
      <c r="PAV235" s="31"/>
      <c r="PAW235" s="31"/>
      <c r="PAX235" s="31"/>
      <c r="PAY235" s="31"/>
      <c r="PAZ235" s="31"/>
      <c r="PBA235" s="31"/>
      <c r="PBB235" s="31"/>
      <c r="PBC235" s="31"/>
      <c r="PBD235" s="31"/>
      <c r="PBE235" s="31"/>
      <c r="PBF235" s="31"/>
      <c r="PBG235" s="31"/>
      <c r="PBH235" s="31"/>
      <c r="PBI235" s="31"/>
      <c r="PBJ235" s="31"/>
      <c r="PBK235" s="31"/>
      <c r="PBL235" s="31"/>
      <c r="PBM235" s="31"/>
      <c r="PBN235" s="31"/>
      <c r="PBO235" s="31"/>
      <c r="PBP235" s="31"/>
      <c r="PBQ235" s="31"/>
      <c r="PBR235" s="31"/>
      <c r="PBS235" s="31"/>
      <c r="PBT235" s="31"/>
      <c r="PBU235" s="31"/>
      <c r="PBV235" s="31"/>
      <c r="PBW235" s="31"/>
      <c r="PBX235" s="31"/>
      <c r="PBY235" s="31"/>
      <c r="PBZ235" s="31"/>
      <c r="PCA235" s="31"/>
      <c r="PCB235" s="31"/>
      <c r="PCC235" s="31"/>
      <c r="PCD235" s="31"/>
      <c r="PCE235" s="31"/>
      <c r="PCF235" s="31"/>
      <c r="PCG235" s="31"/>
      <c r="PCH235" s="31"/>
      <c r="PCI235" s="31"/>
      <c r="PCJ235" s="31"/>
      <c r="PCK235" s="31"/>
      <c r="PCL235" s="31"/>
      <c r="PCM235" s="31"/>
      <c r="PCN235" s="31"/>
      <c r="PCO235" s="31"/>
      <c r="PCP235" s="31"/>
      <c r="PCQ235" s="31"/>
      <c r="PCR235" s="31"/>
      <c r="PCS235" s="31"/>
      <c r="PCT235" s="31"/>
      <c r="PCU235" s="31"/>
      <c r="PCV235" s="31"/>
      <c r="PCW235" s="31"/>
      <c r="PCX235" s="31"/>
      <c r="PCY235" s="31"/>
      <c r="PCZ235" s="31"/>
      <c r="PDA235" s="31"/>
      <c r="PDB235" s="31"/>
      <c r="PDC235" s="31"/>
      <c r="PDD235" s="31"/>
      <c r="PDE235" s="31"/>
      <c r="PDF235" s="31"/>
      <c r="PDG235" s="31"/>
      <c r="PDH235" s="31"/>
      <c r="PDI235" s="31"/>
      <c r="PDJ235" s="31"/>
      <c r="PDK235" s="31"/>
      <c r="PDL235" s="31"/>
      <c r="PDM235" s="31"/>
      <c r="PDN235" s="31"/>
      <c r="PDO235" s="31"/>
      <c r="PDP235" s="31"/>
      <c r="PDQ235" s="31"/>
      <c r="PDR235" s="31"/>
      <c r="PDS235" s="31"/>
      <c r="PDT235" s="31"/>
      <c r="PDU235" s="31"/>
      <c r="PDV235" s="31"/>
      <c r="PDW235" s="31"/>
      <c r="PDX235" s="31"/>
      <c r="PDY235" s="31"/>
      <c r="PDZ235" s="31"/>
      <c r="PEA235" s="31"/>
      <c r="PEB235" s="31"/>
      <c r="PEC235" s="31"/>
      <c r="PED235" s="31"/>
      <c r="PEE235" s="31"/>
      <c r="PEF235" s="31"/>
      <c r="PEG235" s="31"/>
      <c r="PEH235" s="31"/>
      <c r="PEI235" s="31"/>
      <c r="PEJ235" s="31"/>
      <c r="PEK235" s="31"/>
      <c r="PEL235" s="31"/>
      <c r="PEM235" s="31"/>
      <c r="PEN235" s="31"/>
      <c r="PEO235" s="31"/>
      <c r="PEP235" s="31"/>
      <c r="PEQ235" s="31"/>
      <c r="PER235" s="31"/>
      <c r="PES235" s="31"/>
      <c r="PET235" s="31"/>
      <c r="PEU235" s="31"/>
      <c r="PEV235" s="31"/>
      <c r="PEW235" s="31"/>
      <c r="PEX235" s="31"/>
      <c r="PEY235" s="31"/>
      <c r="PEZ235" s="31"/>
      <c r="PFA235" s="31"/>
      <c r="PFB235" s="31"/>
      <c r="PFC235" s="31"/>
      <c r="PFD235" s="31"/>
      <c r="PFE235" s="31"/>
      <c r="PFF235" s="31"/>
      <c r="PFG235" s="31"/>
      <c r="PFH235" s="31"/>
      <c r="PFI235" s="31"/>
      <c r="PFJ235" s="31"/>
      <c r="PFK235" s="31"/>
      <c r="PFL235" s="31"/>
      <c r="PFM235" s="31"/>
      <c r="PFN235" s="31"/>
      <c r="PFO235" s="31"/>
      <c r="PFP235" s="31"/>
      <c r="PFQ235" s="31"/>
      <c r="PFR235" s="31"/>
      <c r="PFS235" s="31"/>
      <c r="PFT235" s="31"/>
      <c r="PFU235" s="31"/>
      <c r="PFV235" s="31"/>
      <c r="PFW235" s="31"/>
      <c r="PFX235" s="31"/>
      <c r="PFY235" s="31"/>
      <c r="PFZ235" s="31"/>
      <c r="PGA235" s="31"/>
      <c r="PGB235" s="31"/>
      <c r="PGC235" s="31"/>
      <c r="PGD235" s="31"/>
      <c r="PGE235" s="31"/>
      <c r="PGF235" s="31"/>
      <c r="PGG235" s="31"/>
      <c r="PGH235" s="31"/>
      <c r="PGI235" s="31"/>
      <c r="PGJ235" s="31"/>
      <c r="PGK235" s="31"/>
      <c r="PGL235" s="31"/>
      <c r="PGM235" s="31"/>
      <c r="PGN235" s="31"/>
      <c r="PGO235" s="31"/>
      <c r="PGP235" s="31"/>
      <c r="PGQ235" s="31"/>
      <c r="PGR235" s="31"/>
      <c r="PGS235" s="31"/>
      <c r="PGT235" s="31"/>
      <c r="PGU235" s="31"/>
      <c r="PGV235" s="31"/>
      <c r="PGW235" s="31"/>
      <c r="PGX235" s="31"/>
      <c r="PGY235" s="31"/>
      <c r="PGZ235" s="31"/>
      <c r="PHA235" s="31"/>
      <c r="PHB235" s="31"/>
      <c r="PHC235" s="31"/>
      <c r="PHD235" s="31"/>
      <c r="PHE235" s="31"/>
      <c r="PHF235" s="31"/>
      <c r="PHG235" s="31"/>
      <c r="PHH235" s="31"/>
      <c r="PHI235" s="31"/>
      <c r="PHJ235" s="31"/>
      <c r="PHK235" s="31"/>
      <c r="PHL235" s="31"/>
      <c r="PHM235" s="31"/>
      <c r="PHN235" s="31"/>
      <c r="PHO235" s="31"/>
      <c r="PHP235" s="31"/>
      <c r="PHQ235" s="31"/>
      <c r="PHR235" s="31"/>
      <c r="PHS235" s="31"/>
      <c r="PHT235" s="31"/>
      <c r="PHU235" s="31"/>
      <c r="PHV235" s="31"/>
      <c r="PHW235" s="31"/>
      <c r="PHX235" s="31"/>
      <c r="PHY235" s="31"/>
      <c r="PHZ235" s="31"/>
      <c r="PIA235" s="31"/>
      <c r="PIB235" s="31"/>
      <c r="PIC235" s="31"/>
      <c r="PID235" s="31"/>
      <c r="PIE235" s="31"/>
      <c r="PIF235" s="31"/>
      <c r="PIG235" s="31"/>
      <c r="PIH235" s="31"/>
      <c r="PII235" s="31"/>
      <c r="PIJ235" s="31"/>
      <c r="PIK235" s="31"/>
      <c r="PIL235" s="31"/>
      <c r="PIM235" s="31"/>
      <c r="PIN235" s="31"/>
      <c r="PIO235" s="31"/>
      <c r="PIP235" s="31"/>
      <c r="PIQ235" s="31"/>
      <c r="PIR235" s="31"/>
      <c r="PIS235" s="31"/>
      <c r="PIT235" s="31"/>
      <c r="PIU235" s="31"/>
      <c r="PIV235" s="31"/>
      <c r="PIW235" s="31"/>
      <c r="PIX235" s="31"/>
      <c r="PIY235" s="31"/>
      <c r="PIZ235" s="31"/>
      <c r="PJA235" s="31"/>
      <c r="PJB235" s="31"/>
      <c r="PJC235" s="31"/>
      <c r="PJD235" s="31"/>
      <c r="PJE235" s="31"/>
      <c r="PJF235" s="31"/>
      <c r="PJG235" s="31"/>
      <c r="PJH235" s="31"/>
      <c r="PJI235" s="31"/>
      <c r="PJJ235" s="31"/>
      <c r="PJK235" s="31"/>
      <c r="PJL235" s="31"/>
      <c r="PJM235" s="31"/>
      <c r="PJN235" s="31"/>
      <c r="PJO235" s="31"/>
      <c r="PJP235" s="31"/>
      <c r="PJQ235" s="31"/>
      <c r="PJR235" s="31"/>
      <c r="PJS235" s="31"/>
      <c r="PJT235" s="31"/>
      <c r="PJU235" s="31"/>
      <c r="PJV235" s="31"/>
      <c r="PJW235" s="31"/>
      <c r="PJX235" s="31"/>
      <c r="PJY235" s="31"/>
      <c r="PJZ235" s="31"/>
      <c r="PKA235" s="31"/>
      <c r="PKB235" s="31"/>
      <c r="PKC235" s="31"/>
      <c r="PKD235" s="31"/>
      <c r="PKE235" s="31"/>
      <c r="PKF235" s="31"/>
      <c r="PKG235" s="31"/>
      <c r="PKH235" s="31"/>
      <c r="PKI235" s="31"/>
      <c r="PKJ235" s="31"/>
      <c r="PKK235" s="31"/>
      <c r="PKL235" s="31"/>
      <c r="PKM235" s="31"/>
      <c r="PKN235" s="31"/>
      <c r="PKO235" s="31"/>
      <c r="PKP235" s="31"/>
      <c r="PKQ235" s="31"/>
      <c r="PKR235" s="31"/>
      <c r="PKS235" s="31"/>
      <c r="PKT235" s="31"/>
      <c r="PKU235" s="31"/>
      <c r="PKV235" s="31"/>
      <c r="PKW235" s="31"/>
      <c r="PKX235" s="31"/>
      <c r="PKY235" s="31"/>
      <c r="PKZ235" s="31"/>
      <c r="PLA235" s="31"/>
      <c r="PLB235" s="31"/>
      <c r="PLC235" s="31"/>
      <c r="PLD235" s="31"/>
      <c r="PLE235" s="31"/>
      <c r="PLF235" s="31"/>
      <c r="PLG235" s="31"/>
      <c r="PLH235" s="31"/>
      <c r="PLI235" s="31"/>
      <c r="PLJ235" s="31"/>
      <c r="PLK235" s="31"/>
      <c r="PLL235" s="31"/>
      <c r="PLM235" s="31"/>
      <c r="PLN235" s="31"/>
      <c r="PLO235" s="31"/>
      <c r="PLP235" s="31"/>
      <c r="PLQ235" s="31"/>
      <c r="PLR235" s="31"/>
      <c r="PLS235" s="31"/>
      <c r="PLT235" s="31"/>
      <c r="PLU235" s="31"/>
      <c r="PLV235" s="31"/>
      <c r="PLW235" s="31"/>
      <c r="PLX235" s="31"/>
      <c r="PLY235" s="31"/>
      <c r="PLZ235" s="31"/>
      <c r="PMA235" s="31"/>
      <c r="PMB235" s="31"/>
      <c r="PMC235" s="31"/>
      <c r="PMD235" s="31"/>
      <c r="PME235" s="31"/>
      <c r="PMF235" s="31"/>
      <c r="PMG235" s="31"/>
      <c r="PMH235" s="31"/>
      <c r="PMI235" s="31"/>
      <c r="PMJ235" s="31"/>
      <c r="PMK235" s="31"/>
      <c r="PML235" s="31"/>
      <c r="PMM235" s="31"/>
      <c r="PMN235" s="31"/>
      <c r="PMO235" s="31"/>
      <c r="PMP235" s="31"/>
      <c r="PMQ235" s="31"/>
      <c r="PMR235" s="31"/>
      <c r="PMS235" s="31"/>
      <c r="PMT235" s="31"/>
      <c r="PMU235" s="31"/>
      <c r="PMV235" s="31"/>
      <c r="PMW235" s="31"/>
      <c r="PMX235" s="31"/>
      <c r="PMY235" s="31"/>
      <c r="PMZ235" s="31"/>
      <c r="PNA235" s="31"/>
      <c r="PNB235" s="31"/>
      <c r="PNC235" s="31"/>
      <c r="PND235" s="31"/>
      <c r="PNE235" s="31"/>
      <c r="PNF235" s="31"/>
      <c r="PNG235" s="31"/>
      <c r="PNH235" s="31"/>
      <c r="PNI235" s="31"/>
      <c r="PNJ235" s="31"/>
      <c r="PNK235" s="31"/>
      <c r="PNL235" s="31"/>
      <c r="PNM235" s="31"/>
      <c r="PNN235" s="31"/>
      <c r="PNO235" s="31"/>
      <c r="PNP235" s="31"/>
      <c r="PNQ235" s="31"/>
      <c r="PNR235" s="31"/>
      <c r="PNS235" s="31"/>
      <c r="PNT235" s="31"/>
      <c r="PNU235" s="31"/>
      <c r="PNV235" s="31"/>
      <c r="PNW235" s="31"/>
      <c r="PNX235" s="31"/>
      <c r="PNY235" s="31"/>
      <c r="PNZ235" s="31"/>
      <c r="POA235" s="31"/>
      <c r="POB235" s="31"/>
      <c r="POC235" s="31"/>
      <c r="POD235" s="31"/>
      <c r="POE235" s="31"/>
      <c r="POF235" s="31"/>
      <c r="POG235" s="31"/>
      <c r="POH235" s="31"/>
      <c r="POI235" s="31"/>
      <c r="POJ235" s="31"/>
      <c r="POK235" s="31"/>
      <c r="POL235" s="31"/>
      <c r="POM235" s="31"/>
      <c r="PON235" s="31"/>
      <c r="POO235" s="31"/>
      <c r="POP235" s="31"/>
      <c r="POQ235" s="31"/>
      <c r="POR235" s="31"/>
      <c r="POS235" s="31"/>
      <c r="POT235" s="31"/>
      <c r="POU235" s="31"/>
      <c r="POV235" s="31"/>
      <c r="POW235" s="31"/>
      <c r="POX235" s="31"/>
      <c r="POY235" s="31"/>
      <c r="POZ235" s="31"/>
      <c r="PPA235" s="31"/>
      <c r="PPB235" s="31"/>
      <c r="PPC235" s="31"/>
      <c r="PPD235" s="31"/>
      <c r="PPE235" s="31"/>
      <c r="PPF235" s="31"/>
      <c r="PPG235" s="31"/>
      <c r="PPH235" s="31"/>
      <c r="PPI235" s="31"/>
      <c r="PPJ235" s="31"/>
      <c r="PPK235" s="31"/>
      <c r="PPL235" s="31"/>
      <c r="PPM235" s="31"/>
      <c r="PPN235" s="31"/>
      <c r="PPO235" s="31"/>
      <c r="PPP235" s="31"/>
      <c r="PPQ235" s="31"/>
      <c r="PPR235" s="31"/>
      <c r="PPS235" s="31"/>
      <c r="PPT235" s="31"/>
      <c r="PPU235" s="31"/>
      <c r="PPV235" s="31"/>
      <c r="PPW235" s="31"/>
      <c r="PPX235" s="31"/>
      <c r="PPY235" s="31"/>
      <c r="PPZ235" s="31"/>
      <c r="PQA235" s="31"/>
      <c r="PQB235" s="31"/>
      <c r="PQC235" s="31"/>
      <c r="PQD235" s="31"/>
      <c r="PQE235" s="31"/>
      <c r="PQF235" s="31"/>
      <c r="PQG235" s="31"/>
      <c r="PQH235" s="31"/>
      <c r="PQI235" s="31"/>
      <c r="PQJ235" s="31"/>
      <c r="PQK235" s="31"/>
      <c r="PQL235" s="31"/>
      <c r="PQM235" s="31"/>
      <c r="PQN235" s="31"/>
      <c r="PQO235" s="31"/>
      <c r="PQP235" s="31"/>
      <c r="PQQ235" s="31"/>
      <c r="PQR235" s="31"/>
      <c r="PQS235" s="31"/>
      <c r="PQT235" s="31"/>
      <c r="PQU235" s="31"/>
      <c r="PQV235" s="31"/>
      <c r="PQW235" s="31"/>
      <c r="PQX235" s="31"/>
      <c r="PQY235" s="31"/>
      <c r="PQZ235" s="31"/>
      <c r="PRA235" s="31"/>
      <c r="PRB235" s="31"/>
      <c r="PRC235" s="31"/>
      <c r="PRD235" s="31"/>
      <c r="PRE235" s="31"/>
      <c r="PRF235" s="31"/>
      <c r="PRG235" s="31"/>
      <c r="PRH235" s="31"/>
      <c r="PRI235" s="31"/>
      <c r="PRJ235" s="31"/>
      <c r="PRK235" s="31"/>
      <c r="PRL235" s="31"/>
      <c r="PRM235" s="31"/>
      <c r="PRN235" s="31"/>
      <c r="PRO235" s="31"/>
      <c r="PRP235" s="31"/>
      <c r="PRQ235" s="31"/>
      <c r="PRR235" s="31"/>
      <c r="PRS235" s="31"/>
      <c r="PRT235" s="31"/>
      <c r="PRU235" s="31"/>
      <c r="PRV235" s="31"/>
      <c r="PRW235" s="31"/>
      <c r="PRX235" s="31"/>
      <c r="PRY235" s="31"/>
      <c r="PRZ235" s="31"/>
      <c r="PSA235" s="31"/>
      <c r="PSB235" s="31"/>
      <c r="PSC235" s="31"/>
      <c r="PSD235" s="31"/>
      <c r="PSE235" s="31"/>
      <c r="PSF235" s="31"/>
      <c r="PSG235" s="31"/>
      <c r="PSH235" s="31"/>
      <c r="PSI235" s="31"/>
      <c r="PSJ235" s="31"/>
      <c r="PSK235" s="31"/>
      <c r="PSL235" s="31"/>
      <c r="PSM235" s="31"/>
      <c r="PSN235" s="31"/>
      <c r="PSO235" s="31"/>
      <c r="PSP235" s="31"/>
      <c r="PSQ235" s="31"/>
      <c r="PSR235" s="31"/>
      <c r="PSS235" s="31"/>
      <c r="PST235" s="31"/>
      <c r="PSU235" s="31"/>
      <c r="PSV235" s="31"/>
      <c r="PSW235" s="31"/>
      <c r="PSX235" s="31"/>
      <c r="PSY235" s="31"/>
      <c r="PSZ235" s="31"/>
      <c r="PTA235" s="31"/>
      <c r="PTB235" s="31"/>
      <c r="PTC235" s="31"/>
      <c r="PTD235" s="31"/>
      <c r="PTE235" s="31"/>
      <c r="PTF235" s="31"/>
      <c r="PTG235" s="31"/>
      <c r="PTH235" s="31"/>
      <c r="PTI235" s="31"/>
      <c r="PTJ235" s="31"/>
      <c r="PTK235" s="31"/>
      <c r="PTL235" s="31"/>
      <c r="PTM235" s="31"/>
      <c r="PTN235" s="31"/>
      <c r="PTO235" s="31"/>
      <c r="PTP235" s="31"/>
      <c r="PTQ235" s="31"/>
      <c r="PTR235" s="31"/>
      <c r="PTS235" s="31"/>
      <c r="PTT235" s="31"/>
      <c r="PTU235" s="31"/>
      <c r="PTV235" s="31"/>
      <c r="PTW235" s="31"/>
      <c r="PTX235" s="31"/>
      <c r="PTY235" s="31"/>
      <c r="PTZ235" s="31"/>
      <c r="PUA235" s="31"/>
      <c r="PUB235" s="31"/>
      <c r="PUC235" s="31"/>
      <c r="PUD235" s="31"/>
      <c r="PUE235" s="31"/>
      <c r="PUF235" s="31"/>
      <c r="PUG235" s="31"/>
      <c r="PUH235" s="31"/>
      <c r="PUI235" s="31"/>
      <c r="PUJ235" s="31"/>
      <c r="PUK235" s="31"/>
      <c r="PUL235" s="31"/>
      <c r="PUM235" s="31"/>
      <c r="PUN235" s="31"/>
      <c r="PUO235" s="31"/>
      <c r="PUP235" s="31"/>
      <c r="PUQ235" s="31"/>
      <c r="PUR235" s="31"/>
      <c r="PUS235" s="31"/>
      <c r="PUT235" s="31"/>
      <c r="PUU235" s="31"/>
      <c r="PUV235" s="31"/>
      <c r="PUW235" s="31"/>
      <c r="PUX235" s="31"/>
      <c r="PUY235" s="31"/>
      <c r="PUZ235" s="31"/>
      <c r="PVA235" s="31"/>
      <c r="PVB235" s="31"/>
      <c r="PVC235" s="31"/>
      <c r="PVD235" s="31"/>
      <c r="PVE235" s="31"/>
      <c r="PVF235" s="31"/>
      <c r="PVG235" s="31"/>
      <c r="PVH235" s="31"/>
      <c r="PVI235" s="31"/>
      <c r="PVJ235" s="31"/>
      <c r="PVK235" s="31"/>
      <c r="PVL235" s="31"/>
      <c r="PVM235" s="31"/>
      <c r="PVN235" s="31"/>
      <c r="PVO235" s="31"/>
      <c r="PVP235" s="31"/>
      <c r="PVQ235" s="31"/>
      <c r="PVR235" s="31"/>
      <c r="PVS235" s="31"/>
      <c r="PVT235" s="31"/>
      <c r="PVU235" s="31"/>
      <c r="PVV235" s="31"/>
      <c r="PVW235" s="31"/>
      <c r="PVX235" s="31"/>
      <c r="PVY235" s="31"/>
      <c r="PVZ235" s="31"/>
      <c r="PWA235" s="31"/>
      <c r="PWB235" s="31"/>
      <c r="PWC235" s="31"/>
      <c r="PWD235" s="31"/>
      <c r="PWE235" s="31"/>
      <c r="PWF235" s="31"/>
      <c r="PWG235" s="31"/>
      <c r="PWH235" s="31"/>
      <c r="PWI235" s="31"/>
      <c r="PWJ235" s="31"/>
      <c r="PWK235" s="31"/>
      <c r="PWL235" s="31"/>
      <c r="PWM235" s="31"/>
      <c r="PWN235" s="31"/>
      <c r="PWO235" s="31"/>
      <c r="PWP235" s="31"/>
      <c r="PWQ235" s="31"/>
      <c r="PWR235" s="31"/>
      <c r="PWS235" s="31"/>
      <c r="PWT235" s="31"/>
      <c r="PWU235" s="31"/>
      <c r="PWV235" s="31"/>
      <c r="PWW235" s="31"/>
      <c r="PWX235" s="31"/>
      <c r="PWY235" s="31"/>
      <c r="PWZ235" s="31"/>
      <c r="PXA235" s="31"/>
      <c r="PXB235" s="31"/>
      <c r="PXC235" s="31"/>
      <c r="PXD235" s="31"/>
      <c r="PXE235" s="31"/>
      <c r="PXF235" s="31"/>
      <c r="PXG235" s="31"/>
      <c r="PXH235" s="31"/>
      <c r="PXI235" s="31"/>
      <c r="PXJ235" s="31"/>
      <c r="PXK235" s="31"/>
      <c r="PXL235" s="31"/>
      <c r="PXM235" s="31"/>
      <c r="PXN235" s="31"/>
      <c r="PXO235" s="31"/>
      <c r="PXP235" s="31"/>
      <c r="PXQ235" s="31"/>
      <c r="PXR235" s="31"/>
      <c r="PXS235" s="31"/>
      <c r="PXT235" s="31"/>
      <c r="PXU235" s="31"/>
      <c r="PXV235" s="31"/>
      <c r="PXW235" s="31"/>
      <c r="PXX235" s="31"/>
      <c r="PXY235" s="31"/>
      <c r="PXZ235" s="31"/>
      <c r="PYA235" s="31"/>
      <c r="PYB235" s="31"/>
      <c r="PYC235" s="31"/>
      <c r="PYD235" s="31"/>
      <c r="PYE235" s="31"/>
      <c r="PYF235" s="31"/>
      <c r="PYG235" s="31"/>
      <c r="PYH235" s="31"/>
      <c r="PYI235" s="31"/>
      <c r="PYJ235" s="31"/>
      <c r="PYK235" s="31"/>
      <c r="PYL235" s="31"/>
      <c r="PYM235" s="31"/>
      <c r="PYN235" s="31"/>
      <c r="PYO235" s="31"/>
      <c r="PYP235" s="31"/>
      <c r="PYQ235" s="31"/>
      <c r="PYR235" s="31"/>
      <c r="PYS235" s="31"/>
      <c r="PYT235" s="31"/>
      <c r="PYU235" s="31"/>
      <c r="PYV235" s="31"/>
      <c r="PYW235" s="31"/>
      <c r="PYX235" s="31"/>
      <c r="PYY235" s="31"/>
      <c r="PYZ235" s="31"/>
      <c r="PZA235" s="31"/>
      <c r="PZB235" s="31"/>
      <c r="PZC235" s="31"/>
      <c r="PZD235" s="31"/>
      <c r="PZE235" s="31"/>
      <c r="PZF235" s="31"/>
      <c r="PZG235" s="31"/>
      <c r="PZH235" s="31"/>
      <c r="PZI235" s="31"/>
      <c r="PZJ235" s="31"/>
      <c r="PZK235" s="31"/>
      <c r="PZL235" s="31"/>
      <c r="PZM235" s="31"/>
      <c r="PZN235" s="31"/>
      <c r="PZO235" s="31"/>
      <c r="PZP235" s="31"/>
      <c r="PZQ235" s="31"/>
      <c r="PZR235" s="31"/>
      <c r="PZS235" s="31"/>
      <c r="PZT235" s="31"/>
      <c r="PZU235" s="31"/>
      <c r="PZV235" s="31"/>
      <c r="PZW235" s="31"/>
      <c r="PZX235" s="31"/>
      <c r="PZY235" s="31"/>
      <c r="PZZ235" s="31"/>
      <c r="QAA235" s="31"/>
      <c r="QAB235" s="31"/>
      <c r="QAC235" s="31"/>
      <c r="QAD235" s="31"/>
      <c r="QAE235" s="31"/>
      <c r="QAF235" s="31"/>
      <c r="QAG235" s="31"/>
      <c r="QAH235" s="31"/>
      <c r="QAI235" s="31"/>
      <c r="QAJ235" s="31"/>
      <c r="QAK235" s="31"/>
      <c r="QAL235" s="31"/>
      <c r="QAM235" s="31"/>
      <c r="QAN235" s="31"/>
      <c r="QAO235" s="31"/>
      <c r="QAP235" s="31"/>
      <c r="QAQ235" s="31"/>
      <c r="QAR235" s="31"/>
      <c r="QAS235" s="31"/>
      <c r="QAT235" s="31"/>
      <c r="QAU235" s="31"/>
      <c r="QAV235" s="31"/>
      <c r="QAW235" s="31"/>
      <c r="QAX235" s="31"/>
      <c r="QAY235" s="31"/>
      <c r="QAZ235" s="31"/>
      <c r="QBA235" s="31"/>
      <c r="QBB235" s="31"/>
      <c r="QBC235" s="31"/>
      <c r="QBD235" s="31"/>
      <c r="QBE235" s="31"/>
      <c r="QBF235" s="31"/>
      <c r="QBG235" s="31"/>
      <c r="QBH235" s="31"/>
      <c r="QBI235" s="31"/>
      <c r="QBJ235" s="31"/>
      <c r="QBK235" s="31"/>
      <c r="QBL235" s="31"/>
      <c r="QBM235" s="31"/>
      <c r="QBN235" s="31"/>
      <c r="QBO235" s="31"/>
      <c r="QBP235" s="31"/>
      <c r="QBQ235" s="31"/>
      <c r="QBR235" s="31"/>
      <c r="QBS235" s="31"/>
      <c r="QBT235" s="31"/>
      <c r="QBU235" s="31"/>
      <c r="QBV235" s="31"/>
      <c r="QBW235" s="31"/>
      <c r="QBX235" s="31"/>
      <c r="QBY235" s="31"/>
      <c r="QBZ235" s="31"/>
      <c r="QCA235" s="31"/>
      <c r="QCB235" s="31"/>
      <c r="QCC235" s="31"/>
      <c r="QCD235" s="31"/>
      <c r="QCE235" s="31"/>
      <c r="QCF235" s="31"/>
      <c r="QCG235" s="31"/>
      <c r="QCH235" s="31"/>
      <c r="QCI235" s="31"/>
      <c r="QCJ235" s="31"/>
      <c r="QCK235" s="31"/>
      <c r="QCL235" s="31"/>
      <c r="QCM235" s="31"/>
      <c r="QCN235" s="31"/>
      <c r="QCO235" s="31"/>
      <c r="QCP235" s="31"/>
      <c r="QCQ235" s="31"/>
      <c r="QCR235" s="31"/>
      <c r="QCS235" s="31"/>
      <c r="QCT235" s="31"/>
      <c r="QCU235" s="31"/>
      <c r="QCV235" s="31"/>
      <c r="QCW235" s="31"/>
      <c r="QCX235" s="31"/>
      <c r="QCY235" s="31"/>
      <c r="QCZ235" s="31"/>
      <c r="QDA235" s="31"/>
      <c r="QDB235" s="31"/>
      <c r="QDC235" s="31"/>
      <c r="QDD235" s="31"/>
      <c r="QDE235" s="31"/>
      <c r="QDF235" s="31"/>
      <c r="QDG235" s="31"/>
      <c r="QDH235" s="31"/>
      <c r="QDI235" s="31"/>
      <c r="QDJ235" s="31"/>
      <c r="QDK235" s="31"/>
      <c r="QDL235" s="31"/>
      <c r="QDM235" s="31"/>
      <c r="QDN235" s="31"/>
      <c r="QDO235" s="31"/>
      <c r="QDP235" s="31"/>
      <c r="QDQ235" s="31"/>
      <c r="QDR235" s="31"/>
      <c r="QDS235" s="31"/>
      <c r="QDT235" s="31"/>
      <c r="QDU235" s="31"/>
      <c r="QDV235" s="31"/>
      <c r="QDW235" s="31"/>
      <c r="QDX235" s="31"/>
      <c r="QDY235" s="31"/>
      <c r="QDZ235" s="31"/>
      <c r="QEA235" s="31"/>
      <c r="QEB235" s="31"/>
      <c r="QEC235" s="31"/>
      <c r="QED235" s="31"/>
      <c r="QEE235" s="31"/>
      <c r="QEF235" s="31"/>
      <c r="QEG235" s="31"/>
      <c r="QEH235" s="31"/>
      <c r="QEI235" s="31"/>
      <c r="QEJ235" s="31"/>
      <c r="QEK235" s="31"/>
      <c r="QEL235" s="31"/>
      <c r="QEM235" s="31"/>
      <c r="QEN235" s="31"/>
      <c r="QEO235" s="31"/>
      <c r="QEP235" s="31"/>
      <c r="QEQ235" s="31"/>
      <c r="QER235" s="31"/>
      <c r="QES235" s="31"/>
      <c r="QET235" s="31"/>
      <c r="QEU235" s="31"/>
      <c r="QEV235" s="31"/>
      <c r="QEW235" s="31"/>
      <c r="QEX235" s="31"/>
      <c r="QEY235" s="31"/>
      <c r="QEZ235" s="31"/>
      <c r="QFA235" s="31"/>
      <c r="QFB235" s="31"/>
      <c r="QFC235" s="31"/>
      <c r="QFD235" s="31"/>
      <c r="QFE235" s="31"/>
      <c r="QFF235" s="31"/>
      <c r="QFG235" s="31"/>
      <c r="QFH235" s="31"/>
      <c r="QFI235" s="31"/>
      <c r="QFJ235" s="31"/>
      <c r="QFK235" s="31"/>
      <c r="QFL235" s="31"/>
      <c r="QFM235" s="31"/>
      <c r="QFN235" s="31"/>
      <c r="QFO235" s="31"/>
      <c r="QFP235" s="31"/>
      <c r="QFQ235" s="31"/>
      <c r="QFR235" s="31"/>
      <c r="QFS235" s="31"/>
      <c r="QFT235" s="31"/>
      <c r="QFU235" s="31"/>
      <c r="QFV235" s="31"/>
      <c r="QFW235" s="31"/>
      <c r="QFX235" s="31"/>
      <c r="QFY235" s="31"/>
      <c r="QFZ235" s="31"/>
      <c r="QGA235" s="31"/>
      <c r="QGB235" s="31"/>
      <c r="QGC235" s="31"/>
      <c r="QGD235" s="31"/>
      <c r="QGE235" s="31"/>
      <c r="QGF235" s="31"/>
      <c r="QGG235" s="31"/>
      <c r="QGH235" s="31"/>
      <c r="QGI235" s="31"/>
      <c r="QGJ235" s="31"/>
      <c r="QGK235" s="31"/>
      <c r="QGL235" s="31"/>
      <c r="QGM235" s="31"/>
      <c r="QGN235" s="31"/>
      <c r="QGO235" s="31"/>
      <c r="QGP235" s="31"/>
      <c r="QGQ235" s="31"/>
      <c r="QGR235" s="31"/>
      <c r="QGS235" s="31"/>
      <c r="QGT235" s="31"/>
      <c r="QGU235" s="31"/>
      <c r="QGV235" s="31"/>
      <c r="QGW235" s="31"/>
      <c r="QGX235" s="31"/>
      <c r="QGY235" s="31"/>
      <c r="QGZ235" s="31"/>
      <c r="QHA235" s="31"/>
      <c r="QHB235" s="31"/>
      <c r="QHC235" s="31"/>
      <c r="QHD235" s="31"/>
      <c r="QHE235" s="31"/>
      <c r="QHF235" s="31"/>
      <c r="QHG235" s="31"/>
      <c r="QHH235" s="31"/>
      <c r="QHI235" s="31"/>
      <c r="QHJ235" s="31"/>
      <c r="QHK235" s="31"/>
      <c r="QHL235" s="31"/>
      <c r="QHM235" s="31"/>
      <c r="QHN235" s="31"/>
      <c r="QHO235" s="31"/>
      <c r="QHP235" s="31"/>
      <c r="QHQ235" s="31"/>
      <c r="QHR235" s="31"/>
      <c r="QHS235" s="31"/>
      <c r="QHT235" s="31"/>
      <c r="QHU235" s="31"/>
      <c r="QHV235" s="31"/>
      <c r="QHW235" s="31"/>
      <c r="QHX235" s="31"/>
      <c r="QHY235" s="31"/>
      <c r="QHZ235" s="31"/>
      <c r="QIA235" s="31"/>
      <c r="QIB235" s="31"/>
      <c r="QIC235" s="31"/>
      <c r="QID235" s="31"/>
      <c r="QIE235" s="31"/>
      <c r="QIF235" s="31"/>
      <c r="QIG235" s="31"/>
      <c r="QIH235" s="31"/>
      <c r="QII235" s="31"/>
      <c r="QIJ235" s="31"/>
      <c r="QIK235" s="31"/>
      <c r="QIL235" s="31"/>
      <c r="QIM235" s="31"/>
      <c r="QIN235" s="31"/>
      <c r="QIO235" s="31"/>
      <c r="QIP235" s="31"/>
      <c r="QIQ235" s="31"/>
      <c r="QIR235" s="31"/>
      <c r="QIS235" s="31"/>
      <c r="QIT235" s="31"/>
      <c r="QIU235" s="31"/>
      <c r="QIV235" s="31"/>
      <c r="QIW235" s="31"/>
      <c r="QIX235" s="31"/>
      <c r="QIY235" s="31"/>
      <c r="QIZ235" s="31"/>
      <c r="QJA235" s="31"/>
      <c r="QJB235" s="31"/>
      <c r="QJC235" s="31"/>
      <c r="QJD235" s="31"/>
      <c r="QJE235" s="31"/>
      <c r="QJF235" s="31"/>
      <c r="QJG235" s="31"/>
      <c r="QJH235" s="31"/>
      <c r="QJI235" s="31"/>
      <c r="QJJ235" s="31"/>
      <c r="QJK235" s="31"/>
      <c r="QJL235" s="31"/>
      <c r="QJM235" s="31"/>
      <c r="QJN235" s="31"/>
      <c r="QJO235" s="31"/>
      <c r="QJP235" s="31"/>
      <c r="QJQ235" s="31"/>
      <c r="QJR235" s="31"/>
      <c r="QJS235" s="31"/>
      <c r="QJT235" s="31"/>
      <c r="QJU235" s="31"/>
      <c r="QJV235" s="31"/>
      <c r="QJW235" s="31"/>
      <c r="QJX235" s="31"/>
      <c r="QJY235" s="31"/>
      <c r="QJZ235" s="31"/>
      <c r="QKA235" s="31"/>
      <c r="QKB235" s="31"/>
      <c r="QKC235" s="31"/>
      <c r="QKD235" s="31"/>
      <c r="QKE235" s="31"/>
      <c r="QKF235" s="31"/>
      <c r="QKG235" s="31"/>
      <c r="QKH235" s="31"/>
      <c r="QKI235" s="31"/>
      <c r="QKJ235" s="31"/>
      <c r="QKK235" s="31"/>
      <c r="QKL235" s="31"/>
      <c r="QKM235" s="31"/>
      <c r="QKN235" s="31"/>
      <c r="QKO235" s="31"/>
      <c r="QKP235" s="31"/>
      <c r="QKQ235" s="31"/>
      <c r="QKR235" s="31"/>
      <c r="QKS235" s="31"/>
      <c r="QKT235" s="31"/>
      <c r="QKU235" s="31"/>
      <c r="QKV235" s="31"/>
      <c r="QKW235" s="31"/>
      <c r="QKX235" s="31"/>
      <c r="QKY235" s="31"/>
      <c r="QKZ235" s="31"/>
      <c r="QLA235" s="31"/>
      <c r="QLB235" s="31"/>
      <c r="QLC235" s="31"/>
      <c r="QLD235" s="31"/>
      <c r="QLE235" s="31"/>
      <c r="QLF235" s="31"/>
      <c r="QLG235" s="31"/>
      <c r="QLH235" s="31"/>
      <c r="QLI235" s="31"/>
      <c r="QLJ235" s="31"/>
      <c r="QLK235" s="31"/>
      <c r="QLL235" s="31"/>
      <c r="QLM235" s="31"/>
      <c r="QLN235" s="31"/>
      <c r="QLO235" s="31"/>
      <c r="QLP235" s="31"/>
      <c r="QLQ235" s="31"/>
      <c r="QLR235" s="31"/>
      <c r="QLS235" s="31"/>
      <c r="QLT235" s="31"/>
      <c r="QLU235" s="31"/>
      <c r="QLV235" s="31"/>
      <c r="QLW235" s="31"/>
      <c r="QLX235" s="31"/>
      <c r="QLY235" s="31"/>
      <c r="QLZ235" s="31"/>
      <c r="QMA235" s="31"/>
      <c r="QMB235" s="31"/>
      <c r="QMC235" s="31"/>
      <c r="QMD235" s="31"/>
      <c r="QME235" s="31"/>
      <c r="QMF235" s="31"/>
      <c r="QMG235" s="31"/>
      <c r="QMH235" s="31"/>
      <c r="QMI235" s="31"/>
      <c r="QMJ235" s="31"/>
      <c r="QMK235" s="31"/>
      <c r="QML235" s="31"/>
      <c r="QMM235" s="31"/>
      <c r="QMN235" s="31"/>
      <c r="QMO235" s="31"/>
      <c r="QMP235" s="31"/>
      <c r="QMQ235" s="31"/>
      <c r="QMR235" s="31"/>
      <c r="QMS235" s="31"/>
      <c r="QMT235" s="31"/>
      <c r="QMU235" s="31"/>
      <c r="QMV235" s="31"/>
      <c r="QMW235" s="31"/>
      <c r="QMX235" s="31"/>
      <c r="QMY235" s="31"/>
      <c r="QMZ235" s="31"/>
      <c r="QNA235" s="31"/>
      <c r="QNB235" s="31"/>
      <c r="QNC235" s="31"/>
      <c r="QND235" s="31"/>
      <c r="QNE235" s="31"/>
      <c r="QNF235" s="31"/>
      <c r="QNG235" s="31"/>
      <c r="QNH235" s="31"/>
      <c r="QNI235" s="31"/>
      <c r="QNJ235" s="31"/>
      <c r="QNK235" s="31"/>
      <c r="QNL235" s="31"/>
      <c r="QNM235" s="31"/>
      <c r="QNN235" s="31"/>
      <c r="QNO235" s="31"/>
      <c r="QNP235" s="31"/>
      <c r="QNQ235" s="31"/>
      <c r="QNR235" s="31"/>
      <c r="QNS235" s="31"/>
      <c r="QNT235" s="31"/>
      <c r="QNU235" s="31"/>
      <c r="QNV235" s="31"/>
      <c r="QNW235" s="31"/>
      <c r="QNX235" s="31"/>
      <c r="QNY235" s="31"/>
      <c r="QNZ235" s="31"/>
      <c r="QOA235" s="31"/>
      <c r="QOB235" s="31"/>
      <c r="QOC235" s="31"/>
      <c r="QOD235" s="31"/>
      <c r="QOE235" s="31"/>
      <c r="QOF235" s="31"/>
      <c r="QOG235" s="31"/>
      <c r="QOH235" s="31"/>
      <c r="QOI235" s="31"/>
      <c r="QOJ235" s="31"/>
      <c r="QOK235" s="31"/>
      <c r="QOL235" s="31"/>
      <c r="QOM235" s="31"/>
      <c r="QON235" s="31"/>
      <c r="QOO235" s="31"/>
      <c r="QOP235" s="31"/>
      <c r="QOQ235" s="31"/>
      <c r="QOR235" s="31"/>
      <c r="QOS235" s="31"/>
      <c r="QOT235" s="31"/>
      <c r="QOU235" s="31"/>
      <c r="QOV235" s="31"/>
      <c r="QOW235" s="31"/>
      <c r="QOX235" s="31"/>
      <c r="QOY235" s="31"/>
      <c r="QOZ235" s="31"/>
      <c r="QPA235" s="31"/>
      <c r="QPB235" s="31"/>
      <c r="QPC235" s="31"/>
      <c r="QPD235" s="31"/>
      <c r="QPE235" s="31"/>
      <c r="QPF235" s="31"/>
      <c r="QPG235" s="31"/>
      <c r="QPH235" s="31"/>
      <c r="QPI235" s="31"/>
      <c r="QPJ235" s="31"/>
      <c r="QPK235" s="31"/>
      <c r="QPL235" s="31"/>
      <c r="QPM235" s="31"/>
      <c r="QPN235" s="31"/>
      <c r="QPO235" s="31"/>
      <c r="QPP235" s="31"/>
      <c r="QPQ235" s="31"/>
      <c r="QPR235" s="31"/>
      <c r="QPS235" s="31"/>
      <c r="QPT235" s="31"/>
      <c r="QPU235" s="31"/>
      <c r="QPV235" s="31"/>
      <c r="QPW235" s="31"/>
      <c r="QPX235" s="31"/>
      <c r="QPY235" s="31"/>
      <c r="QPZ235" s="31"/>
      <c r="QQA235" s="31"/>
      <c r="QQB235" s="31"/>
      <c r="QQC235" s="31"/>
      <c r="QQD235" s="31"/>
      <c r="QQE235" s="31"/>
      <c r="QQF235" s="31"/>
      <c r="QQG235" s="31"/>
      <c r="QQH235" s="31"/>
      <c r="QQI235" s="31"/>
      <c r="QQJ235" s="31"/>
      <c r="QQK235" s="31"/>
      <c r="QQL235" s="31"/>
      <c r="QQM235" s="31"/>
      <c r="QQN235" s="31"/>
      <c r="QQO235" s="31"/>
      <c r="QQP235" s="31"/>
      <c r="QQQ235" s="31"/>
      <c r="QQR235" s="31"/>
      <c r="QQS235" s="31"/>
      <c r="QQT235" s="31"/>
      <c r="QQU235" s="31"/>
      <c r="QQV235" s="31"/>
      <c r="QQW235" s="31"/>
      <c r="QQX235" s="31"/>
      <c r="QQY235" s="31"/>
      <c r="QQZ235" s="31"/>
      <c r="QRA235" s="31"/>
      <c r="QRB235" s="31"/>
      <c r="QRC235" s="31"/>
      <c r="QRD235" s="31"/>
      <c r="QRE235" s="31"/>
      <c r="QRF235" s="31"/>
      <c r="QRG235" s="31"/>
      <c r="QRH235" s="31"/>
      <c r="QRI235" s="31"/>
      <c r="QRJ235" s="31"/>
      <c r="QRK235" s="31"/>
      <c r="QRL235" s="31"/>
      <c r="QRM235" s="31"/>
      <c r="QRN235" s="31"/>
      <c r="QRO235" s="31"/>
      <c r="QRP235" s="31"/>
      <c r="QRQ235" s="31"/>
      <c r="QRR235" s="31"/>
      <c r="QRS235" s="31"/>
      <c r="QRT235" s="31"/>
      <c r="QRU235" s="31"/>
      <c r="QRV235" s="31"/>
      <c r="QRW235" s="31"/>
      <c r="QRX235" s="31"/>
      <c r="QRY235" s="31"/>
      <c r="QRZ235" s="31"/>
      <c r="QSA235" s="31"/>
      <c r="QSB235" s="31"/>
      <c r="QSC235" s="31"/>
      <c r="QSD235" s="31"/>
      <c r="QSE235" s="31"/>
      <c r="QSF235" s="31"/>
      <c r="QSG235" s="31"/>
      <c r="QSH235" s="31"/>
      <c r="QSI235" s="31"/>
      <c r="QSJ235" s="31"/>
      <c r="QSK235" s="31"/>
      <c r="QSL235" s="31"/>
      <c r="QSM235" s="31"/>
      <c r="QSN235" s="31"/>
      <c r="QSO235" s="31"/>
      <c r="QSP235" s="31"/>
      <c r="QSQ235" s="31"/>
      <c r="QSR235" s="31"/>
      <c r="QSS235" s="31"/>
      <c r="QST235" s="31"/>
      <c r="QSU235" s="31"/>
      <c r="QSV235" s="31"/>
      <c r="QSW235" s="31"/>
      <c r="QSX235" s="31"/>
      <c r="QSY235" s="31"/>
      <c r="QSZ235" s="31"/>
      <c r="QTA235" s="31"/>
      <c r="QTB235" s="31"/>
      <c r="QTC235" s="31"/>
      <c r="QTD235" s="31"/>
      <c r="QTE235" s="31"/>
      <c r="QTF235" s="31"/>
      <c r="QTG235" s="31"/>
      <c r="QTH235" s="31"/>
      <c r="QTI235" s="31"/>
      <c r="QTJ235" s="31"/>
      <c r="QTK235" s="31"/>
      <c r="QTL235" s="31"/>
      <c r="QTM235" s="31"/>
      <c r="QTN235" s="31"/>
      <c r="QTO235" s="31"/>
      <c r="QTP235" s="31"/>
      <c r="QTQ235" s="31"/>
      <c r="QTR235" s="31"/>
      <c r="QTS235" s="31"/>
      <c r="QTT235" s="31"/>
      <c r="QTU235" s="31"/>
      <c r="QTV235" s="31"/>
      <c r="QTW235" s="31"/>
      <c r="QTX235" s="31"/>
      <c r="QTY235" s="31"/>
      <c r="QTZ235" s="31"/>
      <c r="QUA235" s="31"/>
      <c r="QUB235" s="31"/>
      <c r="QUC235" s="31"/>
      <c r="QUD235" s="31"/>
      <c r="QUE235" s="31"/>
      <c r="QUF235" s="31"/>
      <c r="QUG235" s="31"/>
      <c r="QUH235" s="31"/>
      <c r="QUI235" s="31"/>
      <c r="QUJ235" s="31"/>
      <c r="QUK235" s="31"/>
      <c r="QUL235" s="31"/>
      <c r="QUM235" s="31"/>
      <c r="QUN235" s="31"/>
      <c r="QUO235" s="31"/>
      <c r="QUP235" s="31"/>
      <c r="QUQ235" s="31"/>
      <c r="QUR235" s="31"/>
      <c r="QUS235" s="31"/>
      <c r="QUT235" s="31"/>
      <c r="QUU235" s="31"/>
      <c r="QUV235" s="31"/>
      <c r="QUW235" s="31"/>
      <c r="QUX235" s="31"/>
      <c r="QUY235" s="31"/>
      <c r="QUZ235" s="31"/>
      <c r="QVA235" s="31"/>
      <c r="QVB235" s="31"/>
      <c r="QVC235" s="31"/>
      <c r="QVD235" s="31"/>
      <c r="QVE235" s="31"/>
      <c r="QVF235" s="31"/>
      <c r="QVG235" s="31"/>
      <c r="QVH235" s="31"/>
      <c r="QVI235" s="31"/>
      <c r="QVJ235" s="31"/>
      <c r="QVK235" s="31"/>
      <c r="QVL235" s="31"/>
      <c r="QVM235" s="31"/>
      <c r="QVN235" s="31"/>
      <c r="QVO235" s="31"/>
      <c r="QVP235" s="31"/>
      <c r="QVQ235" s="31"/>
      <c r="QVR235" s="31"/>
      <c r="QVS235" s="31"/>
      <c r="QVT235" s="31"/>
      <c r="QVU235" s="31"/>
      <c r="QVV235" s="31"/>
      <c r="QVW235" s="31"/>
      <c r="QVX235" s="31"/>
      <c r="QVY235" s="31"/>
      <c r="QVZ235" s="31"/>
      <c r="QWA235" s="31"/>
      <c r="QWB235" s="31"/>
      <c r="QWC235" s="31"/>
      <c r="QWD235" s="31"/>
      <c r="QWE235" s="31"/>
      <c r="QWF235" s="31"/>
      <c r="QWG235" s="31"/>
      <c r="QWH235" s="31"/>
      <c r="QWI235" s="31"/>
      <c r="QWJ235" s="31"/>
      <c r="QWK235" s="31"/>
      <c r="QWL235" s="31"/>
      <c r="QWM235" s="31"/>
      <c r="QWN235" s="31"/>
      <c r="QWO235" s="31"/>
      <c r="QWP235" s="31"/>
      <c r="QWQ235" s="31"/>
      <c r="QWR235" s="31"/>
      <c r="QWS235" s="31"/>
      <c r="QWT235" s="31"/>
      <c r="QWU235" s="31"/>
      <c r="QWV235" s="31"/>
      <c r="QWW235" s="31"/>
      <c r="QWX235" s="31"/>
      <c r="QWY235" s="31"/>
      <c r="QWZ235" s="31"/>
      <c r="QXA235" s="31"/>
      <c r="QXB235" s="31"/>
      <c r="QXC235" s="31"/>
      <c r="QXD235" s="31"/>
      <c r="QXE235" s="31"/>
      <c r="QXF235" s="31"/>
      <c r="QXG235" s="31"/>
      <c r="QXH235" s="31"/>
      <c r="QXI235" s="31"/>
      <c r="QXJ235" s="31"/>
      <c r="QXK235" s="31"/>
      <c r="QXL235" s="31"/>
      <c r="QXM235" s="31"/>
      <c r="QXN235" s="31"/>
      <c r="QXO235" s="31"/>
      <c r="QXP235" s="31"/>
      <c r="QXQ235" s="31"/>
      <c r="QXR235" s="31"/>
      <c r="QXS235" s="31"/>
      <c r="QXT235" s="31"/>
      <c r="QXU235" s="31"/>
      <c r="QXV235" s="31"/>
      <c r="QXW235" s="31"/>
      <c r="QXX235" s="31"/>
      <c r="QXY235" s="31"/>
      <c r="QXZ235" s="31"/>
      <c r="QYA235" s="31"/>
      <c r="QYB235" s="31"/>
      <c r="QYC235" s="31"/>
      <c r="QYD235" s="31"/>
      <c r="QYE235" s="31"/>
      <c r="QYF235" s="31"/>
      <c r="QYG235" s="31"/>
      <c r="QYH235" s="31"/>
      <c r="QYI235" s="31"/>
      <c r="QYJ235" s="31"/>
      <c r="QYK235" s="31"/>
      <c r="QYL235" s="31"/>
      <c r="QYM235" s="31"/>
      <c r="QYN235" s="31"/>
      <c r="QYO235" s="31"/>
      <c r="QYP235" s="31"/>
      <c r="QYQ235" s="31"/>
      <c r="QYR235" s="31"/>
      <c r="QYS235" s="31"/>
      <c r="QYT235" s="31"/>
      <c r="QYU235" s="31"/>
      <c r="QYV235" s="31"/>
      <c r="QYW235" s="31"/>
      <c r="QYX235" s="31"/>
      <c r="QYY235" s="31"/>
      <c r="QYZ235" s="31"/>
      <c r="QZA235" s="31"/>
      <c r="QZB235" s="31"/>
      <c r="QZC235" s="31"/>
      <c r="QZD235" s="31"/>
      <c r="QZE235" s="31"/>
      <c r="QZF235" s="31"/>
      <c r="QZG235" s="31"/>
      <c r="QZH235" s="31"/>
      <c r="QZI235" s="31"/>
      <c r="QZJ235" s="31"/>
      <c r="QZK235" s="31"/>
      <c r="QZL235" s="31"/>
      <c r="QZM235" s="31"/>
      <c r="QZN235" s="31"/>
      <c r="QZO235" s="31"/>
      <c r="QZP235" s="31"/>
      <c r="QZQ235" s="31"/>
      <c r="QZR235" s="31"/>
      <c r="QZS235" s="31"/>
      <c r="QZT235" s="31"/>
      <c r="QZU235" s="31"/>
      <c r="QZV235" s="31"/>
      <c r="QZW235" s="31"/>
      <c r="QZX235" s="31"/>
      <c r="QZY235" s="31"/>
      <c r="QZZ235" s="31"/>
      <c r="RAA235" s="31"/>
      <c r="RAB235" s="31"/>
      <c r="RAC235" s="31"/>
      <c r="RAD235" s="31"/>
      <c r="RAE235" s="31"/>
      <c r="RAF235" s="31"/>
      <c r="RAG235" s="31"/>
      <c r="RAH235" s="31"/>
      <c r="RAI235" s="31"/>
      <c r="RAJ235" s="31"/>
      <c r="RAK235" s="31"/>
      <c r="RAL235" s="31"/>
      <c r="RAM235" s="31"/>
      <c r="RAN235" s="31"/>
      <c r="RAO235" s="31"/>
      <c r="RAP235" s="31"/>
      <c r="RAQ235" s="31"/>
      <c r="RAR235" s="31"/>
      <c r="RAS235" s="31"/>
      <c r="RAT235" s="31"/>
      <c r="RAU235" s="31"/>
      <c r="RAV235" s="31"/>
      <c r="RAW235" s="31"/>
      <c r="RAX235" s="31"/>
      <c r="RAY235" s="31"/>
      <c r="RAZ235" s="31"/>
      <c r="RBA235" s="31"/>
      <c r="RBB235" s="31"/>
      <c r="RBC235" s="31"/>
      <c r="RBD235" s="31"/>
      <c r="RBE235" s="31"/>
      <c r="RBF235" s="31"/>
      <c r="RBG235" s="31"/>
      <c r="RBH235" s="31"/>
      <c r="RBI235" s="31"/>
      <c r="RBJ235" s="31"/>
      <c r="RBK235" s="31"/>
      <c r="RBL235" s="31"/>
      <c r="RBM235" s="31"/>
      <c r="RBN235" s="31"/>
      <c r="RBO235" s="31"/>
      <c r="RBP235" s="31"/>
      <c r="RBQ235" s="31"/>
      <c r="RBR235" s="31"/>
      <c r="RBS235" s="31"/>
      <c r="RBT235" s="31"/>
      <c r="RBU235" s="31"/>
      <c r="RBV235" s="31"/>
      <c r="RBW235" s="31"/>
      <c r="RBX235" s="31"/>
      <c r="RBY235" s="31"/>
      <c r="RBZ235" s="31"/>
      <c r="RCA235" s="31"/>
      <c r="RCB235" s="31"/>
      <c r="RCC235" s="31"/>
      <c r="RCD235" s="31"/>
      <c r="RCE235" s="31"/>
      <c r="RCF235" s="31"/>
      <c r="RCG235" s="31"/>
      <c r="RCH235" s="31"/>
      <c r="RCI235" s="31"/>
      <c r="RCJ235" s="31"/>
      <c r="RCK235" s="31"/>
      <c r="RCL235" s="31"/>
      <c r="RCM235" s="31"/>
      <c r="RCN235" s="31"/>
      <c r="RCO235" s="31"/>
      <c r="RCP235" s="31"/>
      <c r="RCQ235" s="31"/>
      <c r="RCR235" s="31"/>
      <c r="RCS235" s="31"/>
      <c r="RCT235" s="31"/>
      <c r="RCU235" s="31"/>
      <c r="RCV235" s="31"/>
      <c r="RCW235" s="31"/>
      <c r="RCX235" s="31"/>
      <c r="RCY235" s="31"/>
      <c r="RCZ235" s="31"/>
      <c r="RDA235" s="31"/>
      <c r="RDB235" s="31"/>
      <c r="RDC235" s="31"/>
      <c r="RDD235" s="31"/>
      <c r="RDE235" s="31"/>
      <c r="RDF235" s="31"/>
      <c r="RDG235" s="31"/>
      <c r="RDH235" s="31"/>
      <c r="RDI235" s="31"/>
      <c r="RDJ235" s="31"/>
      <c r="RDK235" s="31"/>
      <c r="RDL235" s="31"/>
      <c r="RDM235" s="31"/>
      <c r="RDN235" s="31"/>
      <c r="RDO235" s="31"/>
      <c r="RDP235" s="31"/>
      <c r="RDQ235" s="31"/>
      <c r="RDR235" s="31"/>
      <c r="RDS235" s="31"/>
      <c r="RDT235" s="31"/>
      <c r="RDU235" s="31"/>
      <c r="RDV235" s="31"/>
      <c r="RDW235" s="31"/>
      <c r="RDX235" s="31"/>
      <c r="RDY235" s="31"/>
      <c r="RDZ235" s="31"/>
      <c r="REA235" s="31"/>
      <c r="REB235" s="31"/>
      <c r="REC235" s="31"/>
      <c r="RED235" s="31"/>
      <c r="REE235" s="31"/>
      <c r="REF235" s="31"/>
      <c r="REG235" s="31"/>
      <c r="REH235" s="31"/>
      <c r="REI235" s="31"/>
      <c r="REJ235" s="31"/>
      <c r="REK235" s="31"/>
      <c r="REL235" s="31"/>
      <c r="REM235" s="31"/>
      <c r="REN235" s="31"/>
      <c r="REO235" s="31"/>
      <c r="REP235" s="31"/>
      <c r="REQ235" s="31"/>
      <c r="RER235" s="31"/>
      <c r="RES235" s="31"/>
      <c r="RET235" s="31"/>
      <c r="REU235" s="31"/>
      <c r="REV235" s="31"/>
      <c r="REW235" s="31"/>
      <c r="REX235" s="31"/>
      <c r="REY235" s="31"/>
      <c r="REZ235" s="31"/>
      <c r="RFA235" s="31"/>
      <c r="RFB235" s="31"/>
      <c r="RFC235" s="31"/>
      <c r="RFD235" s="31"/>
      <c r="RFE235" s="31"/>
      <c r="RFF235" s="31"/>
      <c r="RFG235" s="31"/>
      <c r="RFH235" s="31"/>
      <c r="RFI235" s="31"/>
      <c r="RFJ235" s="31"/>
      <c r="RFK235" s="31"/>
      <c r="RFL235" s="31"/>
      <c r="RFM235" s="31"/>
      <c r="RFN235" s="31"/>
      <c r="RFO235" s="31"/>
      <c r="RFP235" s="31"/>
      <c r="RFQ235" s="31"/>
      <c r="RFR235" s="31"/>
      <c r="RFS235" s="31"/>
      <c r="RFT235" s="31"/>
      <c r="RFU235" s="31"/>
      <c r="RFV235" s="31"/>
      <c r="RFW235" s="31"/>
      <c r="RFX235" s="31"/>
      <c r="RFY235" s="31"/>
      <c r="RFZ235" s="31"/>
      <c r="RGA235" s="31"/>
      <c r="RGB235" s="31"/>
      <c r="RGC235" s="31"/>
      <c r="RGD235" s="31"/>
      <c r="RGE235" s="31"/>
      <c r="RGF235" s="31"/>
      <c r="RGG235" s="31"/>
      <c r="RGH235" s="31"/>
      <c r="RGI235" s="31"/>
      <c r="RGJ235" s="31"/>
      <c r="RGK235" s="31"/>
      <c r="RGL235" s="31"/>
      <c r="RGM235" s="31"/>
      <c r="RGN235" s="31"/>
      <c r="RGO235" s="31"/>
      <c r="RGP235" s="31"/>
      <c r="RGQ235" s="31"/>
      <c r="RGR235" s="31"/>
      <c r="RGS235" s="31"/>
      <c r="RGT235" s="31"/>
      <c r="RGU235" s="31"/>
      <c r="RGV235" s="31"/>
      <c r="RGW235" s="31"/>
      <c r="RGX235" s="31"/>
      <c r="RGY235" s="31"/>
      <c r="RGZ235" s="31"/>
      <c r="RHA235" s="31"/>
      <c r="RHB235" s="31"/>
      <c r="RHC235" s="31"/>
      <c r="RHD235" s="31"/>
      <c r="RHE235" s="31"/>
      <c r="RHF235" s="31"/>
      <c r="RHG235" s="31"/>
      <c r="RHH235" s="31"/>
      <c r="RHI235" s="31"/>
      <c r="RHJ235" s="31"/>
      <c r="RHK235" s="31"/>
      <c r="RHL235" s="31"/>
      <c r="RHM235" s="31"/>
      <c r="RHN235" s="31"/>
      <c r="RHO235" s="31"/>
      <c r="RHP235" s="31"/>
      <c r="RHQ235" s="31"/>
      <c r="RHR235" s="31"/>
      <c r="RHS235" s="31"/>
      <c r="RHT235" s="31"/>
      <c r="RHU235" s="31"/>
      <c r="RHV235" s="31"/>
      <c r="RHW235" s="31"/>
      <c r="RHX235" s="31"/>
      <c r="RHY235" s="31"/>
      <c r="RHZ235" s="31"/>
      <c r="RIA235" s="31"/>
      <c r="RIB235" s="31"/>
      <c r="RIC235" s="31"/>
      <c r="RID235" s="31"/>
      <c r="RIE235" s="31"/>
      <c r="RIF235" s="31"/>
      <c r="RIG235" s="31"/>
      <c r="RIH235" s="31"/>
      <c r="RII235" s="31"/>
      <c r="RIJ235" s="31"/>
      <c r="RIK235" s="31"/>
      <c r="RIL235" s="31"/>
      <c r="RIM235" s="31"/>
      <c r="RIN235" s="31"/>
      <c r="RIO235" s="31"/>
      <c r="RIP235" s="31"/>
      <c r="RIQ235" s="31"/>
      <c r="RIR235" s="31"/>
      <c r="RIS235" s="31"/>
      <c r="RIT235" s="31"/>
      <c r="RIU235" s="31"/>
      <c r="RIV235" s="31"/>
      <c r="RIW235" s="31"/>
      <c r="RIX235" s="31"/>
      <c r="RIY235" s="31"/>
      <c r="RIZ235" s="31"/>
      <c r="RJA235" s="31"/>
      <c r="RJB235" s="31"/>
      <c r="RJC235" s="31"/>
      <c r="RJD235" s="31"/>
      <c r="RJE235" s="31"/>
      <c r="RJF235" s="31"/>
      <c r="RJG235" s="31"/>
      <c r="RJH235" s="31"/>
      <c r="RJI235" s="31"/>
      <c r="RJJ235" s="31"/>
      <c r="RJK235" s="31"/>
      <c r="RJL235" s="31"/>
      <c r="RJM235" s="31"/>
      <c r="RJN235" s="31"/>
      <c r="RJO235" s="31"/>
      <c r="RJP235" s="31"/>
      <c r="RJQ235" s="31"/>
      <c r="RJR235" s="31"/>
      <c r="RJS235" s="31"/>
      <c r="RJT235" s="31"/>
      <c r="RJU235" s="31"/>
      <c r="RJV235" s="31"/>
      <c r="RJW235" s="31"/>
      <c r="RJX235" s="31"/>
      <c r="RJY235" s="31"/>
      <c r="RJZ235" s="31"/>
      <c r="RKA235" s="31"/>
      <c r="RKB235" s="31"/>
      <c r="RKC235" s="31"/>
      <c r="RKD235" s="31"/>
      <c r="RKE235" s="31"/>
      <c r="RKF235" s="31"/>
      <c r="RKG235" s="31"/>
      <c r="RKH235" s="31"/>
      <c r="RKI235" s="31"/>
      <c r="RKJ235" s="31"/>
      <c r="RKK235" s="31"/>
      <c r="RKL235" s="31"/>
      <c r="RKM235" s="31"/>
      <c r="RKN235" s="31"/>
      <c r="RKO235" s="31"/>
      <c r="RKP235" s="31"/>
      <c r="RKQ235" s="31"/>
      <c r="RKR235" s="31"/>
      <c r="RKS235" s="31"/>
      <c r="RKT235" s="31"/>
      <c r="RKU235" s="31"/>
      <c r="RKV235" s="31"/>
      <c r="RKW235" s="31"/>
      <c r="RKX235" s="31"/>
      <c r="RKY235" s="31"/>
      <c r="RKZ235" s="31"/>
      <c r="RLA235" s="31"/>
      <c r="RLB235" s="31"/>
      <c r="RLC235" s="31"/>
      <c r="RLD235" s="31"/>
      <c r="RLE235" s="31"/>
      <c r="RLF235" s="31"/>
      <c r="RLG235" s="31"/>
      <c r="RLH235" s="31"/>
      <c r="RLI235" s="31"/>
      <c r="RLJ235" s="31"/>
      <c r="RLK235" s="31"/>
      <c r="RLL235" s="31"/>
      <c r="RLM235" s="31"/>
      <c r="RLN235" s="31"/>
      <c r="RLO235" s="31"/>
      <c r="RLP235" s="31"/>
      <c r="RLQ235" s="31"/>
      <c r="RLR235" s="31"/>
      <c r="RLS235" s="31"/>
      <c r="RLT235" s="31"/>
      <c r="RLU235" s="31"/>
      <c r="RLV235" s="31"/>
      <c r="RLW235" s="31"/>
      <c r="RLX235" s="31"/>
      <c r="RLY235" s="31"/>
      <c r="RLZ235" s="31"/>
      <c r="RMA235" s="31"/>
      <c r="RMB235" s="31"/>
      <c r="RMC235" s="31"/>
      <c r="RMD235" s="31"/>
      <c r="RME235" s="31"/>
      <c r="RMF235" s="31"/>
      <c r="RMG235" s="31"/>
      <c r="RMH235" s="31"/>
      <c r="RMI235" s="31"/>
      <c r="RMJ235" s="31"/>
      <c r="RMK235" s="31"/>
      <c r="RML235" s="31"/>
      <c r="RMM235" s="31"/>
      <c r="RMN235" s="31"/>
      <c r="RMO235" s="31"/>
      <c r="RMP235" s="31"/>
      <c r="RMQ235" s="31"/>
      <c r="RMR235" s="31"/>
      <c r="RMS235" s="31"/>
      <c r="RMT235" s="31"/>
      <c r="RMU235" s="31"/>
      <c r="RMV235" s="31"/>
      <c r="RMW235" s="31"/>
      <c r="RMX235" s="31"/>
      <c r="RMY235" s="31"/>
      <c r="RMZ235" s="31"/>
      <c r="RNA235" s="31"/>
      <c r="RNB235" s="31"/>
      <c r="RNC235" s="31"/>
      <c r="RND235" s="31"/>
      <c r="RNE235" s="31"/>
      <c r="RNF235" s="31"/>
      <c r="RNG235" s="31"/>
      <c r="RNH235" s="31"/>
      <c r="RNI235" s="31"/>
      <c r="RNJ235" s="31"/>
      <c r="RNK235" s="31"/>
      <c r="RNL235" s="31"/>
      <c r="RNM235" s="31"/>
      <c r="RNN235" s="31"/>
      <c r="RNO235" s="31"/>
      <c r="RNP235" s="31"/>
      <c r="RNQ235" s="31"/>
      <c r="RNR235" s="31"/>
      <c r="RNS235" s="31"/>
      <c r="RNT235" s="31"/>
      <c r="RNU235" s="31"/>
      <c r="RNV235" s="31"/>
      <c r="RNW235" s="31"/>
      <c r="RNX235" s="31"/>
      <c r="RNY235" s="31"/>
      <c r="RNZ235" s="31"/>
      <c r="ROA235" s="31"/>
      <c r="ROB235" s="31"/>
      <c r="ROC235" s="31"/>
      <c r="ROD235" s="31"/>
      <c r="ROE235" s="31"/>
      <c r="ROF235" s="31"/>
      <c r="ROG235" s="31"/>
      <c r="ROH235" s="31"/>
      <c r="ROI235" s="31"/>
      <c r="ROJ235" s="31"/>
      <c r="ROK235" s="31"/>
      <c r="ROL235" s="31"/>
      <c r="ROM235" s="31"/>
      <c r="RON235" s="31"/>
      <c r="ROO235" s="31"/>
      <c r="ROP235" s="31"/>
      <c r="ROQ235" s="31"/>
      <c r="ROR235" s="31"/>
      <c r="ROS235" s="31"/>
      <c r="ROT235" s="31"/>
      <c r="ROU235" s="31"/>
      <c r="ROV235" s="31"/>
      <c r="ROW235" s="31"/>
      <c r="ROX235" s="31"/>
      <c r="ROY235" s="31"/>
      <c r="ROZ235" s="31"/>
      <c r="RPA235" s="31"/>
      <c r="RPB235" s="31"/>
      <c r="RPC235" s="31"/>
      <c r="RPD235" s="31"/>
      <c r="RPE235" s="31"/>
      <c r="RPF235" s="31"/>
      <c r="RPG235" s="31"/>
      <c r="RPH235" s="31"/>
      <c r="RPI235" s="31"/>
      <c r="RPJ235" s="31"/>
      <c r="RPK235" s="31"/>
      <c r="RPL235" s="31"/>
      <c r="RPM235" s="31"/>
      <c r="RPN235" s="31"/>
      <c r="RPO235" s="31"/>
      <c r="RPP235" s="31"/>
      <c r="RPQ235" s="31"/>
      <c r="RPR235" s="31"/>
      <c r="RPS235" s="31"/>
      <c r="RPT235" s="31"/>
      <c r="RPU235" s="31"/>
      <c r="RPV235" s="31"/>
      <c r="RPW235" s="31"/>
      <c r="RPX235" s="31"/>
      <c r="RPY235" s="31"/>
      <c r="RPZ235" s="31"/>
      <c r="RQA235" s="31"/>
      <c r="RQB235" s="31"/>
      <c r="RQC235" s="31"/>
      <c r="RQD235" s="31"/>
      <c r="RQE235" s="31"/>
      <c r="RQF235" s="31"/>
      <c r="RQG235" s="31"/>
      <c r="RQH235" s="31"/>
      <c r="RQI235" s="31"/>
      <c r="RQJ235" s="31"/>
      <c r="RQK235" s="31"/>
      <c r="RQL235" s="31"/>
      <c r="RQM235" s="31"/>
      <c r="RQN235" s="31"/>
      <c r="RQO235" s="31"/>
      <c r="RQP235" s="31"/>
      <c r="RQQ235" s="31"/>
      <c r="RQR235" s="31"/>
      <c r="RQS235" s="31"/>
      <c r="RQT235" s="31"/>
      <c r="RQU235" s="31"/>
      <c r="RQV235" s="31"/>
      <c r="RQW235" s="31"/>
      <c r="RQX235" s="31"/>
      <c r="RQY235" s="31"/>
      <c r="RQZ235" s="31"/>
      <c r="RRA235" s="31"/>
      <c r="RRB235" s="31"/>
      <c r="RRC235" s="31"/>
      <c r="RRD235" s="31"/>
      <c r="RRE235" s="31"/>
      <c r="RRF235" s="31"/>
      <c r="RRG235" s="31"/>
      <c r="RRH235" s="31"/>
      <c r="RRI235" s="31"/>
      <c r="RRJ235" s="31"/>
      <c r="RRK235" s="31"/>
      <c r="RRL235" s="31"/>
      <c r="RRM235" s="31"/>
      <c r="RRN235" s="31"/>
      <c r="RRO235" s="31"/>
      <c r="RRP235" s="31"/>
      <c r="RRQ235" s="31"/>
      <c r="RRR235" s="31"/>
      <c r="RRS235" s="31"/>
      <c r="RRT235" s="31"/>
      <c r="RRU235" s="31"/>
      <c r="RRV235" s="31"/>
      <c r="RRW235" s="31"/>
      <c r="RRX235" s="31"/>
      <c r="RRY235" s="31"/>
      <c r="RRZ235" s="31"/>
      <c r="RSA235" s="31"/>
      <c r="RSB235" s="31"/>
      <c r="RSC235" s="31"/>
      <c r="RSD235" s="31"/>
      <c r="RSE235" s="31"/>
      <c r="RSF235" s="31"/>
      <c r="RSG235" s="31"/>
      <c r="RSH235" s="31"/>
      <c r="RSI235" s="31"/>
      <c r="RSJ235" s="31"/>
      <c r="RSK235" s="31"/>
      <c r="RSL235" s="31"/>
      <c r="RSM235" s="31"/>
      <c r="RSN235" s="31"/>
      <c r="RSO235" s="31"/>
      <c r="RSP235" s="31"/>
      <c r="RSQ235" s="31"/>
      <c r="RSR235" s="31"/>
      <c r="RSS235" s="31"/>
      <c r="RST235" s="31"/>
      <c r="RSU235" s="31"/>
      <c r="RSV235" s="31"/>
      <c r="RSW235" s="31"/>
      <c r="RSX235" s="31"/>
      <c r="RSY235" s="31"/>
      <c r="RSZ235" s="31"/>
      <c r="RTA235" s="31"/>
      <c r="RTB235" s="31"/>
      <c r="RTC235" s="31"/>
      <c r="RTD235" s="31"/>
      <c r="RTE235" s="31"/>
      <c r="RTF235" s="31"/>
      <c r="RTG235" s="31"/>
      <c r="RTH235" s="31"/>
      <c r="RTI235" s="31"/>
      <c r="RTJ235" s="31"/>
      <c r="RTK235" s="31"/>
      <c r="RTL235" s="31"/>
      <c r="RTM235" s="31"/>
      <c r="RTN235" s="31"/>
      <c r="RTO235" s="31"/>
      <c r="RTP235" s="31"/>
      <c r="RTQ235" s="31"/>
      <c r="RTR235" s="31"/>
      <c r="RTS235" s="31"/>
      <c r="RTT235" s="31"/>
      <c r="RTU235" s="31"/>
      <c r="RTV235" s="31"/>
      <c r="RTW235" s="31"/>
      <c r="RTX235" s="31"/>
      <c r="RTY235" s="31"/>
      <c r="RTZ235" s="31"/>
      <c r="RUA235" s="31"/>
      <c r="RUB235" s="31"/>
      <c r="RUC235" s="31"/>
      <c r="RUD235" s="31"/>
      <c r="RUE235" s="31"/>
      <c r="RUF235" s="31"/>
      <c r="RUG235" s="31"/>
      <c r="RUH235" s="31"/>
      <c r="RUI235" s="31"/>
      <c r="RUJ235" s="31"/>
      <c r="RUK235" s="31"/>
      <c r="RUL235" s="31"/>
      <c r="RUM235" s="31"/>
      <c r="RUN235" s="31"/>
      <c r="RUO235" s="31"/>
      <c r="RUP235" s="31"/>
      <c r="RUQ235" s="31"/>
      <c r="RUR235" s="31"/>
      <c r="RUS235" s="31"/>
      <c r="RUT235" s="31"/>
      <c r="RUU235" s="31"/>
      <c r="RUV235" s="31"/>
      <c r="RUW235" s="31"/>
      <c r="RUX235" s="31"/>
      <c r="RUY235" s="31"/>
      <c r="RUZ235" s="31"/>
      <c r="RVA235" s="31"/>
      <c r="RVB235" s="31"/>
      <c r="RVC235" s="31"/>
      <c r="RVD235" s="31"/>
      <c r="RVE235" s="31"/>
      <c r="RVF235" s="31"/>
      <c r="RVG235" s="31"/>
      <c r="RVH235" s="31"/>
      <c r="RVI235" s="31"/>
      <c r="RVJ235" s="31"/>
      <c r="RVK235" s="31"/>
      <c r="RVL235" s="31"/>
      <c r="RVM235" s="31"/>
      <c r="RVN235" s="31"/>
      <c r="RVO235" s="31"/>
      <c r="RVP235" s="31"/>
      <c r="RVQ235" s="31"/>
      <c r="RVR235" s="31"/>
      <c r="RVS235" s="31"/>
      <c r="RVT235" s="31"/>
      <c r="RVU235" s="31"/>
      <c r="RVV235" s="31"/>
      <c r="RVW235" s="31"/>
      <c r="RVX235" s="31"/>
      <c r="RVY235" s="31"/>
      <c r="RVZ235" s="31"/>
      <c r="RWA235" s="31"/>
      <c r="RWB235" s="31"/>
      <c r="RWC235" s="31"/>
      <c r="RWD235" s="31"/>
      <c r="RWE235" s="31"/>
      <c r="RWF235" s="31"/>
      <c r="RWG235" s="31"/>
      <c r="RWH235" s="31"/>
      <c r="RWI235" s="31"/>
      <c r="RWJ235" s="31"/>
      <c r="RWK235" s="31"/>
      <c r="RWL235" s="31"/>
      <c r="RWM235" s="31"/>
      <c r="RWN235" s="31"/>
      <c r="RWO235" s="31"/>
      <c r="RWP235" s="31"/>
      <c r="RWQ235" s="31"/>
      <c r="RWR235" s="31"/>
      <c r="RWS235" s="31"/>
      <c r="RWT235" s="31"/>
      <c r="RWU235" s="31"/>
      <c r="RWV235" s="31"/>
      <c r="RWW235" s="31"/>
      <c r="RWX235" s="31"/>
      <c r="RWY235" s="31"/>
      <c r="RWZ235" s="31"/>
      <c r="RXA235" s="31"/>
      <c r="RXB235" s="31"/>
      <c r="RXC235" s="31"/>
      <c r="RXD235" s="31"/>
      <c r="RXE235" s="31"/>
      <c r="RXF235" s="31"/>
      <c r="RXG235" s="31"/>
      <c r="RXH235" s="31"/>
      <c r="RXI235" s="31"/>
      <c r="RXJ235" s="31"/>
      <c r="RXK235" s="31"/>
      <c r="RXL235" s="31"/>
      <c r="RXM235" s="31"/>
      <c r="RXN235" s="31"/>
      <c r="RXO235" s="31"/>
      <c r="RXP235" s="31"/>
      <c r="RXQ235" s="31"/>
      <c r="RXR235" s="31"/>
      <c r="RXS235" s="31"/>
      <c r="RXT235" s="31"/>
      <c r="RXU235" s="31"/>
      <c r="RXV235" s="31"/>
      <c r="RXW235" s="31"/>
      <c r="RXX235" s="31"/>
      <c r="RXY235" s="31"/>
      <c r="RXZ235" s="31"/>
      <c r="RYA235" s="31"/>
      <c r="RYB235" s="31"/>
      <c r="RYC235" s="31"/>
      <c r="RYD235" s="31"/>
      <c r="RYE235" s="31"/>
      <c r="RYF235" s="31"/>
      <c r="RYG235" s="31"/>
      <c r="RYH235" s="31"/>
      <c r="RYI235" s="31"/>
      <c r="RYJ235" s="31"/>
      <c r="RYK235" s="31"/>
      <c r="RYL235" s="31"/>
      <c r="RYM235" s="31"/>
      <c r="RYN235" s="31"/>
      <c r="RYO235" s="31"/>
      <c r="RYP235" s="31"/>
      <c r="RYQ235" s="31"/>
      <c r="RYR235" s="31"/>
      <c r="RYS235" s="31"/>
      <c r="RYT235" s="31"/>
      <c r="RYU235" s="31"/>
      <c r="RYV235" s="31"/>
      <c r="RYW235" s="31"/>
      <c r="RYX235" s="31"/>
      <c r="RYY235" s="31"/>
      <c r="RYZ235" s="31"/>
      <c r="RZA235" s="31"/>
      <c r="RZB235" s="31"/>
      <c r="RZC235" s="31"/>
      <c r="RZD235" s="31"/>
      <c r="RZE235" s="31"/>
      <c r="RZF235" s="31"/>
      <c r="RZG235" s="31"/>
      <c r="RZH235" s="31"/>
      <c r="RZI235" s="31"/>
      <c r="RZJ235" s="31"/>
      <c r="RZK235" s="31"/>
      <c r="RZL235" s="31"/>
      <c r="RZM235" s="31"/>
      <c r="RZN235" s="31"/>
      <c r="RZO235" s="31"/>
      <c r="RZP235" s="31"/>
      <c r="RZQ235" s="31"/>
      <c r="RZR235" s="31"/>
      <c r="RZS235" s="31"/>
      <c r="RZT235" s="31"/>
      <c r="RZU235" s="31"/>
      <c r="RZV235" s="31"/>
      <c r="RZW235" s="31"/>
      <c r="RZX235" s="31"/>
      <c r="RZY235" s="31"/>
      <c r="RZZ235" s="31"/>
      <c r="SAA235" s="31"/>
      <c r="SAB235" s="31"/>
      <c r="SAC235" s="31"/>
      <c r="SAD235" s="31"/>
      <c r="SAE235" s="31"/>
      <c r="SAF235" s="31"/>
      <c r="SAG235" s="31"/>
      <c r="SAH235" s="31"/>
      <c r="SAI235" s="31"/>
      <c r="SAJ235" s="31"/>
      <c r="SAK235" s="31"/>
      <c r="SAL235" s="31"/>
      <c r="SAM235" s="31"/>
      <c r="SAN235" s="31"/>
      <c r="SAO235" s="31"/>
      <c r="SAP235" s="31"/>
      <c r="SAQ235" s="31"/>
      <c r="SAR235" s="31"/>
      <c r="SAS235" s="31"/>
      <c r="SAT235" s="31"/>
      <c r="SAU235" s="31"/>
      <c r="SAV235" s="31"/>
      <c r="SAW235" s="31"/>
      <c r="SAX235" s="31"/>
      <c r="SAY235" s="31"/>
      <c r="SAZ235" s="31"/>
      <c r="SBA235" s="31"/>
      <c r="SBB235" s="31"/>
      <c r="SBC235" s="31"/>
      <c r="SBD235" s="31"/>
      <c r="SBE235" s="31"/>
      <c r="SBF235" s="31"/>
      <c r="SBG235" s="31"/>
      <c r="SBH235" s="31"/>
      <c r="SBI235" s="31"/>
      <c r="SBJ235" s="31"/>
      <c r="SBK235" s="31"/>
      <c r="SBL235" s="31"/>
      <c r="SBM235" s="31"/>
      <c r="SBN235" s="31"/>
      <c r="SBO235" s="31"/>
      <c r="SBP235" s="31"/>
      <c r="SBQ235" s="31"/>
      <c r="SBR235" s="31"/>
      <c r="SBS235" s="31"/>
      <c r="SBT235" s="31"/>
      <c r="SBU235" s="31"/>
      <c r="SBV235" s="31"/>
      <c r="SBW235" s="31"/>
      <c r="SBX235" s="31"/>
      <c r="SBY235" s="31"/>
      <c r="SBZ235" s="31"/>
      <c r="SCA235" s="31"/>
      <c r="SCB235" s="31"/>
      <c r="SCC235" s="31"/>
      <c r="SCD235" s="31"/>
      <c r="SCE235" s="31"/>
      <c r="SCF235" s="31"/>
      <c r="SCG235" s="31"/>
      <c r="SCH235" s="31"/>
      <c r="SCI235" s="31"/>
      <c r="SCJ235" s="31"/>
      <c r="SCK235" s="31"/>
      <c r="SCL235" s="31"/>
      <c r="SCM235" s="31"/>
      <c r="SCN235" s="31"/>
      <c r="SCO235" s="31"/>
      <c r="SCP235" s="31"/>
      <c r="SCQ235" s="31"/>
      <c r="SCR235" s="31"/>
      <c r="SCS235" s="31"/>
      <c r="SCT235" s="31"/>
      <c r="SCU235" s="31"/>
      <c r="SCV235" s="31"/>
      <c r="SCW235" s="31"/>
      <c r="SCX235" s="31"/>
      <c r="SCY235" s="31"/>
      <c r="SCZ235" s="31"/>
      <c r="SDA235" s="31"/>
      <c r="SDB235" s="31"/>
      <c r="SDC235" s="31"/>
      <c r="SDD235" s="31"/>
      <c r="SDE235" s="31"/>
      <c r="SDF235" s="31"/>
      <c r="SDG235" s="31"/>
      <c r="SDH235" s="31"/>
      <c r="SDI235" s="31"/>
      <c r="SDJ235" s="31"/>
      <c r="SDK235" s="31"/>
      <c r="SDL235" s="31"/>
      <c r="SDM235" s="31"/>
      <c r="SDN235" s="31"/>
      <c r="SDO235" s="31"/>
      <c r="SDP235" s="31"/>
      <c r="SDQ235" s="31"/>
      <c r="SDR235" s="31"/>
      <c r="SDS235" s="31"/>
      <c r="SDT235" s="31"/>
      <c r="SDU235" s="31"/>
      <c r="SDV235" s="31"/>
      <c r="SDW235" s="31"/>
      <c r="SDX235" s="31"/>
      <c r="SDY235" s="31"/>
      <c r="SDZ235" s="31"/>
      <c r="SEA235" s="31"/>
      <c r="SEB235" s="31"/>
      <c r="SEC235" s="31"/>
      <c r="SED235" s="31"/>
      <c r="SEE235" s="31"/>
      <c r="SEF235" s="31"/>
      <c r="SEG235" s="31"/>
      <c r="SEH235" s="31"/>
      <c r="SEI235" s="31"/>
      <c r="SEJ235" s="31"/>
      <c r="SEK235" s="31"/>
      <c r="SEL235" s="31"/>
      <c r="SEM235" s="31"/>
      <c r="SEN235" s="31"/>
      <c r="SEO235" s="31"/>
      <c r="SEP235" s="31"/>
      <c r="SEQ235" s="31"/>
      <c r="SER235" s="31"/>
      <c r="SES235" s="31"/>
      <c r="SET235" s="31"/>
      <c r="SEU235" s="31"/>
      <c r="SEV235" s="31"/>
      <c r="SEW235" s="31"/>
      <c r="SEX235" s="31"/>
      <c r="SEY235" s="31"/>
      <c r="SEZ235" s="31"/>
      <c r="SFA235" s="31"/>
      <c r="SFB235" s="31"/>
      <c r="SFC235" s="31"/>
      <c r="SFD235" s="31"/>
      <c r="SFE235" s="31"/>
      <c r="SFF235" s="31"/>
      <c r="SFG235" s="31"/>
      <c r="SFH235" s="31"/>
      <c r="SFI235" s="31"/>
      <c r="SFJ235" s="31"/>
      <c r="SFK235" s="31"/>
      <c r="SFL235" s="31"/>
      <c r="SFM235" s="31"/>
      <c r="SFN235" s="31"/>
      <c r="SFO235" s="31"/>
      <c r="SFP235" s="31"/>
      <c r="SFQ235" s="31"/>
      <c r="SFR235" s="31"/>
      <c r="SFS235" s="31"/>
      <c r="SFT235" s="31"/>
      <c r="SFU235" s="31"/>
      <c r="SFV235" s="31"/>
      <c r="SFW235" s="31"/>
      <c r="SFX235" s="31"/>
      <c r="SFY235" s="31"/>
      <c r="SFZ235" s="31"/>
      <c r="SGA235" s="31"/>
      <c r="SGB235" s="31"/>
      <c r="SGC235" s="31"/>
      <c r="SGD235" s="31"/>
      <c r="SGE235" s="31"/>
      <c r="SGF235" s="31"/>
      <c r="SGG235" s="31"/>
      <c r="SGH235" s="31"/>
      <c r="SGI235" s="31"/>
      <c r="SGJ235" s="31"/>
      <c r="SGK235" s="31"/>
      <c r="SGL235" s="31"/>
      <c r="SGM235" s="31"/>
      <c r="SGN235" s="31"/>
      <c r="SGO235" s="31"/>
      <c r="SGP235" s="31"/>
      <c r="SGQ235" s="31"/>
      <c r="SGR235" s="31"/>
      <c r="SGS235" s="31"/>
      <c r="SGT235" s="31"/>
      <c r="SGU235" s="31"/>
      <c r="SGV235" s="31"/>
      <c r="SGW235" s="31"/>
      <c r="SGX235" s="31"/>
      <c r="SGY235" s="31"/>
      <c r="SGZ235" s="31"/>
      <c r="SHA235" s="31"/>
      <c r="SHB235" s="31"/>
      <c r="SHC235" s="31"/>
      <c r="SHD235" s="31"/>
      <c r="SHE235" s="31"/>
      <c r="SHF235" s="31"/>
      <c r="SHG235" s="31"/>
      <c r="SHH235" s="31"/>
      <c r="SHI235" s="31"/>
      <c r="SHJ235" s="31"/>
      <c r="SHK235" s="31"/>
      <c r="SHL235" s="31"/>
      <c r="SHM235" s="31"/>
      <c r="SHN235" s="31"/>
      <c r="SHO235" s="31"/>
      <c r="SHP235" s="31"/>
      <c r="SHQ235" s="31"/>
      <c r="SHR235" s="31"/>
      <c r="SHS235" s="31"/>
      <c r="SHT235" s="31"/>
      <c r="SHU235" s="31"/>
      <c r="SHV235" s="31"/>
      <c r="SHW235" s="31"/>
      <c r="SHX235" s="31"/>
      <c r="SHY235" s="31"/>
      <c r="SHZ235" s="31"/>
      <c r="SIA235" s="31"/>
      <c r="SIB235" s="31"/>
      <c r="SIC235" s="31"/>
      <c r="SID235" s="31"/>
      <c r="SIE235" s="31"/>
      <c r="SIF235" s="31"/>
      <c r="SIG235" s="31"/>
      <c r="SIH235" s="31"/>
      <c r="SII235" s="31"/>
      <c r="SIJ235" s="31"/>
      <c r="SIK235" s="31"/>
      <c r="SIL235" s="31"/>
      <c r="SIM235" s="31"/>
      <c r="SIN235" s="31"/>
      <c r="SIO235" s="31"/>
      <c r="SIP235" s="31"/>
      <c r="SIQ235" s="31"/>
      <c r="SIR235" s="31"/>
      <c r="SIS235" s="31"/>
      <c r="SIT235" s="31"/>
      <c r="SIU235" s="31"/>
      <c r="SIV235" s="31"/>
      <c r="SIW235" s="31"/>
      <c r="SIX235" s="31"/>
      <c r="SIY235" s="31"/>
      <c r="SIZ235" s="31"/>
      <c r="SJA235" s="31"/>
      <c r="SJB235" s="31"/>
      <c r="SJC235" s="31"/>
      <c r="SJD235" s="31"/>
      <c r="SJE235" s="31"/>
      <c r="SJF235" s="31"/>
      <c r="SJG235" s="31"/>
      <c r="SJH235" s="31"/>
      <c r="SJI235" s="31"/>
      <c r="SJJ235" s="31"/>
      <c r="SJK235" s="31"/>
      <c r="SJL235" s="31"/>
      <c r="SJM235" s="31"/>
      <c r="SJN235" s="31"/>
      <c r="SJO235" s="31"/>
      <c r="SJP235" s="31"/>
      <c r="SJQ235" s="31"/>
      <c r="SJR235" s="31"/>
      <c r="SJS235" s="31"/>
      <c r="SJT235" s="31"/>
      <c r="SJU235" s="31"/>
      <c r="SJV235" s="31"/>
      <c r="SJW235" s="31"/>
      <c r="SJX235" s="31"/>
      <c r="SJY235" s="31"/>
      <c r="SJZ235" s="31"/>
      <c r="SKA235" s="31"/>
      <c r="SKB235" s="31"/>
      <c r="SKC235" s="31"/>
      <c r="SKD235" s="31"/>
      <c r="SKE235" s="31"/>
      <c r="SKF235" s="31"/>
      <c r="SKG235" s="31"/>
      <c r="SKH235" s="31"/>
      <c r="SKI235" s="31"/>
      <c r="SKJ235" s="31"/>
      <c r="SKK235" s="31"/>
      <c r="SKL235" s="31"/>
      <c r="SKM235" s="31"/>
      <c r="SKN235" s="31"/>
      <c r="SKO235" s="31"/>
      <c r="SKP235" s="31"/>
      <c r="SKQ235" s="31"/>
      <c r="SKR235" s="31"/>
      <c r="SKS235" s="31"/>
      <c r="SKT235" s="31"/>
      <c r="SKU235" s="31"/>
      <c r="SKV235" s="31"/>
      <c r="SKW235" s="31"/>
      <c r="SKX235" s="31"/>
      <c r="SKY235" s="31"/>
      <c r="SKZ235" s="31"/>
      <c r="SLA235" s="31"/>
      <c r="SLB235" s="31"/>
      <c r="SLC235" s="31"/>
      <c r="SLD235" s="31"/>
      <c r="SLE235" s="31"/>
      <c r="SLF235" s="31"/>
      <c r="SLG235" s="31"/>
      <c r="SLH235" s="31"/>
      <c r="SLI235" s="31"/>
      <c r="SLJ235" s="31"/>
      <c r="SLK235" s="31"/>
      <c r="SLL235" s="31"/>
      <c r="SLM235" s="31"/>
      <c r="SLN235" s="31"/>
      <c r="SLO235" s="31"/>
      <c r="SLP235" s="31"/>
      <c r="SLQ235" s="31"/>
      <c r="SLR235" s="31"/>
      <c r="SLS235" s="31"/>
      <c r="SLT235" s="31"/>
      <c r="SLU235" s="31"/>
      <c r="SLV235" s="31"/>
      <c r="SLW235" s="31"/>
      <c r="SLX235" s="31"/>
      <c r="SLY235" s="31"/>
      <c r="SLZ235" s="31"/>
      <c r="SMA235" s="31"/>
      <c r="SMB235" s="31"/>
      <c r="SMC235" s="31"/>
      <c r="SMD235" s="31"/>
      <c r="SME235" s="31"/>
      <c r="SMF235" s="31"/>
      <c r="SMG235" s="31"/>
      <c r="SMH235" s="31"/>
      <c r="SMI235" s="31"/>
      <c r="SMJ235" s="31"/>
      <c r="SMK235" s="31"/>
      <c r="SML235" s="31"/>
      <c r="SMM235" s="31"/>
      <c r="SMN235" s="31"/>
      <c r="SMO235" s="31"/>
      <c r="SMP235" s="31"/>
      <c r="SMQ235" s="31"/>
      <c r="SMR235" s="31"/>
      <c r="SMS235" s="31"/>
      <c r="SMT235" s="31"/>
      <c r="SMU235" s="31"/>
      <c r="SMV235" s="31"/>
      <c r="SMW235" s="31"/>
      <c r="SMX235" s="31"/>
      <c r="SMY235" s="31"/>
      <c r="SMZ235" s="31"/>
      <c r="SNA235" s="31"/>
      <c r="SNB235" s="31"/>
      <c r="SNC235" s="31"/>
      <c r="SND235" s="31"/>
      <c r="SNE235" s="31"/>
      <c r="SNF235" s="31"/>
      <c r="SNG235" s="31"/>
      <c r="SNH235" s="31"/>
      <c r="SNI235" s="31"/>
      <c r="SNJ235" s="31"/>
      <c r="SNK235" s="31"/>
      <c r="SNL235" s="31"/>
      <c r="SNM235" s="31"/>
      <c r="SNN235" s="31"/>
      <c r="SNO235" s="31"/>
      <c r="SNP235" s="31"/>
      <c r="SNQ235" s="31"/>
      <c r="SNR235" s="31"/>
      <c r="SNS235" s="31"/>
      <c r="SNT235" s="31"/>
      <c r="SNU235" s="31"/>
      <c r="SNV235" s="31"/>
      <c r="SNW235" s="31"/>
      <c r="SNX235" s="31"/>
      <c r="SNY235" s="31"/>
      <c r="SNZ235" s="31"/>
      <c r="SOA235" s="31"/>
      <c r="SOB235" s="31"/>
      <c r="SOC235" s="31"/>
      <c r="SOD235" s="31"/>
      <c r="SOE235" s="31"/>
      <c r="SOF235" s="31"/>
      <c r="SOG235" s="31"/>
      <c r="SOH235" s="31"/>
      <c r="SOI235" s="31"/>
      <c r="SOJ235" s="31"/>
      <c r="SOK235" s="31"/>
      <c r="SOL235" s="31"/>
      <c r="SOM235" s="31"/>
      <c r="SON235" s="31"/>
      <c r="SOO235" s="31"/>
      <c r="SOP235" s="31"/>
      <c r="SOQ235" s="31"/>
      <c r="SOR235" s="31"/>
      <c r="SOS235" s="31"/>
      <c r="SOT235" s="31"/>
      <c r="SOU235" s="31"/>
      <c r="SOV235" s="31"/>
      <c r="SOW235" s="31"/>
      <c r="SOX235" s="31"/>
      <c r="SOY235" s="31"/>
      <c r="SOZ235" s="31"/>
      <c r="SPA235" s="31"/>
      <c r="SPB235" s="31"/>
      <c r="SPC235" s="31"/>
      <c r="SPD235" s="31"/>
      <c r="SPE235" s="31"/>
      <c r="SPF235" s="31"/>
      <c r="SPG235" s="31"/>
      <c r="SPH235" s="31"/>
      <c r="SPI235" s="31"/>
      <c r="SPJ235" s="31"/>
      <c r="SPK235" s="31"/>
      <c r="SPL235" s="31"/>
      <c r="SPM235" s="31"/>
      <c r="SPN235" s="31"/>
      <c r="SPO235" s="31"/>
      <c r="SPP235" s="31"/>
      <c r="SPQ235" s="31"/>
      <c r="SPR235" s="31"/>
      <c r="SPS235" s="31"/>
      <c r="SPT235" s="31"/>
      <c r="SPU235" s="31"/>
      <c r="SPV235" s="31"/>
      <c r="SPW235" s="31"/>
      <c r="SPX235" s="31"/>
      <c r="SPY235" s="31"/>
      <c r="SPZ235" s="31"/>
      <c r="SQA235" s="31"/>
      <c r="SQB235" s="31"/>
      <c r="SQC235" s="31"/>
      <c r="SQD235" s="31"/>
      <c r="SQE235" s="31"/>
      <c r="SQF235" s="31"/>
      <c r="SQG235" s="31"/>
      <c r="SQH235" s="31"/>
      <c r="SQI235" s="31"/>
      <c r="SQJ235" s="31"/>
      <c r="SQK235" s="31"/>
      <c r="SQL235" s="31"/>
      <c r="SQM235" s="31"/>
      <c r="SQN235" s="31"/>
      <c r="SQO235" s="31"/>
      <c r="SQP235" s="31"/>
      <c r="SQQ235" s="31"/>
      <c r="SQR235" s="31"/>
      <c r="SQS235" s="31"/>
      <c r="SQT235" s="31"/>
      <c r="SQU235" s="31"/>
      <c r="SQV235" s="31"/>
      <c r="SQW235" s="31"/>
      <c r="SQX235" s="31"/>
      <c r="SQY235" s="31"/>
      <c r="SQZ235" s="31"/>
      <c r="SRA235" s="31"/>
      <c r="SRB235" s="31"/>
      <c r="SRC235" s="31"/>
      <c r="SRD235" s="31"/>
      <c r="SRE235" s="31"/>
      <c r="SRF235" s="31"/>
      <c r="SRG235" s="31"/>
      <c r="SRH235" s="31"/>
      <c r="SRI235" s="31"/>
      <c r="SRJ235" s="31"/>
      <c r="SRK235" s="31"/>
      <c r="SRL235" s="31"/>
      <c r="SRM235" s="31"/>
      <c r="SRN235" s="31"/>
      <c r="SRO235" s="31"/>
      <c r="SRP235" s="31"/>
      <c r="SRQ235" s="31"/>
      <c r="SRR235" s="31"/>
      <c r="SRS235" s="31"/>
      <c r="SRT235" s="31"/>
      <c r="SRU235" s="31"/>
      <c r="SRV235" s="31"/>
      <c r="SRW235" s="31"/>
      <c r="SRX235" s="31"/>
      <c r="SRY235" s="31"/>
      <c r="SRZ235" s="31"/>
      <c r="SSA235" s="31"/>
      <c r="SSB235" s="31"/>
      <c r="SSC235" s="31"/>
      <c r="SSD235" s="31"/>
      <c r="SSE235" s="31"/>
      <c r="SSF235" s="31"/>
      <c r="SSG235" s="31"/>
      <c r="SSH235" s="31"/>
      <c r="SSI235" s="31"/>
      <c r="SSJ235" s="31"/>
      <c r="SSK235" s="31"/>
      <c r="SSL235" s="31"/>
      <c r="SSM235" s="31"/>
      <c r="SSN235" s="31"/>
      <c r="SSO235" s="31"/>
      <c r="SSP235" s="31"/>
      <c r="SSQ235" s="31"/>
      <c r="SSR235" s="31"/>
      <c r="SSS235" s="31"/>
      <c r="SST235" s="31"/>
      <c r="SSU235" s="31"/>
      <c r="SSV235" s="31"/>
      <c r="SSW235" s="31"/>
      <c r="SSX235" s="31"/>
      <c r="SSY235" s="31"/>
      <c r="SSZ235" s="31"/>
      <c r="STA235" s="31"/>
      <c r="STB235" s="31"/>
      <c r="STC235" s="31"/>
      <c r="STD235" s="31"/>
      <c r="STE235" s="31"/>
      <c r="STF235" s="31"/>
      <c r="STG235" s="31"/>
      <c r="STH235" s="31"/>
      <c r="STI235" s="31"/>
      <c r="STJ235" s="31"/>
      <c r="STK235" s="31"/>
      <c r="STL235" s="31"/>
      <c r="STM235" s="31"/>
      <c r="STN235" s="31"/>
      <c r="STO235" s="31"/>
      <c r="STP235" s="31"/>
      <c r="STQ235" s="31"/>
      <c r="STR235" s="31"/>
      <c r="STS235" s="31"/>
      <c r="STT235" s="31"/>
      <c r="STU235" s="31"/>
      <c r="STV235" s="31"/>
      <c r="STW235" s="31"/>
      <c r="STX235" s="31"/>
      <c r="STY235" s="31"/>
      <c r="STZ235" s="31"/>
      <c r="SUA235" s="31"/>
      <c r="SUB235" s="31"/>
      <c r="SUC235" s="31"/>
      <c r="SUD235" s="31"/>
      <c r="SUE235" s="31"/>
      <c r="SUF235" s="31"/>
      <c r="SUG235" s="31"/>
      <c r="SUH235" s="31"/>
      <c r="SUI235" s="31"/>
      <c r="SUJ235" s="31"/>
      <c r="SUK235" s="31"/>
      <c r="SUL235" s="31"/>
      <c r="SUM235" s="31"/>
      <c r="SUN235" s="31"/>
      <c r="SUO235" s="31"/>
      <c r="SUP235" s="31"/>
      <c r="SUQ235" s="31"/>
      <c r="SUR235" s="31"/>
      <c r="SUS235" s="31"/>
      <c r="SUT235" s="31"/>
      <c r="SUU235" s="31"/>
      <c r="SUV235" s="31"/>
      <c r="SUW235" s="31"/>
      <c r="SUX235" s="31"/>
      <c r="SUY235" s="31"/>
      <c r="SUZ235" s="31"/>
      <c r="SVA235" s="31"/>
      <c r="SVB235" s="31"/>
      <c r="SVC235" s="31"/>
      <c r="SVD235" s="31"/>
      <c r="SVE235" s="31"/>
      <c r="SVF235" s="31"/>
      <c r="SVG235" s="31"/>
      <c r="SVH235" s="31"/>
      <c r="SVI235" s="31"/>
      <c r="SVJ235" s="31"/>
      <c r="SVK235" s="31"/>
      <c r="SVL235" s="31"/>
      <c r="SVM235" s="31"/>
      <c r="SVN235" s="31"/>
      <c r="SVO235" s="31"/>
      <c r="SVP235" s="31"/>
      <c r="SVQ235" s="31"/>
      <c r="SVR235" s="31"/>
      <c r="SVS235" s="31"/>
      <c r="SVT235" s="31"/>
      <c r="SVU235" s="31"/>
      <c r="SVV235" s="31"/>
      <c r="SVW235" s="31"/>
      <c r="SVX235" s="31"/>
      <c r="SVY235" s="31"/>
      <c r="SVZ235" s="31"/>
      <c r="SWA235" s="31"/>
      <c r="SWB235" s="31"/>
      <c r="SWC235" s="31"/>
      <c r="SWD235" s="31"/>
      <c r="SWE235" s="31"/>
      <c r="SWF235" s="31"/>
      <c r="SWG235" s="31"/>
      <c r="SWH235" s="31"/>
      <c r="SWI235" s="31"/>
      <c r="SWJ235" s="31"/>
      <c r="SWK235" s="31"/>
      <c r="SWL235" s="31"/>
      <c r="SWM235" s="31"/>
      <c r="SWN235" s="31"/>
      <c r="SWO235" s="31"/>
      <c r="SWP235" s="31"/>
      <c r="SWQ235" s="31"/>
      <c r="SWR235" s="31"/>
      <c r="SWS235" s="31"/>
      <c r="SWT235" s="31"/>
      <c r="SWU235" s="31"/>
      <c r="SWV235" s="31"/>
      <c r="SWW235" s="31"/>
      <c r="SWX235" s="31"/>
      <c r="SWY235" s="31"/>
      <c r="SWZ235" s="31"/>
      <c r="SXA235" s="31"/>
      <c r="SXB235" s="31"/>
      <c r="SXC235" s="31"/>
      <c r="SXD235" s="31"/>
      <c r="SXE235" s="31"/>
      <c r="SXF235" s="31"/>
      <c r="SXG235" s="31"/>
      <c r="SXH235" s="31"/>
      <c r="SXI235" s="31"/>
      <c r="SXJ235" s="31"/>
      <c r="SXK235" s="31"/>
      <c r="SXL235" s="31"/>
      <c r="SXM235" s="31"/>
      <c r="SXN235" s="31"/>
      <c r="SXO235" s="31"/>
      <c r="SXP235" s="31"/>
      <c r="SXQ235" s="31"/>
      <c r="SXR235" s="31"/>
      <c r="SXS235" s="31"/>
      <c r="SXT235" s="31"/>
      <c r="SXU235" s="31"/>
      <c r="SXV235" s="31"/>
      <c r="SXW235" s="31"/>
      <c r="SXX235" s="31"/>
      <c r="SXY235" s="31"/>
      <c r="SXZ235" s="31"/>
      <c r="SYA235" s="31"/>
      <c r="SYB235" s="31"/>
      <c r="SYC235" s="31"/>
      <c r="SYD235" s="31"/>
      <c r="SYE235" s="31"/>
      <c r="SYF235" s="31"/>
      <c r="SYG235" s="31"/>
      <c r="SYH235" s="31"/>
      <c r="SYI235" s="31"/>
      <c r="SYJ235" s="31"/>
      <c r="SYK235" s="31"/>
      <c r="SYL235" s="31"/>
      <c r="SYM235" s="31"/>
      <c r="SYN235" s="31"/>
      <c r="SYO235" s="31"/>
      <c r="SYP235" s="31"/>
      <c r="SYQ235" s="31"/>
      <c r="SYR235" s="31"/>
      <c r="SYS235" s="31"/>
      <c r="SYT235" s="31"/>
      <c r="SYU235" s="31"/>
      <c r="SYV235" s="31"/>
      <c r="SYW235" s="31"/>
      <c r="SYX235" s="31"/>
      <c r="SYY235" s="31"/>
      <c r="SYZ235" s="31"/>
      <c r="SZA235" s="31"/>
      <c r="SZB235" s="31"/>
      <c r="SZC235" s="31"/>
      <c r="SZD235" s="31"/>
      <c r="SZE235" s="31"/>
      <c r="SZF235" s="31"/>
      <c r="SZG235" s="31"/>
      <c r="SZH235" s="31"/>
      <c r="SZI235" s="31"/>
      <c r="SZJ235" s="31"/>
      <c r="SZK235" s="31"/>
      <c r="SZL235" s="31"/>
      <c r="SZM235" s="31"/>
      <c r="SZN235" s="31"/>
      <c r="SZO235" s="31"/>
      <c r="SZP235" s="31"/>
      <c r="SZQ235" s="31"/>
      <c r="SZR235" s="31"/>
      <c r="SZS235" s="31"/>
      <c r="SZT235" s="31"/>
      <c r="SZU235" s="31"/>
      <c r="SZV235" s="31"/>
      <c r="SZW235" s="31"/>
      <c r="SZX235" s="31"/>
      <c r="SZY235" s="31"/>
      <c r="SZZ235" s="31"/>
      <c r="TAA235" s="31"/>
      <c r="TAB235" s="31"/>
      <c r="TAC235" s="31"/>
      <c r="TAD235" s="31"/>
      <c r="TAE235" s="31"/>
      <c r="TAF235" s="31"/>
      <c r="TAG235" s="31"/>
      <c r="TAH235" s="31"/>
      <c r="TAI235" s="31"/>
      <c r="TAJ235" s="31"/>
      <c r="TAK235" s="31"/>
      <c r="TAL235" s="31"/>
      <c r="TAM235" s="31"/>
      <c r="TAN235" s="31"/>
      <c r="TAO235" s="31"/>
      <c r="TAP235" s="31"/>
      <c r="TAQ235" s="31"/>
      <c r="TAR235" s="31"/>
      <c r="TAS235" s="31"/>
      <c r="TAT235" s="31"/>
      <c r="TAU235" s="31"/>
      <c r="TAV235" s="31"/>
      <c r="TAW235" s="31"/>
      <c r="TAX235" s="31"/>
      <c r="TAY235" s="31"/>
      <c r="TAZ235" s="31"/>
      <c r="TBA235" s="31"/>
      <c r="TBB235" s="31"/>
      <c r="TBC235" s="31"/>
      <c r="TBD235" s="31"/>
      <c r="TBE235" s="31"/>
      <c r="TBF235" s="31"/>
      <c r="TBG235" s="31"/>
      <c r="TBH235" s="31"/>
      <c r="TBI235" s="31"/>
      <c r="TBJ235" s="31"/>
      <c r="TBK235" s="31"/>
      <c r="TBL235" s="31"/>
      <c r="TBM235" s="31"/>
      <c r="TBN235" s="31"/>
      <c r="TBO235" s="31"/>
      <c r="TBP235" s="31"/>
      <c r="TBQ235" s="31"/>
      <c r="TBR235" s="31"/>
      <c r="TBS235" s="31"/>
      <c r="TBT235" s="31"/>
      <c r="TBU235" s="31"/>
      <c r="TBV235" s="31"/>
      <c r="TBW235" s="31"/>
      <c r="TBX235" s="31"/>
      <c r="TBY235" s="31"/>
      <c r="TBZ235" s="31"/>
      <c r="TCA235" s="31"/>
      <c r="TCB235" s="31"/>
      <c r="TCC235" s="31"/>
      <c r="TCD235" s="31"/>
      <c r="TCE235" s="31"/>
      <c r="TCF235" s="31"/>
      <c r="TCG235" s="31"/>
      <c r="TCH235" s="31"/>
      <c r="TCI235" s="31"/>
      <c r="TCJ235" s="31"/>
      <c r="TCK235" s="31"/>
      <c r="TCL235" s="31"/>
      <c r="TCM235" s="31"/>
      <c r="TCN235" s="31"/>
      <c r="TCO235" s="31"/>
      <c r="TCP235" s="31"/>
      <c r="TCQ235" s="31"/>
      <c r="TCR235" s="31"/>
      <c r="TCS235" s="31"/>
      <c r="TCT235" s="31"/>
      <c r="TCU235" s="31"/>
      <c r="TCV235" s="31"/>
      <c r="TCW235" s="31"/>
      <c r="TCX235" s="31"/>
      <c r="TCY235" s="31"/>
      <c r="TCZ235" s="31"/>
      <c r="TDA235" s="31"/>
      <c r="TDB235" s="31"/>
      <c r="TDC235" s="31"/>
      <c r="TDD235" s="31"/>
      <c r="TDE235" s="31"/>
      <c r="TDF235" s="31"/>
      <c r="TDG235" s="31"/>
      <c r="TDH235" s="31"/>
      <c r="TDI235" s="31"/>
      <c r="TDJ235" s="31"/>
      <c r="TDK235" s="31"/>
      <c r="TDL235" s="31"/>
      <c r="TDM235" s="31"/>
      <c r="TDN235" s="31"/>
      <c r="TDO235" s="31"/>
      <c r="TDP235" s="31"/>
      <c r="TDQ235" s="31"/>
      <c r="TDR235" s="31"/>
      <c r="TDS235" s="31"/>
      <c r="TDT235" s="31"/>
      <c r="TDU235" s="31"/>
      <c r="TDV235" s="31"/>
      <c r="TDW235" s="31"/>
      <c r="TDX235" s="31"/>
      <c r="TDY235" s="31"/>
      <c r="TDZ235" s="31"/>
      <c r="TEA235" s="31"/>
      <c r="TEB235" s="31"/>
      <c r="TEC235" s="31"/>
      <c r="TED235" s="31"/>
      <c r="TEE235" s="31"/>
      <c r="TEF235" s="31"/>
      <c r="TEG235" s="31"/>
      <c r="TEH235" s="31"/>
      <c r="TEI235" s="31"/>
      <c r="TEJ235" s="31"/>
      <c r="TEK235" s="31"/>
      <c r="TEL235" s="31"/>
      <c r="TEM235" s="31"/>
      <c r="TEN235" s="31"/>
      <c r="TEO235" s="31"/>
      <c r="TEP235" s="31"/>
      <c r="TEQ235" s="31"/>
      <c r="TER235" s="31"/>
      <c r="TES235" s="31"/>
      <c r="TET235" s="31"/>
      <c r="TEU235" s="31"/>
      <c r="TEV235" s="31"/>
      <c r="TEW235" s="31"/>
      <c r="TEX235" s="31"/>
      <c r="TEY235" s="31"/>
      <c r="TEZ235" s="31"/>
      <c r="TFA235" s="31"/>
      <c r="TFB235" s="31"/>
      <c r="TFC235" s="31"/>
      <c r="TFD235" s="31"/>
      <c r="TFE235" s="31"/>
      <c r="TFF235" s="31"/>
      <c r="TFG235" s="31"/>
      <c r="TFH235" s="31"/>
      <c r="TFI235" s="31"/>
      <c r="TFJ235" s="31"/>
      <c r="TFK235" s="31"/>
      <c r="TFL235" s="31"/>
      <c r="TFM235" s="31"/>
      <c r="TFN235" s="31"/>
      <c r="TFO235" s="31"/>
      <c r="TFP235" s="31"/>
      <c r="TFQ235" s="31"/>
      <c r="TFR235" s="31"/>
      <c r="TFS235" s="31"/>
      <c r="TFT235" s="31"/>
      <c r="TFU235" s="31"/>
      <c r="TFV235" s="31"/>
      <c r="TFW235" s="31"/>
      <c r="TFX235" s="31"/>
      <c r="TFY235" s="31"/>
      <c r="TFZ235" s="31"/>
      <c r="TGA235" s="31"/>
      <c r="TGB235" s="31"/>
      <c r="TGC235" s="31"/>
      <c r="TGD235" s="31"/>
      <c r="TGE235" s="31"/>
      <c r="TGF235" s="31"/>
      <c r="TGG235" s="31"/>
      <c r="TGH235" s="31"/>
      <c r="TGI235" s="31"/>
      <c r="TGJ235" s="31"/>
      <c r="TGK235" s="31"/>
      <c r="TGL235" s="31"/>
      <c r="TGM235" s="31"/>
      <c r="TGN235" s="31"/>
      <c r="TGO235" s="31"/>
      <c r="TGP235" s="31"/>
      <c r="TGQ235" s="31"/>
      <c r="TGR235" s="31"/>
      <c r="TGS235" s="31"/>
      <c r="TGT235" s="31"/>
      <c r="TGU235" s="31"/>
      <c r="TGV235" s="31"/>
      <c r="TGW235" s="31"/>
      <c r="TGX235" s="31"/>
      <c r="TGY235" s="31"/>
      <c r="TGZ235" s="31"/>
      <c r="THA235" s="31"/>
      <c r="THB235" s="31"/>
      <c r="THC235" s="31"/>
      <c r="THD235" s="31"/>
      <c r="THE235" s="31"/>
      <c r="THF235" s="31"/>
      <c r="THG235" s="31"/>
      <c r="THH235" s="31"/>
      <c r="THI235" s="31"/>
      <c r="THJ235" s="31"/>
      <c r="THK235" s="31"/>
      <c r="THL235" s="31"/>
      <c r="THM235" s="31"/>
      <c r="THN235" s="31"/>
      <c r="THO235" s="31"/>
      <c r="THP235" s="31"/>
      <c r="THQ235" s="31"/>
      <c r="THR235" s="31"/>
      <c r="THS235" s="31"/>
      <c r="THT235" s="31"/>
      <c r="THU235" s="31"/>
      <c r="THV235" s="31"/>
      <c r="THW235" s="31"/>
      <c r="THX235" s="31"/>
      <c r="THY235" s="31"/>
      <c r="THZ235" s="31"/>
      <c r="TIA235" s="31"/>
      <c r="TIB235" s="31"/>
      <c r="TIC235" s="31"/>
      <c r="TID235" s="31"/>
      <c r="TIE235" s="31"/>
      <c r="TIF235" s="31"/>
      <c r="TIG235" s="31"/>
      <c r="TIH235" s="31"/>
      <c r="TII235" s="31"/>
      <c r="TIJ235" s="31"/>
      <c r="TIK235" s="31"/>
      <c r="TIL235" s="31"/>
      <c r="TIM235" s="31"/>
      <c r="TIN235" s="31"/>
      <c r="TIO235" s="31"/>
      <c r="TIP235" s="31"/>
      <c r="TIQ235" s="31"/>
      <c r="TIR235" s="31"/>
      <c r="TIS235" s="31"/>
      <c r="TIT235" s="31"/>
      <c r="TIU235" s="31"/>
      <c r="TIV235" s="31"/>
      <c r="TIW235" s="31"/>
      <c r="TIX235" s="31"/>
      <c r="TIY235" s="31"/>
      <c r="TIZ235" s="31"/>
      <c r="TJA235" s="31"/>
      <c r="TJB235" s="31"/>
      <c r="TJC235" s="31"/>
      <c r="TJD235" s="31"/>
      <c r="TJE235" s="31"/>
      <c r="TJF235" s="31"/>
      <c r="TJG235" s="31"/>
      <c r="TJH235" s="31"/>
      <c r="TJI235" s="31"/>
      <c r="TJJ235" s="31"/>
      <c r="TJK235" s="31"/>
      <c r="TJL235" s="31"/>
      <c r="TJM235" s="31"/>
      <c r="TJN235" s="31"/>
      <c r="TJO235" s="31"/>
      <c r="TJP235" s="31"/>
      <c r="TJQ235" s="31"/>
      <c r="TJR235" s="31"/>
      <c r="TJS235" s="31"/>
      <c r="TJT235" s="31"/>
      <c r="TJU235" s="31"/>
      <c r="TJV235" s="31"/>
      <c r="TJW235" s="31"/>
      <c r="TJX235" s="31"/>
      <c r="TJY235" s="31"/>
      <c r="TJZ235" s="31"/>
      <c r="TKA235" s="31"/>
      <c r="TKB235" s="31"/>
      <c r="TKC235" s="31"/>
      <c r="TKD235" s="31"/>
      <c r="TKE235" s="31"/>
      <c r="TKF235" s="31"/>
      <c r="TKG235" s="31"/>
      <c r="TKH235" s="31"/>
      <c r="TKI235" s="31"/>
      <c r="TKJ235" s="31"/>
      <c r="TKK235" s="31"/>
      <c r="TKL235" s="31"/>
      <c r="TKM235" s="31"/>
      <c r="TKN235" s="31"/>
      <c r="TKO235" s="31"/>
      <c r="TKP235" s="31"/>
      <c r="TKQ235" s="31"/>
      <c r="TKR235" s="31"/>
      <c r="TKS235" s="31"/>
      <c r="TKT235" s="31"/>
      <c r="TKU235" s="31"/>
      <c r="TKV235" s="31"/>
      <c r="TKW235" s="31"/>
      <c r="TKX235" s="31"/>
      <c r="TKY235" s="31"/>
      <c r="TKZ235" s="31"/>
      <c r="TLA235" s="31"/>
      <c r="TLB235" s="31"/>
      <c r="TLC235" s="31"/>
      <c r="TLD235" s="31"/>
      <c r="TLE235" s="31"/>
      <c r="TLF235" s="31"/>
      <c r="TLG235" s="31"/>
      <c r="TLH235" s="31"/>
      <c r="TLI235" s="31"/>
      <c r="TLJ235" s="31"/>
      <c r="TLK235" s="31"/>
      <c r="TLL235" s="31"/>
      <c r="TLM235" s="31"/>
      <c r="TLN235" s="31"/>
      <c r="TLO235" s="31"/>
      <c r="TLP235" s="31"/>
      <c r="TLQ235" s="31"/>
      <c r="TLR235" s="31"/>
      <c r="TLS235" s="31"/>
      <c r="TLT235" s="31"/>
      <c r="TLU235" s="31"/>
      <c r="TLV235" s="31"/>
      <c r="TLW235" s="31"/>
      <c r="TLX235" s="31"/>
      <c r="TLY235" s="31"/>
      <c r="TLZ235" s="31"/>
      <c r="TMA235" s="31"/>
      <c r="TMB235" s="31"/>
      <c r="TMC235" s="31"/>
      <c r="TMD235" s="31"/>
      <c r="TME235" s="31"/>
      <c r="TMF235" s="31"/>
      <c r="TMG235" s="31"/>
      <c r="TMH235" s="31"/>
      <c r="TMI235" s="31"/>
      <c r="TMJ235" s="31"/>
      <c r="TMK235" s="31"/>
      <c r="TML235" s="31"/>
      <c r="TMM235" s="31"/>
      <c r="TMN235" s="31"/>
      <c r="TMO235" s="31"/>
      <c r="TMP235" s="31"/>
      <c r="TMQ235" s="31"/>
      <c r="TMR235" s="31"/>
      <c r="TMS235" s="31"/>
      <c r="TMT235" s="31"/>
      <c r="TMU235" s="31"/>
      <c r="TMV235" s="31"/>
      <c r="TMW235" s="31"/>
      <c r="TMX235" s="31"/>
      <c r="TMY235" s="31"/>
      <c r="TMZ235" s="31"/>
      <c r="TNA235" s="31"/>
      <c r="TNB235" s="31"/>
      <c r="TNC235" s="31"/>
      <c r="TND235" s="31"/>
      <c r="TNE235" s="31"/>
      <c r="TNF235" s="31"/>
      <c r="TNG235" s="31"/>
      <c r="TNH235" s="31"/>
      <c r="TNI235" s="31"/>
      <c r="TNJ235" s="31"/>
      <c r="TNK235" s="31"/>
      <c r="TNL235" s="31"/>
      <c r="TNM235" s="31"/>
      <c r="TNN235" s="31"/>
      <c r="TNO235" s="31"/>
      <c r="TNP235" s="31"/>
      <c r="TNQ235" s="31"/>
      <c r="TNR235" s="31"/>
      <c r="TNS235" s="31"/>
      <c r="TNT235" s="31"/>
      <c r="TNU235" s="31"/>
      <c r="TNV235" s="31"/>
      <c r="TNW235" s="31"/>
      <c r="TNX235" s="31"/>
      <c r="TNY235" s="31"/>
      <c r="TNZ235" s="31"/>
      <c r="TOA235" s="31"/>
      <c r="TOB235" s="31"/>
      <c r="TOC235" s="31"/>
      <c r="TOD235" s="31"/>
      <c r="TOE235" s="31"/>
      <c r="TOF235" s="31"/>
      <c r="TOG235" s="31"/>
      <c r="TOH235" s="31"/>
      <c r="TOI235" s="31"/>
      <c r="TOJ235" s="31"/>
      <c r="TOK235" s="31"/>
      <c r="TOL235" s="31"/>
      <c r="TOM235" s="31"/>
      <c r="TON235" s="31"/>
      <c r="TOO235" s="31"/>
      <c r="TOP235" s="31"/>
      <c r="TOQ235" s="31"/>
      <c r="TOR235" s="31"/>
      <c r="TOS235" s="31"/>
      <c r="TOT235" s="31"/>
      <c r="TOU235" s="31"/>
      <c r="TOV235" s="31"/>
      <c r="TOW235" s="31"/>
      <c r="TOX235" s="31"/>
      <c r="TOY235" s="31"/>
      <c r="TOZ235" s="31"/>
      <c r="TPA235" s="31"/>
      <c r="TPB235" s="31"/>
      <c r="TPC235" s="31"/>
      <c r="TPD235" s="31"/>
      <c r="TPE235" s="31"/>
      <c r="TPF235" s="31"/>
      <c r="TPG235" s="31"/>
      <c r="TPH235" s="31"/>
      <c r="TPI235" s="31"/>
      <c r="TPJ235" s="31"/>
      <c r="TPK235" s="31"/>
      <c r="TPL235" s="31"/>
      <c r="TPM235" s="31"/>
      <c r="TPN235" s="31"/>
      <c r="TPO235" s="31"/>
      <c r="TPP235" s="31"/>
      <c r="TPQ235" s="31"/>
      <c r="TPR235" s="31"/>
      <c r="TPS235" s="31"/>
      <c r="TPT235" s="31"/>
      <c r="TPU235" s="31"/>
      <c r="TPV235" s="31"/>
      <c r="TPW235" s="31"/>
      <c r="TPX235" s="31"/>
      <c r="TPY235" s="31"/>
      <c r="TPZ235" s="31"/>
      <c r="TQA235" s="31"/>
      <c r="TQB235" s="31"/>
      <c r="TQC235" s="31"/>
      <c r="TQD235" s="31"/>
      <c r="TQE235" s="31"/>
      <c r="TQF235" s="31"/>
      <c r="TQG235" s="31"/>
      <c r="TQH235" s="31"/>
      <c r="TQI235" s="31"/>
      <c r="TQJ235" s="31"/>
      <c r="TQK235" s="31"/>
      <c r="TQL235" s="31"/>
      <c r="TQM235" s="31"/>
      <c r="TQN235" s="31"/>
      <c r="TQO235" s="31"/>
      <c r="TQP235" s="31"/>
      <c r="TQQ235" s="31"/>
      <c r="TQR235" s="31"/>
      <c r="TQS235" s="31"/>
      <c r="TQT235" s="31"/>
      <c r="TQU235" s="31"/>
      <c r="TQV235" s="31"/>
      <c r="TQW235" s="31"/>
      <c r="TQX235" s="31"/>
      <c r="TQY235" s="31"/>
      <c r="TQZ235" s="31"/>
      <c r="TRA235" s="31"/>
      <c r="TRB235" s="31"/>
      <c r="TRC235" s="31"/>
      <c r="TRD235" s="31"/>
      <c r="TRE235" s="31"/>
      <c r="TRF235" s="31"/>
      <c r="TRG235" s="31"/>
      <c r="TRH235" s="31"/>
      <c r="TRI235" s="31"/>
      <c r="TRJ235" s="31"/>
      <c r="TRK235" s="31"/>
      <c r="TRL235" s="31"/>
      <c r="TRM235" s="31"/>
      <c r="TRN235" s="31"/>
      <c r="TRO235" s="31"/>
      <c r="TRP235" s="31"/>
      <c r="TRQ235" s="31"/>
      <c r="TRR235" s="31"/>
      <c r="TRS235" s="31"/>
      <c r="TRT235" s="31"/>
      <c r="TRU235" s="31"/>
      <c r="TRV235" s="31"/>
      <c r="TRW235" s="31"/>
      <c r="TRX235" s="31"/>
      <c r="TRY235" s="31"/>
      <c r="TRZ235" s="31"/>
      <c r="TSA235" s="31"/>
      <c r="TSB235" s="31"/>
      <c r="TSC235" s="31"/>
      <c r="TSD235" s="31"/>
      <c r="TSE235" s="31"/>
      <c r="TSF235" s="31"/>
      <c r="TSG235" s="31"/>
      <c r="TSH235" s="31"/>
      <c r="TSI235" s="31"/>
      <c r="TSJ235" s="31"/>
      <c r="TSK235" s="31"/>
      <c r="TSL235" s="31"/>
      <c r="TSM235" s="31"/>
      <c r="TSN235" s="31"/>
      <c r="TSO235" s="31"/>
      <c r="TSP235" s="31"/>
      <c r="TSQ235" s="31"/>
      <c r="TSR235" s="31"/>
      <c r="TSS235" s="31"/>
      <c r="TST235" s="31"/>
      <c r="TSU235" s="31"/>
      <c r="TSV235" s="31"/>
      <c r="TSW235" s="31"/>
      <c r="TSX235" s="31"/>
      <c r="TSY235" s="31"/>
      <c r="TSZ235" s="31"/>
      <c r="TTA235" s="31"/>
      <c r="TTB235" s="31"/>
      <c r="TTC235" s="31"/>
      <c r="TTD235" s="31"/>
      <c r="TTE235" s="31"/>
      <c r="TTF235" s="31"/>
      <c r="TTG235" s="31"/>
      <c r="TTH235" s="31"/>
      <c r="TTI235" s="31"/>
      <c r="TTJ235" s="31"/>
      <c r="TTK235" s="31"/>
      <c r="TTL235" s="31"/>
      <c r="TTM235" s="31"/>
      <c r="TTN235" s="31"/>
      <c r="TTO235" s="31"/>
      <c r="TTP235" s="31"/>
      <c r="TTQ235" s="31"/>
      <c r="TTR235" s="31"/>
      <c r="TTS235" s="31"/>
      <c r="TTT235" s="31"/>
      <c r="TTU235" s="31"/>
      <c r="TTV235" s="31"/>
      <c r="TTW235" s="31"/>
      <c r="TTX235" s="31"/>
      <c r="TTY235" s="31"/>
      <c r="TTZ235" s="31"/>
      <c r="TUA235" s="31"/>
      <c r="TUB235" s="31"/>
      <c r="TUC235" s="31"/>
      <c r="TUD235" s="31"/>
      <c r="TUE235" s="31"/>
      <c r="TUF235" s="31"/>
      <c r="TUG235" s="31"/>
      <c r="TUH235" s="31"/>
      <c r="TUI235" s="31"/>
      <c r="TUJ235" s="31"/>
      <c r="TUK235" s="31"/>
      <c r="TUL235" s="31"/>
      <c r="TUM235" s="31"/>
      <c r="TUN235" s="31"/>
      <c r="TUO235" s="31"/>
      <c r="TUP235" s="31"/>
      <c r="TUQ235" s="31"/>
      <c r="TUR235" s="31"/>
      <c r="TUS235" s="31"/>
      <c r="TUT235" s="31"/>
      <c r="TUU235" s="31"/>
      <c r="TUV235" s="31"/>
      <c r="TUW235" s="31"/>
      <c r="TUX235" s="31"/>
      <c r="TUY235" s="31"/>
      <c r="TUZ235" s="31"/>
      <c r="TVA235" s="31"/>
      <c r="TVB235" s="31"/>
      <c r="TVC235" s="31"/>
      <c r="TVD235" s="31"/>
      <c r="TVE235" s="31"/>
      <c r="TVF235" s="31"/>
      <c r="TVG235" s="31"/>
      <c r="TVH235" s="31"/>
      <c r="TVI235" s="31"/>
      <c r="TVJ235" s="31"/>
      <c r="TVK235" s="31"/>
      <c r="TVL235" s="31"/>
      <c r="TVM235" s="31"/>
      <c r="TVN235" s="31"/>
      <c r="TVO235" s="31"/>
      <c r="TVP235" s="31"/>
      <c r="TVQ235" s="31"/>
      <c r="TVR235" s="31"/>
      <c r="TVS235" s="31"/>
      <c r="TVT235" s="31"/>
      <c r="TVU235" s="31"/>
      <c r="TVV235" s="31"/>
      <c r="TVW235" s="31"/>
      <c r="TVX235" s="31"/>
      <c r="TVY235" s="31"/>
      <c r="TVZ235" s="31"/>
      <c r="TWA235" s="31"/>
      <c r="TWB235" s="31"/>
      <c r="TWC235" s="31"/>
      <c r="TWD235" s="31"/>
      <c r="TWE235" s="31"/>
      <c r="TWF235" s="31"/>
      <c r="TWG235" s="31"/>
      <c r="TWH235" s="31"/>
      <c r="TWI235" s="31"/>
      <c r="TWJ235" s="31"/>
      <c r="TWK235" s="31"/>
      <c r="TWL235" s="31"/>
      <c r="TWM235" s="31"/>
      <c r="TWN235" s="31"/>
      <c r="TWO235" s="31"/>
      <c r="TWP235" s="31"/>
      <c r="TWQ235" s="31"/>
      <c r="TWR235" s="31"/>
      <c r="TWS235" s="31"/>
      <c r="TWT235" s="31"/>
      <c r="TWU235" s="31"/>
      <c r="TWV235" s="31"/>
      <c r="TWW235" s="31"/>
      <c r="TWX235" s="31"/>
      <c r="TWY235" s="31"/>
      <c r="TWZ235" s="31"/>
      <c r="TXA235" s="31"/>
      <c r="TXB235" s="31"/>
      <c r="TXC235" s="31"/>
      <c r="TXD235" s="31"/>
      <c r="TXE235" s="31"/>
      <c r="TXF235" s="31"/>
      <c r="TXG235" s="31"/>
      <c r="TXH235" s="31"/>
      <c r="TXI235" s="31"/>
      <c r="TXJ235" s="31"/>
      <c r="TXK235" s="31"/>
      <c r="TXL235" s="31"/>
      <c r="TXM235" s="31"/>
      <c r="TXN235" s="31"/>
      <c r="TXO235" s="31"/>
      <c r="TXP235" s="31"/>
      <c r="TXQ235" s="31"/>
      <c r="TXR235" s="31"/>
      <c r="TXS235" s="31"/>
      <c r="TXT235" s="31"/>
      <c r="TXU235" s="31"/>
      <c r="TXV235" s="31"/>
      <c r="TXW235" s="31"/>
      <c r="TXX235" s="31"/>
      <c r="TXY235" s="31"/>
      <c r="TXZ235" s="31"/>
      <c r="TYA235" s="31"/>
      <c r="TYB235" s="31"/>
      <c r="TYC235" s="31"/>
      <c r="TYD235" s="31"/>
      <c r="TYE235" s="31"/>
      <c r="TYF235" s="31"/>
      <c r="TYG235" s="31"/>
      <c r="TYH235" s="31"/>
      <c r="TYI235" s="31"/>
      <c r="TYJ235" s="31"/>
      <c r="TYK235" s="31"/>
      <c r="TYL235" s="31"/>
      <c r="TYM235" s="31"/>
      <c r="TYN235" s="31"/>
      <c r="TYO235" s="31"/>
      <c r="TYP235" s="31"/>
      <c r="TYQ235" s="31"/>
      <c r="TYR235" s="31"/>
      <c r="TYS235" s="31"/>
      <c r="TYT235" s="31"/>
      <c r="TYU235" s="31"/>
      <c r="TYV235" s="31"/>
      <c r="TYW235" s="31"/>
      <c r="TYX235" s="31"/>
      <c r="TYY235" s="31"/>
      <c r="TYZ235" s="31"/>
      <c r="TZA235" s="31"/>
      <c r="TZB235" s="31"/>
      <c r="TZC235" s="31"/>
      <c r="TZD235" s="31"/>
      <c r="TZE235" s="31"/>
      <c r="TZF235" s="31"/>
      <c r="TZG235" s="31"/>
      <c r="TZH235" s="31"/>
      <c r="TZI235" s="31"/>
      <c r="TZJ235" s="31"/>
      <c r="TZK235" s="31"/>
      <c r="TZL235" s="31"/>
      <c r="TZM235" s="31"/>
      <c r="TZN235" s="31"/>
      <c r="TZO235" s="31"/>
      <c r="TZP235" s="31"/>
      <c r="TZQ235" s="31"/>
      <c r="TZR235" s="31"/>
      <c r="TZS235" s="31"/>
      <c r="TZT235" s="31"/>
      <c r="TZU235" s="31"/>
      <c r="TZV235" s="31"/>
      <c r="TZW235" s="31"/>
      <c r="TZX235" s="31"/>
      <c r="TZY235" s="31"/>
      <c r="TZZ235" s="31"/>
      <c r="UAA235" s="31"/>
      <c r="UAB235" s="31"/>
      <c r="UAC235" s="31"/>
      <c r="UAD235" s="31"/>
      <c r="UAE235" s="31"/>
      <c r="UAF235" s="31"/>
      <c r="UAG235" s="31"/>
      <c r="UAH235" s="31"/>
      <c r="UAI235" s="31"/>
      <c r="UAJ235" s="31"/>
      <c r="UAK235" s="31"/>
      <c r="UAL235" s="31"/>
      <c r="UAM235" s="31"/>
      <c r="UAN235" s="31"/>
      <c r="UAO235" s="31"/>
      <c r="UAP235" s="31"/>
      <c r="UAQ235" s="31"/>
      <c r="UAR235" s="31"/>
      <c r="UAS235" s="31"/>
      <c r="UAT235" s="31"/>
      <c r="UAU235" s="31"/>
      <c r="UAV235" s="31"/>
      <c r="UAW235" s="31"/>
      <c r="UAX235" s="31"/>
      <c r="UAY235" s="31"/>
      <c r="UAZ235" s="31"/>
      <c r="UBA235" s="31"/>
      <c r="UBB235" s="31"/>
      <c r="UBC235" s="31"/>
      <c r="UBD235" s="31"/>
      <c r="UBE235" s="31"/>
      <c r="UBF235" s="31"/>
      <c r="UBG235" s="31"/>
      <c r="UBH235" s="31"/>
      <c r="UBI235" s="31"/>
      <c r="UBJ235" s="31"/>
      <c r="UBK235" s="31"/>
      <c r="UBL235" s="31"/>
      <c r="UBM235" s="31"/>
      <c r="UBN235" s="31"/>
      <c r="UBO235" s="31"/>
      <c r="UBP235" s="31"/>
      <c r="UBQ235" s="31"/>
      <c r="UBR235" s="31"/>
      <c r="UBS235" s="31"/>
      <c r="UBT235" s="31"/>
      <c r="UBU235" s="31"/>
      <c r="UBV235" s="31"/>
      <c r="UBW235" s="31"/>
      <c r="UBX235" s="31"/>
      <c r="UBY235" s="31"/>
      <c r="UBZ235" s="31"/>
      <c r="UCA235" s="31"/>
      <c r="UCB235" s="31"/>
      <c r="UCC235" s="31"/>
      <c r="UCD235" s="31"/>
      <c r="UCE235" s="31"/>
      <c r="UCF235" s="31"/>
      <c r="UCG235" s="31"/>
      <c r="UCH235" s="31"/>
      <c r="UCI235" s="31"/>
      <c r="UCJ235" s="31"/>
      <c r="UCK235" s="31"/>
      <c r="UCL235" s="31"/>
      <c r="UCM235" s="31"/>
      <c r="UCN235" s="31"/>
      <c r="UCO235" s="31"/>
      <c r="UCP235" s="31"/>
      <c r="UCQ235" s="31"/>
      <c r="UCR235" s="31"/>
      <c r="UCS235" s="31"/>
      <c r="UCT235" s="31"/>
      <c r="UCU235" s="31"/>
      <c r="UCV235" s="31"/>
      <c r="UCW235" s="31"/>
      <c r="UCX235" s="31"/>
      <c r="UCY235" s="31"/>
      <c r="UCZ235" s="31"/>
      <c r="UDA235" s="31"/>
      <c r="UDB235" s="31"/>
      <c r="UDC235" s="31"/>
      <c r="UDD235" s="31"/>
      <c r="UDE235" s="31"/>
      <c r="UDF235" s="31"/>
      <c r="UDG235" s="31"/>
      <c r="UDH235" s="31"/>
      <c r="UDI235" s="31"/>
      <c r="UDJ235" s="31"/>
      <c r="UDK235" s="31"/>
      <c r="UDL235" s="31"/>
      <c r="UDM235" s="31"/>
      <c r="UDN235" s="31"/>
      <c r="UDO235" s="31"/>
      <c r="UDP235" s="31"/>
      <c r="UDQ235" s="31"/>
      <c r="UDR235" s="31"/>
      <c r="UDS235" s="31"/>
      <c r="UDT235" s="31"/>
      <c r="UDU235" s="31"/>
      <c r="UDV235" s="31"/>
      <c r="UDW235" s="31"/>
      <c r="UDX235" s="31"/>
      <c r="UDY235" s="31"/>
      <c r="UDZ235" s="31"/>
      <c r="UEA235" s="31"/>
      <c r="UEB235" s="31"/>
      <c r="UEC235" s="31"/>
      <c r="UED235" s="31"/>
      <c r="UEE235" s="31"/>
      <c r="UEF235" s="31"/>
      <c r="UEG235" s="31"/>
      <c r="UEH235" s="31"/>
      <c r="UEI235" s="31"/>
      <c r="UEJ235" s="31"/>
      <c r="UEK235" s="31"/>
      <c r="UEL235" s="31"/>
      <c r="UEM235" s="31"/>
      <c r="UEN235" s="31"/>
      <c r="UEO235" s="31"/>
      <c r="UEP235" s="31"/>
      <c r="UEQ235" s="31"/>
      <c r="UER235" s="31"/>
      <c r="UES235" s="31"/>
      <c r="UET235" s="31"/>
      <c r="UEU235" s="31"/>
      <c r="UEV235" s="31"/>
      <c r="UEW235" s="31"/>
      <c r="UEX235" s="31"/>
      <c r="UEY235" s="31"/>
      <c r="UEZ235" s="31"/>
      <c r="UFA235" s="31"/>
      <c r="UFB235" s="31"/>
      <c r="UFC235" s="31"/>
      <c r="UFD235" s="31"/>
      <c r="UFE235" s="31"/>
      <c r="UFF235" s="31"/>
      <c r="UFG235" s="31"/>
      <c r="UFH235" s="31"/>
      <c r="UFI235" s="31"/>
      <c r="UFJ235" s="31"/>
      <c r="UFK235" s="31"/>
      <c r="UFL235" s="31"/>
      <c r="UFM235" s="31"/>
      <c r="UFN235" s="31"/>
      <c r="UFO235" s="31"/>
      <c r="UFP235" s="31"/>
      <c r="UFQ235" s="31"/>
      <c r="UFR235" s="31"/>
      <c r="UFS235" s="31"/>
      <c r="UFT235" s="31"/>
      <c r="UFU235" s="31"/>
      <c r="UFV235" s="31"/>
      <c r="UFW235" s="31"/>
      <c r="UFX235" s="31"/>
      <c r="UFY235" s="31"/>
      <c r="UFZ235" s="31"/>
      <c r="UGA235" s="31"/>
      <c r="UGB235" s="31"/>
      <c r="UGC235" s="31"/>
      <c r="UGD235" s="31"/>
      <c r="UGE235" s="31"/>
      <c r="UGF235" s="31"/>
      <c r="UGG235" s="31"/>
      <c r="UGH235" s="31"/>
      <c r="UGI235" s="31"/>
      <c r="UGJ235" s="31"/>
      <c r="UGK235" s="31"/>
      <c r="UGL235" s="31"/>
      <c r="UGM235" s="31"/>
      <c r="UGN235" s="31"/>
      <c r="UGO235" s="31"/>
      <c r="UGP235" s="31"/>
      <c r="UGQ235" s="31"/>
      <c r="UGR235" s="31"/>
      <c r="UGS235" s="31"/>
      <c r="UGT235" s="31"/>
      <c r="UGU235" s="31"/>
      <c r="UGV235" s="31"/>
      <c r="UGW235" s="31"/>
      <c r="UGX235" s="31"/>
      <c r="UGY235" s="31"/>
      <c r="UGZ235" s="31"/>
      <c r="UHA235" s="31"/>
      <c r="UHB235" s="31"/>
      <c r="UHC235" s="31"/>
      <c r="UHD235" s="31"/>
      <c r="UHE235" s="31"/>
      <c r="UHF235" s="31"/>
      <c r="UHG235" s="31"/>
      <c r="UHH235" s="31"/>
      <c r="UHI235" s="31"/>
      <c r="UHJ235" s="31"/>
      <c r="UHK235" s="31"/>
      <c r="UHL235" s="31"/>
      <c r="UHM235" s="31"/>
      <c r="UHN235" s="31"/>
      <c r="UHO235" s="31"/>
      <c r="UHP235" s="31"/>
      <c r="UHQ235" s="31"/>
      <c r="UHR235" s="31"/>
      <c r="UHS235" s="31"/>
      <c r="UHT235" s="31"/>
      <c r="UHU235" s="31"/>
      <c r="UHV235" s="31"/>
      <c r="UHW235" s="31"/>
      <c r="UHX235" s="31"/>
      <c r="UHY235" s="31"/>
      <c r="UHZ235" s="31"/>
      <c r="UIA235" s="31"/>
      <c r="UIB235" s="31"/>
      <c r="UIC235" s="31"/>
      <c r="UID235" s="31"/>
      <c r="UIE235" s="31"/>
      <c r="UIF235" s="31"/>
      <c r="UIG235" s="31"/>
      <c r="UIH235" s="31"/>
      <c r="UII235" s="31"/>
      <c r="UIJ235" s="31"/>
      <c r="UIK235" s="31"/>
      <c r="UIL235" s="31"/>
      <c r="UIM235" s="31"/>
      <c r="UIN235" s="31"/>
      <c r="UIO235" s="31"/>
      <c r="UIP235" s="31"/>
      <c r="UIQ235" s="31"/>
      <c r="UIR235" s="31"/>
      <c r="UIS235" s="31"/>
      <c r="UIT235" s="31"/>
      <c r="UIU235" s="31"/>
      <c r="UIV235" s="31"/>
      <c r="UIW235" s="31"/>
      <c r="UIX235" s="31"/>
      <c r="UIY235" s="31"/>
      <c r="UIZ235" s="31"/>
      <c r="UJA235" s="31"/>
      <c r="UJB235" s="31"/>
      <c r="UJC235" s="31"/>
      <c r="UJD235" s="31"/>
      <c r="UJE235" s="31"/>
      <c r="UJF235" s="31"/>
      <c r="UJG235" s="31"/>
      <c r="UJH235" s="31"/>
      <c r="UJI235" s="31"/>
      <c r="UJJ235" s="31"/>
      <c r="UJK235" s="31"/>
      <c r="UJL235" s="31"/>
      <c r="UJM235" s="31"/>
      <c r="UJN235" s="31"/>
      <c r="UJO235" s="31"/>
      <c r="UJP235" s="31"/>
      <c r="UJQ235" s="31"/>
      <c r="UJR235" s="31"/>
      <c r="UJS235" s="31"/>
      <c r="UJT235" s="31"/>
      <c r="UJU235" s="31"/>
      <c r="UJV235" s="31"/>
      <c r="UJW235" s="31"/>
      <c r="UJX235" s="31"/>
      <c r="UJY235" s="31"/>
      <c r="UJZ235" s="31"/>
      <c r="UKA235" s="31"/>
      <c r="UKB235" s="31"/>
      <c r="UKC235" s="31"/>
      <c r="UKD235" s="31"/>
      <c r="UKE235" s="31"/>
      <c r="UKF235" s="31"/>
      <c r="UKG235" s="31"/>
      <c r="UKH235" s="31"/>
      <c r="UKI235" s="31"/>
      <c r="UKJ235" s="31"/>
      <c r="UKK235" s="31"/>
      <c r="UKL235" s="31"/>
      <c r="UKM235" s="31"/>
      <c r="UKN235" s="31"/>
      <c r="UKO235" s="31"/>
      <c r="UKP235" s="31"/>
      <c r="UKQ235" s="31"/>
      <c r="UKR235" s="31"/>
      <c r="UKS235" s="31"/>
      <c r="UKT235" s="31"/>
      <c r="UKU235" s="31"/>
      <c r="UKV235" s="31"/>
      <c r="UKW235" s="31"/>
      <c r="UKX235" s="31"/>
      <c r="UKY235" s="31"/>
      <c r="UKZ235" s="31"/>
      <c r="ULA235" s="31"/>
      <c r="ULB235" s="31"/>
      <c r="ULC235" s="31"/>
      <c r="ULD235" s="31"/>
      <c r="ULE235" s="31"/>
      <c r="ULF235" s="31"/>
      <c r="ULG235" s="31"/>
      <c r="ULH235" s="31"/>
      <c r="ULI235" s="31"/>
      <c r="ULJ235" s="31"/>
      <c r="ULK235" s="31"/>
      <c r="ULL235" s="31"/>
      <c r="ULM235" s="31"/>
      <c r="ULN235" s="31"/>
      <c r="ULO235" s="31"/>
      <c r="ULP235" s="31"/>
      <c r="ULQ235" s="31"/>
      <c r="ULR235" s="31"/>
      <c r="ULS235" s="31"/>
      <c r="ULT235" s="31"/>
      <c r="ULU235" s="31"/>
      <c r="ULV235" s="31"/>
      <c r="ULW235" s="31"/>
      <c r="ULX235" s="31"/>
      <c r="ULY235" s="31"/>
      <c r="ULZ235" s="31"/>
      <c r="UMA235" s="31"/>
      <c r="UMB235" s="31"/>
      <c r="UMC235" s="31"/>
      <c r="UMD235" s="31"/>
      <c r="UME235" s="31"/>
      <c r="UMF235" s="31"/>
      <c r="UMG235" s="31"/>
      <c r="UMH235" s="31"/>
      <c r="UMI235" s="31"/>
      <c r="UMJ235" s="31"/>
      <c r="UMK235" s="31"/>
      <c r="UML235" s="31"/>
      <c r="UMM235" s="31"/>
      <c r="UMN235" s="31"/>
      <c r="UMO235" s="31"/>
      <c r="UMP235" s="31"/>
      <c r="UMQ235" s="31"/>
      <c r="UMR235" s="31"/>
      <c r="UMS235" s="31"/>
      <c r="UMT235" s="31"/>
      <c r="UMU235" s="31"/>
      <c r="UMV235" s="31"/>
      <c r="UMW235" s="31"/>
      <c r="UMX235" s="31"/>
      <c r="UMY235" s="31"/>
      <c r="UMZ235" s="31"/>
      <c r="UNA235" s="31"/>
      <c r="UNB235" s="31"/>
      <c r="UNC235" s="31"/>
      <c r="UND235" s="31"/>
      <c r="UNE235" s="31"/>
      <c r="UNF235" s="31"/>
      <c r="UNG235" s="31"/>
      <c r="UNH235" s="31"/>
      <c r="UNI235" s="31"/>
      <c r="UNJ235" s="31"/>
      <c r="UNK235" s="31"/>
      <c r="UNL235" s="31"/>
      <c r="UNM235" s="31"/>
      <c r="UNN235" s="31"/>
      <c r="UNO235" s="31"/>
      <c r="UNP235" s="31"/>
      <c r="UNQ235" s="31"/>
      <c r="UNR235" s="31"/>
      <c r="UNS235" s="31"/>
      <c r="UNT235" s="31"/>
      <c r="UNU235" s="31"/>
      <c r="UNV235" s="31"/>
      <c r="UNW235" s="31"/>
      <c r="UNX235" s="31"/>
      <c r="UNY235" s="31"/>
      <c r="UNZ235" s="31"/>
      <c r="UOA235" s="31"/>
      <c r="UOB235" s="31"/>
      <c r="UOC235" s="31"/>
      <c r="UOD235" s="31"/>
      <c r="UOE235" s="31"/>
      <c r="UOF235" s="31"/>
      <c r="UOG235" s="31"/>
      <c r="UOH235" s="31"/>
      <c r="UOI235" s="31"/>
      <c r="UOJ235" s="31"/>
      <c r="UOK235" s="31"/>
      <c r="UOL235" s="31"/>
      <c r="UOM235" s="31"/>
      <c r="UON235" s="31"/>
      <c r="UOO235" s="31"/>
      <c r="UOP235" s="31"/>
      <c r="UOQ235" s="31"/>
      <c r="UOR235" s="31"/>
      <c r="UOS235" s="31"/>
      <c r="UOT235" s="31"/>
      <c r="UOU235" s="31"/>
      <c r="UOV235" s="31"/>
      <c r="UOW235" s="31"/>
      <c r="UOX235" s="31"/>
      <c r="UOY235" s="31"/>
      <c r="UOZ235" s="31"/>
      <c r="UPA235" s="31"/>
      <c r="UPB235" s="31"/>
      <c r="UPC235" s="31"/>
      <c r="UPD235" s="31"/>
      <c r="UPE235" s="31"/>
      <c r="UPF235" s="31"/>
      <c r="UPG235" s="31"/>
      <c r="UPH235" s="31"/>
      <c r="UPI235" s="31"/>
      <c r="UPJ235" s="31"/>
      <c r="UPK235" s="31"/>
      <c r="UPL235" s="31"/>
      <c r="UPM235" s="31"/>
      <c r="UPN235" s="31"/>
      <c r="UPO235" s="31"/>
      <c r="UPP235" s="31"/>
      <c r="UPQ235" s="31"/>
      <c r="UPR235" s="31"/>
      <c r="UPS235" s="31"/>
      <c r="UPT235" s="31"/>
      <c r="UPU235" s="31"/>
      <c r="UPV235" s="31"/>
      <c r="UPW235" s="31"/>
      <c r="UPX235" s="31"/>
      <c r="UPY235" s="31"/>
      <c r="UPZ235" s="31"/>
      <c r="UQA235" s="31"/>
      <c r="UQB235" s="31"/>
      <c r="UQC235" s="31"/>
      <c r="UQD235" s="31"/>
      <c r="UQE235" s="31"/>
      <c r="UQF235" s="31"/>
      <c r="UQG235" s="31"/>
      <c r="UQH235" s="31"/>
      <c r="UQI235" s="31"/>
      <c r="UQJ235" s="31"/>
      <c r="UQK235" s="31"/>
      <c r="UQL235" s="31"/>
      <c r="UQM235" s="31"/>
      <c r="UQN235" s="31"/>
      <c r="UQO235" s="31"/>
      <c r="UQP235" s="31"/>
      <c r="UQQ235" s="31"/>
      <c r="UQR235" s="31"/>
      <c r="UQS235" s="31"/>
      <c r="UQT235" s="31"/>
      <c r="UQU235" s="31"/>
      <c r="UQV235" s="31"/>
      <c r="UQW235" s="31"/>
      <c r="UQX235" s="31"/>
      <c r="UQY235" s="31"/>
      <c r="UQZ235" s="31"/>
      <c r="URA235" s="31"/>
      <c r="URB235" s="31"/>
      <c r="URC235" s="31"/>
      <c r="URD235" s="31"/>
      <c r="URE235" s="31"/>
      <c r="URF235" s="31"/>
      <c r="URG235" s="31"/>
      <c r="URH235" s="31"/>
      <c r="URI235" s="31"/>
      <c r="URJ235" s="31"/>
      <c r="URK235" s="31"/>
      <c r="URL235" s="31"/>
      <c r="URM235" s="31"/>
      <c r="URN235" s="31"/>
      <c r="URO235" s="31"/>
      <c r="URP235" s="31"/>
      <c r="URQ235" s="31"/>
      <c r="URR235" s="31"/>
      <c r="URS235" s="31"/>
      <c r="URT235" s="31"/>
      <c r="URU235" s="31"/>
      <c r="URV235" s="31"/>
      <c r="URW235" s="31"/>
      <c r="URX235" s="31"/>
      <c r="URY235" s="31"/>
      <c r="URZ235" s="31"/>
      <c r="USA235" s="31"/>
      <c r="USB235" s="31"/>
      <c r="USC235" s="31"/>
      <c r="USD235" s="31"/>
      <c r="USE235" s="31"/>
      <c r="USF235" s="31"/>
      <c r="USG235" s="31"/>
      <c r="USH235" s="31"/>
      <c r="USI235" s="31"/>
      <c r="USJ235" s="31"/>
      <c r="USK235" s="31"/>
      <c r="USL235" s="31"/>
      <c r="USM235" s="31"/>
      <c r="USN235" s="31"/>
      <c r="USO235" s="31"/>
      <c r="USP235" s="31"/>
      <c r="USQ235" s="31"/>
      <c r="USR235" s="31"/>
      <c r="USS235" s="31"/>
      <c r="UST235" s="31"/>
      <c r="USU235" s="31"/>
      <c r="USV235" s="31"/>
      <c r="USW235" s="31"/>
      <c r="USX235" s="31"/>
      <c r="USY235" s="31"/>
      <c r="USZ235" s="31"/>
      <c r="UTA235" s="31"/>
      <c r="UTB235" s="31"/>
      <c r="UTC235" s="31"/>
      <c r="UTD235" s="31"/>
      <c r="UTE235" s="31"/>
      <c r="UTF235" s="31"/>
      <c r="UTG235" s="31"/>
      <c r="UTH235" s="31"/>
      <c r="UTI235" s="31"/>
      <c r="UTJ235" s="31"/>
      <c r="UTK235" s="31"/>
      <c r="UTL235" s="31"/>
      <c r="UTM235" s="31"/>
      <c r="UTN235" s="31"/>
      <c r="UTO235" s="31"/>
      <c r="UTP235" s="31"/>
      <c r="UTQ235" s="31"/>
      <c r="UTR235" s="31"/>
      <c r="UTS235" s="31"/>
      <c r="UTT235" s="31"/>
      <c r="UTU235" s="31"/>
      <c r="UTV235" s="31"/>
      <c r="UTW235" s="31"/>
      <c r="UTX235" s="31"/>
      <c r="UTY235" s="31"/>
      <c r="UTZ235" s="31"/>
      <c r="UUA235" s="31"/>
      <c r="UUB235" s="31"/>
      <c r="UUC235" s="31"/>
      <c r="UUD235" s="31"/>
      <c r="UUE235" s="31"/>
      <c r="UUF235" s="31"/>
      <c r="UUG235" s="31"/>
      <c r="UUH235" s="31"/>
      <c r="UUI235" s="31"/>
      <c r="UUJ235" s="31"/>
      <c r="UUK235" s="31"/>
      <c r="UUL235" s="31"/>
      <c r="UUM235" s="31"/>
      <c r="UUN235" s="31"/>
      <c r="UUO235" s="31"/>
      <c r="UUP235" s="31"/>
      <c r="UUQ235" s="31"/>
      <c r="UUR235" s="31"/>
      <c r="UUS235" s="31"/>
      <c r="UUT235" s="31"/>
      <c r="UUU235" s="31"/>
      <c r="UUV235" s="31"/>
      <c r="UUW235" s="31"/>
      <c r="UUX235" s="31"/>
      <c r="UUY235" s="31"/>
      <c r="UUZ235" s="31"/>
      <c r="UVA235" s="31"/>
      <c r="UVB235" s="31"/>
      <c r="UVC235" s="31"/>
      <c r="UVD235" s="31"/>
      <c r="UVE235" s="31"/>
      <c r="UVF235" s="31"/>
      <c r="UVG235" s="31"/>
      <c r="UVH235" s="31"/>
      <c r="UVI235" s="31"/>
      <c r="UVJ235" s="31"/>
      <c r="UVK235" s="31"/>
      <c r="UVL235" s="31"/>
      <c r="UVM235" s="31"/>
      <c r="UVN235" s="31"/>
      <c r="UVO235" s="31"/>
      <c r="UVP235" s="31"/>
      <c r="UVQ235" s="31"/>
      <c r="UVR235" s="31"/>
      <c r="UVS235" s="31"/>
      <c r="UVT235" s="31"/>
      <c r="UVU235" s="31"/>
      <c r="UVV235" s="31"/>
      <c r="UVW235" s="31"/>
      <c r="UVX235" s="31"/>
      <c r="UVY235" s="31"/>
      <c r="UVZ235" s="31"/>
      <c r="UWA235" s="31"/>
      <c r="UWB235" s="31"/>
      <c r="UWC235" s="31"/>
      <c r="UWD235" s="31"/>
      <c r="UWE235" s="31"/>
      <c r="UWF235" s="31"/>
      <c r="UWG235" s="31"/>
      <c r="UWH235" s="31"/>
      <c r="UWI235" s="31"/>
      <c r="UWJ235" s="31"/>
      <c r="UWK235" s="31"/>
      <c r="UWL235" s="31"/>
      <c r="UWM235" s="31"/>
      <c r="UWN235" s="31"/>
      <c r="UWO235" s="31"/>
      <c r="UWP235" s="31"/>
      <c r="UWQ235" s="31"/>
      <c r="UWR235" s="31"/>
      <c r="UWS235" s="31"/>
      <c r="UWT235" s="31"/>
      <c r="UWU235" s="31"/>
      <c r="UWV235" s="31"/>
      <c r="UWW235" s="31"/>
      <c r="UWX235" s="31"/>
      <c r="UWY235" s="31"/>
      <c r="UWZ235" s="31"/>
      <c r="UXA235" s="31"/>
      <c r="UXB235" s="31"/>
      <c r="UXC235" s="31"/>
      <c r="UXD235" s="31"/>
      <c r="UXE235" s="31"/>
      <c r="UXF235" s="31"/>
      <c r="UXG235" s="31"/>
      <c r="UXH235" s="31"/>
      <c r="UXI235" s="31"/>
      <c r="UXJ235" s="31"/>
      <c r="UXK235" s="31"/>
      <c r="UXL235" s="31"/>
      <c r="UXM235" s="31"/>
      <c r="UXN235" s="31"/>
      <c r="UXO235" s="31"/>
      <c r="UXP235" s="31"/>
      <c r="UXQ235" s="31"/>
      <c r="UXR235" s="31"/>
      <c r="UXS235" s="31"/>
      <c r="UXT235" s="31"/>
      <c r="UXU235" s="31"/>
      <c r="UXV235" s="31"/>
      <c r="UXW235" s="31"/>
      <c r="UXX235" s="31"/>
      <c r="UXY235" s="31"/>
      <c r="UXZ235" s="31"/>
      <c r="UYA235" s="31"/>
      <c r="UYB235" s="31"/>
      <c r="UYC235" s="31"/>
      <c r="UYD235" s="31"/>
      <c r="UYE235" s="31"/>
      <c r="UYF235" s="31"/>
      <c r="UYG235" s="31"/>
      <c r="UYH235" s="31"/>
      <c r="UYI235" s="31"/>
      <c r="UYJ235" s="31"/>
      <c r="UYK235" s="31"/>
      <c r="UYL235" s="31"/>
      <c r="UYM235" s="31"/>
      <c r="UYN235" s="31"/>
      <c r="UYO235" s="31"/>
      <c r="UYP235" s="31"/>
      <c r="UYQ235" s="31"/>
      <c r="UYR235" s="31"/>
      <c r="UYS235" s="31"/>
      <c r="UYT235" s="31"/>
      <c r="UYU235" s="31"/>
      <c r="UYV235" s="31"/>
      <c r="UYW235" s="31"/>
      <c r="UYX235" s="31"/>
      <c r="UYY235" s="31"/>
      <c r="UYZ235" s="31"/>
      <c r="UZA235" s="31"/>
      <c r="UZB235" s="31"/>
      <c r="UZC235" s="31"/>
      <c r="UZD235" s="31"/>
      <c r="UZE235" s="31"/>
      <c r="UZF235" s="31"/>
      <c r="UZG235" s="31"/>
      <c r="UZH235" s="31"/>
      <c r="UZI235" s="31"/>
      <c r="UZJ235" s="31"/>
      <c r="UZK235" s="31"/>
      <c r="UZL235" s="31"/>
      <c r="UZM235" s="31"/>
      <c r="UZN235" s="31"/>
      <c r="UZO235" s="31"/>
      <c r="UZP235" s="31"/>
      <c r="UZQ235" s="31"/>
      <c r="UZR235" s="31"/>
      <c r="UZS235" s="31"/>
      <c r="UZT235" s="31"/>
      <c r="UZU235" s="31"/>
      <c r="UZV235" s="31"/>
      <c r="UZW235" s="31"/>
      <c r="UZX235" s="31"/>
      <c r="UZY235" s="31"/>
      <c r="UZZ235" s="31"/>
      <c r="VAA235" s="31"/>
      <c r="VAB235" s="31"/>
      <c r="VAC235" s="31"/>
      <c r="VAD235" s="31"/>
      <c r="VAE235" s="31"/>
      <c r="VAF235" s="31"/>
      <c r="VAG235" s="31"/>
      <c r="VAH235" s="31"/>
      <c r="VAI235" s="31"/>
      <c r="VAJ235" s="31"/>
      <c r="VAK235" s="31"/>
      <c r="VAL235" s="31"/>
      <c r="VAM235" s="31"/>
      <c r="VAN235" s="31"/>
      <c r="VAO235" s="31"/>
      <c r="VAP235" s="31"/>
      <c r="VAQ235" s="31"/>
      <c r="VAR235" s="31"/>
      <c r="VAS235" s="31"/>
      <c r="VAT235" s="31"/>
      <c r="VAU235" s="31"/>
      <c r="VAV235" s="31"/>
      <c r="VAW235" s="31"/>
      <c r="VAX235" s="31"/>
      <c r="VAY235" s="31"/>
      <c r="VAZ235" s="31"/>
      <c r="VBA235" s="31"/>
      <c r="VBB235" s="31"/>
      <c r="VBC235" s="31"/>
      <c r="VBD235" s="31"/>
      <c r="VBE235" s="31"/>
      <c r="VBF235" s="31"/>
      <c r="VBG235" s="31"/>
      <c r="VBH235" s="31"/>
      <c r="VBI235" s="31"/>
      <c r="VBJ235" s="31"/>
      <c r="VBK235" s="31"/>
      <c r="VBL235" s="31"/>
      <c r="VBM235" s="31"/>
      <c r="VBN235" s="31"/>
      <c r="VBO235" s="31"/>
      <c r="VBP235" s="31"/>
      <c r="VBQ235" s="31"/>
      <c r="VBR235" s="31"/>
      <c r="VBS235" s="31"/>
      <c r="VBT235" s="31"/>
      <c r="VBU235" s="31"/>
      <c r="VBV235" s="31"/>
      <c r="VBW235" s="31"/>
      <c r="VBX235" s="31"/>
      <c r="VBY235" s="31"/>
      <c r="VBZ235" s="31"/>
      <c r="VCA235" s="31"/>
      <c r="VCB235" s="31"/>
      <c r="VCC235" s="31"/>
      <c r="VCD235" s="31"/>
      <c r="VCE235" s="31"/>
      <c r="VCF235" s="31"/>
      <c r="VCG235" s="31"/>
      <c r="VCH235" s="31"/>
      <c r="VCI235" s="31"/>
      <c r="VCJ235" s="31"/>
      <c r="VCK235" s="31"/>
      <c r="VCL235" s="31"/>
      <c r="VCM235" s="31"/>
      <c r="VCN235" s="31"/>
      <c r="VCO235" s="31"/>
      <c r="VCP235" s="31"/>
      <c r="VCQ235" s="31"/>
      <c r="VCR235" s="31"/>
      <c r="VCS235" s="31"/>
      <c r="VCT235" s="31"/>
      <c r="VCU235" s="31"/>
      <c r="VCV235" s="31"/>
      <c r="VCW235" s="31"/>
      <c r="VCX235" s="31"/>
      <c r="VCY235" s="31"/>
      <c r="VCZ235" s="31"/>
      <c r="VDA235" s="31"/>
      <c r="VDB235" s="31"/>
      <c r="VDC235" s="31"/>
      <c r="VDD235" s="31"/>
      <c r="VDE235" s="31"/>
      <c r="VDF235" s="31"/>
      <c r="VDG235" s="31"/>
      <c r="VDH235" s="31"/>
      <c r="VDI235" s="31"/>
      <c r="VDJ235" s="31"/>
      <c r="VDK235" s="31"/>
      <c r="VDL235" s="31"/>
      <c r="VDM235" s="31"/>
      <c r="VDN235" s="31"/>
      <c r="VDO235" s="31"/>
      <c r="VDP235" s="31"/>
      <c r="VDQ235" s="31"/>
      <c r="VDR235" s="31"/>
      <c r="VDS235" s="31"/>
      <c r="VDT235" s="31"/>
      <c r="VDU235" s="31"/>
      <c r="VDV235" s="31"/>
      <c r="VDW235" s="31"/>
      <c r="VDX235" s="31"/>
      <c r="VDY235" s="31"/>
      <c r="VDZ235" s="31"/>
      <c r="VEA235" s="31"/>
      <c r="VEB235" s="31"/>
      <c r="VEC235" s="31"/>
      <c r="VED235" s="31"/>
      <c r="VEE235" s="31"/>
      <c r="VEF235" s="31"/>
      <c r="VEG235" s="31"/>
      <c r="VEH235" s="31"/>
      <c r="VEI235" s="31"/>
      <c r="VEJ235" s="31"/>
      <c r="VEK235" s="31"/>
      <c r="VEL235" s="31"/>
      <c r="VEM235" s="31"/>
      <c r="VEN235" s="31"/>
      <c r="VEO235" s="31"/>
      <c r="VEP235" s="31"/>
      <c r="VEQ235" s="31"/>
      <c r="VER235" s="31"/>
      <c r="VES235" s="31"/>
      <c r="VET235" s="31"/>
      <c r="VEU235" s="31"/>
      <c r="VEV235" s="31"/>
      <c r="VEW235" s="31"/>
      <c r="VEX235" s="31"/>
      <c r="VEY235" s="31"/>
      <c r="VEZ235" s="31"/>
      <c r="VFA235" s="31"/>
      <c r="VFB235" s="31"/>
      <c r="VFC235" s="31"/>
      <c r="VFD235" s="31"/>
      <c r="VFE235" s="31"/>
      <c r="VFF235" s="31"/>
      <c r="VFG235" s="31"/>
      <c r="VFH235" s="31"/>
      <c r="VFI235" s="31"/>
      <c r="VFJ235" s="31"/>
      <c r="VFK235" s="31"/>
      <c r="VFL235" s="31"/>
      <c r="VFM235" s="31"/>
      <c r="VFN235" s="31"/>
      <c r="VFO235" s="31"/>
      <c r="VFP235" s="31"/>
      <c r="VFQ235" s="31"/>
      <c r="VFR235" s="31"/>
      <c r="VFS235" s="31"/>
      <c r="VFT235" s="31"/>
      <c r="VFU235" s="31"/>
      <c r="VFV235" s="31"/>
      <c r="VFW235" s="31"/>
      <c r="VFX235" s="31"/>
      <c r="VFY235" s="31"/>
      <c r="VFZ235" s="31"/>
      <c r="VGA235" s="31"/>
      <c r="VGB235" s="31"/>
      <c r="VGC235" s="31"/>
      <c r="VGD235" s="31"/>
      <c r="VGE235" s="31"/>
      <c r="VGF235" s="31"/>
      <c r="VGG235" s="31"/>
      <c r="VGH235" s="31"/>
      <c r="VGI235" s="31"/>
      <c r="VGJ235" s="31"/>
      <c r="VGK235" s="31"/>
      <c r="VGL235" s="31"/>
      <c r="VGM235" s="31"/>
      <c r="VGN235" s="31"/>
      <c r="VGO235" s="31"/>
      <c r="VGP235" s="31"/>
      <c r="VGQ235" s="31"/>
      <c r="VGR235" s="31"/>
      <c r="VGS235" s="31"/>
      <c r="VGT235" s="31"/>
      <c r="VGU235" s="31"/>
      <c r="VGV235" s="31"/>
      <c r="VGW235" s="31"/>
      <c r="VGX235" s="31"/>
      <c r="VGY235" s="31"/>
      <c r="VGZ235" s="31"/>
      <c r="VHA235" s="31"/>
      <c r="VHB235" s="31"/>
      <c r="VHC235" s="31"/>
      <c r="VHD235" s="31"/>
      <c r="VHE235" s="31"/>
      <c r="VHF235" s="31"/>
      <c r="VHG235" s="31"/>
      <c r="VHH235" s="31"/>
      <c r="VHI235" s="31"/>
      <c r="VHJ235" s="31"/>
      <c r="VHK235" s="31"/>
      <c r="VHL235" s="31"/>
      <c r="VHM235" s="31"/>
      <c r="VHN235" s="31"/>
      <c r="VHO235" s="31"/>
      <c r="VHP235" s="31"/>
      <c r="VHQ235" s="31"/>
      <c r="VHR235" s="31"/>
      <c r="VHS235" s="31"/>
      <c r="VHT235" s="31"/>
      <c r="VHU235" s="31"/>
      <c r="VHV235" s="31"/>
      <c r="VHW235" s="31"/>
      <c r="VHX235" s="31"/>
      <c r="VHY235" s="31"/>
      <c r="VHZ235" s="31"/>
      <c r="VIA235" s="31"/>
      <c r="VIB235" s="31"/>
      <c r="VIC235" s="31"/>
      <c r="VID235" s="31"/>
      <c r="VIE235" s="31"/>
      <c r="VIF235" s="31"/>
      <c r="VIG235" s="31"/>
      <c r="VIH235" s="31"/>
      <c r="VII235" s="31"/>
      <c r="VIJ235" s="31"/>
      <c r="VIK235" s="31"/>
      <c r="VIL235" s="31"/>
      <c r="VIM235" s="31"/>
      <c r="VIN235" s="31"/>
      <c r="VIO235" s="31"/>
      <c r="VIP235" s="31"/>
      <c r="VIQ235" s="31"/>
      <c r="VIR235" s="31"/>
      <c r="VIS235" s="31"/>
      <c r="VIT235" s="31"/>
      <c r="VIU235" s="31"/>
      <c r="VIV235" s="31"/>
      <c r="VIW235" s="31"/>
      <c r="VIX235" s="31"/>
      <c r="VIY235" s="31"/>
      <c r="VIZ235" s="31"/>
      <c r="VJA235" s="31"/>
      <c r="VJB235" s="31"/>
      <c r="VJC235" s="31"/>
      <c r="VJD235" s="31"/>
      <c r="VJE235" s="31"/>
      <c r="VJF235" s="31"/>
      <c r="VJG235" s="31"/>
      <c r="VJH235" s="31"/>
      <c r="VJI235" s="31"/>
      <c r="VJJ235" s="31"/>
      <c r="VJK235" s="31"/>
      <c r="VJL235" s="31"/>
      <c r="VJM235" s="31"/>
      <c r="VJN235" s="31"/>
      <c r="VJO235" s="31"/>
      <c r="VJP235" s="31"/>
      <c r="VJQ235" s="31"/>
      <c r="VJR235" s="31"/>
      <c r="VJS235" s="31"/>
      <c r="VJT235" s="31"/>
      <c r="VJU235" s="31"/>
      <c r="VJV235" s="31"/>
      <c r="VJW235" s="31"/>
      <c r="VJX235" s="31"/>
      <c r="VJY235" s="31"/>
      <c r="VJZ235" s="31"/>
      <c r="VKA235" s="31"/>
      <c r="VKB235" s="31"/>
      <c r="VKC235" s="31"/>
      <c r="VKD235" s="31"/>
      <c r="VKE235" s="31"/>
      <c r="VKF235" s="31"/>
      <c r="VKG235" s="31"/>
      <c r="VKH235" s="31"/>
      <c r="VKI235" s="31"/>
      <c r="VKJ235" s="31"/>
      <c r="VKK235" s="31"/>
      <c r="VKL235" s="31"/>
      <c r="VKM235" s="31"/>
      <c r="VKN235" s="31"/>
      <c r="VKO235" s="31"/>
      <c r="VKP235" s="31"/>
      <c r="VKQ235" s="31"/>
      <c r="VKR235" s="31"/>
      <c r="VKS235" s="31"/>
      <c r="VKT235" s="31"/>
      <c r="VKU235" s="31"/>
      <c r="VKV235" s="31"/>
      <c r="VKW235" s="31"/>
      <c r="VKX235" s="31"/>
      <c r="VKY235" s="31"/>
      <c r="VKZ235" s="31"/>
      <c r="VLA235" s="31"/>
      <c r="VLB235" s="31"/>
      <c r="VLC235" s="31"/>
      <c r="VLD235" s="31"/>
      <c r="VLE235" s="31"/>
      <c r="VLF235" s="31"/>
      <c r="VLG235" s="31"/>
      <c r="VLH235" s="31"/>
      <c r="VLI235" s="31"/>
      <c r="VLJ235" s="31"/>
      <c r="VLK235" s="31"/>
      <c r="VLL235" s="31"/>
      <c r="VLM235" s="31"/>
      <c r="VLN235" s="31"/>
      <c r="VLO235" s="31"/>
      <c r="VLP235" s="31"/>
      <c r="VLQ235" s="31"/>
      <c r="VLR235" s="31"/>
      <c r="VLS235" s="31"/>
      <c r="VLT235" s="31"/>
      <c r="VLU235" s="31"/>
      <c r="VLV235" s="31"/>
      <c r="VLW235" s="31"/>
      <c r="VLX235" s="31"/>
      <c r="VLY235" s="31"/>
      <c r="VLZ235" s="31"/>
      <c r="VMA235" s="31"/>
      <c r="VMB235" s="31"/>
      <c r="VMC235" s="31"/>
      <c r="VMD235" s="31"/>
      <c r="VME235" s="31"/>
      <c r="VMF235" s="31"/>
      <c r="VMG235" s="31"/>
      <c r="VMH235" s="31"/>
      <c r="VMI235" s="31"/>
      <c r="VMJ235" s="31"/>
      <c r="VMK235" s="31"/>
      <c r="VML235" s="31"/>
      <c r="VMM235" s="31"/>
      <c r="VMN235" s="31"/>
      <c r="VMO235" s="31"/>
      <c r="VMP235" s="31"/>
      <c r="VMQ235" s="31"/>
      <c r="VMR235" s="31"/>
      <c r="VMS235" s="31"/>
      <c r="VMT235" s="31"/>
      <c r="VMU235" s="31"/>
      <c r="VMV235" s="31"/>
      <c r="VMW235" s="31"/>
      <c r="VMX235" s="31"/>
      <c r="VMY235" s="31"/>
      <c r="VMZ235" s="31"/>
      <c r="VNA235" s="31"/>
      <c r="VNB235" s="31"/>
      <c r="VNC235" s="31"/>
      <c r="VND235" s="31"/>
      <c r="VNE235" s="31"/>
      <c r="VNF235" s="31"/>
      <c r="VNG235" s="31"/>
      <c r="VNH235" s="31"/>
      <c r="VNI235" s="31"/>
      <c r="VNJ235" s="31"/>
      <c r="VNK235" s="31"/>
      <c r="VNL235" s="31"/>
      <c r="VNM235" s="31"/>
      <c r="VNN235" s="31"/>
      <c r="VNO235" s="31"/>
      <c r="VNP235" s="31"/>
      <c r="VNQ235" s="31"/>
      <c r="VNR235" s="31"/>
      <c r="VNS235" s="31"/>
      <c r="VNT235" s="31"/>
      <c r="VNU235" s="31"/>
      <c r="VNV235" s="31"/>
      <c r="VNW235" s="31"/>
      <c r="VNX235" s="31"/>
      <c r="VNY235" s="31"/>
      <c r="VNZ235" s="31"/>
      <c r="VOA235" s="31"/>
      <c r="VOB235" s="31"/>
      <c r="VOC235" s="31"/>
      <c r="VOD235" s="31"/>
      <c r="VOE235" s="31"/>
      <c r="VOF235" s="31"/>
      <c r="VOG235" s="31"/>
      <c r="VOH235" s="31"/>
      <c r="VOI235" s="31"/>
      <c r="VOJ235" s="31"/>
      <c r="VOK235" s="31"/>
      <c r="VOL235" s="31"/>
      <c r="VOM235" s="31"/>
      <c r="VON235" s="31"/>
      <c r="VOO235" s="31"/>
      <c r="VOP235" s="31"/>
      <c r="VOQ235" s="31"/>
      <c r="VOR235" s="31"/>
      <c r="VOS235" s="31"/>
      <c r="VOT235" s="31"/>
      <c r="VOU235" s="31"/>
      <c r="VOV235" s="31"/>
      <c r="VOW235" s="31"/>
      <c r="VOX235" s="31"/>
      <c r="VOY235" s="31"/>
      <c r="VOZ235" s="31"/>
      <c r="VPA235" s="31"/>
      <c r="VPB235" s="31"/>
      <c r="VPC235" s="31"/>
      <c r="VPD235" s="31"/>
      <c r="VPE235" s="31"/>
      <c r="VPF235" s="31"/>
      <c r="VPG235" s="31"/>
      <c r="VPH235" s="31"/>
      <c r="VPI235" s="31"/>
      <c r="VPJ235" s="31"/>
      <c r="VPK235" s="31"/>
      <c r="VPL235" s="31"/>
      <c r="VPM235" s="31"/>
      <c r="VPN235" s="31"/>
      <c r="VPO235" s="31"/>
      <c r="VPP235" s="31"/>
      <c r="VPQ235" s="31"/>
      <c r="VPR235" s="31"/>
      <c r="VPS235" s="31"/>
      <c r="VPT235" s="31"/>
      <c r="VPU235" s="31"/>
      <c r="VPV235" s="31"/>
      <c r="VPW235" s="31"/>
      <c r="VPX235" s="31"/>
      <c r="VPY235" s="31"/>
      <c r="VPZ235" s="31"/>
      <c r="VQA235" s="31"/>
      <c r="VQB235" s="31"/>
      <c r="VQC235" s="31"/>
      <c r="VQD235" s="31"/>
      <c r="VQE235" s="31"/>
      <c r="VQF235" s="31"/>
      <c r="VQG235" s="31"/>
      <c r="VQH235" s="31"/>
      <c r="VQI235" s="31"/>
      <c r="VQJ235" s="31"/>
      <c r="VQK235" s="31"/>
      <c r="VQL235" s="31"/>
      <c r="VQM235" s="31"/>
      <c r="VQN235" s="31"/>
      <c r="VQO235" s="31"/>
      <c r="VQP235" s="31"/>
      <c r="VQQ235" s="31"/>
      <c r="VQR235" s="31"/>
      <c r="VQS235" s="31"/>
      <c r="VQT235" s="31"/>
      <c r="VQU235" s="31"/>
      <c r="VQV235" s="31"/>
      <c r="VQW235" s="31"/>
      <c r="VQX235" s="31"/>
      <c r="VQY235" s="31"/>
      <c r="VQZ235" s="31"/>
      <c r="VRA235" s="31"/>
      <c r="VRB235" s="31"/>
      <c r="VRC235" s="31"/>
      <c r="VRD235" s="31"/>
      <c r="VRE235" s="31"/>
      <c r="VRF235" s="31"/>
      <c r="VRG235" s="31"/>
      <c r="VRH235" s="31"/>
      <c r="VRI235" s="31"/>
      <c r="VRJ235" s="31"/>
      <c r="VRK235" s="31"/>
      <c r="VRL235" s="31"/>
      <c r="VRM235" s="31"/>
      <c r="VRN235" s="31"/>
      <c r="VRO235" s="31"/>
      <c r="VRP235" s="31"/>
      <c r="VRQ235" s="31"/>
      <c r="VRR235" s="31"/>
      <c r="VRS235" s="31"/>
      <c r="VRT235" s="31"/>
      <c r="VRU235" s="31"/>
      <c r="VRV235" s="31"/>
      <c r="VRW235" s="31"/>
      <c r="VRX235" s="31"/>
      <c r="VRY235" s="31"/>
      <c r="VRZ235" s="31"/>
      <c r="VSA235" s="31"/>
      <c r="VSB235" s="31"/>
      <c r="VSC235" s="31"/>
      <c r="VSD235" s="31"/>
      <c r="VSE235" s="31"/>
      <c r="VSF235" s="31"/>
      <c r="VSG235" s="31"/>
      <c r="VSH235" s="31"/>
      <c r="VSI235" s="31"/>
      <c r="VSJ235" s="31"/>
      <c r="VSK235" s="31"/>
      <c r="VSL235" s="31"/>
      <c r="VSM235" s="31"/>
      <c r="VSN235" s="31"/>
      <c r="VSO235" s="31"/>
      <c r="VSP235" s="31"/>
      <c r="VSQ235" s="31"/>
      <c r="VSR235" s="31"/>
      <c r="VSS235" s="31"/>
      <c r="VST235" s="31"/>
      <c r="VSU235" s="31"/>
      <c r="VSV235" s="31"/>
      <c r="VSW235" s="31"/>
      <c r="VSX235" s="31"/>
      <c r="VSY235" s="31"/>
      <c r="VSZ235" s="31"/>
      <c r="VTA235" s="31"/>
      <c r="VTB235" s="31"/>
      <c r="VTC235" s="31"/>
      <c r="VTD235" s="31"/>
      <c r="VTE235" s="31"/>
      <c r="VTF235" s="31"/>
      <c r="VTG235" s="31"/>
      <c r="VTH235" s="31"/>
      <c r="VTI235" s="31"/>
      <c r="VTJ235" s="31"/>
      <c r="VTK235" s="31"/>
      <c r="VTL235" s="31"/>
      <c r="VTM235" s="31"/>
      <c r="VTN235" s="31"/>
      <c r="VTO235" s="31"/>
      <c r="VTP235" s="31"/>
      <c r="VTQ235" s="31"/>
      <c r="VTR235" s="31"/>
      <c r="VTS235" s="31"/>
      <c r="VTT235" s="31"/>
      <c r="VTU235" s="31"/>
      <c r="VTV235" s="31"/>
      <c r="VTW235" s="31"/>
      <c r="VTX235" s="31"/>
      <c r="VTY235" s="31"/>
      <c r="VTZ235" s="31"/>
      <c r="VUA235" s="31"/>
      <c r="VUB235" s="31"/>
      <c r="VUC235" s="31"/>
      <c r="VUD235" s="31"/>
      <c r="VUE235" s="31"/>
      <c r="VUF235" s="31"/>
      <c r="VUG235" s="31"/>
      <c r="VUH235" s="31"/>
      <c r="VUI235" s="31"/>
      <c r="VUJ235" s="31"/>
      <c r="VUK235" s="31"/>
      <c r="VUL235" s="31"/>
      <c r="VUM235" s="31"/>
      <c r="VUN235" s="31"/>
      <c r="VUO235" s="31"/>
      <c r="VUP235" s="31"/>
      <c r="VUQ235" s="31"/>
      <c r="VUR235" s="31"/>
      <c r="VUS235" s="31"/>
      <c r="VUT235" s="31"/>
      <c r="VUU235" s="31"/>
      <c r="VUV235" s="31"/>
      <c r="VUW235" s="31"/>
      <c r="VUX235" s="31"/>
      <c r="VUY235" s="31"/>
      <c r="VUZ235" s="31"/>
      <c r="VVA235" s="31"/>
      <c r="VVB235" s="31"/>
      <c r="VVC235" s="31"/>
      <c r="VVD235" s="31"/>
      <c r="VVE235" s="31"/>
      <c r="VVF235" s="31"/>
      <c r="VVG235" s="31"/>
      <c r="VVH235" s="31"/>
      <c r="VVI235" s="31"/>
      <c r="VVJ235" s="31"/>
      <c r="VVK235" s="31"/>
      <c r="VVL235" s="31"/>
      <c r="VVM235" s="31"/>
      <c r="VVN235" s="31"/>
      <c r="VVO235" s="31"/>
      <c r="VVP235" s="31"/>
      <c r="VVQ235" s="31"/>
      <c r="VVR235" s="31"/>
      <c r="VVS235" s="31"/>
      <c r="VVT235" s="31"/>
      <c r="VVU235" s="31"/>
      <c r="VVV235" s="31"/>
      <c r="VVW235" s="31"/>
      <c r="VVX235" s="31"/>
      <c r="VVY235" s="31"/>
      <c r="VVZ235" s="31"/>
      <c r="VWA235" s="31"/>
      <c r="VWB235" s="31"/>
      <c r="VWC235" s="31"/>
      <c r="VWD235" s="31"/>
      <c r="VWE235" s="31"/>
      <c r="VWF235" s="31"/>
      <c r="VWG235" s="31"/>
      <c r="VWH235" s="31"/>
      <c r="VWI235" s="31"/>
      <c r="VWJ235" s="31"/>
      <c r="VWK235" s="31"/>
      <c r="VWL235" s="31"/>
      <c r="VWM235" s="31"/>
      <c r="VWN235" s="31"/>
      <c r="VWO235" s="31"/>
      <c r="VWP235" s="31"/>
      <c r="VWQ235" s="31"/>
      <c r="VWR235" s="31"/>
      <c r="VWS235" s="31"/>
      <c r="VWT235" s="31"/>
      <c r="VWU235" s="31"/>
      <c r="VWV235" s="31"/>
      <c r="VWW235" s="31"/>
      <c r="VWX235" s="31"/>
      <c r="VWY235" s="31"/>
      <c r="VWZ235" s="31"/>
      <c r="VXA235" s="31"/>
      <c r="VXB235" s="31"/>
      <c r="VXC235" s="31"/>
      <c r="VXD235" s="31"/>
      <c r="VXE235" s="31"/>
      <c r="VXF235" s="31"/>
      <c r="VXG235" s="31"/>
      <c r="VXH235" s="31"/>
      <c r="VXI235" s="31"/>
      <c r="VXJ235" s="31"/>
      <c r="VXK235" s="31"/>
      <c r="VXL235" s="31"/>
      <c r="VXM235" s="31"/>
      <c r="VXN235" s="31"/>
      <c r="VXO235" s="31"/>
      <c r="VXP235" s="31"/>
      <c r="VXQ235" s="31"/>
      <c r="VXR235" s="31"/>
      <c r="VXS235" s="31"/>
      <c r="VXT235" s="31"/>
      <c r="VXU235" s="31"/>
      <c r="VXV235" s="31"/>
      <c r="VXW235" s="31"/>
      <c r="VXX235" s="31"/>
      <c r="VXY235" s="31"/>
      <c r="VXZ235" s="31"/>
      <c r="VYA235" s="31"/>
      <c r="VYB235" s="31"/>
      <c r="VYC235" s="31"/>
      <c r="VYD235" s="31"/>
      <c r="VYE235" s="31"/>
      <c r="VYF235" s="31"/>
      <c r="VYG235" s="31"/>
      <c r="VYH235" s="31"/>
      <c r="VYI235" s="31"/>
      <c r="VYJ235" s="31"/>
      <c r="VYK235" s="31"/>
      <c r="VYL235" s="31"/>
      <c r="VYM235" s="31"/>
      <c r="VYN235" s="31"/>
      <c r="VYO235" s="31"/>
      <c r="VYP235" s="31"/>
      <c r="VYQ235" s="31"/>
      <c r="VYR235" s="31"/>
      <c r="VYS235" s="31"/>
      <c r="VYT235" s="31"/>
      <c r="VYU235" s="31"/>
      <c r="VYV235" s="31"/>
      <c r="VYW235" s="31"/>
      <c r="VYX235" s="31"/>
      <c r="VYY235" s="31"/>
      <c r="VYZ235" s="31"/>
      <c r="VZA235" s="31"/>
      <c r="VZB235" s="31"/>
      <c r="VZC235" s="31"/>
      <c r="VZD235" s="31"/>
      <c r="VZE235" s="31"/>
      <c r="VZF235" s="31"/>
      <c r="VZG235" s="31"/>
      <c r="VZH235" s="31"/>
      <c r="VZI235" s="31"/>
      <c r="VZJ235" s="31"/>
      <c r="VZK235" s="31"/>
      <c r="VZL235" s="31"/>
      <c r="VZM235" s="31"/>
      <c r="VZN235" s="31"/>
      <c r="VZO235" s="31"/>
      <c r="VZP235" s="31"/>
      <c r="VZQ235" s="31"/>
      <c r="VZR235" s="31"/>
      <c r="VZS235" s="31"/>
      <c r="VZT235" s="31"/>
      <c r="VZU235" s="31"/>
      <c r="VZV235" s="31"/>
      <c r="VZW235" s="31"/>
      <c r="VZX235" s="31"/>
      <c r="VZY235" s="31"/>
      <c r="VZZ235" s="31"/>
      <c r="WAA235" s="31"/>
      <c r="WAB235" s="31"/>
      <c r="WAC235" s="31"/>
      <c r="WAD235" s="31"/>
      <c r="WAE235" s="31"/>
      <c r="WAF235" s="31"/>
      <c r="WAG235" s="31"/>
      <c r="WAH235" s="31"/>
      <c r="WAI235" s="31"/>
      <c r="WAJ235" s="31"/>
      <c r="WAK235" s="31"/>
      <c r="WAL235" s="31"/>
      <c r="WAM235" s="31"/>
      <c r="WAN235" s="31"/>
      <c r="WAO235" s="31"/>
      <c r="WAP235" s="31"/>
      <c r="WAQ235" s="31"/>
      <c r="WAR235" s="31"/>
      <c r="WAS235" s="31"/>
      <c r="WAT235" s="31"/>
      <c r="WAU235" s="31"/>
      <c r="WAV235" s="31"/>
      <c r="WAW235" s="31"/>
      <c r="WAX235" s="31"/>
      <c r="WAY235" s="31"/>
      <c r="WAZ235" s="31"/>
      <c r="WBA235" s="31"/>
      <c r="WBB235" s="31"/>
      <c r="WBC235" s="31"/>
      <c r="WBD235" s="31"/>
      <c r="WBE235" s="31"/>
      <c r="WBF235" s="31"/>
      <c r="WBG235" s="31"/>
      <c r="WBH235" s="31"/>
      <c r="WBI235" s="31"/>
      <c r="WBJ235" s="31"/>
      <c r="WBK235" s="31"/>
      <c r="WBL235" s="31"/>
      <c r="WBM235" s="31"/>
      <c r="WBN235" s="31"/>
      <c r="WBO235" s="31"/>
      <c r="WBP235" s="31"/>
      <c r="WBQ235" s="31"/>
      <c r="WBR235" s="31"/>
      <c r="WBS235" s="31"/>
      <c r="WBT235" s="31"/>
      <c r="WBU235" s="31"/>
      <c r="WBV235" s="31"/>
      <c r="WBW235" s="31"/>
      <c r="WBX235" s="31"/>
      <c r="WBY235" s="31"/>
      <c r="WBZ235" s="31"/>
      <c r="WCA235" s="31"/>
      <c r="WCB235" s="31"/>
      <c r="WCC235" s="31"/>
      <c r="WCD235" s="31"/>
      <c r="WCE235" s="31"/>
      <c r="WCF235" s="31"/>
      <c r="WCG235" s="31"/>
      <c r="WCH235" s="31"/>
      <c r="WCI235" s="31"/>
      <c r="WCJ235" s="31"/>
      <c r="WCK235" s="31"/>
      <c r="WCL235" s="31"/>
      <c r="WCM235" s="31"/>
      <c r="WCN235" s="31"/>
      <c r="WCO235" s="31"/>
      <c r="WCP235" s="31"/>
      <c r="WCQ235" s="31"/>
      <c r="WCR235" s="31"/>
      <c r="WCS235" s="31"/>
      <c r="WCT235" s="31"/>
      <c r="WCU235" s="31"/>
      <c r="WCV235" s="31"/>
      <c r="WCW235" s="31"/>
      <c r="WCX235" s="31"/>
      <c r="WCY235" s="31"/>
      <c r="WCZ235" s="31"/>
      <c r="WDA235" s="31"/>
      <c r="WDB235" s="31"/>
      <c r="WDC235" s="31"/>
      <c r="WDD235" s="31"/>
      <c r="WDE235" s="31"/>
      <c r="WDF235" s="31"/>
      <c r="WDG235" s="31"/>
      <c r="WDH235" s="31"/>
      <c r="WDI235" s="31"/>
      <c r="WDJ235" s="31"/>
      <c r="WDK235" s="31"/>
      <c r="WDL235" s="31"/>
      <c r="WDM235" s="31"/>
      <c r="WDN235" s="31"/>
      <c r="WDO235" s="31"/>
      <c r="WDP235" s="31"/>
      <c r="WDQ235" s="31"/>
      <c r="WDR235" s="31"/>
      <c r="WDS235" s="31"/>
      <c r="WDT235" s="31"/>
      <c r="WDU235" s="31"/>
      <c r="WDV235" s="31"/>
      <c r="WDW235" s="31"/>
      <c r="WDX235" s="31"/>
      <c r="WDY235" s="31"/>
      <c r="WDZ235" s="31"/>
      <c r="WEA235" s="31"/>
      <c r="WEB235" s="31"/>
      <c r="WEC235" s="31"/>
      <c r="WED235" s="31"/>
      <c r="WEE235" s="31"/>
      <c r="WEF235" s="31"/>
      <c r="WEG235" s="31"/>
      <c r="WEH235" s="31"/>
      <c r="WEI235" s="31"/>
      <c r="WEJ235" s="31"/>
      <c r="WEK235" s="31"/>
      <c r="WEL235" s="31"/>
      <c r="WEM235" s="31"/>
      <c r="WEN235" s="31"/>
      <c r="WEO235" s="31"/>
      <c r="WEP235" s="31"/>
      <c r="WEQ235" s="31"/>
      <c r="WER235" s="31"/>
      <c r="WES235" s="31"/>
      <c r="WET235" s="31"/>
      <c r="WEU235" s="31"/>
      <c r="WEV235" s="31"/>
      <c r="WEW235" s="31"/>
      <c r="WEX235" s="31"/>
      <c r="WEY235" s="31"/>
      <c r="WEZ235" s="31"/>
      <c r="WFA235" s="31"/>
      <c r="WFB235" s="31"/>
      <c r="WFC235" s="31"/>
      <c r="WFD235" s="31"/>
      <c r="WFE235" s="31"/>
      <c r="WFF235" s="31"/>
      <c r="WFG235" s="31"/>
      <c r="WFH235" s="31"/>
      <c r="WFI235" s="31"/>
      <c r="WFJ235" s="31"/>
      <c r="WFK235" s="31"/>
      <c r="WFL235" s="31"/>
      <c r="WFM235" s="31"/>
      <c r="WFN235" s="31"/>
      <c r="WFO235" s="31"/>
      <c r="WFP235" s="31"/>
      <c r="WFQ235" s="31"/>
      <c r="WFR235" s="31"/>
      <c r="WFS235" s="31"/>
      <c r="WFT235" s="31"/>
      <c r="WFU235" s="31"/>
      <c r="WFV235" s="31"/>
      <c r="WFW235" s="31"/>
      <c r="WFX235" s="31"/>
      <c r="WFY235" s="31"/>
      <c r="WFZ235" s="31"/>
      <c r="WGA235" s="31"/>
      <c r="WGB235" s="31"/>
      <c r="WGC235" s="31"/>
      <c r="WGD235" s="31"/>
      <c r="WGE235" s="31"/>
      <c r="WGF235" s="31"/>
      <c r="WGG235" s="31"/>
      <c r="WGH235" s="31"/>
      <c r="WGI235" s="31"/>
      <c r="WGJ235" s="31"/>
      <c r="WGK235" s="31"/>
      <c r="WGL235" s="31"/>
      <c r="WGM235" s="31"/>
      <c r="WGN235" s="31"/>
      <c r="WGO235" s="31"/>
      <c r="WGP235" s="31"/>
      <c r="WGQ235" s="31"/>
      <c r="WGR235" s="31"/>
      <c r="WGS235" s="31"/>
      <c r="WGT235" s="31"/>
      <c r="WGU235" s="31"/>
      <c r="WGV235" s="31"/>
      <c r="WGW235" s="31"/>
      <c r="WGX235" s="31"/>
      <c r="WGY235" s="31"/>
      <c r="WGZ235" s="31"/>
      <c r="WHA235" s="31"/>
      <c r="WHB235" s="31"/>
      <c r="WHC235" s="31"/>
      <c r="WHD235" s="31"/>
      <c r="WHE235" s="31"/>
      <c r="WHF235" s="31"/>
      <c r="WHG235" s="31"/>
      <c r="WHH235" s="31"/>
      <c r="WHI235" s="31"/>
      <c r="WHJ235" s="31"/>
      <c r="WHK235" s="31"/>
      <c r="WHL235" s="31"/>
      <c r="WHM235" s="31"/>
      <c r="WHN235" s="31"/>
      <c r="WHO235" s="31"/>
      <c r="WHP235" s="31"/>
      <c r="WHQ235" s="31"/>
      <c r="WHR235" s="31"/>
      <c r="WHS235" s="31"/>
      <c r="WHT235" s="31"/>
      <c r="WHU235" s="31"/>
      <c r="WHV235" s="31"/>
      <c r="WHW235" s="31"/>
      <c r="WHX235" s="31"/>
      <c r="WHY235" s="31"/>
      <c r="WHZ235" s="31"/>
      <c r="WIA235" s="31"/>
      <c r="WIB235" s="31"/>
      <c r="WIC235" s="31"/>
      <c r="WID235" s="31"/>
      <c r="WIE235" s="31"/>
      <c r="WIF235" s="31"/>
      <c r="WIG235" s="31"/>
      <c r="WIH235" s="31"/>
      <c r="WII235" s="31"/>
      <c r="WIJ235" s="31"/>
      <c r="WIK235" s="31"/>
      <c r="WIL235" s="31"/>
      <c r="WIM235" s="31"/>
      <c r="WIN235" s="31"/>
      <c r="WIO235" s="31"/>
      <c r="WIP235" s="31"/>
      <c r="WIQ235" s="31"/>
      <c r="WIR235" s="31"/>
      <c r="WIS235" s="31"/>
      <c r="WIT235" s="31"/>
      <c r="WIU235" s="31"/>
      <c r="WIV235" s="31"/>
      <c r="WIW235" s="31"/>
      <c r="WIX235" s="31"/>
      <c r="WIY235" s="31"/>
      <c r="WIZ235" s="31"/>
      <c r="WJA235" s="31"/>
      <c r="WJB235" s="31"/>
      <c r="WJC235" s="31"/>
      <c r="WJD235" s="31"/>
      <c r="WJE235" s="31"/>
      <c r="WJF235" s="31"/>
      <c r="WJG235" s="31"/>
      <c r="WJH235" s="31"/>
      <c r="WJI235" s="31"/>
      <c r="WJJ235" s="31"/>
      <c r="WJK235" s="31"/>
      <c r="WJL235" s="31"/>
      <c r="WJM235" s="31"/>
      <c r="WJN235" s="31"/>
      <c r="WJO235" s="31"/>
      <c r="WJP235" s="31"/>
      <c r="WJQ235" s="31"/>
      <c r="WJR235" s="31"/>
      <c r="WJS235" s="31"/>
      <c r="WJT235" s="31"/>
      <c r="WJU235" s="31"/>
      <c r="WJV235" s="31"/>
      <c r="WJW235" s="31"/>
      <c r="WJX235" s="31"/>
      <c r="WJY235" s="31"/>
      <c r="WJZ235" s="31"/>
      <c r="WKA235" s="31"/>
      <c r="WKB235" s="31"/>
      <c r="WKC235" s="31"/>
      <c r="WKD235" s="31"/>
      <c r="WKE235" s="31"/>
      <c r="WKF235" s="31"/>
      <c r="WKG235" s="31"/>
      <c r="WKH235" s="31"/>
      <c r="WKI235" s="31"/>
      <c r="WKJ235" s="31"/>
      <c r="WKK235" s="31"/>
      <c r="WKL235" s="31"/>
      <c r="WKM235" s="31"/>
      <c r="WKN235" s="31"/>
      <c r="WKO235" s="31"/>
      <c r="WKP235" s="31"/>
      <c r="WKQ235" s="31"/>
      <c r="WKR235" s="31"/>
      <c r="WKS235" s="31"/>
      <c r="WKT235" s="31"/>
      <c r="WKU235" s="31"/>
      <c r="WKV235" s="31"/>
      <c r="WKW235" s="31"/>
      <c r="WKX235" s="31"/>
      <c r="WKY235" s="31"/>
      <c r="WKZ235" s="31"/>
      <c r="WLA235" s="31"/>
      <c r="WLB235" s="31"/>
      <c r="WLC235" s="31"/>
      <c r="WLD235" s="31"/>
      <c r="WLE235" s="31"/>
      <c r="WLF235" s="31"/>
      <c r="WLG235" s="31"/>
      <c r="WLH235" s="31"/>
      <c r="WLI235" s="31"/>
      <c r="WLJ235" s="31"/>
      <c r="WLK235" s="31"/>
      <c r="WLL235" s="31"/>
      <c r="WLM235" s="31"/>
      <c r="WLN235" s="31"/>
      <c r="WLO235" s="31"/>
      <c r="WLP235" s="31"/>
      <c r="WLQ235" s="31"/>
      <c r="WLR235" s="31"/>
      <c r="WLS235" s="31"/>
      <c r="WLT235" s="31"/>
      <c r="WLU235" s="31"/>
      <c r="WLV235" s="31"/>
      <c r="WLW235" s="31"/>
      <c r="WLX235" s="31"/>
      <c r="WLY235" s="31"/>
      <c r="WLZ235" s="31"/>
      <c r="WMA235" s="31"/>
      <c r="WMB235" s="31"/>
      <c r="WMC235" s="31"/>
      <c r="WMD235" s="31"/>
      <c r="WME235" s="31"/>
      <c r="WMF235" s="31"/>
      <c r="WMG235" s="31"/>
      <c r="WMH235" s="31"/>
      <c r="WMI235" s="31"/>
      <c r="WMJ235" s="31"/>
      <c r="WMK235" s="31"/>
      <c r="WML235" s="31"/>
      <c r="WMM235" s="31"/>
      <c r="WMN235" s="31"/>
      <c r="WMO235" s="31"/>
      <c r="WMP235" s="31"/>
      <c r="WMQ235" s="31"/>
      <c r="WMR235" s="31"/>
      <c r="WMS235" s="31"/>
      <c r="WMT235" s="31"/>
      <c r="WMU235" s="31"/>
      <c r="WMV235" s="31"/>
      <c r="WMW235" s="31"/>
      <c r="WMX235" s="31"/>
      <c r="WMY235" s="31"/>
      <c r="WMZ235" s="31"/>
      <c r="WNA235" s="31"/>
      <c r="WNB235" s="31"/>
      <c r="WNC235" s="31"/>
      <c r="WND235" s="31"/>
      <c r="WNE235" s="31"/>
      <c r="WNF235" s="31"/>
      <c r="WNG235" s="31"/>
      <c r="WNH235" s="31"/>
      <c r="WNI235" s="31"/>
      <c r="WNJ235" s="31"/>
      <c r="WNK235" s="31"/>
      <c r="WNL235" s="31"/>
      <c r="WNM235" s="31"/>
      <c r="WNN235" s="31"/>
      <c r="WNO235" s="31"/>
      <c r="WNP235" s="31"/>
      <c r="WNQ235" s="31"/>
      <c r="WNR235" s="31"/>
      <c r="WNS235" s="31"/>
      <c r="WNT235" s="31"/>
      <c r="WNU235" s="31"/>
      <c r="WNV235" s="31"/>
      <c r="WNW235" s="31"/>
      <c r="WNX235" s="31"/>
      <c r="WNY235" s="31"/>
      <c r="WNZ235" s="31"/>
      <c r="WOA235" s="31"/>
      <c r="WOB235" s="31"/>
      <c r="WOC235" s="31"/>
      <c r="WOD235" s="31"/>
      <c r="WOE235" s="31"/>
      <c r="WOF235" s="31"/>
      <c r="WOG235" s="31"/>
      <c r="WOH235" s="31"/>
      <c r="WOI235" s="31"/>
      <c r="WOJ235" s="31"/>
      <c r="WOK235" s="31"/>
      <c r="WOL235" s="31"/>
      <c r="WOM235" s="31"/>
      <c r="WON235" s="31"/>
      <c r="WOO235" s="31"/>
      <c r="WOP235" s="31"/>
      <c r="WOQ235" s="31"/>
      <c r="WOR235" s="31"/>
      <c r="WOS235" s="31"/>
      <c r="WOT235" s="31"/>
      <c r="WOU235" s="31"/>
      <c r="WOV235" s="31"/>
      <c r="WOW235" s="31"/>
      <c r="WOX235" s="31"/>
      <c r="WOY235" s="31"/>
      <c r="WOZ235" s="31"/>
      <c r="WPA235" s="31"/>
      <c r="WPB235" s="31"/>
      <c r="WPC235" s="31"/>
      <c r="WPD235" s="31"/>
      <c r="WPE235" s="31"/>
      <c r="WPF235" s="31"/>
      <c r="WPG235" s="31"/>
      <c r="WPH235" s="31"/>
      <c r="WPI235" s="31"/>
      <c r="WPJ235" s="31"/>
      <c r="WPK235" s="31"/>
      <c r="WPL235" s="31"/>
      <c r="WPM235" s="31"/>
      <c r="WPN235" s="31"/>
      <c r="WPO235" s="31"/>
      <c r="WPP235" s="31"/>
      <c r="WPQ235" s="31"/>
      <c r="WPR235" s="31"/>
      <c r="WPS235" s="31"/>
      <c r="WPT235" s="31"/>
      <c r="WPU235" s="31"/>
      <c r="WPV235" s="31"/>
      <c r="WPW235" s="31"/>
      <c r="WPX235" s="31"/>
      <c r="WPY235" s="31"/>
      <c r="WPZ235" s="31"/>
      <c r="WQA235" s="31"/>
      <c r="WQB235" s="31"/>
      <c r="WQC235" s="31"/>
      <c r="WQD235" s="31"/>
      <c r="WQE235" s="31"/>
      <c r="WQF235" s="31"/>
      <c r="WQG235" s="31"/>
      <c r="WQH235" s="31"/>
      <c r="WQI235" s="31"/>
      <c r="WQJ235" s="31"/>
      <c r="WQK235" s="31"/>
      <c r="WQL235" s="31"/>
      <c r="WQM235" s="31"/>
      <c r="WQN235" s="31"/>
      <c r="WQO235" s="31"/>
      <c r="WQP235" s="31"/>
      <c r="WQQ235" s="31"/>
      <c r="WQR235" s="31"/>
      <c r="WQS235" s="31"/>
      <c r="WQT235" s="31"/>
      <c r="WQU235" s="31"/>
      <c r="WQV235" s="31"/>
      <c r="WQW235" s="31"/>
      <c r="WQX235" s="31"/>
      <c r="WQY235" s="31"/>
      <c r="WQZ235" s="31"/>
      <c r="WRA235" s="31"/>
      <c r="WRB235" s="31"/>
      <c r="WRC235" s="31"/>
      <c r="WRD235" s="31"/>
      <c r="WRE235" s="31"/>
      <c r="WRF235" s="31"/>
      <c r="WRG235" s="31"/>
      <c r="WRH235" s="31"/>
      <c r="WRI235" s="31"/>
      <c r="WRJ235" s="31"/>
      <c r="WRK235" s="31"/>
      <c r="WRL235" s="31"/>
      <c r="WRM235" s="31"/>
      <c r="WRN235" s="31"/>
      <c r="WRO235" s="31"/>
      <c r="WRP235" s="31"/>
      <c r="WRQ235" s="31"/>
      <c r="WRR235" s="31"/>
      <c r="WRS235" s="31"/>
      <c r="WRT235" s="31"/>
      <c r="WRU235" s="31"/>
      <c r="WRV235" s="31"/>
      <c r="WRW235" s="31"/>
      <c r="WRX235" s="31"/>
      <c r="WRY235" s="31"/>
      <c r="WRZ235" s="31"/>
      <c r="WSA235" s="31"/>
      <c r="WSB235" s="31"/>
      <c r="WSC235" s="31"/>
      <c r="WSD235" s="31"/>
      <c r="WSE235" s="31"/>
      <c r="WSF235" s="31"/>
      <c r="WSG235" s="31"/>
      <c r="WSH235" s="31"/>
      <c r="WSI235" s="31"/>
      <c r="WSJ235" s="31"/>
      <c r="WSK235" s="31"/>
      <c r="WSL235" s="31"/>
      <c r="WSM235" s="31"/>
      <c r="WSN235" s="31"/>
      <c r="WSO235" s="31"/>
      <c r="WSP235" s="31"/>
      <c r="WSQ235" s="31"/>
      <c r="WSR235" s="31"/>
      <c r="WSS235" s="31"/>
      <c r="WST235" s="31"/>
      <c r="WSU235" s="31"/>
      <c r="WSV235" s="31"/>
      <c r="WSW235" s="31"/>
      <c r="WSX235" s="31"/>
      <c r="WSY235" s="31"/>
      <c r="WSZ235" s="31"/>
      <c r="WTA235" s="31"/>
      <c r="WTB235" s="31"/>
      <c r="WTC235" s="31"/>
      <c r="WTD235" s="31"/>
      <c r="WTE235" s="31"/>
      <c r="WTF235" s="31"/>
      <c r="WTG235" s="31"/>
      <c r="WTH235" s="31"/>
      <c r="WTI235" s="31"/>
      <c r="WTJ235" s="31"/>
      <c r="WTK235" s="31"/>
      <c r="WTL235" s="31"/>
      <c r="WTM235" s="31"/>
      <c r="WTN235" s="31"/>
      <c r="WTO235" s="31"/>
      <c r="WTP235" s="31"/>
      <c r="WTQ235" s="31"/>
      <c r="WTR235" s="31"/>
      <c r="WTS235" s="31"/>
      <c r="WTT235" s="31"/>
      <c r="WTU235" s="31"/>
      <c r="WTV235" s="31"/>
      <c r="WTW235" s="31"/>
      <c r="WTX235" s="31"/>
      <c r="WTY235" s="31"/>
      <c r="WTZ235" s="31"/>
      <c r="WUA235" s="31"/>
      <c r="WUB235" s="31"/>
      <c r="WUC235" s="31"/>
      <c r="WUD235" s="31"/>
      <c r="WUE235" s="31"/>
      <c r="WUF235" s="31"/>
      <c r="WUG235" s="31"/>
      <c r="WUH235" s="31"/>
      <c r="WUI235" s="31"/>
      <c r="WUJ235" s="31"/>
      <c r="WUK235" s="31"/>
      <c r="WUL235" s="31"/>
      <c r="WUM235" s="31"/>
      <c r="WUN235" s="31"/>
      <c r="WUO235" s="31"/>
      <c r="WUP235" s="31"/>
      <c r="WUQ235" s="31"/>
      <c r="WUR235" s="31"/>
      <c r="WUS235" s="31"/>
      <c r="WUT235" s="31"/>
      <c r="WUU235" s="31"/>
      <c r="WUV235" s="31"/>
      <c r="WUW235" s="31"/>
      <c r="WUX235" s="31"/>
      <c r="WUY235" s="31"/>
      <c r="WUZ235" s="31"/>
      <c r="WVA235" s="31"/>
      <c r="WVB235" s="31"/>
      <c r="WVC235" s="31"/>
      <c r="WVD235" s="31"/>
      <c r="WVE235" s="31"/>
      <c r="WVF235" s="31"/>
      <c r="WVG235" s="31"/>
      <c r="WVH235" s="31"/>
      <c r="WVI235" s="31"/>
      <c r="WVJ235" s="31"/>
      <c r="WVK235" s="31"/>
      <c r="WVL235" s="31"/>
      <c r="WVM235" s="31"/>
      <c r="WVN235" s="31"/>
      <c r="WVO235" s="31"/>
      <c r="WVP235" s="31"/>
      <c r="WVQ235" s="31"/>
      <c r="WVR235" s="31"/>
      <c r="WVS235" s="31"/>
    </row>
    <row r="236" spans="1:16139" s="29" customFormat="1" ht="53.25" customHeight="1">
      <c r="A236" s="21">
        <v>7729314745</v>
      </c>
      <c r="B236" s="8" t="s">
        <v>278</v>
      </c>
      <c r="C236" s="8" t="s">
        <v>110</v>
      </c>
      <c r="D236" s="8" t="s">
        <v>287</v>
      </c>
      <c r="E236" s="8"/>
      <c r="F236" s="8"/>
      <c r="G236" s="9">
        <f>'2023'!G239</f>
        <v>31.082999999999998</v>
      </c>
      <c r="H236" s="9">
        <f>'2023'!H239</f>
        <v>12.933999999999999</v>
      </c>
      <c r="I236" s="9">
        <f>'2023'!I239</f>
        <v>6.4669999999999996</v>
      </c>
      <c r="J236" s="9">
        <f>'2023'!J239</f>
        <v>19.401</v>
      </c>
      <c r="K236" s="9">
        <f t="shared" si="103"/>
        <v>69.884999999999991</v>
      </c>
      <c r="L236" s="23">
        <v>10007.605470700002</v>
      </c>
      <c r="M236" s="10">
        <v>9749.2800000000007</v>
      </c>
      <c r="N236" s="23">
        <f>'2023'!O239</f>
        <v>1822.0800000000002</v>
      </c>
      <c r="O236" s="10">
        <f t="shared" ref="O236:O239" si="108">N236*1.04</f>
        <v>1894.9632000000001</v>
      </c>
      <c r="P236" s="11">
        <f t="shared" si="104"/>
        <v>254430.68820576815</v>
      </c>
      <c r="Q236" s="11">
        <f t="shared" si="105"/>
        <v>105871.58643803382</v>
      </c>
      <c r="R236" s="11">
        <f t="shared" si="105"/>
        <v>50793.866745600004</v>
      </c>
      <c r="S236" s="11">
        <f t="shared" si="106"/>
        <v>152381.6002368</v>
      </c>
      <c r="T236" s="11">
        <f t="shared" si="107"/>
        <v>563477.74162620201</v>
      </c>
      <c r="U236" s="27"/>
      <c r="V236" s="25"/>
      <c r="W236" s="25"/>
      <c r="X236" s="13"/>
      <c r="Y236" s="13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  <c r="JM236" s="26"/>
      <c r="JN236" s="26"/>
      <c r="JO236" s="26"/>
      <c r="JP236" s="26"/>
      <c r="JQ236" s="26"/>
      <c r="JR236" s="26"/>
      <c r="JS236" s="26"/>
      <c r="JT236" s="26"/>
      <c r="JU236" s="26"/>
      <c r="JV236" s="26"/>
      <c r="JW236" s="26"/>
      <c r="JX236" s="26"/>
      <c r="JY236" s="26"/>
      <c r="JZ236" s="26"/>
      <c r="KA236" s="26"/>
      <c r="KB236" s="26"/>
      <c r="KC236" s="26"/>
      <c r="KD236" s="26"/>
      <c r="KE236" s="26"/>
      <c r="KF236" s="26"/>
      <c r="KG236" s="26"/>
      <c r="KH236" s="26"/>
      <c r="KI236" s="26"/>
      <c r="KJ236" s="26"/>
      <c r="KK236" s="26"/>
      <c r="KL236" s="26"/>
      <c r="KM236" s="26"/>
      <c r="KN236" s="26"/>
      <c r="KO236" s="26"/>
      <c r="KP236" s="26"/>
      <c r="KQ236" s="26"/>
      <c r="KR236" s="26"/>
      <c r="KS236" s="26"/>
      <c r="KT236" s="26"/>
      <c r="KU236" s="26"/>
      <c r="KV236" s="26"/>
      <c r="KW236" s="26"/>
      <c r="KX236" s="26"/>
      <c r="KY236" s="26"/>
      <c r="KZ236" s="26"/>
      <c r="LA236" s="26"/>
      <c r="LB236" s="26"/>
      <c r="LC236" s="26"/>
      <c r="LD236" s="26"/>
      <c r="LE236" s="26"/>
      <c r="LF236" s="26"/>
      <c r="LG236" s="26"/>
      <c r="LH236" s="26"/>
      <c r="LI236" s="26"/>
      <c r="LJ236" s="26"/>
      <c r="LK236" s="26"/>
      <c r="LL236" s="26"/>
      <c r="LM236" s="26"/>
      <c r="LN236" s="26"/>
      <c r="LO236" s="26"/>
      <c r="LP236" s="26"/>
      <c r="LQ236" s="26"/>
      <c r="LR236" s="26"/>
      <c r="LS236" s="26"/>
      <c r="LT236" s="26"/>
      <c r="LU236" s="26"/>
      <c r="LV236" s="26"/>
      <c r="LW236" s="26"/>
      <c r="LX236" s="26"/>
      <c r="LY236" s="26"/>
      <c r="LZ236" s="26"/>
      <c r="MA236" s="26"/>
      <c r="MB236" s="26"/>
      <c r="MC236" s="26"/>
      <c r="MD236" s="26"/>
      <c r="ME236" s="26"/>
      <c r="MF236" s="26"/>
      <c r="MG236" s="26"/>
      <c r="MH236" s="26"/>
      <c r="MI236" s="26"/>
      <c r="MJ236" s="26"/>
      <c r="MK236" s="26"/>
      <c r="ML236" s="26"/>
      <c r="MM236" s="26"/>
      <c r="MN236" s="26"/>
      <c r="MO236" s="26"/>
      <c r="MP236" s="26"/>
      <c r="MQ236" s="26"/>
      <c r="MR236" s="26"/>
      <c r="MS236" s="26"/>
      <c r="MT236" s="26"/>
      <c r="MU236" s="26"/>
      <c r="MV236" s="26"/>
      <c r="MW236" s="26"/>
      <c r="MX236" s="26"/>
      <c r="MY236" s="26"/>
      <c r="MZ236" s="26"/>
      <c r="NA236" s="26"/>
      <c r="NB236" s="26"/>
      <c r="NC236" s="26"/>
      <c r="ND236" s="26"/>
      <c r="NE236" s="26"/>
      <c r="NF236" s="26"/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SQ236" s="26"/>
      <c r="SR236" s="26"/>
      <c r="SS236" s="26"/>
      <c r="ST236" s="26"/>
      <c r="SU236" s="26"/>
      <c r="SV236" s="26"/>
      <c r="SW236" s="26"/>
      <c r="SX236" s="26"/>
      <c r="SY236" s="26"/>
      <c r="SZ236" s="26"/>
      <c r="TA236" s="26"/>
      <c r="TB236" s="26"/>
      <c r="TC236" s="26"/>
      <c r="TD236" s="26"/>
      <c r="TE236" s="26"/>
      <c r="TF236" s="26"/>
      <c r="TG236" s="26"/>
      <c r="TH236" s="26"/>
      <c r="TI236" s="26"/>
      <c r="TJ236" s="26"/>
      <c r="TK236" s="26"/>
      <c r="TL236" s="26"/>
      <c r="TM236" s="26"/>
      <c r="TN236" s="26"/>
      <c r="TO236" s="26"/>
      <c r="TP236" s="26"/>
      <c r="TQ236" s="26"/>
      <c r="TR236" s="26"/>
      <c r="TS236" s="26"/>
      <c r="TT236" s="26"/>
      <c r="TU236" s="26"/>
      <c r="TV236" s="26"/>
      <c r="TW236" s="26"/>
      <c r="TX236" s="26"/>
      <c r="TY236" s="26"/>
      <c r="TZ236" s="26"/>
      <c r="UA236" s="26"/>
      <c r="UB236" s="26"/>
      <c r="UC236" s="26"/>
      <c r="UD236" s="26"/>
      <c r="UE236" s="26"/>
      <c r="UF236" s="26"/>
      <c r="UG236" s="26"/>
      <c r="UH236" s="26"/>
      <c r="UI236" s="26"/>
      <c r="UJ236" s="26"/>
      <c r="UK236" s="26"/>
      <c r="UL236" s="26"/>
      <c r="UM236" s="26"/>
      <c r="UN236" s="26"/>
      <c r="UO236" s="26"/>
      <c r="UP236" s="26"/>
      <c r="UQ236" s="26"/>
      <c r="UR236" s="26"/>
      <c r="US236" s="26"/>
      <c r="UT236" s="26"/>
      <c r="UU236" s="26"/>
      <c r="UV236" s="26"/>
      <c r="UW236" s="26"/>
      <c r="UX236" s="26"/>
      <c r="UY236" s="26"/>
      <c r="UZ236" s="26"/>
      <c r="VA236" s="26"/>
      <c r="VB236" s="26"/>
      <c r="VC236" s="26"/>
      <c r="VD236" s="26"/>
      <c r="VE236" s="26"/>
      <c r="VF236" s="26"/>
      <c r="VG236" s="26"/>
      <c r="VH236" s="26"/>
      <c r="VI236" s="26"/>
      <c r="VJ236" s="26"/>
      <c r="VK236" s="26"/>
      <c r="VL236" s="26"/>
      <c r="VM236" s="26"/>
      <c r="VN236" s="26"/>
      <c r="VO236" s="26"/>
      <c r="VP236" s="26"/>
      <c r="VQ236" s="26"/>
      <c r="VR236" s="26"/>
      <c r="VS236" s="26"/>
      <c r="VT236" s="26"/>
      <c r="VU236" s="26"/>
      <c r="VV236" s="26"/>
      <c r="VW236" s="26"/>
      <c r="VX236" s="26"/>
      <c r="VY236" s="26"/>
      <c r="VZ236" s="26"/>
      <c r="WA236" s="26"/>
      <c r="WB236" s="26"/>
      <c r="WC236" s="26"/>
      <c r="WD236" s="26"/>
      <c r="WE236" s="26"/>
      <c r="WF236" s="26"/>
      <c r="WG236" s="26"/>
      <c r="WH236" s="26"/>
      <c r="WI236" s="26"/>
      <c r="WJ236" s="26"/>
      <c r="WK236" s="26"/>
      <c r="WL236" s="26"/>
      <c r="WM236" s="26"/>
      <c r="WN236" s="26"/>
      <c r="WO236" s="26"/>
      <c r="WP236" s="26"/>
      <c r="WQ236" s="26"/>
      <c r="WR236" s="26"/>
      <c r="WS236" s="26"/>
      <c r="WT236" s="26"/>
      <c r="WU236" s="26"/>
      <c r="WV236" s="26"/>
      <c r="WW236" s="26"/>
      <c r="WX236" s="26"/>
      <c r="WY236" s="26"/>
      <c r="WZ236" s="26"/>
      <c r="XA236" s="26"/>
      <c r="XB236" s="26"/>
      <c r="XC236" s="26"/>
      <c r="XD236" s="26"/>
      <c r="XE236" s="26"/>
      <c r="XF236" s="26"/>
      <c r="XG236" s="26"/>
      <c r="XH236" s="26"/>
      <c r="XI236" s="26"/>
      <c r="XJ236" s="26"/>
      <c r="XK236" s="26"/>
      <c r="XL236" s="26"/>
      <c r="XM236" s="26"/>
      <c r="XN236" s="26"/>
      <c r="XO236" s="26"/>
      <c r="XP236" s="26"/>
      <c r="XQ236" s="26"/>
      <c r="XR236" s="26"/>
      <c r="XS236" s="26"/>
      <c r="XT236" s="26"/>
      <c r="XU236" s="26"/>
      <c r="XV236" s="26"/>
      <c r="XW236" s="26"/>
      <c r="XX236" s="26"/>
      <c r="XY236" s="26"/>
      <c r="XZ236" s="26"/>
      <c r="YA236" s="26"/>
      <c r="YB236" s="26"/>
      <c r="YC236" s="26"/>
      <c r="YD236" s="26"/>
      <c r="YE236" s="26"/>
      <c r="YF236" s="26"/>
      <c r="YG236" s="26"/>
      <c r="YH236" s="26"/>
      <c r="YI236" s="26"/>
      <c r="YJ236" s="26"/>
      <c r="YK236" s="26"/>
      <c r="YL236" s="26"/>
      <c r="YM236" s="26"/>
      <c r="YN236" s="26"/>
      <c r="YO236" s="26"/>
      <c r="YP236" s="26"/>
      <c r="YQ236" s="26"/>
      <c r="YR236" s="26"/>
      <c r="YS236" s="26"/>
      <c r="YT236" s="26"/>
      <c r="YU236" s="26"/>
      <c r="YV236" s="26"/>
      <c r="YW236" s="26"/>
      <c r="YX236" s="26"/>
      <c r="YY236" s="26"/>
      <c r="YZ236" s="26"/>
      <c r="ZA236" s="26"/>
      <c r="ZB236" s="26"/>
      <c r="ZC236" s="26"/>
      <c r="ZD236" s="26"/>
      <c r="ZE236" s="26"/>
      <c r="ZF236" s="26"/>
      <c r="ZG236" s="26"/>
      <c r="ZH236" s="26"/>
      <c r="ZI236" s="26"/>
      <c r="ZJ236" s="26"/>
      <c r="ZK236" s="26"/>
      <c r="ZL236" s="26"/>
      <c r="ZM236" s="26"/>
      <c r="ZN236" s="26"/>
      <c r="ZO236" s="26"/>
      <c r="ZP236" s="26"/>
      <c r="ZQ236" s="26"/>
      <c r="ZR236" s="26"/>
      <c r="ZS236" s="26"/>
      <c r="ZT236" s="26"/>
      <c r="ZU236" s="26"/>
      <c r="ZV236" s="26"/>
      <c r="ZW236" s="26"/>
      <c r="ZX236" s="26"/>
      <c r="ZY236" s="26"/>
      <c r="ZZ236" s="26"/>
      <c r="AAA236" s="26"/>
      <c r="AAB236" s="26"/>
      <c r="AAC236" s="26"/>
      <c r="AAD236" s="26"/>
      <c r="AAE236" s="26"/>
      <c r="AAF236" s="26"/>
      <c r="AAG236" s="26"/>
      <c r="AAH236" s="26"/>
      <c r="AAI236" s="26"/>
      <c r="AAJ236" s="26"/>
      <c r="AAK236" s="26"/>
      <c r="AAL236" s="26"/>
      <c r="AAM236" s="26"/>
      <c r="AAN236" s="26"/>
      <c r="AAO236" s="26"/>
      <c r="AAP236" s="26"/>
      <c r="AAQ236" s="26"/>
      <c r="AAR236" s="26"/>
      <c r="AAS236" s="26"/>
      <c r="AAT236" s="26"/>
      <c r="AAU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  <c r="AGP236" s="26"/>
      <c r="AGQ236" s="26"/>
      <c r="AGR236" s="26"/>
      <c r="AGS236" s="26"/>
      <c r="AGT236" s="26"/>
      <c r="AGU236" s="26"/>
      <c r="AGV236" s="26"/>
      <c r="AGW236" s="26"/>
      <c r="AGX236" s="26"/>
      <c r="AGY236" s="26"/>
      <c r="AGZ236" s="26"/>
      <c r="AHA236" s="26"/>
      <c r="AHB236" s="26"/>
      <c r="AHC236" s="26"/>
      <c r="AHD236" s="26"/>
      <c r="AHE236" s="26"/>
      <c r="AHF236" s="26"/>
      <c r="AHG236" s="26"/>
      <c r="AHH236" s="26"/>
      <c r="AHI236" s="26"/>
      <c r="AHJ236" s="26"/>
      <c r="AHK236" s="26"/>
      <c r="AHL236" s="26"/>
      <c r="AHM236" s="26"/>
      <c r="AHN236" s="26"/>
      <c r="AHO236" s="26"/>
      <c r="AHP236" s="26"/>
      <c r="AHQ236" s="26"/>
      <c r="AHR236" s="26"/>
      <c r="AHS236" s="26"/>
      <c r="AHT236" s="26"/>
      <c r="AHU236" s="26"/>
      <c r="AHV236" s="26"/>
      <c r="AHW236" s="26"/>
      <c r="AHX236" s="26"/>
      <c r="AHY236" s="26"/>
      <c r="AHZ236" s="26"/>
      <c r="AIA236" s="26"/>
      <c r="AIB236" s="26"/>
      <c r="AIC236" s="26"/>
      <c r="AID236" s="26"/>
      <c r="AIE236" s="26"/>
      <c r="AIF236" s="26"/>
      <c r="AIG236" s="26"/>
      <c r="AIH236" s="26"/>
      <c r="AII236" s="26"/>
      <c r="AIJ236" s="26"/>
      <c r="AIK236" s="26"/>
      <c r="AIL236" s="26"/>
      <c r="AIM236" s="26"/>
      <c r="AIN236" s="26"/>
      <c r="AIO236" s="26"/>
      <c r="AIP236" s="26"/>
      <c r="AIQ236" s="26"/>
      <c r="AIR236" s="26"/>
      <c r="AIS236" s="26"/>
      <c r="AIT236" s="26"/>
      <c r="AIU236" s="26"/>
      <c r="AIV236" s="26"/>
      <c r="AIW236" s="26"/>
      <c r="AIX236" s="26"/>
      <c r="AIY236" s="26"/>
      <c r="AIZ236" s="26"/>
      <c r="AJA236" s="26"/>
      <c r="AJB236" s="26"/>
      <c r="AJC236" s="26"/>
      <c r="AJD236" s="26"/>
      <c r="AJE236" s="26"/>
      <c r="AJF236" s="26"/>
      <c r="AJG236" s="26"/>
      <c r="AJH236" s="26"/>
      <c r="AJI236" s="26"/>
      <c r="AJJ236" s="26"/>
      <c r="AJK236" s="26"/>
      <c r="AJL236" s="26"/>
      <c r="AJM236" s="26"/>
      <c r="AJN236" s="26"/>
      <c r="AJO236" s="26"/>
      <c r="AJP236" s="26"/>
      <c r="AJQ236" s="26"/>
      <c r="AJR236" s="26"/>
      <c r="AJS236" s="26"/>
      <c r="AJT236" s="26"/>
      <c r="AJU236" s="26"/>
      <c r="AJV236" s="26"/>
      <c r="AJW236" s="26"/>
      <c r="AJX236" s="26"/>
      <c r="AJY236" s="26"/>
      <c r="AJZ236" s="26"/>
      <c r="AKA236" s="26"/>
      <c r="AKB236" s="26"/>
      <c r="AKC236" s="26"/>
      <c r="AKD236" s="26"/>
      <c r="AKE236" s="26"/>
      <c r="AKF236" s="26"/>
      <c r="AKG236" s="26"/>
      <c r="AKH236" s="26"/>
      <c r="AKI236" s="26"/>
      <c r="AKJ236" s="26"/>
      <c r="AKK236" s="26"/>
      <c r="AKL236" s="26"/>
      <c r="AKM236" s="26"/>
      <c r="AKN236" s="26"/>
      <c r="AKO236" s="26"/>
      <c r="AKP236" s="26"/>
      <c r="AKQ236" s="26"/>
      <c r="AKR236" s="26"/>
      <c r="AKS236" s="26"/>
      <c r="AKT236" s="26"/>
      <c r="AKU236" s="26"/>
      <c r="AKV236" s="26"/>
      <c r="AKW236" s="26"/>
      <c r="AKX236" s="26"/>
      <c r="AKY236" s="26"/>
      <c r="AKZ236" s="26"/>
      <c r="ALA236" s="26"/>
      <c r="ALB236" s="26"/>
      <c r="ALC236" s="26"/>
      <c r="ALD236" s="26"/>
      <c r="ALE236" s="26"/>
      <c r="ALF236" s="26"/>
      <c r="ALG236" s="26"/>
      <c r="ALH236" s="26"/>
      <c r="ALI236" s="26"/>
      <c r="ALJ236" s="26"/>
      <c r="ALK236" s="26"/>
      <c r="ALL236" s="26"/>
      <c r="ALM236" s="26"/>
      <c r="ALN236" s="26"/>
      <c r="ALO236" s="26"/>
      <c r="ALP236" s="26"/>
      <c r="ALQ236" s="26"/>
      <c r="ALR236" s="26"/>
      <c r="ALS236" s="26"/>
      <c r="ALT236" s="26"/>
      <c r="ALU236" s="26"/>
      <c r="ALV236" s="26"/>
      <c r="ALW236" s="26"/>
      <c r="ALX236" s="26"/>
      <c r="ALY236" s="26"/>
      <c r="ALZ236" s="26"/>
      <c r="AMA236" s="26"/>
      <c r="AMB236" s="26"/>
      <c r="AMC236" s="26"/>
      <c r="AMD236" s="26"/>
      <c r="AME236" s="26"/>
      <c r="AMF236" s="26"/>
      <c r="AMG236" s="26"/>
      <c r="AMH236" s="26"/>
      <c r="AMI236" s="26"/>
      <c r="AMJ236" s="26"/>
      <c r="AMK236" s="26"/>
      <c r="AML236" s="26"/>
      <c r="AMM236" s="26"/>
      <c r="AMN236" s="26"/>
      <c r="AMO236" s="26"/>
      <c r="AMP236" s="26"/>
      <c r="AMQ236" s="26"/>
      <c r="AMR236" s="26"/>
      <c r="AMS236" s="26"/>
      <c r="AMT236" s="26"/>
      <c r="AMU236" s="26"/>
      <c r="AMV236" s="26"/>
      <c r="AMW236" s="26"/>
      <c r="AMX236" s="26"/>
      <c r="AMY236" s="26"/>
      <c r="AMZ236" s="26"/>
      <c r="ANA236" s="26"/>
      <c r="ANB236" s="26"/>
      <c r="ANC236" s="26"/>
      <c r="AND236" s="26"/>
      <c r="ANE236" s="26"/>
      <c r="ANF236" s="26"/>
      <c r="ANG236" s="26"/>
      <c r="ANH236" s="26"/>
      <c r="ANI236" s="26"/>
      <c r="ANJ236" s="26"/>
      <c r="ANK236" s="26"/>
      <c r="ANL236" s="26"/>
      <c r="ANM236" s="26"/>
      <c r="ANN236" s="26"/>
      <c r="ANO236" s="26"/>
      <c r="ANP236" s="26"/>
      <c r="ANQ236" s="26"/>
      <c r="ANR236" s="26"/>
      <c r="ANS236" s="26"/>
      <c r="ANT236" s="26"/>
      <c r="ANU236" s="26"/>
      <c r="ANV236" s="26"/>
      <c r="ANW236" s="26"/>
      <c r="ANX236" s="26"/>
      <c r="ANY236" s="26"/>
      <c r="ANZ236" s="26"/>
      <c r="AOA236" s="26"/>
      <c r="AOB236" s="26"/>
      <c r="AOC236" s="26"/>
      <c r="AOD236" s="26"/>
      <c r="AOE236" s="26"/>
      <c r="AOF236" s="26"/>
      <c r="AOG236" s="26"/>
      <c r="AOH236" s="26"/>
      <c r="AOI236" s="26"/>
      <c r="AOJ236" s="26"/>
      <c r="AOK236" s="26"/>
      <c r="AOL236" s="26"/>
      <c r="AOM236" s="26"/>
      <c r="AON236" s="26"/>
      <c r="AOO236" s="26"/>
      <c r="AOP236" s="26"/>
      <c r="AOQ236" s="26"/>
      <c r="AOR236" s="26"/>
      <c r="AOS236" s="26"/>
      <c r="AOT236" s="26"/>
      <c r="AOU236" s="26"/>
      <c r="AOV236" s="26"/>
      <c r="AOW236" s="26"/>
      <c r="AOX236" s="26"/>
      <c r="AOY236" s="26"/>
      <c r="AOZ236" s="26"/>
      <c r="APA236" s="26"/>
      <c r="APB236" s="26"/>
      <c r="APC236" s="26"/>
      <c r="APD236" s="26"/>
      <c r="APE236" s="26"/>
      <c r="APF236" s="26"/>
      <c r="APG236" s="26"/>
      <c r="APH236" s="26"/>
      <c r="API236" s="26"/>
      <c r="APJ236" s="26"/>
      <c r="APK236" s="26"/>
      <c r="APL236" s="26"/>
      <c r="APM236" s="26"/>
      <c r="APN236" s="26"/>
      <c r="APO236" s="26"/>
      <c r="APP236" s="26"/>
      <c r="APQ236" s="26"/>
      <c r="APR236" s="26"/>
      <c r="APS236" s="26"/>
      <c r="APT236" s="26"/>
      <c r="APU236" s="26"/>
      <c r="APV236" s="26"/>
      <c r="APW236" s="26"/>
      <c r="APX236" s="26"/>
      <c r="APY236" s="26"/>
      <c r="APZ236" s="26"/>
      <c r="AQA236" s="26"/>
      <c r="AQB236" s="26"/>
      <c r="AQC236" s="26"/>
      <c r="AQD236" s="26"/>
      <c r="AQE236" s="26"/>
      <c r="AQF236" s="26"/>
      <c r="AQG236" s="26"/>
      <c r="AQH236" s="26"/>
      <c r="AQI236" s="26"/>
      <c r="AQJ236" s="26"/>
      <c r="AQK236" s="26"/>
      <c r="AQL236" s="26"/>
      <c r="AQM236" s="26"/>
      <c r="AQN236" s="26"/>
      <c r="AQO236" s="26"/>
      <c r="AQP236" s="26"/>
      <c r="AQQ236" s="26"/>
      <c r="AQR236" s="26"/>
      <c r="AQS236" s="26"/>
      <c r="AQT236" s="26"/>
      <c r="AQU236" s="26"/>
      <c r="AQV236" s="26"/>
      <c r="AQW236" s="26"/>
      <c r="AQX236" s="26"/>
      <c r="AQY236" s="26"/>
      <c r="AQZ236" s="26"/>
      <c r="ARA236" s="26"/>
      <c r="ARB236" s="26"/>
      <c r="ARC236" s="26"/>
      <c r="ARD236" s="26"/>
      <c r="ARE236" s="26"/>
      <c r="ARF236" s="26"/>
      <c r="ARG236" s="26"/>
      <c r="ARH236" s="26"/>
      <c r="ARI236" s="26"/>
      <c r="ARJ236" s="26"/>
      <c r="ARK236" s="26"/>
      <c r="ARL236" s="26"/>
      <c r="ARM236" s="26"/>
      <c r="ARN236" s="26"/>
      <c r="ARO236" s="26"/>
      <c r="ARP236" s="26"/>
      <c r="ARQ236" s="26"/>
      <c r="ARR236" s="26"/>
      <c r="ARS236" s="26"/>
      <c r="ART236" s="26"/>
      <c r="ARU236" s="26"/>
      <c r="ARV236" s="26"/>
      <c r="ARW236" s="26"/>
      <c r="ARX236" s="26"/>
      <c r="ARY236" s="26"/>
      <c r="ARZ236" s="26"/>
      <c r="ASA236" s="26"/>
      <c r="ASB236" s="26"/>
      <c r="ASC236" s="26"/>
      <c r="ASD236" s="26"/>
      <c r="ASE236" s="26"/>
      <c r="ASF236" s="26"/>
      <c r="ASG236" s="26"/>
      <c r="ASH236" s="26"/>
      <c r="ASI236" s="26"/>
      <c r="ASJ236" s="26"/>
      <c r="ASK236" s="26"/>
      <c r="ASL236" s="26"/>
      <c r="ASM236" s="26"/>
      <c r="ASN236" s="26"/>
      <c r="ASO236" s="26"/>
      <c r="ASP236" s="26"/>
      <c r="ASQ236" s="26"/>
      <c r="ASR236" s="26"/>
      <c r="ASS236" s="26"/>
      <c r="AST236" s="26"/>
      <c r="ASU236" s="26"/>
      <c r="ASV236" s="26"/>
      <c r="ASW236" s="26"/>
      <c r="ASX236" s="26"/>
      <c r="ASY236" s="26"/>
      <c r="ASZ236" s="26"/>
      <c r="ATA236" s="26"/>
      <c r="ATB236" s="26"/>
      <c r="ATC236" s="26"/>
      <c r="ATD236" s="26"/>
      <c r="ATE236" s="26"/>
      <c r="ATF236" s="26"/>
      <c r="ATG236" s="26"/>
      <c r="ATH236" s="26"/>
      <c r="ATI236" s="26"/>
      <c r="ATJ236" s="26"/>
      <c r="ATK236" s="26"/>
      <c r="ATL236" s="26"/>
      <c r="ATM236" s="26"/>
      <c r="ATN236" s="26"/>
      <c r="ATO236" s="26"/>
      <c r="ATP236" s="26"/>
      <c r="ATQ236" s="26"/>
      <c r="ATR236" s="26"/>
      <c r="ATS236" s="26"/>
      <c r="ATT236" s="26"/>
      <c r="ATU236" s="26"/>
      <c r="ATV236" s="26"/>
      <c r="ATW236" s="26"/>
      <c r="ATX236" s="26"/>
      <c r="ATY236" s="26"/>
      <c r="ATZ236" s="26"/>
      <c r="AUA236" s="26"/>
      <c r="AUB236" s="26"/>
      <c r="AUC236" s="26"/>
      <c r="AUD236" s="26"/>
      <c r="AUE236" s="26"/>
      <c r="AUF236" s="26"/>
      <c r="AUG236" s="26"/>
      <c r="AUH236" s="26"/>
      <c r="AUI236" s="26"/>
      <c r="AUJ236" s="26"/>
      <c r="AUK236" s="26"/>
      <c r="AUL236" s="26"/>
      <c r="AUM236" s="26"/>
      <c r="AUN236" s="26"/>
      <c r="AUO236" s="26"/>
      <c r="AUP236" s="26"/>
      <c r="AUQ236" s="26"/>
      <c r="AUR236" s="26"/>
      <c r="AUS236" s="26"/>
      <c r="AUT236" s="26"/>
      <c r="AUU236" s="26"/>
      <c r="AUV236" s="26"/>
      <c r="AUW236" s="26"/>
      <c r="AUX236" s="26"/>
      <c r="AUY236" s="26"/>
      <c r="AUZ236" s="26"/>
      <c r="AVA236" s="26"/>
      <c r="AVB236" s="26"/>
      <c r="AVC236" s="26"/>
      <c r="AVD236" s="26"/>
      <c r="AVE236" s="26"/>
      <c r="AVF236" s="26"/>
      <c r="AVG236" s="26"/>
      <c r="AVH236" s="26"/>
      <c r="AVI236" s="26"/>
      <c r="AVJ236" s="26"/>
      <c r="AVK236" s="26"/>
      <c r="AVL236" s="26"/>
      <c r="AVM236" s="26"/>
      <c r="AVN236" s="26"/>
      <c r="AVO236" s="26"/>
      <c r="AVP236" s="26"/>
      <c r="AVQ236" s="26"/>
      <c r="AVR236" s="26"/>
      <c r="AVS236" s="26"/>
      <c r="AVT236" s="26"/>
      <c r="AVU236" s="26"/>
      <c r="AVV236" s="26"/>
      <c r="AVW236" s="26"/>
      <c r="AVX236" s="26"/>
      <c r="AVY236" s="26"/>
      <c r="AVZ236" s="26"/>
      <c r="AWA236" s="26"/>
      <c r="AWB236" s="26"/>
      <c r="AWC236" s="26"/>
      <c r="AWD236" s="26"/>
      <c r="AWE236" s="26"/>
      <c r="AWF236" s="26"/>
      <c r="AWG236" s="26"/>
      <c r="AWH236" s="26"/>
      <c r="AWI236" s="26"/>
      <c r="AWJ236" s="26"/>
      <c r="AWK236" s="26"/>
      <c r="AWL236" s="26"/>
      <c r="AWM236" s="26"/>
      <c r="AWN236" s="26"/>
      <c r="AWO236" s="26"/>
      <c r="AWP236" s="26"/>
      <c r="AWQ236" s="26"/>
      <c r="AWR236" s="26"/>
      <c r="AWS236" s="26"/>
      <c r="AWT236" s="26"/>
      <c r="AWU236" s="26"/>
      <c r="AWV236" s="26"/>
      <c r="AWW236" s="26"/>
      <c r="AWX236" s="26"/>
      <c r="AWY236" s="26"/>
      <c r="AWZ236" s="26"/>
      <c r="AXA236" s="26"/>
      <c r="AXB236" s="26"/>
      <c r="AXC236" s="26"/>
      <c r="AXD236" s="26"/>
      <c r="AXE236" s="26"/>
      <c r="AXF236" s="26"/>
      <c r="AXG236" s="26"/>
      <c r="AXH236" s="26"/>
      <c r="AXI236" s="26"/>
      <c r="AXJ236" s="26"/>
      <c r="AXK236" s="26"/>
      <c r="AXL236" s="26"/>
      <c r="AXM236" s="26"/>
      <c r="AXN236" s="26"/>
      <c r="AXO236" s="26"/>
      <c r="AXP236" s="26"/>
      <c r="AXQ236" s="26"/>
      <c r="AXR236" s="26"/>
      <c r="AXS236" s="26"/>
      <c r="AXT236" s="26"/>
      <c r="AXU236" s="26"/>
      <c r="AXV236" s="26"/>
      <c r="AXW236" s="26"/>
      <c r="AXX236" s="26"/>
      <c r="AXY236" s="26"/>
      <c r="AXZ236" s="26"/>
      <c r="AYA236" s="26"/>
      <c r="AYB236" s="26"/>
      <c r="AYC236" s="26"/>
      <c r="AYD236" s="26"/>
      <c r="AYE236" s="26"/>
      <c r="AYF236" s="26"/>
      <c r="AYG236" s="26"/>
      <c r="AYH236" s="26"/>
      <c r="AYI236" s="26"/>
      <c r="AYJ236" s="26"/>
      <c r="AYK236" s="26"/>
      <c r="AYL236" s="26"/>
      <c r="AYM236" s="26"/>
      <c r="AYN236" s="26"/>
      <c r="AYO236" s="26"/>
      <c r="AYP236" s="26"/>
      <c r="AYQ236" s="26"/>
      <c r="AYR236" s="26"/>
      <c r="AYS236" s="26"/>
      <c r="AYT236" s="26"/>
      <c r="AYU236" s="26"/>
      <c r="AYV236" s="26"/>
      <c r="AYW236" s="26"/>
      <c r="AYX236" s="26"/>
      <c r="AYY236" s="26"/>
      <c r="AYZ236" s="26"/>
      <c r="AZA236" s="26"/>
      <c r="AZB236" s="26"/>
      <c r="AZC236" s="26"/>
      <c r="AZD236" s="26"/>
      <c r="AZE236" s="26"/>
      <c r="AZF236" s="26"/>
      <c r="AZG236" s="26"/>
      <c r="AZH236" s="26"/>
      <c r="AZI236" s="26"/>
      <c r="AZJ236" s="26"/>
      <c r="AZK236" s="26"/>
      <c r="AZL236" s="26"/>
      <c r="AZM236" s="26"/>
      <c r="AZN236" s="26"/>
      <c r="AZO236" s="26"/>
      <c r="AZP236" s="26"/>
      <c r="AZQ236" s="26"/>
      <c r="AZR236" s="26"/>
      <c r="AZS236" s="26"/>
      <c r="AZT236" s="26"/>
      <c r="AZU236" s="26"/>
      <c r="AZV236" s="26"/>
      <c r="AZW236" s="26"/>
      <c r="AZX236" s="26"/>
      <c r="AZY236" s="26"/>
      <c r="AZZ236" s="26"/>
      <c r="BAA236" s="26"/>
      <c r="BAB236" s="26"/>
      <c r="BAC236" s="26"/>
      <c r="BAD236" s="26"/>
      <c r="BAE236" s="26"/>
      <c r="BAF236" s="26"/>
      <c r="BAG236" s="26"/>
      <c r="BAH236" s="26"/>
      <c r="BAI236" s="26"/>
      <c r="BAJ236" s="26"/>
      <c r="BAK236" s="26"/>
      <c r="BAL236" s="26"/>
      <c r="BAM236" s="26"/>
      <c r="BAN236" s="26"/>
      <c r="BAO236" s="26"/>
      <c r="BAP236" s="26"/>
      <c r="BAQ236" s="26"/>
      <c r="BAR236" s="26"/>
      <c r="BAS236" s="26"/>
      <c r="BAT236" s="26"/>
      <c r="BAU236" s="26"/>
      <c r="BAV236" s="26"/>
      <c r="BAW236" s="26"/>
      <c r="BAX236" s="26"/>
      <c r="BAY236" s="26"/>
      <c r="BAZ236" s="26"/>
      <c r="BBA236" s="26"/>
      <c r="BBB236" s="26"/>
      <c r="BBC236" s="26"/>
      <c r="BBD236" s="26"/>
      <c r="BBE236" s="26"/>
      <c r="BBF236" s="26"/>
      <c r="BBG236" s="26"/>
      <c r="BBH236" s="26"/>
      <c r="BBI236" s="26"/>
      <c r="BBJ236" s="26"/>
      <c r="BBK236" s="26"/>
      <c r="BBL236" s="26"/>
      <c r="BBM236" s="26"/>
      <c r="BBN236" s="26"/>
      <c r="BBO236" s="26"/>
      <c r="BBP236" s="26"/>
      <c r="BBQ236" s="26"/>
      <c r="BBR236" s="26"/>
      <c r="BBS236" s="26"/>
      <c r="BBT236" s="26"/>
      <c r="BBU236" s="26"/>
      <c r="BBV236" s="26"/>
      <c r="BBW236" s="26"/>
      <c r="BBX236" s="26"/>
      <c r="BBY236" s="26"/>
      <c r="BBZ236" s="26"/>
      <c r="BCA236" s="26"/>
      <c r="BCB236" s="26"/>
      <c r="BCC236" s="26"/>
      <c r="BCD236" s="26"/>
      <c r="BCE236" s="26"/>
      <c r="BCF236" s="26"/>
      <c r="BCG236" s="26"/>
      <c r="BCH236" s="26"/>
      <c r="BCI236" s="26"/>
      <c r="BCJ236" s="26"/>
      <c r="BCK236" s="26"/>
      <c r="BCL236" s="26"/>
      <c r="BCM236" s="26"/>
      <c r="BCN236" s="26"/>
      <c r="BCO236" s="26"/>
      <c r="BCP236" s="26"/>
      <c r="BCQ236" s="26"/>
      <c r="BCR236" s="26"/>
      <c r="BCS236" s="26"/>
      <c r="BCT236" s="26"/>
      <c r="BCU236" s="26"/>
      <c r="BCV236" s="26"/>
      <c r="BCW236" s="26"/>
      <c r="BCX236" s="26"/>
      <c r="BCY236" s="26"/>
      <c r="BCZ236" s="26"/>
      <c r="BDA236" s="26"/>
      <c r="BDB236" s="26"/>
      <c r="BDC236" s="26"/>
      <c r="BDD236" s="26"/>
      <c r="BDE236" s="26"/>
      <c r="BDF236" s="26"/>
      <c r="BDG236" s="26"/>
      <c r="BDH236" s="26"/>
      <c r="BDI236" s="26"/>
      <c r="BDJ236" s="26"/>
      <c r="BDK236" s="26"/>
      <c r="BDL236" s="26"/>
      <c r="BDM236" s="26"/>
      <c r="BDN236" s="26"/>
      <c r="BDO236" s="26"/>
      <c r="BDP236" s="26"/>
      <c r="BDQ236" s="26"/>
      <c r="BDR236" s="26"/>
      <c r="BDS236" s="26"/>
      <c r="BDT236" s="26"/>
      <c r="BDU236" s="26"/>
      <c r="BDV236" s="26"/>
      <c r="BDW236" s="26"/>
      <c r="BDX236" s="26"/>
      <c r="BDY236" s="26"/>
      <c r="BDZ236" s="26"/>
      <c r="BEA236" s="26"/>
      <c r="BEB236" s="26"/>
      <c r="BEC236" s="26"/>
      <c r="BED236" s="26"/>
      <c r="BEE236" s="26"/>
      <c r="BEF236" s="26"/>
      <c r="BEG236" s="26"/>
      <c r="BEH236" s="26"/>
      <c r="BEI236" s="26"/>
      <c r="BEJ236" s="26"/>
      <c r="BEK236" s="26"/>
      <c r="BEL236" s="26"/>
      <c r="BEM236" s="26"/>
      <c r="BEN236" s="26"/>
      <c r="BEO236" s="26"/>
      <c r="BEP236" s="26"/>
      <c r="BEQ236" s="26"/>
      <c r="BER236" s="26"/>
      <c r="BES236" s="26"/>
      <c r="BET236" s="26"/>
      <c r="BEU236" s="26"/>
      <c r="BEV236" s="26"/>
      <c r="BEW236" s="26"/>
      <c r="BEX236" s="26"/>
      <c r="BEY236" s="26"/>
      <c r="BEZ236" s="26"/>
      <c r="BFA236" s="26"/>
      <c r="BFB236" s="26"/>
      <c r="BFC236" s="26"/>
      <c r="BFD236" s="26"/>
      <c r="BFE236" s="26"/>
      <c r="BFF236" s="26"/>
      <c r="BFG236" s="26"/>
      <c r="BFH236" s="26"/>
      <c r="BFI236" s="26"/>
      <c r="BFJ236" s="26"/>
      <c r="BFK236" s="26"/>
      <c r="BFL236" s="26"/>
      <c r="BFM236" s="26"/>
      <c r="BFN236" s="26"/>
      <c r="BFO236" s="26"/>
      <c r="BFP236" s="26"/>
      <c r="BFQ236" s="26"/>
      <c r="BFR236" s="26"/>
      <c r="BFS236" s="26"/>
      <c r="BFT236" s="26"/>
      <c r="BFU236" s="26"/>
      <c r="BFV236" s="26"/>
      <c r="BFW236" s="26"/>
      <c r="BFX236" s="26"/>
      <c r="BFY236" s="26"/>
      <c r="BFZ236" s="26"/>
      <c r="BGA236" s="26"/>
      <c r="BGB236" s="26"/>
      <c r="BGC236" s="26"/>
      <c r="BGD236" s="26"/>
      <c r="BGE236" s="26"/>
      <c r="BGF236" s="26"/>
      <c r="BGG236" s="26"/>
      <c r="BGH236" s="26"/>
      <c r="BGI236" s="26"/>
      <c r="BGJ236" s="26"/>
      <c r="BGK236" s="26"/>
      <c r="BGL236" s="26"/>
      <c r="BGM236" s="26"/>
      <c r="BGN236" s="26"/>
      <c r="BGO236" s="26"/>
      <c r="BGP236" s="26"/>
      <c r="BGQ236" s="26"/>
      <c r="BGR236" s="26"/>
      <c r="BGS236" s="26"/>
      <c r="BGT236" s="26"/>
      <c r="BGU236" s="26"/>
      <c r="BGV236" s="26"/>
      <c r="BGW236" s="26"/>
      <c r="BGX236" s="26"/>
      <c r="BGY236" s="26"/>
      <c r="BGZ236" s="26"/>
      <c r="BHA236" s="26"/>
      <c r="BHB236" s="26"/>
      <c r="BHC236" s="26"/>
      <c r="BHD236" s="26"/>
      <c r="BHE236" s="26"/>
      <c r="BHF236" s="26"/>
      <c r="BHG236" s="26"/>
      <c r="BHH236" s="26"/>
      <c r="BHI236" s="26"/>
      <c r="BHJ236" s="26"/>
      <c r="BHK236" s="26"/>
      <c r="BHL236" s="26"/>
      <c r="BHM236" s="26"/>
      <c r="BHN236" s="26"/>
      <c r="BHO236" s="26"/>
      <c r="BHP236" s="26"/>
      <c r="BHQ236" s="26"/>
      <c r="BHR236" s="26"/>
      <c r="BHS236" s="26"/>
      <c r="BHT236" s="26"/>
      <c r="BHU236" s="26"/>
      <c r="BHV236" s="26"/>
      <c r="BHW236" s="26"/>
      <c r="BHX236" s="26"/>
      <c r="BHY236" s="26"/>
      <c r="BHZ236" s="26"/>
      <c r="BIA236" s="26"/>
      <c r="BIB236" s="26"/>
      <c r="BIC236" s="26"/>
      <c r="BID236" s="26"/>
      <c r="BIE236" s="26"/>
      <c r="BIF236" s="26"/>
      <c r="BIG236" s="26"/>
      <c r="BIH236" s="26"/>
      <c r="BII236" s="26"/>
      <c r="BIJ236" s="26"/>
      <c r="BIK236" s="26"/>
      <c r="BIL236" s="26"/>
      <c r="BIM236" s="26"/>
      <c r="BIN236" s="26"/>
      <c r="BIO236" s="26"/>
      <c r="BIP236" s="26"/>
      <c r="BIQ236" s="26"/>
      <c r="BIR236" s="26"/>
      <c r="BIS236" s="26"/>
      <c r="BIT236" s="26"/>
      <c r="BIU236" s="26"/>
      <c r="BIV236" s="26"/>
      <c r="BIW236" s="26"/>
      <c r="BIX236" s="26"/>
      <c r="BIY236" s="26"/>
      <c r="BIZ236" s="26"/>
      <c r="BJA236" s="26"/>
      <c r="BJB236" s="26"/>
      <c r="BJC236" s="26"/>
      <c r="BJD236" s="26"/>
      <c r="BJE236" s="26"/>
      <c r="BJF236" s="26"/>
      <c r="BJG236" s="26"/>
      <c r="BJH236" s="26"/>
      <c r="BJI236" s="26"/>
      <c r="BJJ236" s="26"/>
      <c r="BJK236" s="26"/>
      <c r="BJL236" s="26"/>
      <c r="BJM236" s="26"/>
      <c r="BJN236" s="26"/>
      <c r="BJO236" s="26"/>
      <c r="BJP236" s="26"/>
      <c r="BJQ236" s="26"/>
      <c r="BJR236" s="26"/>
      <c r="BJS236" s="26"/>
      <c r="BJT236" s="26"/>
      <c r="BJU236" s="26"/>
      <c r="BJV236" s="26"/>
      <c r="BJW236" s="26"/>
      <c r="BJX236" s="26"/>
      <c r="BJY236" s="26"/>
      <c r="BJZ236" s="26"/>
      <c r="BKA236" s="26"/>
      <c r="BKB236" s="26"/>
      <c r="BKC236" s="26"/>
      <c r="BKD236" s="26"/>
      <c r="BKE236" s="26"/>
      <c r="BKF236" s="26"/>
      <c r="BKG236" s="26"/>
      <c r="BKH236" s="26"/>
      <c r="BKI236" s="26"/>
      <c r="BKJ236" s="26"/>
      <c r="BKK236" s="26"/>
      <c r="BKL236" s="26"/>
      <c r="BKM236" s="26"/>
      <c r="BKN236" s="26"/>
      <c r="BKO236" s="26"/>
      <c r="BKP236" s="26"/>
      <c r="BKQ236" s="26"/>
      <c r="BKR236" s="26"/>
      <c r="BKS236" s="26"/>
      <c r="BKT236" s="26"/>
      <c r="BKU236" s="26"/>
      <c r="BKV236" s="26"/>
      <c r="BKW236" s="26"/>
      <c r="BKX236" s="26"/>
      <c r="BKY236" s="26"/>
      <c r="BKZ236" s="26"/>
      <c r="BLA236" s="26"/>
      <c r="BLB236" s="26"/>
      <c r="BLC236" s="26"/>
      <c r="BLD236" s="26"/>
      <c r="BLE236" s="26"/>
      <c r="BLF236" s="26"/>
      <c r="BLG236" s="26"/>
      <c r="BLH236" s="26"/>
      <c r="BLI236" s="26"/>
      <c r="BLJ236" s="26"/>
      <c r="BLK236" s="26"/>
      <c r="BLL236" s="26"/>
      <c r="BLM236" s="26"/>
      <c r="BLN236" s="26"/>
      <c r="BLO236" s="26"/>
      <c r="BLP236" s="26"/>
      <c r="BLQ236" s="26"/>
      <c r="BLR236" s="26"/>
      <c r="BLS236" s="26"/>
      <c r="BLT236" s="26"/>
      <c r="BLU236" s="26"/>
      <c r="BLV236" s="26"/>
      <c r="BLW236" s="26"/>
      <c r="BLX236" s="26"/>
      <c r="BLY236" s="26"/>
      <c r="BLZ236" s="26"/>
      <c r="BMA236" s="26"/>
      <c r="BMB236" s="26"/>
      <c r="BMC236" s="26"/>
      <c r="BMD236" s="26"/>
      <c r="BME236" s="26"/>
      <c r="BMF236" s="26"/>
      <c r="BMG236" s="26"/>
      <c r="BMH236" s="26"/>
      <c r="BMI236" s="26"/>
      <c r="BMJ236" s="26"/>
      <c r="BMK236" s="26"/>
      <c r="BML236" s="26"/>
      <c r="BMM236" s="26"/>
      <c r="BMN236" s="26"/>
      <c r="BMO236" s="26"/>
      <c r="BMP236" s="26"/>
      <c r="BMQ236" s="26"/>
      <c r="BMR236" s="26"/>
      <c r="BMS236" s="26"/>
      <c r="BMT236" s="26"/>
      <c r="BMU236" s="26"/>
      <c r="BMV236" s="26"/>
      <c r="BMW236" s="26"/>
      <c r="BMX236" s="26"/>
      <c r="BMY236" s="26"/>
      <c r="BMZ236" s="26"/>
      <c r="BNA236" s="26"/>
      <c r="BNB236" s="26"/>
      <c r="BNC236" s="26"/>
      <c r="BND236" s="26"/>
      <c r="BNE236" s="26"/>
      <c r="BNF236" s="26"/>
      <c r="BNG236" s="26"/>
      <c r="BNH236" s="26"/>
      <c r="BNI236" s="26"/>
      <c r="BNJ236" s="26"/>
      <c r="BNK236" s="26"/>
      <c r="BNL236" s="26"/>
      <c r="BNM236" s="26"/>
      <c r="BNN236" s="26"/>
      <c r="BNO236" s="26"/>
      <c r="BNP236" s="26"/>
      <c r="BNQ236" s="26"/>
      <c r="BNR236" s="26"/>
      <c r="BNS236" s="26"/>
      <c r="BNT236" s="26"/>
      <c r="BNU236" s="26"/>
      <c r="BNV236" s="26"/>
      <c r="BNW236" s="26"/>
      <c r="BNX236" s="26"/>
      <c r="BNY236" s="26"/>
      <c r="BNZ236" s="26"/>
      <c r="BOA236" s="26"/>
      <c r="BOB236" s="26"/>
      <c r="BOC236" s="26"/>
      <c r="BOD236" s="26"/>
      <c r="BOE236" s="26"/>
      <c r="BOF236" s="26"/>
      <c r="BOG236" s="26"/>
      <c r="BOH236" s="26"/>
      <c r="BOI236" s="26"/>
      <c r="BOJ236" s="26"/>
      <c r="BOK236" s="26"/>
      <c r="BOL236" s="26"/>
      <c r="BOM236" s="26"/>
      <c r="BON236" s="26"/>
      <c r="BOO236" s="26"/>
      <c r="BOP236" s="26"/>
      <c r="BOQ236" s="26"/>
      <c r="BOR236" s="26"/>
      <c r="BOS236" s="26"/>
      <c r="BOT236" s="26"/>
      <c r="BOU236" s="26"/>
      <c r="BOV236" s="26"/>
      <c r="BOW236" s="26"/>
      <c r="BOX236" s="26"/>
      <c r="BOY236" s="26"/>
      <c r="BOZ236" s="26"/>
      <c r="BPA236" s="26"/>
      <c r="BPB236" s="26"/>
      <c r="BPC236" s="26"/>
      <c r="BPD236" s="26"/>
      <c r="BPE236" s="26"/>
      <c r="BPF236" s="26"/>
      <c r="BPG236" s="26"/>
      <c r="BPH236" s="26"/>
      <c r="BPI236" s="26"/>
      <c r="BPJ236" s="26"/>
      <c r="BPK236" s="26"/>
      <c r="BPL236" s="26"/>
      <c r="BPM236" s="26"/>
      <c r="BPN236" s="26"/>
      <c r="BPO236" s="26"/>
      <c r="BPP236" s="26"/>
      <c r="BPQ236" s="26"/>
      <c r="BPR236" s="26"/>
      <c r="BPS236" s="26"/>
      <c r="BPT236" s="26"/>
      <c r="BPU236" s="26"/>
      <c r="BPV236" s="26"/>
      <c r="BPW236" s="26"/>
      <c r="BPX236" s="26"/>
      <c r="BPY236" s="26"/>
      <c r="BPZ236" s="26"/>
      <c r="BQA236" s="26"/>
      <c r="BQB236" s="26"/>
      <c r="BQC236" s="26"/>
      <c r="BQD236" s="26"/>
      <c r="BQE236" s="26"/>
      <c r="BQF236" s="26"/>
      <c r="BQG236" s="26"/>
      <c r="BQH236" s="26"/>
      <c r="BQI236" s="26"/>
      <c r="BQJ236" s="26"/>
      <c r="BQK236" s="26"/>
      <c r="BQL236" s="26"/>
      <c r="BQM236" s="26"/>
      <c r="BQN236" s="26"/>
      <c r="BQO236" s="26"/>
      <c r="BQP236" s="26"/>
      <c r="BQQ236" s="26"/>
      <c r="BQR236" s="26"/>
      <c r="BQS236" s="26"/>
      <c r="BQT236" s="26"/>
      <c r="BQU236" s="26"/>
      <c r="BQV236" s="26"/>
      <c r="BQW236" s="26"/>
      <c r="BQX236" s="26"/>
      <c r="BQY236" s="26"/>
      <c r="BQZ236" s="26"/>
      <c r="BRA236" s="26"/>
      <c r="BRB236" s="26"/>
      <c r="BRC236" s="26"/>
      <c r="BRD236" s="26"/>
      <c r="BRE236" s="26"/>
      <c r="BRF236" s="26"/>
      <c r="BRG236" s="26"/>
      <c r="BRH236" s="26"/>
      <c r="BRI236" s="26"/>
      <c r="BRJ236" s="26"/>
      <c r="BRK236" s="26"/>
      <c r="BRL236" s="26"/>
      <c r="BRM236" s="26"/>
      <c r="BRN236" s="26"/>
      <c r="BRO236" s="26"/>
      <c r="BRP236" s="26"/>
      <c r="BRQ236" s="26"/>
      <c r="BRR236" s="26"/>
      <c r="BRS236" s="26"/>
      <c r="BRT236" s="26"/>
      <c r="BRU236" s="26"/>
      <c r="BRV236" s="26"/>
      <c r="BRW236" s="26"/>
      <c r="BRX236" s="26"/>
      <c r="BRY236" s="26"/>
      <c r="BRZ236" s="26"/>
      <c r="BSA236" s="26"/>
      <c r="BSB236" s="26"/>
      <c r="BSC236" s="26"/>
      <c r="BSD236" s="26"/>
      <c r="BSE236" s="26"/>
      <c r="BSF236" s="26"/>
      <c r="BSG236" s="26"/>
      <c r="BSH236" s="26"/>
      <c r="BSI236" s="26"/>
      <c r="BSJ236" s="26"/>
      <c r="BSK236" s="26"/>
      <c r="BSL236" s="26"/>
      <c r="BSM236" s="26"/>
      <c r="BSN236" s="26"/>
      <c r="BSO236" s="26"/>
      <c r="BSP236" s="26"/>
      <c r="BSQ236" s="26"/>
      <c r="BSR236" s="26"/>
      <c r="BSS236" s="26"/>
      <c r="BST236" s="26"/>
      <c r="BSU236" s="26"/>
      <c r="BSV236" s="26"/>
      <c r="BSW236" s="26"/>
      <c r="BSX236" s="26"/>
      <c r="BSY236" s="26"/>
      <c r="BSZ236" s="26"/>
      <c r="BTA236" s="26"/>
      <c r="BTB236" s="26"/>
      <c r="BTC236" s="26"/>
      <c r="BTD236" s="26"/>
      <c r="BTE236" s="26"/>
      <c r="BTF236" s="26"/>
      <c r="BTG236" s="26"/>
      <c r="BTH236" s="26"/>
      <c r="BTI236" s="26"/>
      <c r="BTJ236" s="26"/>
      <c r="BTK236" s="26"/>
      <c r="BTL236" s="26"/>
      <c r="BTM236" s="26"/>
      <c r="BTN236" s="26"/>
      <c r="BTO236" s="26"/>
      <c r="BTP236" s="26"/>
      <c r="BTQ236" s="26"/>
      <c r="BTR236" s="26"/>
      <c r="BTS236" s="26"/>
      <c r="BTT236" s="26"/>
      <c r="BTU236" s="26"/>
      <c r="BTV236" s="26"/>
      <c r="BTW236" s="26"/>
      <c r="BTX236" s="26"/>
      <c r="BTY236" s="26"/>
      <c r="BTZ236" s="26"/>
      <c r="BUA236" s="26"/>
      <c r="BUB236" s="26"/>
      <c r="BUC236" s="26"/>
      <c r="BUD236" s="26"/>
      <c r="BUE236" s="26"/>
      <c r="BUF236" s="26"/>
      <c r="BUG236" s="26"/>
      <c r="BUH236" s="26"/>
      <c r="BUI236" s="26"/>
      <c r="BUJ236" s="26"/>
      <c r="BUK236" s="26"/>
      <c r="BUL236" s="26"/>
      <c r="BUM236" s="26"/>
      <c r="BUN236" s="26"/>
      <c r="BUO236" s="26"/>
      <c r="BUP236" s="26"/>
      <c r="BUQ236" s="26"/>
      <c r="BUR236" s="26"/>
      <c r="BUS236" s="26"/>
      <c r="BUT236" s="26"/>
      <c r="BUU236" s="26"/>
      <c r="BUV236" s="26"/>
      <c r="BUW236" s="26"/>
      <c r="BUX236" s="26"/>
      <c r="BUY236" s="26"/>
      <c r="BUZ236" s="26"/>
      <c r="BVA236" s="26"/>
      <c r="BVB236" s="26"/>
      <c r="BVC236" s="26"/>
      <c r="BVD236" s="26"/>
      <c r="BVE236" s="26"/>
      <c r="BVF236" s="26"/>
      <c r="BVG236" s="26"/>
      <c r="BVH236" s="26"/>
      <c r="BVI236" s="26"/>
      <c r="BVJ236" s="26"/>
      <c r="BVK236" s="26"/>
      <c r="BVL236" s="26"/>
      <c r="BVM236" s="26"/>
      <c r="BVN236" s="26"/>
      <c r="BVO236" s="26"/>
      <c r="BVP236" s="26"/>
      <c r="BVQ236" s="26"/>
      <c r="BVR236" s="26"/>
      <c r="BVS236" s="26"/>
      <c r="BVT236" s="26"/>
      <c r="BVU236" s="26"/>
      <c r="BVV236" s="26"/>
      <c r="BVW236" s="26"/>
      <c r="BVX236" s="26"/>
      <c r="BVY236" s="26"/>
      <c r="BVZ236" s="26"/>
      <c r="BWA236" s="26"/>
      <c r="BWB236" s="26"/>
      <c r="BWC236" s="26"/>
      <c r="BWD236" s="26"/>
      <c r="BWE236" s="26"/>
      <c r="BWF236" s="26"/>
      <c r="BWG236" s="26"/>
      <c r="BWH236" s="26"/>
      <c r="BWI236" s="26"/>
      <c r="BWJ236" s="26"/>
      <c r="BWK236" s="26"/>
      <c r="BWL236" s="26"/>
      <c r="BWM236" s="26"/>
      <c r="BWN236" s="26"/>
      <c r="BWO236" s="26"/>
      <c r="BWP236" s="26"/>
      <c r="BWQ236" s="26"/>
      <c r="BWR236" s="26"/>
      <c r="BWS236" s="26"/>
      <c r="BWT236" s="26"/>
      <c r="BWU236" s="26"/>
      <c r="BWV236" s="26"/>
      <c r="BWW236" s="26"/>
      <c r="BWX236" s="26"/>
      <c r="BWY236" s="26"/>
      <c r="BWZ236" s="26"/>
      <c r="BXA236" s="26"/>
      <c r="BXB236" s="26"/>
      <c r="BXC236" s="26"/>
      <c r="BXD236" s="26"/>
      <c r="BXE236" s="26"/>
      <c r="BXF236" s="26"/>
      <c r="BXG236" s="26"/>
      <c r="BXH236" s="26"/>
      <c r="BXI236" s="26"/>
      <c r="BXJ236" s="26"/>
      <c r="BXK236" s="26"/>
      <c r="BXL236" s="26"/>
      <c r="BXM236" s="26"/>
      <c r="BXN236" s="26"/>
      <c r="BXO236" s="26"/>
      <c r="BXP236" s="26"/>
      <c r="BXQ236" s="26"/>
      <c r="BXR236" s="26"/>
      <c r="BXS236" s="26"/>
      <c r="BXT236" s="26"/>
      <c r="BXU236" s="26"/>
      <c r="BXV236" s="26"/>
      <c r="BXW236" s="26"/>
      <c r="BXX236" s="26"/>
      <c r="BXY236" s="26"/>
      <c r="BXZ236" s="26"/>
      <c r="BYA236" s="26"/>
      <c r="BYB236" s="26"/>
      <c r="BYC236" s="26"/>
      <c r="BYD236" s="26"/>
      <c r="BYE236" s="26"/>
      <c r="BYF236" s="26"/>
      <c r="BYG236" s="26"/>
      <c r="BYH236" s="26"/>
      <c r="BYI236" s="26"/>
      <c r="BYJ236" s="26"/>
      <c r="BYK236" s="26"/>
      <c r="BYL236" s="26"/>
      <c r="BYM236" s="26"/>
      <c r="BYN236" s="26"/>
      <c r="BYO236" s="26"/>
      <c r="BYP236" s="26"/>
      <c r="BYQ236" s="26"/>
      <c r="BYR236" s="26"/>
      <c r="BYS236" s="26"/>
      <c r="BYT236" s="26"/>
      <c r="BYU236" s="26"/>
      <c r="BYV236" s="26"/>
      <c r="BYW236" s="26"/>
      <c r="BYX236" s="26"/>
      <c r="BYY236" s="26"/>
      <c r="BYZ236" s="26"/>
      <c r="BZA236" s="26"/>
      <c r="BZB236" s="26"/>
      <c r="BZC236" s="26"/>
      <c r="BZD236" s="26"/>
      <c r="BZE236" s="26"/>
      <c r="BZF236" s="26"/>
      <c r="BZG236" s="26"/>
      <c r="BZH236" s="26"/>
      <c r="BZI236" s="26"/>
      <c r="BZJ236" s="26"/>
      <c r="BZK236" s="26"/>
      <c r="BZL236" s="26"/>
      <c r="BZM236" s="26"/>
      <c r="BZN236" s="26"/>
      <c r="BZO236" s="26"/>
      <c r="BZP236" s="26"/>
      <c r="BZQ236" s="26"/>
      <c r="BZR236" s="26"/>
      <c r="BZS236" s="26"/>
      <c r="BZT236" s="26"/>
      <c r="BZU236" s="26"/>
      <c r="BZV236" s="26"/>
      <c r="BZW236" s="26"/>
      <c r="BZX236" s="26"/>
      <c r="BZY236" s="26"/>
      <c r="BZZ236" s="26"/>
      <c r="CAA236" s="26"/>
      <c r="CAB236" s="26"/>
      <c r="CAC236" s="26"/>
      <c r="CAD236" s="26"/>
      <c r="CAE236" s="26"/>
      <c r="CAF236" s="26"/>
      <c r="CAG236" s="26"/>
      <c r="CAH236" s="26"/>
      <c r="CAI236" s="26"/>
      <c r="CAJ236" s="26"/>
      <c r="CAK236" s="26"/>
      <c r="CAL236" s="26"/>
      <c r="CAM236" s="26"/>
      <c r="CAN236" s="26"/>
      <c r="CAO236" s="26"/>
      <c r="CAP236" s="26"/>
      <c r="CAQ236" s="26"/>
      <c r="CAR236" s="26"/>
      <c r="CAS236" s="26"/>
      <c r="CAT236" s="26"/>
      <c r="CAU236" s="26"/>
      <c r="CAV236" s="26"/>
      <c r="CAW236" s="26"/>
      <c r="CAX236" s="26"/>
      <c r="CAY236" s="26"/>
      <c r="CAZ236" s="26"/>
      <c r="CBA236" s="26"/>
      <c r="CBB236" s="26"/>
      <c r="CBC236" s="26"/>
      <c r="CBD236" s="26"/>
      <c r="CBE236" s="26"/>
      <c r="CBF236" s="26"/>
      <c r="CBG236" s="26"/>
      <c r="CBH236" s="26"/>
      <c r="CBI236" s="26"/>
      <c r="CBJ236" s="26"/>
      <c r="CBK236" s="26"/>
      <c r="CBL236" s="26"/>
      <c r="CBM236" s="26"/>
      <c r="CBN236" s="26"/>
      <c r="CBO236" s="26"/>
      <c r="CBP236" s="26"/>
      <c r="CBQ236" s="26"/>
      <c r="CBR236" s="26"/>
      <c r="CBS236" s="26"/>
      <c r="CBT236" s="26"/>
      <c r="CBU236" s="26"/>
      <c r="CBV236" s="26"/>
      <c r="CBW236" s="26"/>
      <c r="CBX236" s="26"/>
      <c r="CBY236" s="26"/>
      <c r="CBZ236" s="26"/>
      <c r="CCA236" s="26"/>
      <c r="CCB236" s="26"/>
      <c r="CCC236" s="26"/>
      <c r="CCD236" s="26"/>
      <c r="CCE236" s="26"/>
      <c r="CCF236" s="26"/>
      <c r="CCG236" s="26"/>
      <c r="CCH236" s="26"/>
      <c r="CCI236" s="26"/>
      <c r="CCJ236" s="26"/>
      <c r="CCK236" s="26"/>
      <c r="CCL236" s="26"/>
      <c r="CCM236" s="26"/>
      <c r="CCN236" s="26"/>
      <c r="CCO236" s="26"/>
      <c r="CCP236" s="26"/>
      <c r="CCQ236" s="26"/>
      <c r="CCR236" s="26"/>
      <c r="CCS236" s="26"/>
      <c r="CCT236" s="26"/>
      <c r="CCU236" s="26"/>
      <c r="CCV236" s="26"/>
      <c r="CCW236" s="26"/>
      <c r="CCX236" s="26"/>
      <c r="CCY236" s="26"/>
      <c r="CCZ236" s="26"/>
      <c r="CDA236" s="26"/>
      <c r="CDB236" s="26"/>
      <c r="CDC236" s="26"/>
      <c r="CDD236" s="26"/>
      <c r="CDE236" s="26"/>
      <c r="CDF236" s="26"/>
      <c r="CDG236" s="26"/>
      <c r="CDH236" s="26"/>
      <c r="CDI236" s="26"/>
      <c r="CDJ236" s="26"/>
      <c r="CDK236" s="26"/>
      <c r="CDL236" s="26"/>
      <c r="CDM236" s="26"/>
      <c r="CDN236" s="26"/>
      <c r="CDO236" s="26"/>
      <c r="CDP236" s="26"/>
      <c r="CDQ236" s="26"/>
      <c r="CDR236" s="26"/>
      <c r="CDS236" s="26"/>
      <c r="CDT236" s="26"/>
      <c r="CDU236" s="26"/>
      <c r="CDV236" s="26"/>
      <c r="CDW236" s="26"/>
      <c r="CDX236" s="26"/>
      <c r="CDY236" s="26"/>
      <c r="CDZ236" s="26"/>
      <c r="CEA236" s="26"/>
      <c r="CEB236" s="26"/>
      <c r="CEC236" s="26"/>
      <c r="CED236" s="26"/>
      <c r="CEE236" s="26"/>
      <c r="CEF236" s="26"/>
      <c r="CEG236" s="26"/>
      <c r="CEH236" s="26"/>
      <c r="CEI236" s="26"/>
      <c r="CEJ236" s="26"/>
      <c r="CEK236" s="26"/>
      <c r="CEL236" s="26"/>
      <c r="CEM236" s="26"/>
      <c r="CEN236" s="26"/>
      <c r="CEO236" s="26"/>
      <c r="CEP236" s="26"/>
      <c r="CEQ236" s="26"/>
      <c r="CER236" s="26"/>
      <c r="CES236" s="26"/>
      <c r="CET236" s="26"/>
      <c r="CEU236" s="26"/>
      <c r="CEV236" s="26"/>
      <c r="CEW236" s="26"/>
      <c r="CEX236" s="26"/>
      <c r="CEY236" s="26"/>
      <c r="CEZ236" s="26"/>
      <c r="CFA236" s="26"/>
      <c r="CFB236" s="26"/>
      <c r="CFC236" s="26"/>
      <c r="CFD236" s="26"/>
      <c r="CFE236" s="26"/>
      <c r="CFF236" s="26"/>
      <c r="CFG236" s="26"/>
      <c r="CFH236" s="26"/>
      <c r="CFI236" s="26"/>
      <c r="CFJ236" s="26"/>
      <c r="CFK236" s="26"/>
      <c r="CFL236" s="26"/>
      <c r="CFM236" s="26"/>
      <c r="CFN236" s="26"/>
      <c r="CFO236" s="26"/>
      <c r="CFP236" s="26"/>
      <c r="CFQ236" s="26"/>
      <c r="CFR236" s="26"/>
      <c r="CFS236" s="26"/>
      <c r="CFT236" s="26"/>
      <c r="CFU236" s="26"/>
      <c r="CFV236" s="26"/>
      <c r="CFW236" s="26"/>
      <c r="CFX236" s="26"/>
      <c r="CFY236" s="26"/>
      <c r="CFZ236" s="26"/>
      <c r="CGA236" s="26"/>
      <c r="CGB236" s="26"/>
      <c r="CGC236" s="26"/>
      <c r="CGD236" s="26"/>
      <c r="CGE236" s="26"/>
      <c r="CGF236" s="26"/>
      <c r="CGG236" s="26"/>
      <c r="CGH236" s="26"/>
      <c r="CGI236" s="26"/>
      <c r="CGJ236" s="26"/>
      <c r="CGK236" s="26"/>
      <c r="CGL236" s="26"/>
      <c r="CGM236" s="26"/>
      <c r="CGN236" s="26"/>
      <c r="CGO236" s="26"/>
      <c r="CGP236" s="26"/>
      <c r="CGQ236" s="26"/>
      <c r="CGR236" s="26"/>
      <c r="CGS236" s="26"/>
      <c r="CGT236" s="26"/>
      <c r="CGU236" s="26"/>
      <c r="CGV236" s="26"/>
      <c r="CGW236" s="26"/>
      <c r="CGX236" s="26"/>
      <c r="CGY236" s="26"/>
      <c r="CGZ236" s="26"/>
      <c r="CHA236" s="26"/>
      <c r="CHB236" s="26"/>
      <c r="CHC236" s="26"/>
      <c r="CHD236" s="26"/>
      <c r="CHE236" s="26"/>
      <c r="CHF236" s="26"/>
      <c r="CHG236" s="26"/>
      <c r="CHH236" s="26"/>
      <c r="CHI236" s="26"/>
      <c r="CHJ236" s="26"/>
      <c r="CHK236" s="26"/>
      <c r="CHL236" s="26"/>
      <c r="CHM236" s="26"/>
      <c r="CHN236" s="26"/>
      <c r="CHO236" s="26"/>
      <c r="CHP236" s="26"/>
      <c r="CHQ236" s="26"/>
      <c r="CHR236" s="26"/>
      <c r="CHS236" s="26"/>
      <c r="CHT236" s="26"/>
      <c r="CHU236" s="26"/>
      <c r="CHV236" s="26"/>
      <c r="CHW236" s="26"/>
      <c r="CHX236" s="26"/>
      <c r="CHY236" s="26"/>
      <c r="CHZ236" s="26"/>
      <c r="CIA236" s="26"/>
      <c r="CIB236" s="26"/>
      <c r="CIC236" s="26"/>
      <c r="CID236" s="26"/>
      <c r="CIE236" s="26"/>
      <c r="CIF236" s="26"/>
      <c r="CIG236" s="26"/>
      <c r="CIH236" s="26"/>
      <c r="CII236" s="26"/>
      <c r="CIJ236" s="26"/>
      <c r="CIK236" s="26"/>
      <c r="CIL236" s="26"/>
      <c r="CIM236" s="26"/>
      <c r="CIN236" s="26"/>
      <c r="CIO236" s="26"/>
      <c r="CIP236" s="26"/>
      <c r="CIQ236" s="26"/>
      <c r="CIR236" s="26"/>
      <c r="CIS236" s="26"/>
      <c r="CIT236" s="26"/>
      <c r="CIU236" s="26"/>
      <c r="CIV236" s="26"/>
      <c r="CIW236" s="26"/>
      <c r="CIX236" s="26"/>
      <c r="CIY236" s="26"/>
      <c r="CIZ236" s="26"/>
      <c r="CJA236" s="26"/>
      <c r="CJB236" s="26"/>
      <c r="CJC236" s="26"/>
      <c r="CJD236" s="26"/>
      <c r="CJE236" s="26"/>
      <c r="CJF236" s="26"/>
      <c r="CJG236" s="26"/>
      <c r="CJH236" s="26"/>
      <c r="CJI236" s="26"/>
      <c r="CJJ236" s="26"/>
      <c r="CJK236" s="26"/>
      <c r="CJL236" s="26"/>
      <c r="CJM236" s="26"/>
      <c r="CJN236" s="26"/>
      <c r="CJO236" s="26"/>
      <c r="CJP236" s="26"/>
      <c r="CJQ236" s="26"/>
      <c r="CJR236" s="26"/>
      <c r="CJS236" s="26"/>
      <c r="CJT236" s="26"/>
      <c r="CJU236" s="26"/>
      <c r="CJV236" s="26"/>
      <c r="CJW236" s="26"/>
      <c r="CJX236" s="26"/>
      <c r="CJY236" s="26"/>
      <c r="CJZ236" s="26"/>
      <c r="CKA236" s="26"/>
      <c r="CKB236" s="26"/>
      <c r="CKC236" s="26"/>
      <c r="CKD236" s="26"/>
      <c r="CKE236" s="26"/>
      <c r="CKF236" s="26"/>
      <c r="CKG236" s="26"/>
      <c r="CKH236" s="26"/>
      <c r="CKI236" s="26"/>
      <c r="CKJ236" s="26"/>
      <c r="CKK236" s="26"/>
      <c r="CKL236" s="26"/>
      <c r="CKM236" s="26"/>
      <c r="CKN236" s="26"/>
      <c r="CKO236" s="26"/>
      <c r="CKP236" s="26"/>
      <c r="CKQ236" s="26"/>
      <c r="CKR236" s="26"/>
      <c r="CKS236" s="26"/>
      <c r="CKT236" s="26"/>
      <c r="CKU236" s="26"/>
      <c r="CKV236" s="26"/>
      <c r="CKW236" s="26"/>
      <c r="CKX236" s="26"/>
      <c r="CKY236" s="26"/>
      <c r="CKZ236" s="26"/>
      <c r="CLA236" s="26"/>
      <c r="CLB236" s="26"/>
      <c r="CLC236" s="26"/>
      <c r="CLD236" s="26"/>
      <c r="CLE236" s="26"/>
      <c r="CLF236" s="26"/>
      <c r="CLG236" s="26"/>
      <c r="CLH236" s="26"/>
      <c r="CLI236" s="26"/>
      <c r="CLJ236" s="26"/>
      <c r="CLK236" s="26"/>
      <c r="CLL236" s="26"/>
      <c r="CLM236" s="26"/>
      <c r="CLN236" s="26"/>
      <c r="CLO236" s="26"/>
      <c r="CLP236" s="26"/>
      <c r="CLQ236" s="26"/>
      <c r="CLR236" s="26"/>
      <c r="CLS236" s="26"/>
      <c r="CLT236" s="26"/>
      <c r="CLU236" s="26"/>
      <c r="CLV236" s="26"/>
      <c r="CLW236" s="26"/>
      <c r="CLX236" s="26"/>
      <c r="CLY236" s="26"/>
      <c r="CLZ236" s="26"/>
      <c r="CMA236" s="26"/>
      <c r="CMB236" s="26"/>
      <c r="CMC236" s="26"/>
      <c r="CMD236" s="26"/>
      <c r="CME236" s="26"/>
      <c r="CMF236" s="26"/>
      <c r="CMG236" s="26"/>
      <c r="CMH236" s="26"/>
      <c r="CMI236" s="26"/>
      <c r="CMJ236" s="26"/>
      <c r="CMK236" s="26"/>
      <c r="CML236" s="26"/>
      <c r="CMM236" s="26"/>
      <c r="CMN236" s="26"/>
      <c r="CMO236" s="26"/>
      <c r="CMP236" s="26"/>
      <c r="CMQ236" s="26"/>
      <c r="CMR236" s="26"/>
      <c r="CMS236" s="26"/>
      <c r="CMT236" s="26"/>
      <c r="CMU236" s="26"/>
      <c r="CMV236" s="26"/>
      <c r="CMW236" s="26"/>
      <c r="CMX236" s="26"/>
      <c r="CMY236" s="26"/>
      <c r="CMZ236" s="26"/>
      <c r="CNA236" s="26"/>
      <c r="CNB236" s="26"/>
      <c r="CNC236" s="26"/>
      <c r="CND236" s="26"/>
      <c r="CNE236" s="26"/>
      <c r="CNF236" s="26"/>
      <c r="CNG236" s="26"/>
      <c r="CNH236" s="26"/>
      <c r="CNI236" s="26"/>
      <c r="CNJ236" s="26"/>
      <c r="CNK236" s="26"/>
      <c r="CNL236" s="26"/>
      <c r="CNM236" s="26"/>
      <c r="CNN236" s="26"/>
      <c r="CNO236" s="26"/>
      <c r="CNP236" s="26"/>
      <c r="CNQ236" s="26"/>
      <c r="CNR236" s="26"/>
      <c r="CNS236" s="26"/>
      <c r="CNT236" s="26"/>
      <c r="CNU236" s="26"/>
      <c r="CNV236" s="26"/>
      <c r="CNW236" s="26"/>
      <c r="CNX236" s="26"/>
      <c r="CNY236" s="26"/>
      <c r="CNZ236" s="26"/>
      <c r="COA236" s="26"/>
      <c r="COB236" s="26"/>
      <c r="COC236" s="26"/>
      <c r="COD236" s="26"/>
      <c r="COE236" s="26"/>
      <c r="COF236" s="26"/>
      <c r="COG236" s="26"/>
      <c r="COH236" s="26"/>
      <c r="COI236" s="26"/>
      <c r="COJ236" s="26"/>
      <c r="COK236" s="26"/>
      <c r="COL236" s="26"/>
      <c r="COM236" s="26"/>
      <c r="CON236" s="26"/>
      <c r="COO236" s="26"/>
      <c r="COP236" s="26"/>
      <c r="COQ236" s="26"/>
      <c r="COR236" s="26"/>
      <c r="COS236" s="26"/>
      <c r="COT236" s="26"/>
      <c r="COU236" s="26"/>
      <c r="COV236" s="26"/>
      <c r="COW236" s="26"/>
      <c r="COX236" s="26"/>
      <c r="COY236" s="26"/>
      <c r="COZ236" s="26"/>
      <c r="CPA236" s="26"/>
      <c r="CPB236" s="26"/>
      <c r="CPC236" s="26"/>
      <c r="CPD236" s="26"/>
      <c r="CPE236" s="26"/>
      <c r="CPF236" s="26"/>
      <c r="CPG236" s="26"/>
      <c r="CPH236" s="26"/>
      <c r="CPI236" s="26"/>
      <c r="CPJ236" s="26"/>
      <c r="CPK236" s="26"/>
      <c r="CPL236" s="26"/>
      <c r="CPM236" s="26"/>
      <c r="CPN236" s="26"/>
      <c r="CPO236" s="26"/>
      <c r="CPP236" s="26"/>
      <c r="CPQ236" s="26"/>
      <c r="CPR236" s="26"/>
      <c r="CPS236" s="26"/>
      <c r="CPT236" s="26"/>
      <c r="CPU236" s="26"/>
      <c r="CPV236" s="26"/>
      <c r="CPW236" s="26"/>
      <c r="CPX236" s="26"/>
      <c r="CPY236" s="26"/>
      <c r="CPZ236" s="26"/>
      <c r="CQA236" s="26"/>
      <c r="CQB236" s="26"/>
      <c r="CQC236" s="26"/>
      <c r="CQD236" s="26"/>
      <c r="CQE236" s="26"/>
      <c r="CQF236" s="26"/>
      <c r="CQG236" s="26"/>
      <c r="CQH236" s="26"/>
      <c r="CQI236" s="26"/>
      <c r="CQJ236" s="26"/>
      <c r="CQK236" s="26"/>
      <c r="CQL236" s="26"/>
      <c r="CQM236" s="26"/>
      <c r="CQN236" s="26"/>
      <c r="CQO236" s="26"/>
      <c r="CQP236" s="26"/>
      <c r="CQQ236" s="26"/>
      <c r="CQR236" s="26"/>
      <c r="CQS236" s="26"/>
      <c r="CQT236" s="26"/>
      <c r="CQU236" s="26"/>
      <c r="CQV236" s="26"/>
      <c r="CQW236" s="26"/>
      <c r="CQX236" s="26"/>
      <c r="CQY236" s="26"/>
      <c r="CQZ236" s="26"/>
      <c r="CRA236" s="26"/>
      <c r="CRB236" s="26"/>
      <c r="CRC236" s="26"/>
      <c r="CRD236" s="26"/>
      <c r="CRE236" s="26"/>
      <c r="CRF236" s="26"/>
      <c r="CRG236" s="26"/>
      <c r="CRH236" s="26"/>
      <c r="CRI236" s="26"/>
      <c r="CRJ236" s="26"/>
      <c r="CRK236" s="26"/>
      <c r="CRL236" s="26"/>
      <c r="CRM236" s="26"/>
      <c r="CRN236" s="26"/>
      <c r="CRO236" s="26"/>
      <c r="CRP236" s="26"/>
      <c r="CRQ236" s="26"/>
      <c r="CRR236" s="26"/>
      <c r="CRS236" s="26"/>
      <c r="CRT236" s="26"/>
      <c r="CRU236" s="26"/>
      <c r="CRV236" s="26"/>
      <c r="CRW236" s="26"/>
      <c r="CRX236" s="26"/>
      <c r="CRY236" s="26"/>
      <c r="CRZ236" s="26"/>
      <c r="CSA236" s="26"/>
      <c r="CSB236" s="26"/>
      <c r="CSC236" s="26"/>
      <c r="CSD236" s="26"/>
      <c r="CSE236" s="26"/>
      <c r="CSF236" s="26"/>
      <c r="CSG236" s="26"/>
      <c r="CSH236" s="26"/>
      <c r="CSI236" s="26"/>
      <c r="CSJ236" s="26"/>
      <c r="CSK236" s="26"/>
      <c r="CSL236" s="26"/>
      <c r="CSM236" s="26"/>
      <c r="CSN236" s="26"/>
      <c r="CSO236" s="26"/>
      <c r="CSP236" s="26"/>
      <c r="CSQ236" s="26"/>
      <c r="CSR236" s="26"/>
      <c r="CSS236" s="26"/>
      <c r="CST236" s="26"/>
      <c r="CSU236" s="26"/>
      <c r="CSV236" s="26"/>
      <c r="CSW236" s="26"/>
      <c r="CSX236" s="26"/>
      <c r="CSY236" s="26"/>
      <c r="CSZ236" s="26"/>
      <c r="CTA236" s="26"/>
      <c r="CTB236" s="26"/>
      <c r="CTC236" s="26"/>
      <c r="CTD236" s="26"/>
      <c r="CTE236" s="26"/>
      <c r="CTF236" s="26"/>
      <c r="CTG236" s="26"/>
      <c r="CTH236" s="26"/>
      <c r="CTI236" s="26"/>
      <c r="CTJ236" s="26"/>
      <c r="CTK236" s="26"/>
      <c r="CTL236" s="26"/>
      <c r="CTM236" s="26"/>
      <c r="CTN236" s="26"/>
      <c r="CTO236" s="26"/>
      <c r="CTP236" s="26"/>
      <c r="CTQ236" s="26"/>
      <c r="CTR236" s="26"/>
      <c r="CTS236" s="26"/>
      <c r="CTT236" s="26"/>
      <c r="CTU236" s="26"/>
      <c r="CTV236" s="26"/>
      <c r="CTW236" s="26"/>
      <c r="CTX236" s="26"/>
      <c r="CTY236" s="26"/>
      <c r="CTZ236" s="26"/>
      <c r="CUA236" s="26"/>
      <c r="CUB236" s="26"/>
      <c r="CUC236" s="26"/>
      <c r="CUD236" s="26"/>
      <c r="CUE236" s="26"/>
      <c r="CUF236" s="26"/>
      <c r="CUG236" s="26"/>
      <c r="CUH236" s="26"/>
      <c r="CUI236" s="26"/>
      <c r="CUJ236" s="26"/>
      <c r="CUK236" s="26"/>
      <c r="CUL236" s="26"/>
      <c r="CUM236" s="26"/>
      <c r="CUN236" s="26"/>
      <c r="CUO236" s="26"/>
      <c r="CUP236" s="26"/>
      <c r="CUQ236" s="26"/>
      <c r="CUR236" s="26"/>
      <c r="CUS236" s="26"/>
      <c r="CUT236" s="26"/>
      <c r="CUU236" s="26"/>
      <c r="CUV236" s="26"/>
      <c r="CUW236" s="26"/>
      <c r="CUX236" s="26"/>
      <c r="CUY236" s="26"/>
      <c r="CUZ236" s="26"/>
      <c r="CVA236" s="26"/>
      <c r="CVB236" s="26"/>
      <c r="CVC236" s="26"/>
      <c r="CVD236" s="26"/>
      <c r="CVE236" s="26"/>
      <c r="CVF236" s="26"/>
      <c r="CVG236" s="26"/>
      <c r="CVH236" s="26"/>
      <c r="CVI236" s="26"/>
      <c r="CVJ236" s="26"/>
      <c r="CVK236" s="26"/>
      <c r="CVL236" s="26"/>
      <c r="CVM236" s="26"/>
      <c r="CVN236" s="26"/>
      <c r="CVO236" s="26"/>
      <c r="CVP236" s="26"/>
      <c r="CVQ236" s="26"/>
      <c r="CVR236" s="26"/>
      <c r="CVS236" s="26"/>
      <c r="CVT236" s="26"/>
      <c r="CVU236" s="26"/>
      <c r="CVV236" s="26"/>
      <c r="CVW236" s="26"/>
      <c r="CVX236" s="26"/>
      <c r="CVY236" s="26"/>
      <c r="CVZ236" s="26"/>
      <c r="CWA236" s="26"/>
      <c r="CWB236" s="26"/>
      <c r="CWC236" s="26"/>
      <c r="CWD236" s="26"/>
      <c r="CWE236" s="26"/>
      <c r="CWF236" s="26"/>
      <c r="CWG236" s="26"/>
      <c r="CWH236" s="26"/>
      <c r="CWI236" s="26"/>
      <c r="CWJ236" s="26"/>
      <c r="CWK236" s="26"/>
      <c r="CWL236" s="26"/>
      <c r="CWM236" s="26"/>
      <c r="CWN236" s="26"/>
      <c r="CWO236" s="26"/>
      <c r="CWP236" s="26"/>
      <c r="CWQ236" s="26"/>
      <c r="CWR236" s="26"/>
      <c r="CWS236" s="26"/>
      <c r="CWT236" s="26"/>
      <c r="CWU236" s="26"/>
      <c r="CWV236" s="26"/>
      <c r="CWW236" s="26"/>
      <c r="CWX236" s="26"/>
      <c r="CWY236" s="26"/>
      <c r="CWZ236" s="26"/>
      <c r="CXA236" s="26"/>
      <c r="CXB236" s="26"/>
      <c r="CXC236" s="26"/>
      <c r="CXD236" s="26"/>
      <c r="CXE236" s="26"/>
      <c r="CXF236" s="26"/>
      <c r="CXG236" s="26"/>
      <c r="CXH236" s="26"/>
      <c r="CXI236" s="26"/>
      <c r="CXJ236" s="26"/>
      <c r="CXK236" s="26"/>
      <c r="CXL236" s="26"/>
      <c r="CXM236" s="26"/>
      <c r="CXN236" s="26"/>
      <c r="CXO236" s="26"/>
      <c r="CXP236" s="26"/>
      <c r="CXQ236" s="26"/>
      <c r="CXR236" s="26"/>
      <c r="CXS236" s="26"/>
      <c r="CXT236" s="26"/>
      <c r="CXU236" s="26"/>
      <c r="CXV236" s="26"/>
      <c r="CXW236" s="26"/>
      <c r="CXX236" s="26"/>
      <c r="CXY236" s="26"/>
      <c r="CXZ236" s="26"/>
      <c r="CYA236" s="26"/>
      <c r="CYB236" s="26"/>
      <c r="CYC236" s="26"/>
      <c r="CYD236" s="26"/>
      <c r="CYE236" s="26"/>
      <c r="CYF236" s="26"/>
      <c r="CYG236" s="26"/>
      <c r="CYH236" s="26"/>
      <c r="CYI236" s="26"/>
      <c r="CYJ236" s="26"/>
      <c r="CYK236" s="26"/>
      <c r="CYL236" s="26"/>
      <c r="CYM236" s="26"/>
      <c r="CYN236" s="26"/>
      <c r="CYO236" s="26"/>
      <c r="CYP236" s="26"/>
      <c r="CYQ236" s="26"/>
      <c r="CYR236" s="26"/>
      <c r="CYS236" s="26"/>
      <c r="CYT236" s="26"/>
      <c r="CYU236" s="26"/>
      <c r="CYV236" s="26"/>
      <c r="CYW236" s="26"/>
      <c r="CYX236" s="26"/>
      <c r="CYY236" s="26"/>
      <c r="CYZ236" s="26"/>
      <c r="CZA236" s="26"/>
      <c r="CZB236" s="26"/>
      <c r="CZC236" s="26"/>
      <c r="CZD236" s="26"/>
      <c r="CZE236" s="26"/>
      <c r="CZF236" s="26"/>
      <c r="CZG236" s="26"/>
      <c r="CZH236" s="26"/>
      <c r="CZI236" s="26"/>
      <c r="CZJ236" s="26"/>
      <c r="CZK236" s="26"/>
      <c r="CZL236" s="26"/>
      <c r="CZM236" s="26"/>
      <c r="CZN236" s="26"/>
      <c r="CZO236" s="26"/>
      <c r="CZP236" s="26"/>
      <c r="CZQ236" s="26"/>
      <c r="CZR236" s="26"/>
      <c r="CZS236" s="26"/>
      <c r="CZT236" s="26"/>
      <c r="CZU236" s="26"/>
      <c r="CZV236" s="26"/>
      <c r="CZW236" s="26"/>
      <c r="CZX236" s="26"/>
      <c r="CZY236" s="26"/>
      <c r="CZZ236" s="26"/>
      <c r="DAA236" s="26"/>
      <c r="DAB236" s="26"/>
      <c r="DAC236" s="26"/>
      <c r="DAD236" s="26"/>
      <c r="DAE236" s="26"/>
      <c r="DAF236" s="26"/>
      <c r="DAG236" s="26"/>
      <c r="DAH236" s="26"/>
      <c r="DAI236" s="26"/>
      <c r="DAJ236" s="26"/>
      <c r="DAK236" s="26"/>
      <c r="DAL236" s="26"/>
      <c r="DAM236" s="26"/>
      <c r="DAN236" s="26"/>
      <c r="DAO236" s="26"/>
      <c r="DAP236" s="26"/>
      <c r="DAQ236" s="26"/>
      <c r="DAR236" s="26"/>
      <c r="DAS236" s="26"/>
      <c r="DAT236" s="26"/>
      <c r="DAU236" s="26"/>
      <c r="DAV236" s="26"/>
      <c r="DAW236" s="26"/>
      <c r="DAX236" s="26"/>
      <c r="DAY236" s="26"/>
      <c r="DAZ236" s="26"/>
      <c r="DBA236" s="26"/>
      <c r="DBB236" s="26"/>
      <c r="DBC236" s="26"/>
      <c r="DBD236" s="26"/>
      <c r="DBE236" s="26"/>
      <c r="DBF236" s="26"/>
      <c r="DBG236" s="26"/>
      <c r="DBH236" s="26"/>
      <c r="DBI236" s="26"/>
      <c r="DBJ236" s="26"/>
      <c r="DBK236" s="26"/>
      <c r="DBL236" s="26"/>
      <c r="DBM236" s="26"/>
      <c r="DBN236" s="26"/>
      <c r="DBO236" s="26"/>
      <c r="DBP236" s="26"/>
      <c r="DBQ236" s="26"/>
      <c r="DBR236" s="26"/>
      <c r="DBS236" s="26"/>
      <c r="DBT236" s="26"/>
      <c r="DBU236" s="26"/>
      <c r="DBV236" s="26"/>
      <c r="DBW236" s="26"/>
      <c r="DBX236" s="26"/>
      <c r="DBY236" s="26"/>
      <c r="DBZ236" s="26"/>
      <c r="DCA236" s="26"/>
      <c r="DCB236" s="26"/>
      <c r="DCC236" s="26"/>
      <c r="DCD236" s="26"/>
      <c r="DCE236" s="26"/>
      <c r="DCF236" s="26"/>
      <c r="DCG236" s="26"/>
      <c r="DCH236" s="26"/>
      <c r="DCI236" s="26"/>
      <c r="DCJ236" s="26"/>
      <c r="DCK236" s="26"/>
      <c r="DCL236" s="26"/>
      <c r="DCM236" s="26"/>
      <c r="DCN236" s="26"/>
      <c r="DCO236" s="26"/>
      <c r="DCP236" s="26"/>
      <c r="DCQ236" s="26"/>
      <c r="DCR236" s="26"/>
      <c r="DCS236" s="26"/>
      <c r="DCT236" s="26"/>
      <c r="DCU236" s="26"/>
      <c r="DCV236" s="26"/>
      <c r="DCW236" s="26"/>
      <c r="DCX236" s="26"/>
      <c r="DCY236" s="26"/>
      <c r="DCZ236" s="26"/>
      <c r="DDA236" s="26"/>
      <c r="DDB236" s="26"/>
      <c r="DDC236" s="26"/>
      <c r="DDD236" s="26"/>
      <c r="DDE236" s="26"/>
      <c r="DDF236" s="26"/>
      <c r="DDG236" s="26"/>
      <c r="DDH236" s="26"/>
      <c r="DDI236" s="26"/>
      <c r="DDJ236" s="26"/>
      <c r="DDK236" s="26"/>
      <c r="DDL236" s="26"/>
      <c r="DDM236" s="26"/>
      <c r="DDN236" s="26"/>
      <c r="DDO236" s="26"/>
      <c r="DDP236" s="26"/>
      <c r="DDQ236" s="26"/>
      <c r="DDR236" s="26"/>
      <c r="DDS236" s="26"/>
      <c r="DDT236" s="26"/>
      <c r="DDU236" s="26"/>
      <c r="DDV236" s="26"/>
      <c r="DDW236" s="26"/>
      <c r="DDX236" s="26"/>
      <c r="DDY236" s="26"/>
      <c r="DDZ236" s="26"/>
      <c r="DEA236" s="26"/>
      <c r="DEB236" s="26"/>
      <c r="DEC236" s="26"/>
      <c r="DED236" s="26"/>
      <c r="DEE236" s="26"/>
      <c r="DEF236" s="26"/>
      <c r="DEG236" s="26"/>
      <c r="DEH236" s="26"/>
      <c r="DEI236" s="26"/>
      <c r="DEJ236" s="26"/>
      <c r="DEK236" s="26"/>
      <c r="DEL236" s="26"/>
      <c r="DEM236" s="26"/>
      <c r="DEN236" s="26"/>
      <c r="DEO236" s="26"/>
      <c r="DEP236" s="26"/>
      <c r="DEQ236" s="26"/>
      <c r="DER236" s="26"/>
      <c r="DES236" s="26"/>
      <c r="DET236" s="26"/>
      <c r="DEU236" s="26"/>
      <c r="DEV236" s="26"/>
      <c r="DEW236" s="26"/>
      <c r="DEX236" s="26"/>
      <c r="DEY236" s="26"/>
      <c r="DEZ236" s="26"/>
      <c r="DFA236" s="26"/>
      <c r="DFB236" s="26"/>
      <c r="DFC236" s="26"/>
      <c r="DFD236" s="26"/>
      <c r="DFE236" s="26"/>
      <c r="DFF236" s="26"/>
      <c r="DFG236" s="26"/>
      <c r="DFH236" s="26"/>
      <c r="DFI236" s="26"/>
      <c r="DFJ236" s="26"/>
      <c r="DFK236" s="26"/>
      <c r="DFL236" s="26"/>
      <c r="DFM236" s="26"/>
      <c r="DFN236" s="26"/>
      <c r="DFO236" s="26"/>
      <c r="DFP236" s="26"/>
      <c r="DFQ236" s="26"/>
      <c r="DFR236" s="26"/>
      <c r="DFS236" s="26"/>
      <c r="DFT236" s="26"/>
      <c r="DFU236" s="26"/>
      <c r="DFV236" s="26"/>
      <c r="DFW236" s="26"/>
      <c r="DFX236" s="26"/>
      <c r="DFY236" s="26"/>
      <c r="DFZ236" s="26"/>
      <c r="DGA236" s="26"/>
      <c r="DGB236" s="26"/>
      <c r="DGC236" s="26"/>
      <c r="DGD236" s="26"/>
      <c r="DGE236" s="26"/>
      <c r="DGF236" s="26"/>
      <c r="DGG236" s="26"/>
      <c r="DGH236" s="26"/>
      <c r="DGI236" s="26"/>
      <c r="DGJ236" s="26"/>
      <c r="DGK236" s="26"/>
      <c r="DGL236" s="26"/>
      <c r="DGM236" s="26"/>
      <c r="DGN236" s="26"/>
      <c r="DGO236" s="26"/>
      <c r="DGP236" s="26"/>
      <c r="DGQ236" s="26"/>
      <c r="DGR236" s="26"/>
      <c r="DGS236" s="26"/>
      <c r="DGT236" s="26"/>
      <c r="DGU236" s="26"/>
      <c r="DGV236" s="26"/>
      <c r="DGW236" s="26"/>
      <c r="DGX236" s="26"/>
      <c r="DGY236" s="26"/>
      <c r="DGZ236" s="26"/>
      <c r="DHA236" s="26"/>
      <c r="DHB236" s="26"/>
      <c r="DHC236" s="26"/>
      <c r="DHD236" s="26"/>
      <c r="DHE236" s="26"/>
      <c r="DHF236" s="26"/>
      <c r="DHG236" s="26"/>
      <c r="DHH236" s="26"/>
      <c r="DHI236" s="26"/>
      <c r="DHJ236" s="26"/>
      <c r="DHK236" s="26"/>
      <c r="DHL236" s="26"/>
      <c r="DHM236" s="26"/>
      <c r="DHN236" s="26"/>
      <c r="DHO236" s="26"/>
      <c r="DHP236" s="26"/>
      <c r="DHQ236" s="26"/>
      <c r="DHR236" s="26"/>
      <c r="DHS236" s="26"/>
      <c r="DHT236" s="26"/>
      <c r="DHU236" s="26"/>
      <c r="DHV236" s="26"/>
      <c r="DHW236" s="26"/>
      <c r="DHX236" s="26"/>
      <c r="DHY236" s="26"/>
      <c r="DHZ236" s="26"/>
      <c r="DIA236" s="26"/>
      <c r="DIB236" s="26"/>
      <c r="DIC236" s="26"/>
      <c r="DID236" s="26"/>
      <c r="DIE236" s="26"/>
      <c r="DIF236" s="26"/>
      <c r="DIG236" s="26"/>
      <c r="DIH236" s="26"/>
      <c r="DII236" s="26"/>
      <c r="DIJ236" s="26"/>
      <c r="DIK236" s="26"/>
      <c r="DIL236" s="26"/>
      <c r="DIM236" s="26"/>
      <c r="DIN236" s="26"/>
      <c r="DIO236" s="26"/>
      <c r="DIP236" s="26"/>
      <c r="DIQ236" s="26"/>
      <c r="DIR236" s="26"/>
      <c r="DIS236" s="26"/>
      <c r="DIT236" s="26"/>
      <c r="DIU236" s="26"/>
      <c r="DIV236" s="26"/>
      <c r="DIW236" s="26"/>
      <c r="DIX236" s="26"/>
      <c r="DIY236" s="26"/>
      <c r="DIZ236" s="26"/>
      <c r="DJA236" s="26"/>
      <c r="DJB236" s="26"/>
      <c r="DJC236" s="26"/>
      <c r="DJD236" s="26"/>
      <c r="DJE236" s="26"/>
      <c r="DJF236" s="26"/>
      <c r="DJG236" s="26"/>
      <c r="DJH236" s="26"/>
      <c r="DJI236" s="26"/>
      <c r="DJJ236" s="26"/>
      <c r="DJK236" s="26"/>
      <c r="DJL236" s="26"/>
      <c r="DJM236" s="26"/>
      <c r="DJN236" s="26"/>
      <c r="DJO236" s="26"/>
      <c r="DJP236" s="26"/>
      <c r="DJQ236" s="26"/>
      <c r="DJR236" s="26"/>
      <c r="DJS236" s="26"/>
      <c r="DJT236" s="26"/>
      <c r="DJU236" s="26"/>
      <c r="DJV236" s="26"/>
      <c r="DJW236" s="26"/>
      <c r="DJX236" s="26"/>
      <c r="DJY236" s="26"/>
      <c r="DJZ236" s="26"/>
      <c r="DKA236" s="26"/>
      <c r="DKB236" s="26"/>
      <c r="DKC236" s="26"/>
      <c r="DKD236" s="26"/>
      <c r="DKE236" s="26"/>
      <c r="DKF236" s="26"/>
      <c r="DKG236" s="26"/>
      <c r="DKH236" s="26"/>
      <c r="DKI236" s="26"/>
      <c r="DKJ236" s="26"/>
      <c r="DKK236" s="26"/>
      <c r="DKL236" s="26"/>
      <c r="DKM236" s="26"/>
      <c r="DKN236" s="26"/>
      <c r="DKO236" s="26"/>
      <c r="DKP236" s="26"/>
      <c r="DKQ236" s="26"/>
      <c r="DKR236" s="26"/>
      <c r="DKS236" s="26"/>
      <c r="DKT236" s="26"/>
      <c r="DKU236" s="26"/>
      <c r="DKV236" s="26"/>
      <c r="DKW236" s="26"/>
      <c r="DKX236" s="26"/>
      <c r="DKY236" s="26"/>
      <c r="DKZ236" s="26"/>
      <c r="DLA236" s="26"/>
      <c r="DLB236" s="26"/>
      <c r="DLC236" s="26"/>
      <c r="DLD236" s="26"/>
      <c r="DLE236" s="26"/>
      <c r="DLF236" s="26"/>
      <c r="DLG236" s="26"/>
      <c r="DLH236" s="26"/>
      <c r="DLI236" s="26"/>
      <c r="DLJ236" s="26"/>
      <c r="DLK236" s="26"/>
      <c r="DLL236" s="26"/>
      <c r="DLM236" s="26"/>
      <c r="DLN236" s="26"/>
      <c r="DLO236" s="26"/>
      <c r="DLP236" s="26"/>
      <c r="DLQ236" s="26"/>
      <c r="DLR236" s="26"/>
      <c r="DLS236" s="26"/>
      <c r="DLT236" s="26"/>
      <c r="DLU236" s="26"/>
      <c r="DLV236" s="26"/>
      <c r="DLW236" s="26"/>
      <c r="DLX236" s="26"/>
      <c r="DLY236" s="26"/>
      <c r="DLZ236" s="26"/>
      <c r="DMA236" s="26"/>
      <c r="DMB236" s="26"/>
      <c r="DMC236" s="26"/>
      <c r="DMD236" s="26"/>
      <c r="DME236" s="26"/>
      <c r="DMF236" s="26"/>
      <c r="DMG236" s="26"/>
      <c r="DMH236" s="26"/>
      <c r="DMI236" s="26"/>
      <c r="DMJ236" s="26"/>
      <c r="DMK236" s="26"/>
      <c r="DML236" s="26"/>
      <c r="DMM236" s="26"/>
      <c r="DMN236" s="26"/>
      <c r="DMO236" s="26"/>
      <c r="DMP236" s="26"/>
      <c r="DMQ236" s="26"/>
      <c r="DMR236" s="26"/>
      <c r="DMS236" s="26"/>
      <c r="DMT236" s="26"/>
      <c r="DMU236" s="26"/>
      <c r="DMV236" s="26"/>
      <c r="DMW236" s="26"/>
      <c r="DMX236" s="26"/>
      <c r="DMY236" s="26"/>
      <c r="DMZ236" s="26"/>
      <c r="DNA236" s="26"/>
      <c r="DNB236" s="26"/>
      <c r="DNC236" s="26"/>
      <c r="DND236" s="26"/>
      <c r="DNE236" s="26"/>
      <c r="DNF236" s="26"/>
      <c r="DNG236" s="26"/>
      <c r="DNH236" s="26"/>
      <c r="DNI236" s="26"/>
      <c r="DNJ236" s="26"/>
      <c r="DNK236" s="26"/>
      <c r="DNL236" s="26"/>
      <c r="DNM236" s="26"/>
      <c r="DNN236" s="26"/>
      <c r="DNO236" s="26"/>
      <c r="DNP236" s="26"/>
      <c r="DNQ236" s="26"/>
      <c r="DNR236" s="26"/>
      <c r="DNS236" s="26"/>
      <c r="DNT236" s="26"/>
      <c r="DNU236" s="26"/>
      <c r="DNV236" s="26"/>
      <c r="DNW236" s="26"/>
      <c r="DNX236" s="26"/>
      <c r="DNY236" s="26"/>
      <c r="DNZ236" s="26"/>
      <c r="DOA236" s="26"/>
      <c r="DOB236" s="26"/>
      <c r="DOC236" s="26"/>
      <c r="DOD236" s="26"/>
      <c r="DOE236" s="26"/>
      <c r="DOF236" s="26"/>
      <c r="DOG236" s="26"/>
      <c r="DOH236" s="26"/>
      <c r="DOI236" s="26"/>
      <c r="DOJ236" s="26"/>
      <c r="DOK236" s="26"/>
      <c r="DOL236" s="26"/>
      <c r="DOM236" s="26"/>
      <c r="DON236" s="26"/>
      <c r="DOO236" s="26"/>
      <c r="DOP236" s="26"/>
      <c r="DOQ236" s="26"/>
      <c r="DOR236" s="26"/>
      <c r="DOS236" s="26"/>
      <c r="DOT236" s="26"/>
      <c r="DOU236" s="26"/>
      <c r="DOV236" s="26"/>
      <c r="DOW236" s="26"/>
      <c r="DOX236" s="26"/>
      <c r="DOY236" s="26"/>
      <c r="DOZ236" s="26"/>
      <c r="DPA236" s="26"/>
      <c r="DPB236" s="26"/>
      <c r="DPC236" s="26"/>
      <c r="DPD236" s="26"/>
      <c r="DPE236" s="26"/>
      <c r="DPF236" s="26"/>
      <c r="DPG236" s="26"/>
      <c r="DPH236" s="26"/>
      <c r="DPI236" s="26"/>
      <c r="DPJ236" s="26"/>
      <c r="DPK236" s="26"/>
      <c r="DPL236" s="26"/>
      <c r="DPM236" s="26"/>
      <c r="DPN236" s="26"/>
      <c r="DPO236" s="26"/>
      <c r="DPP236" s="26"/>
      <c r="DPQ236" s="26"/>
      <c r="DPR236" s="26"/>
      <c r="DPS236" s="26"/>
      <c r="DPT236" s="26"/>
      <c r="DPU236" s="26"/>
      <c r="DPV236" s="26"/>
      <c r="DPW236" s="26"/>
      <c r="DPX236" s="26"/>
      <c r="DPY236" s="26"/>
      <c r="DPZ236" s="26"/>
      <c r="DQA236" s="26"/>
      <c r="DQB236" s="26"/>
      <c r="DQC236" s="26"/>
      <c r="DQD236" s="26"/>
      <c r="DQE236" s="26"/>
      <c r="DQF236" s="26"/>
      <c r="DQG236" s="26"/>
      <c r="DQH236" s="26"/>
      <c r="DQI236" s="26"/>
      <c r="DQJ236" s="26"/>
      <c r="DQK236" s="26"/>
      <c r="DQL236" s="26"/>
      <c r="DQM236" s="26"/>
      <c r="DQN236" s="26"/>
      <c r="DQO236" s="26"/>
      <c r="DQP236" s="26"/>
      <c r="DQQ236" s="26"/>
      <c r="DQR236" s="26"/>
      <c r="DQS236" s="26"/>
      <c r="DQT236" s="26"/>
      <c r="DQU236" s="26"/>
      <c r="DQV236" s="26"/>
      <c r="DQW236" s="26"/>
      <c r="DQX236" s="26"/>
      <c r="DQY236" s="26"/>
      <c r="DQZ236" s="26"/>
      <c r="DRA236" s="26"/>
      <c r="DRB236" s="26"/>
      <c r="DRC236" s="26"/>
      <c r="DRD236" s="26"/>
      <c r="DRE236" s="26"/>
      <c r="DRF236" s="26"/>
      <c r="DRG236" s="26"/>
      <c r="DRH236" s="26"/>
      <c r="DRI236" s="26"/>
      <c r="DRJ236" s="26"/>
      <c r="DRK236" s="26"/>
      <c r="DRL236" s="26"/>
      <c r="DRM236" s="26"/>
      <c r="DRN236" s="26"/>
      <c r="DRO236" s="26"/>
      <c r="DRP236" s="26"/>
      <c r="DRQ236" s="26"/>
      <c r="DRR236" s="26"/>
      <c r="DRS236" s="26"/>
      <c r="DRT236" s="26"/>
      <c r="DRU236" s="26"/>
      <c r="DRV236" s="26"/>
      <c r="DRW236" s="26"/>
      <c r="DRX236" s="26"/>
      <c r="DRY236" s="26"/>
      <c r="DRZ236" s="26"/>
      <c r="DSA236" s="26"/>
      <c r="DSB236" s="26"/>
      <c r="DSC236" s="26"/>
      <c r="DSD236" s="26"/>
      <c r="DSE236" s="26"/>
      <c r="DSF236" s="26"/>
      <c r="DSG236" s="26"/>
      <c r="DSH236" s="26"/>
      <c r="DSI236" s="26"/>
      <c r="DSJ236" s="26"/>
      <c r="DSK236" s="26"/>
      <c r="DSL236" s="26"/>
      <c r="DSM236" s="26"/>
      <c r="DSN236" s="26"/>
      <c r="DSO236" s="26"/>
      <c r="DSP236" s="26"/>
      <c r="DSQ236" s="26"/>
      <c r="DSR236" s="26"/>
      <c r="DSS236" s="26"/>
      <c r="DST236" s="26"/>
      <c r="DSU236" s="26"/>
      <c r="DSV236" s="26"/>
      <c r="DSW236" s="26"/>
      <c r="DSX236" s="26"/>
      <c r="DSY236" s="26"/>
      <c r="DSZ236" s="26"/>
      <c r="DTA236" s="26"/>
      <c r="DTB236" s="26"/>
      <c r="DTC236" s="26"/>
      <c r="DTD236" s="26"/>
      <c r="DTE236" s="26"/>
      <c r="DTF236" s="26"/>
      <c r="DTG236" s="26"/>
      <c r="DTH236" s="26"/>
      <c r="DTI236" s="26"/>
      <c r="DTJ236" s="26"/>
      <c r="DTK236" s="26"/>
      <c r="DTL236" s="26"/>
      <c r="DTM236" s="26"/>
      <c r="DTN236" s="26"/>
      <c r="DTO236" s="26"/>
      <c r="DTP236" s="26"/>
      <c r="DTQ236" s="26"/>
      <c r="DTR236" s="26"/>
      <c r="DTS236" s="26"/>
      <c r="DTT236" s="26"/>
      <c r="DTU236" s="26"/>
      <c r="DTV236" s="26"/>
      <c r="DTW236" s="26"/>
      <c r="DTX236" s="26"/>
      <c r="DTY236" s="26"/>
      <c r="DTZ236" s="26"/>
      <c r="DUA236" s="26"/>
      <c r="DUB236" s="26"/>
      <c r="DUC236" s="26"/>
      <c r="DUD236" s="26"/>
      <c r="DUE236" s="26"/>
      <c r="DUF236" s="26"/>
      <c r="DUG236" s="26"/>
      <c r="DUH236" s="26"/>
      <c r="DUI236" s="26"/>
      <c r="DUJ236" s="26"/>
      <c r="DUK236" s="26"/>
      <c r="DUL236" s="26"/>
      <c r="DUM236" s="26"/>
      <c r="DUN236" s="26"/>
      <c r="DUO236" s="26"/>
      <c r="DUP236" s="26"/>
      <c r="DUQ236" s="26"/>
      <c r="DUR236" s="26"/>
      <c r="DUS236" s="26"/>
      <c r="DUT236" s="26"/>
      <c r="DUU236" s="26"/>
      <c r="DUV236" s="26"/>
      <c r="DUW236" s="26"/>
      <c r="DUX236" s="26"/>
      <c r="DUY236" s="26"/>
      <c r="DUZ236" s="26"/>
      <c r="DVA236" s="26"/>
      <c r="DVB236" s="26"/>
      <c r="DVC236" s="26"/>
      <c r="DVD236" s="26"/>
      <c r="DVE236" s="26"/>
      <c r="DVF236" s="26"/>
      <c r="DVG236" s="26"/>
      <c r="DVH236" s="26"/>
      <c r="DVI236" s="26"/>
      <c r="DVJ236" s="26"/>
      <c r="DVK236" s="26"/>
      <c r="DVL236" s="26"/>
      <c r="DVM236" s="26"/>
      <c r="DVN236" s="26"/>
      <c r="DVO236" s="26"/>
      <c r="DVP236" s="26"/>
      <c r="DVQ236" s="26"/>
      <c r="DVR236" s="26"/>
      <c r="DVS236" s="26"/>
      <c r="DVT236" s="26"/>
      <c r="DVU236" s="26"/>
      <c r="DVV236" s="26"/>
      <c r="DVW236" s="26"/>
      <c r="DVX236" s="26"/>
      <c r="DVY236" s="26"/>
      <c r="DVZ236" s="26"/>
      <c r="DWA236" s="26"/>
      <c r="DWB236" s="26"/>
      <c r="DWC236" s="26"/>
      <c r="DWD236" s="26"/>
      <c r="DWE236" s="26"/>
      <c r="DWF236" s="26"/>
      <c r="DWG236" s="26"/>
      <c r="DWH236" s="26"/>
      <c r="DWI236" s="26"/>
      <c r="DWJ236" s="26"/>
      <c r="DWK236" s="26"/>
      <c r="DWL236" s="26"/>
      <c r="DWM236" s="26"/>
      <c r="DWN236" s="26"/>
      <c r="DWO236" s="26"/>
      <c r="DWP236" s="26"/>
      <c r="DWQ236" s="26"/>
      <c r="DWR236" s="26"/>
      <c r="DWS236" s="26"/>
      <c r="DWT236" s="26"/>
      <c r="DWU236" s="26"/>
      <c r="DWV236" s="26"/>
      <c r="DWW236" s="26"/>
      <c r="DWX236" s="26"/>
      <c r="DWY236" s="26"/>
      <c r="DWZ236" s="26"/>
      <c r="DXA236" s="26"/>
      <c r="DXB236" s="26"/>
      <c r="DXC236" s="26"/>
      <c r="DXD236" s="26"/>
      <c r="DXE236" s="26"/>
      <c r="DXF236" s="26"/>
      <c r="DXG236" s="26"/>
      <c r="DXH236" s="26"/>
      <c r="DXI236" s="26"/>
      <c r="DXJ236" s="26"/>
      <c r="DXK236" s="26"/>
      <c r="DXL236" s="26"/>
      <c r="DXM236" s="26"/>
      <c r="DXN236" s="26"/>
      <c r="DXO236" s="26"/>
      <c r="DXP236" s="26"/>
      <c r="DXQ236" s="26"/>
      <c r="DXR236" s="26"/>
      <c r="DXS236" s="26"/>
      <c r="DXT236" s="26"/>
      <c r="DXU236" s="26"/>
      <c r="DXV236" s="26"/>
      <c r="DXW236" s="26"/>
      <c r="DXX236" s="26"/>
      <c r="DXY236" s="26"/>
      <c r="DXZ236" s="26"/>
      <c r="DYA236" s="26"/>
      <c r="DYB236" s="26"/>
      <c r="DYC236" s="26"/>
      <c r="DYD236" s="26"/>
      <c r="DYE236" s="26"/>
      <c r="DYF236" s="26"/>
      <c r="DYG236" s="26"/>
      <c r="DYH236" s="26"/>
      <c r="DYI236" s="26"/>
      <c r="DYJ236" s="26"/>
      <c r="DYK236" s="26"/>
      <c r="DYL236" s="26"/>
      <c r="DYM236" s="26"/>
      <c r="DYN236" s="26"/>
      <c r="DYO236" s="26"/>
      <c r="DYP236" s="26"/>
      <c r="DYQ236" s="26"/>
      <c r="DYR236" s="26"/>
      <c r="DYS236" s="26"/>
      <c r="DYT236" s="26"/>
      <c r="DYU236" s="26"/>
      <c r="DYV236" s="26"/>
      <c r="DYW236" s="26"/>
      <c r="DYX236" s="26"/>
      <c r="DYY236" s="26"/>
      <c r="DYZ236" s="26"/>
      <c r="DZA236" s="26"/>
      <c r="DZB236" s="26"/>
      <c r="DZC236" s="26"/>
      <c r="DZD236" s="26"/>
      <c r="DZE236" s="26"/>
      <c r="DZF236" s="26"/>
      <c r="DZG236" s="26"/>
      <c r="DZH236" s="26"/>
      <c r="DZI236" s="26"/>
      <c r="DZJ236" s="26"/>
      <c r="DZK236" s="26"/>
      <c r="DZL236" s="26"/>
      <c r="DZM236" s="26"/>
      <c r="DZN236" s="26"/>
      <c r="DZO236" s="26"/>
      <c r="DZP236" s="26"/>
      <c r="DZQ236" s="26"/>
      <c r="DZR236" s="26"/>
      <c r="DZS236" s="26"/>
      <c r="DZT236" s="26"/>
      <c r="DZU236" s="26"/>
      <c r="DZV236" s="26"/>
      <c r="DZW236" s="26"/>
      <c r="DZX236" s="26"/>
      <c r="DZY236" s="26"/>
      <c r="DZZ236" s="26"/>
      <c r="EAA236" s="26"/>
      <c r="EAB236" s="26"/>
      <c r="EAC236" s="26"/>
      <c r="EAD236" s="26"/>
      <c r="EAE236" s="26"/>
      <c r="EAF236" s="26"/>
      <c r="EAG236" s="26"/>
      <c r="EAH236" s="26"/>
      <c r="EAI236" s="26"/>
      <c r="EAJ236" s="26"/>
      <c r="EAK236" s="26"/>
      <c r="EAL236" s="26"/>
      <c r="EAM236" s="26"/>
      <c r="EAN236" s="26"/>
      <c r="EAO236" s="26"/>
      <c r="EAP236" s="26"/>
      <c r="EAQ236" s="26"/>
      <c r="EAR236" s="26"/>
      <c r="EAS236" s="26"/>
      <c r="EAT236" s="26"/>
      <c r="EAU236" s="26"/>
      <c r="EAV236" s="26"/>
      <c r="EAW236" s="26"/>
      <c r="EAX236" s="26"/>
      <c r="EAY236" s="26"/>
      <c r="EAZ236" s="26"/>
      <c r="EBA236" s="26"/>
      <c r="EBB236" s="26"/>
      <c r="EBC236" s="26"/>
      <c r="EBD236" s="26"/>
      <c r="EBE236" s="26"/>
      <c r="EBF236" s="26"/>
      <c r="EBG236" s="26"/>
      <c r="EBH236" s="26"/>
      <c r="EBI236" s="26"/>
      <c r="EBJ236" s="26"/>
      <c r="EBK236" s="26"/>
      <c r="EBL236" s="26"/>
      <c r="EBM236" s="26"/>
      <c r="EBN236" s="26"/>
      <c r="EBO236" s="26"/>
      <c r="EBP236" s="26"/>
      <c r="EBQ236" s="26"/>
      <c r="EBR236" s="26"/>
      <c r="EBS236" s="26"/>
      <c r="EBT236" s="26"/>
      <c r="EBU236" s="26"/>
      <c r="EBV236" s="26"/>
      <c r="EBW236" s="26"/>
      <c r="EBX236" s="26"/>
      <c r="EBY236" s="26"/>
      <c r="EBZ236" s="26"/>
      <c r="ECA236" s="26"/>
      <c r="ECB236" s="26"/>
      <c r="ECC236" s="26"/>
      <c r="ECD236" s="26"/>
      <c r="ECE236" s="26"/>
      <c r="ECF236" s="26"/>
      <c r="ECG236" s="26"/>
      <c r="ECH236" s="26"/>
      <c r="ECI236" s="26"/>
      <c r="ECJ236" s="26"/>
      <c r="ECK236" s="26"/>
      <c r="ECL236" s="26"/>
      <c r="ECM236" s="26"/>
      <c r="ECN236" s="26"/>
      <c r="ECO236" s="26"/>
      <c r="ECP236" s="26"/>
      <c r="ECQ236" s="26"/>
      <c r="ECR236" s="26"/>
      <c r="ECS236" s="26"/>
      <c r="ECT236" s="26"/>
      <c r="ECU236" s="26"/>
      <c r="ECV236" s="26"/>
      <c r="ECW236" s="26"/>
      <c r="ECX236" s="26"/>
      <c r="ECY236" s="26"/>
      <c r="ECZ236" s="26"/>
      <c r="EDA236" s="26"/>
      <c r="EDB236" s="26"/>
      <c r="EDC236" s="26"/>
      <c r="EDD236" s="26"/>
      <c r="EDE236" s="26"/>
      <c r="EDF236" s="26"/>
      <c r="EDG236" s="26"/>
      <c r="EDH236" s="26"/>
      <c r="EDI236" s="26"/>
      <c r="EDJ236" s="26"/>
      <c r="EDK236" s="26"/>
      <c r="EDL236" s="26"/>
      <c r="EDM236" s="26"/>
      <c r="EDN236" s="26"/>
      <c r="EDO236" s="26"/>
      <c r="EDP236" s="26"/>
      <c r="EDQ236" s="26"/>
      <c r="EDR236" s="26"/>
      <c r="EDS236" s="26"/>
      <c r="EDT236" s="26"/>
      <c r="EDU236" s="26"/>
      <c r="EDV236" s="26"/>
      <c r="EDW236" s="26"/>
      <c r="EDX236" s="26"/>
      <c r="EDY236" s="26"/>
      <c r="EDZ236" s="26"/>
      <c r="EEA236" s="26"/>
      <c r="EEB236" s="26"/>
      <c r="EEC236" s="26"/>
      <c r="EED236" s="26"/>
      <c r="EEE236" s="26"/>
      <c r="EEF236" s="26"/>
      <c r="EEG236" s="26"/>
      <c r="EEH236" s="26"/>
      <c r="EEI236" s="26"/>
      <c r="EEJ236" s="26"/>
      <c r="EEK236" s="26"/>
      <c r="EEL236" s="26"/>
      <c r="EEM236" s="26"/>
      <c r="EEN236" s="26"/>
      <c r="EEO236" s="26"/>
      <c r="EEP236" s="26"/>
      <c r="EEQ236" s="26"/>
      <c r="EER236" s="26"/>
      <c r="EES236" s="26"/>
      <c r="EET236" s="26"/>
      <c r="EEU236" s="26"/>
      <c r="EEV236" s="26"/>
      <c r="EEW236" s="26"/>
      <c r="EEX236" s="26"/>
      <c r="EEY236" s="26"/>
      <c r="EEZ236" s="26"/>
      <c r="EFA236" s="26"/>
      <c r="EFB236" s="26"/>
      <c r="EFC236" s="26"/>
      <c r="EFD236" s="26"/>
      <c r="EFE236" s="26"/>
      <c r="EFF236" s="26"/>
      <c r="EFG236" s="26"/>
      <c r="EFH236" s="26"/>
      <c r="EFI236" s="26"/>
      <c r="EFJ236" s="26"/>
      <c r="EFK236" s="26"/>
      <c r="EFL236" s="26"/>
      <c r="EFM236" s="26"/>
      <c r="EFN236" s="26"/>
      <c r="EFO236" s="26"/>
      <c r="EFP236" s="26"/>
      <c r="EFQ236" s="26"/>
      <c r="EFR236" s="26"/>
      <c r="EFS236" s="26"/>
      <c r="EFT236" s="26"/>
      <c r="EFU236" s="26"/>
      <c r="EFV236" s="26"/>
      <c r="EFW236" s="26"/>
      <c r="EFX236" s="26"/>
      <c r="EFY236" s="26"/>
      <c r="EFZ236" s="26"/>
      <c r="EGA236" s="26"/>
      <c r="EGB236" s="26"/>
      <c r="EGC236" s="26"/>
      <c r="EGD236" s="26"/>
      <c r="EGE236" s="26"/>
      <c r="EGF236" s="26"/>
      <c r="EGG236" s="26"/>
      <c r="EGH236" s="26"/>
      <c r="EGI236" s="26"/>
      <c r="EGJ236" s="26"/>
      <c r="EGK236" s="26"/>
      <c r="EGL236" s="26"/>
      <c r="EGM236" s="26"/>
      <c r="EGN236" s="26"/>
      <c r="EGO236" s="26"/>
      <c r="EGP236" s="26"/>
      <c r="EGQ236" s="26"/>
      <c r="EGR236" s="26"/>
      <c r="EGS236" s="26"/>
      <c r="EGT236" s="26"/>
      <c r="EGU236" s="26"/>
      <c r="EGV236" s="26"/>
      <c r="EGW236" s="26"/>
      <c r="EGX236" s="26"/>
      <c r="EGY236" s="26"/>
      <c r="EGZ236" s="26"/>
      <c r="EHA236" s="26"/>
      <c r="EHB236" s="26"/>
      <c r="EHC236" s="26"/>
      <c r="EHD236" s="26"/>
      <c r="EHE236" s="26"/>
      <c r="EHF236" s="26"/>
      <c r="EHG236" s="26"/>
      <c r="EHH236" s="26"/>
      <c r="EHI236" s="26"/>
      <c r="EHJ236" s="26"/>
      <c r="EHK236" s="26"/>
      <c r="EHL236" s="26"/>
      <c r="EHM236" s="26"/>
      <c r="EHN236" s="26"/>
      <c r="EHO236" s="26"/>
      <c r="EHP236" s="26"/>
      <c r="EHQ236" s="26"/>
      <c r="EHR236" s="26"/>
      <c r="EHS236" s="26"/>
      <c r="EHT236" s="26"/>
      <c r="EHU236" s="26"/>
      <c r="EHV236" s="26"/>
      <c r="EHW236" s="26"/>
      <c r="EHX236" s="26"/>
      <c r="EHY236" s="26"/>
      <c r="EHZ236" s="26"/>
      <c r="EIA236" s="26"/>
      <c r="EIB236" s="26"/>
      <c r="EIC236" s="26"/>
      <c r="EID236" s="26"/>
      <c r="EIE236" s="26"/>
      <c r="EIF236" s="26"/>
      <c r="EIG236" s="26"/>
      <c r="EIH236" s="26"/>
      <c r="EII236" s="26"/>
      <c r="EIJ236" s="26"/>
      <c r="EIK236" s="26"/>
      <c r="EIL236" s="26"/>
      <c r="EIM236" s="26"/>
      <c r="EIN236" s="26"/>
      <c r="EIO236" s="26"/>
      <c r="EIP236" s="26"/>
      <c r="EIQ236" s="26"/>
      <c r="EIR236" s="26"/>
      <c r="EIS236" s="26"/>
      <c r="EIT236" s="26"/>
      <c r="EIU236" s="26"/>
      <c r="EIV236" s="26"/>
      <c r="EIW236" s="26"/>
      <c r="EIX236" s="26"/>
      <c r="EIY236" s="26"/>
      <c r="EIZ236" s="26"/>
      <c r="EJA236" s="26"/>
      <c r="EJB236" s="26"/>
      <c r="EJC236" s="26"/>
      <c r="EJD236" s="26"/>
      <c r="EJE236" s="26"/>
      <c r="EJF236" s="26"/>
      <c r="EJG236" s="26"/>
      <c r="EJH236" s="26"/>
      <c r="EJI236" s="26"/>
      <c r="EJJ236" s="26"/>
      <c r="EJK236" s="26"/>
      <c r="EJL236" s="26"/>
      <c r="EJM236" s="26"/>
      <c r="EJN236" s="26"/>
      <c r="EJO236" s="26"/>
      <c r="EJP236" s="26"/>
      <c r="EJQ236" s="26"/>
      <c r="EJR236" s="26"/>
      <c r="EJS236" s="26"/>
      <c r="EJT236" s="26"/>
      <c r="EJU236" s="26"/>
      <c r="EJV236" s="26"/>
      <c r="EJW236" s="26"/>
      <c r="EJX236" s="26"/>
      <c r="EJY236" s="26"/>
      <c r="EJZ236" s="26"/>
      <c r="EKA236" s="26"/>
      <c r="EKB236" s="26"/>
      <c r="EKC236" s="26"/>
      <c r="EKD236" s="26"/>
      <c r="EKE236" s="26"/>
      <c r="EKF236" s="26"/>
      <c r="EKG236" s="26"/>
      <c r="EKH236" s="26"/>
      <c r="EKI236" s="26"/>
      <c r="EKJ236" s="26"/>
      <c r="EKK236" s="26"/>
      <c r="EKL236" s="26"/>
      <c r="EKM236" s="26"/>
      <c r="EKN236" s="26"/>
      <c r="EKO236" s="26"/>
      <c r="EKP236" s="26"/>
      <c r="EKQ236" s="26"/>
      <c r="EKR236" s="26"/>
      <c r="EKS236" s="26"/>
      <c r="EKT236" s="26"/>
      <c r="EKU236" s="26"/>
      <c r="EKV236" s="26"/>
      <c r="EKW236" s="26"/>
      <c r="EKX236" s="26"/>
      <c r="EKY236" s="26"/>
      <c r="EKZ236" s="26"/>
      <c r="ELA236" s="26"/>
      <c r="ELB236" s="26"/>
      <c r="ELC236" s="26"/>
      <c r="ELD236" s="26"/>
      <c r="ELE236" s="26"/>
      <c r="ELF236" s="26"/>
      <c r="ELG236" s="26"/>
      <c r="ELH236" s="26"/>
      <c r="ELI236" s="26"/>
      <c r="ELJ236" s="26"/>
      <c r="ELK236" s="26"/>
      <c r="ELL236" s="26"/>
      <c r="ELM236" s="26"/>
      <c r="ELN236" s="26"/>
      <c r="ELO236" s="26"/>
      <c r="ELP236" s="26"/>
      <c r="ELQ236" s="26"/>
      <c r="ELR236" s="26"/>
      <c r="ELS236" s="26"/>
      <c r="ELT236" s="26"/>
      <c r="ELU236" s="26"/>
      <c r="ELV236" s="26"/>
      <c r="ELW236" s="26"/>
      <c r="ELX236" s="26"/>
      <c r="ELY236" s="26"/>
      <c r="ELZ236" s="26"/>
      <c r="EMA236" s="26"/>
      <c r="EMB236" s="26"/>
      <c r="EMC236" s="26"/>
      <c r="EMD236" s="26"/>
      <c r="EME236" s="26"/>
      <c r="EMF236" s="26"/>
      <c r="EMG236" s="26"/>
      <c r="EMH236" s="26"/>
      <c r="EMI236" s="26"/>
      <c r="EMJ236" s="26"/>
      <c r="EMK236" s="26"/>
      <c r="EML236" s="26"/>
      <c r="EMM236" s="26"/>
      <c r="EMN236" s="26"/>
      <c r="EMO236" s="26"/>
      <c r="EMP236" s="26"/>
      <c r="EMQ236" s="26"/>
      <c r="EMR236" s="26"/>
      <c r="EMS236" s="26"/>
      <c r="EMT236" s="26"/>
      <c r="EMU236" s="26"/>
      <c r="EMV236" s="26"/>
      <c r="EMW236" s="26"/>
      <c r="EMX236" s="26"/>
      <c r="EMY236" s="26"/>
      <c r="EMZ236" s="26"/>
      <c r="ENA236" s="26"/>
      <c r="ENB236" s="26"/>
      <c r="ENC236" s="26"/>
      <c r="END236" s="26"/>
      <c r="ENE236" s="26"/>
      <c r="ENF236" s="26"/>
      <c r="ENG236" s="26"/>
      <c r="ENH236" s="26"/>
      <c r="ENI236" s="26"/>
      <c r="ENJ236" s="26"/>
      <c r="ENK236" s="26"/>
      <c r="ENL236" s="26"/>
      <c r="ENM236" s="26"/>
      <c r="ENN236" s="26"/>
      <c r="ENO236" s="26"/>
      <c r="ENP236" s="26"/>
      <c r="ENQ236" s="26"/>
      <c r="ENR236" s="26"/>
      <c r="ENS236" s="26"/>
      <c r="ENT236" s="26"/>
      <c r="ENU236" s="26"/>
      <c r="ENV236" s="26"/>
      <c r="ENW236" s="26"/>
      <c r="ENX236" s="26"/>
      <c r="ENY236" s="26"/>
      <c r="ENZ236" s="26"/>
      <c r="EOA236" s="26"/>
      <c r="EOB236" s="26"/>
      <c r="EOC236" s="26"/>
      <c r="EOD236" s="26"/>
      <c r="EOE236" s="26"/>
      <c r="EOF236" s="26"/>
      <c r="EOG236" s="26"/>
      <c r="EOH236" s="26"/>
      <c r="EOI236" s="26"/>
      <c r="EOJ236" s="26"/>
      <c r="EOK236" s="26"/>
      <c r="EOL236" s="26"/>
      <c r="EOM236" s="26"/>
      <c r="EON236" s="26"/>
      <c r="EOO236" s="26"/>
      <c r="EOP236" s="26"/>
      <c r="EOQ236" s="26"/>
      <c r="EOR236" s="26"/>
      <c r="EOS236" s="26"/>
      <c r="EOT236" s="26"/>
      <c r="EOU236" s="26"/>
      <c r="EOV236" s="26"/>
      <c r="EOW236" s="26"/>
      <c r="EOX236" s="26"/>
      <c r="EOY236" s="26"/>
      <c r="EOZ236" s="26"/>
      <c r="EPA236" s="26"/>
      <c r="EPB236" s="26"/>
      <c r="EPC236" s="26"/>
      <c r="EPD236" s="26"/>
      <c r="EPE236" s="26"/>
      <c r="EPF236" s="26"/>
      <c r="EPG236" s="26"/>
      <c r="EPH236" s="26"/>
      <c r="EPI236" s="26"/>
      <c r="EPJ236" s="26"/>
      <c r="EPK236" s="26"/>
      <c r="EPL236" s="26"/>
      <c r="EPM236" s="26"/>
      <c r="EPN236" s="26"/>
      <c r="EPO236" s="26"/>
      <c r="EPP236" s="26"/>
      <c r="EPQ236" s="26"/>
      <c r="EPR236" s="26"/>
      <c r="EPS236" s="26"/>
      <c r="EPT236" s="26"/>
      <c r="EPU236" s="26"/>
      <c r="EPV236" s="26"/>
      <c r="EPW236" s="26"/>
      <c r="EPX236" s="26"/>
      <c r="EPY236" s="26"/>
      <c r="EPZ236" s="26"/>
      <c r="EQA236" s="26"/>
      <c r="EQB236" s="26"/>
      <c r="EQC236" s="26"/>
      <c r="EQD236" s="26"/>
      <c r="EQE236" s="26"/>
      <c r="EQF236" s="26"/>
      <c r="EQG236" s="26"/>
      <c r="EQH236" s="26"/>
      <c r="EQI236" s="26"/>
      <c r="EQJ236" s="26"/>
      <c r="EQK236" s="26"/>
      <c r="EQL236" s="26"/>
      <c r="EQM236" s="26"/>
      <c r="EQN236" s="26"/>
      <c r="EQO236" s="26"/>
      <c r="EQP236" s="26"/>
      <c r="EQQ236" s="26"/>
      <c r="EQR236" s="26"/>
      <c r="EQS236" s="26"/>
      <c r="EQT236" s="26"/>
      <c r="EQU236" s="26"/>
      <c r="EQV236" s="26"/>
      <c r="EQW236" s="26"/>
      <c r="EQX236" s="26"/>
      <c r="EQY236" s="26"/>
      <c r="EQZ236" s="26"/>
      <c r="ERA236" s="26"/>
      <c r="ERB236" s="26"/>
      <c r="ERC236" s="26"/>
      <c r="ERD236" s="26"/>
      <c r="ERE236" s="26"/>
      <c r="ERF236" s="26"/>
      <c r="ERG236" s="26"/>
      <c r="ERH236" s="26"/>
      <c r="ERI236" s="26"/>
      <c r="ERJ236" s="26"/>
      <c r="ERK236" s="26"/>
      <c r="ERL236" s="26"/>
      <c r="ERM236" s="26"/>
      <c r="ERN236" s="26"/>
      <c r="ERO236" s="26"/>
      <c r="ERP236" s="26"/>
      <c r="ERQ236" s="26"/>
      <c r="ERR236" s="26"/>
      <c r="ERS236" s="26"/>
      <c r="ERT236" s="26"/>
      <c r="ERU236" s="26"/>
      <c r="ERV236" s="26"/>
      <c r="ERW236" s="26"/>
      <c r="ERX236" s="26"/>
      <c r="ERY236" s="26"/>
      <c r="ERZ236" s="26"/>
      <c r="ESA236" s="26"/>
      <c r="ESB236" s="26"/>
      <c r="ESC236" s="26"/>
      <c r="ESD236" s="26"/>
      <c r="ESE236" s="26"/>
      <c r="ESF236" s="26"/>
      <c r="ESG236" s="26"/>
      <c r="ESH236" s="26"/>
      <c r="ESI236" s="26"/>
      <c r="ESJ236" s="26"/>
      <c r="ESK236" s="26"/>
      <c r="ESL236" s="26"/>
      <c r="ESM236" s="26"/>
      <c r="ESN236" s="26"/>
      <c r="ESO236" s="26"/>
      <c r="ESP236" s="26"/>
      <c r="ESQ236" s="26"/>
      <c r="ESR236" s="26"/>
      <c r="ESS236" s="26"/>
      <c r="EST236" s="26"/>
      <c r="ESU236" s="26"/>
      <c r="ESV236" s="26"/>
      <c r="ESW236" s="26"/>
      <c r="ESX236" s="26"/>
      <c r="ESY236" s="26"/>
      <c r="ESZ236" s="26"/>
      <c r="ETA236" s="26"/>
      <c r="ETB236" s="26"/>
      <c r="ETC236" s="26"/>
      <c r="ETD236" s="26"/>
      <c r="ETE236" s="26"/>
      <c r="ETF236" s="26"/>
      <c r="ETG236" s="26"/>
      <c r="ETH236" s="26"/>
      <c r="ETI236" s="26"/>
      <c r="ETJ236" s="26"/>
      <c r="ETK236" s="26"/>
      <c r="ETL236" s="26"/>
      <c r="ETM236" s="26"/>
      <c r="ETN236" s="26"/>
      <c r="ETO236" s="26"/>
      <c r="ETP236" s="26"/>
      <c r="ETQ236" s="26"/>
      <c r="ETR236" s="26"/>
      <c r="ETS236" s="26"/>
      <c r="ETT236" s="26"/>
      <c r="ETU236" s="26"/>
      <c r="ETV236" s="26"/>
      <c r="ETW236" s="26"/>
      <c r="ETX236" s="26"/>
      <c r="ETY236" s="26"/>
      <c r="ETZ236" s="26"/>
      <c r="EUA236" s="26"/>
      <c r="EUB236" s="26"/>
      <c r="EUC236" s="26"/>
      <c r="EUD236" s="26"/>
      <c r="EUE236" s="26"/>
      <c r="EUF236" s="26"/>
      <c r="EUG236" s="26"/>
      <c r="EUH236" s="26"/>
      <c r="EUI236" s="26"/>
      <c r="EUJ236" s="26"/>
      <c r="EUK236" s="26"/>
      <c r="EUL236" s="26"/>
      <c r="EUM236" s="26"/>
      <c r="EUN236" s="26"/>
      <c r="EUO236" s="26"/>
      <c r="EUP236" s="26"/>
      <c r="EUQ236" s="26"/>
      <c r="EUR236" s="26"/>
      <c r="EUS236" s="26"/>
      <c r="EUT236" s="26"/>
      <c r="EUU236" s="26"/>
      <c r="EUV236" s="26"/>
      <c r="EUW236" s="26"/>
      <c r="EUX236" s="26"/>
      <c r="EUY236" s="26"/>
      <c r="EUZ236" s="26"/>
      <c r="EVA236" s="26"/>
      <c r="EVB236" s="26"/>
      <c r="EVC236" s="26"/>
      <c r="EVD236" s="26"/>
      <c r="EVE236" s="26"/>
      <c r="EVF236" s="26"/>
      <c r="EVG236" s="26"/>
      <c r="EVH236" s="26"/>
      <c r="EVI236" s="26"/>
      <c r="EVJ236" s="26"/>
      <c r="EVK236" s="26"/>
      <c r="EVL236" s="26"/>
      <c r="EVM236" s="26"/>
      <c r="EVN236" s="26"/>
      <c r="EVO236" s="26"/>
      <c r="EVP236" s="26"/>
      <c r="EVQ236" s="26"/>
      <c r="EVR236" s="26"/>
      <c r="EVS236" s="26"/>
      <c r="EVT236" s="26"/>
      <c r="EVU236" s="26"/>
      <c r="EVV236" s="26"/>
      <c r="EVW236" s="26"/>
      <c r="EVX236" s="26"/>
      <c r="EVY236" s="26"/>
      <c r="EVZ236" s="26"/>
      <c r="EWA236" s="26"/>
      <c r="EWB236" s="26"/>
      <c r="EWC236" s="26"/>
      <c r="EWD236" s="26"/>
      <c r="EWE236" s="26"/>
      <c r="EWF236" s="26"/>
      <c r="EWG236" s="26"/>
      <c r="EWH236" s="26"/>
      <c r="EWI236" s="26"/>
      <c r="EWJ236" s="26"/>
      <c r="EWK236" s="26"/>
      <c r="EWL236" s="26"/>
      <c r="EWM236" s="26"/>
      <c r="EWN236" s="26"/>
      <c r="EWO236" s="26"/>
      <c r="EWP236" s="26"/>
      <c r="EWQ236" s="26"/>
      <c r="EWR236" s="26"/>
      <c r="EWS236" s="26"/>
      <c r="EWT236" s="26"/>
      <c r="EWU236" s="26"/>
      <c r="EWV236" s="26"/>
      <c r="EWW236" s="26"/>
      <c r="EWX236" s="26"/>
      <c r="EWY236" s="26"/>
      <c r="EWZ236" s="26"/>
      <c r="EXA236" s="26"/>
      <c r="EXB236" s="26"/>
      <c r="EXC236" s="26"/>
      <c r="EXD236" s="26"/>
      <c r="EXE236" s="26"/>
      <c r="EXF236" s="26"/>
      <c r="EXG236" s="26"/>
      <c r="EXH236" s="26"/>
      <c r="EXI236" s="26"/>
      <c r="EXJ236" s="26"/>
      <c r="EXK236" s="26"/>
      <c r="EXL236" s="26"/>
      <c r="EXM236" s="26"/>
      <c r="EXN236" s="26"/>
      <c r="EXO236" s="26"/>
      <c r="EXP236" s="26"/>
      <c r="EXQ236" s="26"/>
      <c r="EXR236" s="26"/>
      <c r="EXS236" s="26"/>
      <c r="EXT236" s="26"/>
      <c r="EXU236" s="26"/>
      <c r="EXV236" s="26"/>
      <c r="EXW236" s="26"/>
      <c r="EXX236" s="26"/>
      <c r="EXY236" s="26"/>
      <c r="EXZ236" s="26"/>
      <c r="EYA236" s="26"/>
      <c r="EYB236" s="26"/>
      <c r="EYC236" s="26"/>
      <c r="EYD236" s="26"/>
      <c r="EYE236" s="26"/>
      <c r="EYF236" s="26"/>
      <c r="EYG236" s="26"/>
      <c r="EYH236" s="26"/>
      <c r="EYI236" s="26"/>
      <c r="EYJ236" s="26"/>
      <c r="EYK236" s="26"/>
      <c r="EYL236" s="26"/>
      <c r="EYM236" s="26"/>
      <c r="EYN236" s="26"/>
      <c r="EYO236" s="26"/>
      <c r="EYP236" s="26"/>
      <c r="EYQ236" s="26"/>
      <c r="EYR236" s="26"/>
      <c r="EYS236" s="26"/>
      <c r="EYT236" s="26"/>
      <c r="EYU236" s="26"/>
      <c r="EYV236" s="26"/>
      <c r="EYW236" s="26"/>
      <c r="EYX236" s="26"/>
      <c r="EYY236" s="26"/>
      <c r="EYZ236" s="26"/>
      <c r="EZA236" s="26"/>
      <c r="EZB236" s="26"/>
      <c r="EZC236" s="26"/>
      <c r="EZD236" s="26"/>
      <c r="EZE236" s="26"/>
      <c r="EZF236" s="26"/>
      <c r="EZG236" s="26"/>
      <c r="EZH236" s="26"/>
      <c r="EZI236" s="26"/>
      <c r="EZJ236" s="26"/>
      <c r="EZK236" s="26"/>
      <c r="EZL236" s="26"/>
      <c r="EZM236" s="26"/>
      <c r="EZN236" s="26"/>
      <c r="EZO236" s="26"/>
      <c r="EZP236" s="26"/>
      <c r="EZQ236" s="26"/>
      <c r="EZR236" s="26"/>
      <c r="EZS236" s="26"/>
      <c r="EZT236" s="26"/>
      <c r="EZU236" s="26"/>
      <c r="EZV236" s="26"/>
      <c r="EZW236" s="26"/>
      <c r="EZX236" s="26"/>
      <c r="EZY236" s="26"/>
      <c r="EZZ236" s="26"/>
      <c r="FAA236" s="26"/>
      <c r="FAB236" s="26"/>
      <c r="FAC236" s="26"/>
      <c r="FAD236" s="26"/>
      <c r="FAE236" s="26"/>
      <c r="FAF236" s="26"/>
      <c r="FAG236" s="26"/>
      <c r="FAH236" s="26"/>
      <c r="FAI236" s="26"/>
      <c r="FAJ236" s="26"/>
      <c r="FAK236" s="26"/>
      <c r="FAL236" s="26"/>
      <c r="FAM236" s="26"/>
      <c r="FAN236" s="26"/>
      <c r="FAO236" s="26"/>
      <c r="FAP236" s="26"/>
      <c r="FAQ236" s="26"/>
      <c r="FAR236" s="26"/>
      <c r="FAS236" s="26"/>
      <c r="FAT236" s="26"/>
      <c r="FAU236" s="26"/>
      <c r="FAV236" s="26"/>
      <c r="FAW236" s="26"/>
      <c r="FAX236" s="26"/>
      <c r="FAY236" s="26"/>
      <c r="FAZ236" s="26"/>
      <c r="FBA236" s="26"/>
      <c r="FBB236" s="26"/>
      <c r="FBC236" s="26"/>
      <c r="FBD236" s="26"/>
      <c r="FBE236" s="26"/>
      <c r="FBF236" s="26"/>
      <c r="FBG236" s="26"/>
      <c r="FBH236" s="26"/>
      <c r="FBI236" s="26"/>
      <c r="FBJ236" s="26"/>
      <c r="FBK236" s="26"/>
      <c r="FBL236" s="26"/>
      <c r="FBM236" s="26"/>
      <c r="FBN236" s="26"/>
      <c r="FBO236" s="26"/>
      <c r="FBP236" s="26"/>
      <c r="FBQ236" s="26"/>
      <c r="FBR236" s="26"/>
      <c r="FBS236" s="26"/>
      <c r="FBT236" s="26"/>
      <c r="FBU236" s="26"/>
      <c r="FBV236" s="26"/>
      <c r="FBW236" s="26"/>
      <c r="FBX236" s="26"/>
      <c r="FBY236" s="26"/>
      <c r="FBZ236" s="26"/>
      <c r="FCA236" s="26"/>
      <c r="FCB236" s="26"/>
      <c r="FCC236" s="26"/>
      <c r="FCD236" s="26"/>
      <c r="FCE236" s="26"/>
      <c r="FCF236" s="26"/>
      <c r="FCG236" s="26"/>
      <c r="FCH236" s="26"/>
      <c r="FCI236" s="26"/>
      <c r="FCJ236" s="26"/>
      <c r="FCK236" s="26"/>
      <c r="FCL236" s="26"/>
      <c r="FCM236" s="26"/>
      <c r="FCN236" s="26"/>
      <c r="FCO236" s="26"/>
      <c r="FCP236" s="26"/>
      <c r="FCQ236" s="26"/>
      <c r="FCR236" s="26"/>
      <c r="FCS236" s="26"/>
      <c r="FCT236" s="26"/>
      <c r="FCU236" s="26"/>
      <c r="FCV236" s="26"/>
      <c r="FCW236" s="26"/>
      <c r="FCX236" s="26"/>
      <c r="FCY236" s="26"/>
      <c r="FCZ236" s="26"/>
      <c r="FDA236" s="26"/>
      <c r="FDB236" s="26"/>
      <c r="FDC236" s="26"/>
      <c r="FDD236" s="26"/>
      <c r="FDE236" s="26"/>
      <c r="FDF236" s="26"/>
      <c r="FDG236" s="26"/>
      <c r="FDH236" s="26"/>
      <c r="FDI236" s="26"/>
      <c r="FDJ236" s="26"/>
      <c r="FDK236" s="26"/>
      <c r="FDL236" s="26"/>
      <c r="FDM236" s="26"/>
      <c r="FDN236" s="26"/>
      <c r="FDO236" s="26"/>
      <c r="FDP236" s="26"/>
      <c r="FDQ236" s="26"/>
      <c r="FDR236" s="26"/>
      <c r="FDS236" s="26"/>
      <c r="FDT236" s="26"/>
      <c r="FDU236" s="26"/>
      <c r="FDV236" s="26"/>
      <c r="FDW236" s="26"/>
      <c r="FDX236" s="26"/>
      <c r="FDY236" s="26"/>
      <c r="FDZ236" s="26"/>
      <c r="FEA236" s="26"/>
      <c r="FEB236" s="26"/>
      <c r="FEC236" s="26"/>
      <c r="FED236" s="26"/>
      <c r="FEE236" s="26"/>
      <c r="FEF236" s="26"/>
      <c r="FEG236" s="26"/>
      <c r="FEH236" s="26"/>
      <c r="FEI236" s="26"/>
      <c r="FEJ236" s="26"/>
      <c r="FEK236" s="26"/>
      <c r="FEL236" s="26"/>
      <c r="FEM236" s="26"/>
      <c r="FEN236" s="26"/>
      <c r="FEO236" s="26"/>
      <c r="FEP236" s="26"/>
      <c r="FEQ236" s="26"/>
      <c r="FER236" s="26"/>
      <c r="FES236" s="26"/>
      <c r="FET236" s="26"/>
      <c r="FEU236" s="26"/>
      <c r="FEV236" s="26"/>
      <c r="FEW236" s="26"/>
      <c r="FEX236" s="26"/>
      <c r="FEY236" s="26"/>
      <c r="FEZ236" s="26"/>
      <c r="FFA236" s="26"/>
      <c r="FFB236" s="26"/>
      <c r="FFC236" s="26"/>
      <c r="FFD236" s="26"/>
      <c r="FFE236" s="26"/>
      <c r="FFF236" s="26"/>
      <c r="FFG236" s="26"/>
      <c r="FFH236" s="26"/>
      <c r="FFI236" s="26"/>
      <c r="FFJ236" s="26"/>
      <c r="FFK236" s="26"/>
      <c r="FFL236" s="26"/>
      <c r="FFM236" s="26"/>
      <c r="FFN236" s="26"/>
      <c r="FFO236" s="26"/>
      <c r="FFP236" s="26"/>
      <c r="FFQ236" s="26"/>
      <c r="FFR236" s="26"/>
      <c r="FFS236" s="26"/>
      <c r="FFT236" s="26"/>
      <c r="FFU236" s="26"/>
      <c r="FFV236" s="26"/>
      <c r="FFW236" s="26"/>
      <c r="FFX236" s="26"/>
      <c r="FFY236" s="26"/>
      <c r="FFZ236" s="26"/>
      <c r="FGA236" s="26"/>
      <c r="FGB236" s="26"/>
      <c r="FGC236" s="26"/>
      <c r="FGD236" s="26"/>
      <c r="FGE236" s="26"/>
      <c r="FGF236" s="26"/>
      <c r="FGG236" s="26"/>
      <c r="FGH236" s="26"/>
      <c r="FGI236" s="26"/>
      <c r="FGJ236" s="26"/>
      <c r="FGK236" s="26"/>
      <c r="FGL236" s="26"/>
      <c r="FGM236" s="26"/>
      <c r="FGN236" s="26"/>
      <c r="FGO236" s="26"/>
      <c r="FGP236" s="26"/>
      <c r="FGQ236" s="26"/>
      <c r="FGR236" s="26"/>
      <c r="FGS236" s="26"/>
      <c r="FGT236" s="26"/>
      <c r="FGU236" s="26"/>
      <c r="FGV236" s="26"/>
      <c r="FGW236" s="26"/>
      <c r="FGX236" s="26"/>
      <c r="FGY236" s="26"/>
      <c r="FGZ236" s="26"/>
      <c r="FHA236" s="26"/>
      <c r="FHB236" s="26"/>
      <c r="FHC236" s="26"/>
      <c r="FHD236" s="26"/>
      <c r="FHE236" s="26"/>
      <c r="FHF236" s="26"/>
      <c r="FHG236" s="26"/>
      <c r="FHH236" s="26"/>
      <c r="FHI236" s="26"/>
      <c r="FHJ236" s="26"/>
      <c r="FHK236" s="26"/>
      <c r="FHL236" s="26"/>
      <c r="FHM236" s="26"/>
      <c r="FHN236" s="26"/>
      <c r="FHO236" s="26"/>
      <c r="FHP236" s="26"/>
      <c r="FHQ236" s="26"/>
      <c r="FHR236" s="26"/>
      <c r="FHS236" s="26"/>
      <c r="FHT236" s="26"/>
      <c r="FHU236" s="26"/>
      <c r="FHV236" s="26"/>
      <c r="FHW236" s="26"/>
      <c r="FHX236" s="26"/>
      <c r="FHY236" s="26"/>
      <c r="FHZ236" s="26"/>
      <c r="FIA236" s="26"/>
      <c r="FIB236" s="26"/>
      <c r="FIC236" s="26"/>
      <c r="FID236" s="26"/>
      <c r="FIE236" s="26"/>
      <c r="FIF236" s="26"/>
      <c r="FIG236" s="26"/>
      <c r="FIH236" s="26"/>
      <c r="FII236" s="26"/>
      <c r="FIJ236" s="26"/>
      <c r="FIK236" s="26"/>
      <c r="FIL236" s="26"/>
      <c r="FIM236" s="26"/>
      <c r="FIN236" s="26"/>
      <c r="FIO236" s="26"/>
      <c r="FIP236" s="26"/>
      <c r="FIQ236" s="26"/>
      <c r="FIR236" s="26"/>
      <c r="FIS236" s="26"/>
      <c r="FIT236" s="26"/>
      <c r="FIU236" s="26"/>
      <c r="FIV236" s="26"/>
      <c r="FIW236" s="26"/>
      <c r="FIX236" s="26"/>
      <c r="FIY236" s="26"/>
      <c r="FIZ236" s="26"/>
      <c r="FJA236" s="26"/>
      <c r="FJB236" s="26"/>
      <c r="FJC236" s="26"/>
      <c r="FJD236" s="26"/>
      <c r="FJE236" s="26"/>
      <c r="FJF236" s="26"/>
      <c r="FJG236" s="26"/>
      <c r="FJH236" s="26"/>
      <c r="FJI236" s="26"/>
      <c r="FJJ236" s="26"/>
      <c r="FJK236" s="26"/>
      <c r="FJL236" s="26"/>
      <c r="FJM236" s="26"/>
      <c r="FJN236" s="26"/>
      <c r="FJO236" s="26"/>
      <c r="FJP236" s="26"/>
      <c r="FJQ236" s="26"/>
      <c r="FJR236" s="26"/>
      <c r="FJS236" s="26"/>
      <c r="FJT236" s="26"/>
      <c r="FJU236" s="26"/>
      <c r="FJV236" s="26"/>
      <c r="FJW236" s="26"/>
      <c r="FJX236" s="26"/>
      <c r="FJY236" s="26"/>
      <c r="FJZ236" s="26"/>
      <c r="FKA236" s="26"/>
      <c r="FKB236" s="26"/>
      <c r="FKC236" s="26"/>
      <c r="FKD236" s="26"/>
      <c r="FKE236" s="26"/>
      <c r="FKF236" s="26"/>
      <c r="FKG236" s="26"/>
      <c r="FKH236" s="26"/>
      <c r="FKI236" s="26"/>
      <c r="FKJ236" s="26"/>
      <c r="FKK236" s="26"/>
      <c r="FKL236" s="26"/>
      <c r="FKM236" s="26"/>
      <c r="FKN236" s="26"/>
      <c r="FKO236" s="26"/>
      <c r="FKP236" s="26"/>
      <c r="FKQ236" s="26"/>
      <c r="FKR236" s="26"/>
      <c r="FKS236" s="26"/>
      <c r="FKT236" s="26"/>
      <c r="FKU236" s="26"/>
      <c r="FKV236" s="26"/>
      <c r="FKW236" s="26"/>
      <c r="FKX236" s="26"/>
      <c r="FKY236" s="26"/>
      <c r="FKZ236" s="26"/>
      <c r="FLA236" s="26"/>
      <c r="FLB236" s="26"/>
      <c r="FLC236" s="26"/>
      <c r="FLD236" s="26"/>
      <c r="FLE236" s="26"/>
      <c r="FLF236" s="26"/>
      <c r="FLG236" s="26"/>
      <c r="FLH236" s="26"/>
      <c r="FLI236" s="26"/>
      <c r="FLJ236" s="26"/>
      <c r="FLK236" s="26"/>
      <c r="FLL236" s="26"/>
      <c r="FLM236" s="26"/>
      <c r="FLN236" s="26"/>
      <c r="FLO236" s="26"/>
      <c r="FLP236" s="26"/>
      <c r="FLQ236" s="26"/>
      <c r="FLR236" s="26"/>
      <c r="FLS236" s="26"/>
      <c r="FLT236" s="26"/>
      <c r="FLU236" s="26"/>
      <c r="FLV236" s="26"/>
      <c r="FLW236" s="26"/>
      <c r="FLX236" s="26"/>
      <c r="FLY236" s="26"/>
      <c r="FLZ236" s="26"/>
      <c r="FMA236" s="26"/>
      <c r="FMB236" s="26"/>
      <c r="FMC236" s="26"/>
      <c r="FMD236" s="26"/>
      <c r="FME236" s="26"/>
      <c r="FMF236" s="26"/>
      <c r="FMG236" s="26"/>
      <c r="FMH236" s="26"/>
      <c r="FMI236" s="26"/>
      <c r="FMJ236" s="26"/>
      <c r="FMK236" s="26"/>
      <c r="FML236" s="26"/>
      <c r="FMM236" s="26"/>
      <c r="FMN236" s="26"/>
      <c r="FMO236" s="26"/>
      <c r="FMP236" s="26"/>
      <c r="FMQ236" s="26"/>
      <c r="FMR236" s="26"/>
      <c r="FMS236" s="26"/>
      <c r="FMT236" s="26"/>
      <c r="FMU236" s="26"/>
      <c r="FMV236" s="26"/>
      <c r="FMW236" s="26"/>
      <c r="FMX236" s="26"/>
      <c r="FMY236" s="26"/>
      <c r="FMZ236" s="26"/>
      <c r="FNA236" s="26"/>
      <c r="FNB236" s="26"/>
      <c r="FNC236" s="26"/>
      <c r="FND236" s="26"/>
      <c r="FNE236" s="26"/>
      <c r="FNF236" s="26"/>
      <c r="FNG236" s="26"/>
      <c r="FNH236" s="26"/>
      <c r="FNI236" s="26"/>
      <c r="FNJ236" s="26"/>
      <c r="FNK236" s="26"/>
      <c r="FNL236" s="26"/>
      <c r="FNM236" s="26"/>
      <c r="FNN236" s="26"/>
      <c r="FNO236" s="26"/>
      <c r="FNP236" s="26"/>
      <c r="FNQ236" s="26"/>
      <c r="FNR236" s="26"/>
      <c r="FNS236" s="26"/>
      <c r="FNT236" s="26"/>
      <c r="FNU236" s="26"/>
      <c r="FNV236" s="26"/>
      <c r="FNW236" s="26"/>
      <c r="FNX236" s="26"/>
      <c r="FNY236" s="26"/>
      <c r="FNZ236" s="26"/>
      <c r="FOA236" s="26"/>
      <c r="FOB236" s="26"/>
      <c r="FOC236" s="26"/>
      <c r="FOD236" s="26"/>
      <c r="FOE236" s="26"/>
      <c r="FOF236" s="26"/>
      <c r="FOG236" s="26"/>
      <c r="FOH236" s="26"/>
      <c r="FOI236" s="26"/>
      <c r="FOJ236" s="26"/>
      <c r="FOK236" s="26"/>
      <c r="FOL236" s="26"/>
      <c r="FOM236" s="26"/>
      <c r="FON236" s="26"/>
      <c r="FOO236" s="26"/>
      <c r="FOP236" s="26"/>
      <c r="FOQ236" s="26"/>
      <c r="FOR236" s="26"/>
      <c r="FOS236" s="26"/>
      <c r="FOT236" s="26"/>
      <c r="FOU236" s="26"/>
      <c r="FOV236" s="26"/>
      <c r="FOW236" s="26"/>
      <c r="FOX236" s="26"/>
      <c r="FOY236" s="26"/>
      <c r="FOZ236" s="26"/>
      <c r="FPA236" s="26"/>
      <c r="FPB236" s="26"/>
      <c r="FPC236" s="26"/>
      <c r="FPD236" s="26"/>
      <c r="FPE236" s="26"/>
      <c r="FPF236" s="26"/>
      <c r="FPG236" s="26"/>
      <c r="FPH236" s="26"/>
      <c r="FPI236" s="26"/>
      <c r="FPJ236" s="26"/>
      <c r="FPK236" s="26"/>
      <c r="FPL236" s="26"/>
      <c r="FPM236" s="26"/>
      <c r="FPN236" s="26"/>
      <c r="FPO236" s="26"/>
      <c r="FPP236" s="26"/>
      <c r="FPQ236" s="26"/>
      <c r="FPR236" s="26"/>
      <c r="FPS236" s="26"/>
      <c r="FPT236" s="26"/>
      <c r="FPU236" s="26"/>
      <c r="FPV236" s="26"/>
      <c r="FPW236" s="26"/>
      <c r="FPX236" s="26"/>
      <c r="FPY236" s="26"/>
      <c r="FPZ236" s="26"/>
      <c r="FQA236" s="26"/>
      <c r="FQB236" s="26"/>
      <c r="FQC236" s="26"/>
      <c r="FQD236" s="26"/>
      <c r="FQE236" s="26"/>
      <c r="FQF236" s="26"/>
      <c r="FQG236" s="26"/>
      <c r="FQH236" s="26"/>
      <c r="FQI236" s="26"/>
      <c r="FQJ236" s="26"/>
      <c r="FQK236" s="26"/>
      <c r="FQL236" s="26"/>
      <c r="FQM236" s="26"/>
      <c r="FQN236" s="26"/>
      <c r="FQO236" s="26"/>
      <c r="FQP236" s="26"/>
      <c r="FQQ236" s="26"/>
      <c r="FQR236" s="26"/>
      <c r="FQS236" s="26"/>
      <c r="FQT236" s="26"/>
      <c r="FQU236" s="26"/>
      <c r="FQV236" s="26"/>
      <c r="FQW236" s="26"/>
      <c r="FQX236" s="26"/>
      <c r="FQY236" s="26"/>
      <c r="FQZ236" s="26"/>
      <c r="FRA236" s="26"/>
      <c r="FRB236" s="26"/>
      <c r="FRC236" s="26"/>
      <c r="FRD236" s="26"/>
      <c r="FRE236" s="26"/>
      <c r="FRF236" s="26"/>
      <c r="FRG236" s="26"/>
      <c r="FRH236" s="26"/>
      <c r="FRI236" s="26"/>
      <c r="FRJ236" s="26"/>
      <c r="FRK236" s="26"/>
      <c r="FRL236" s="26"/>
      <c r="FRM236" s="26"/>
      <c r="FRN236" s="26"/>
      <c r="FRO236" s="26"/>
      <c r="FRP236" s="26"/>
      <c r="FRQ236" s="26"/>
      <c r="FRR236" s="26"/>
      <c r="FRS236" s="26"/>
      <c r="FRT236" s="26"/>
      <c r="FRU236" s="26"/>
      <c r="FRV236" s="26"/>
      <c r="FRW236" s="26"/>
      <c r="FRX236" s="26"/>
      <c r="FRY236" s="26"/>
      <c r="FRZ236" s="26"/>
      <c r="FSA236" s="26"/>
      <c r="FSB236" s="26"/>
      <c r="FSC236" s="26"/>
      <c r="FSD236" s="26"/>
      <c r="FSE236" s="26"/>
      <c r="FSF236" s="26"/>
      <c r="FSG236" s="26"/>
      <c r="FSH236" s="26"/>
      <c r="FSI236" s="26"/>
      <c r="FSJ236" s="26"/>
      <c r="FSK236" s="26"/>
      <c r="FSL236" s="26"/>
      <c r="FSM236" s="26"/>
      <c r="FSN236" s="26"/>
      <c r="FSO236" s="26"/>
      <c r="FSP236" s="26"/>
      <c r="FSQ236" s="26"/>
      <c r="FSR236" s="26"/>
      <c r="FSS236" s="26"/>
      <c r="FST236" s="26"/>
      <c r="FSU236" s="26"/>
      <c r="FSV236" s="26"/>
      <c r="FSW236" s="26"/>
      <c r="FSX236" s="26"/>
      <c r="FSY236" s="26"/>
      <c r="FSZ236" s="26"/>
      <c r="FTA236" s="26"/>
      <c r="FTB236" s="26"/>
      <c r="FTC236" s="26"/>
      <c r="FTD236" s="26"/>
      <c r="FTE236" s="26"/>
      <c r="FTF236" s="26"/>
      <c r="FTG236" s="26"/>
      <c r="FTH236" s="26"/>
      <c r="FTI236" s="26"/>
      <c r="FTJ236" s="26"/>
      <c r="FTK236" s="26"/>
      <c r="FTL236" s="26"/>
      <c r="FTM236" s="26"/>
      <c r="FTN236" s="26"/>
      <c r="FTO236" s="26"/>
      <c r="FTP236" s="26"/>
      <c r="FTQ236" s="26"/>
      <c r="FTR236" s="26"/>
      <c r="FTS236" s="26"/>
      <c r="FTT236" s="26"/>
      <c r="FTU236" s="26"/>
      <c r="FTV236" s="26"/>
      <c r="FTW236" s="26"/>
      <c r="FTX236" s="26"/>
      <c r="FTY236" s="26"/>
      <c r="FTZ236" s="26"/>
      <c r="FUA236" s="26"/>
      <c r="FUB236" s="26"/>
      <c r="FUC236" s="26"/>
      <c r="FUD236" s="26"/>
      <c r="FUE236" s="26"/>
      <c r="FUF236" s="26"/>
      <c r="FUG236" s="26"/>
      <c r="FUH236" s="26"/>
      <c r="FUI236" s="26"/>
      <c r="FUJ236" s="26"/>
      <c r="FUK236" s="26"/>
      <c r="FUL236" s="26"/>
      <c r="FUM236" s="26"/>
      <c r="FUN236" s="26"/>
      <c r="FUO236" s="26"/>
      <c r="FUP236" s="26"/>
      <c r="FUQ236" s="26"/>
      <c r="FUR236" s="26"/>
      <c r="FUS236" s="26"/>
      <c r="FUT236" s="26"/>
      <c r="FUU236" s="26"/>
      <c r="FUV236" s="26"/>
      <c r="FUW236" s="26"/>
      <c r="FUX236" s="26"/>
      <c r="FUY236" s="26"/>
      <c r="FUZ236" s="26"/>
      <c r="FVA236" s="26"/>
      <c r="FVB236" s="26"/>
      <c r="FVC236" s="26"/>
      <c r="FVD236" s="26"/>
      <c r="FVE236" s="26"/>
      <c r="FVF236" s="26"/>
      <c r="FVG236" s="26"/>
      <c r="FVH236" s="26"/>
      <c r="FVI236" s="26"/>
      <c r="FVJ236" s="26"/>
      <c r="FVK236" s="26"/>
      <c r="FVL236" s="26"/>
      <c r="FVM236" s="26"/>
      <c r="FVN236" s="26"/>
      <c r="FVO236" s="26"/>
      <c r="FVP236" s="26"/>
      <c r="FVQ236" s="26"/>
      <c r="FVR236" s="26"/>
      <c r="FVS236" s="26"/>
      <c r="FVT236" s="26"/>
      <c r="FVU236" s="26"/>
      <c r="FVV236" s="26"/>
      <c r="FVW236" s="26"/>
      <c r="FVX236" s="26"/>
      <c r="FVY236" s="26"/>
      <c r="FVZ236" s="26"/>
      <c r="FWA236" s="26"/>
      <c r="FWB236" s="26"/>
      <c r="FWC236" s="26"/>
      <c r="FWD236" s="26"/>
      <c r="FWE236" s="26"/>
      <c r="FWF236" s="26"/>
      <c r="FWG236" s="26"/>
      <c r="FWH236" s="26"/>
      <c r="FWI236" s="26"/>
      <c r="FWJ236" s="26"/>
      <c r="FWK236" s="26"/>
      <c r="FWL236" s="26"/>
      <c r="FWM236" s="26"/>
      <c r="FWN236" s="26"/>
      <c r="FWO236" s="26"/>
      <c r="FWP236" s="26"/>
      <c r="FWQ236" s="26"/>
      <c r="FWR236" s="26"/>
      <c r="FWS236" s="26"/>
      <c r="FWT236" s="26"/>
      <c r="FWU236" s="26"/>
      <c r="FWV236" s="26"/>
      <c r="FWW236" s="26"/>
      <c r="FWX236" s="26"/>
      <c r="FWY236" s="26"/>
      <c r="FWZ236" s="26"/>
      <c r="FXA236" s="26"/>
      <c r="FXB236" s="26"/>
      <c r="FXC236" s="26"/>
      <c r="FXD236" s="26"/>
      <c r="FXE236" s="26"/>
      <c r="FXF236" s="26"/>
      <c r="FXG236" s="26"/>
      <c r="FXH236" s="26"/>
      <c r="FXI236" s="26"/>
      <c r="FXJ236" s="26"/>
      <c r="FXK236" s="26"/>
      <c r="FXL236" s="26"/>
      <c r="FXM236" s="26"/>
      <c r="FXN236" s="26"/>
      <c r="FXO236" s="26"/>
      <c r="FXP236" s="26"/>
      <c r="FXQ236" s="26"/>
      <c r="FXR236" s="26"/>
      <c r="FXS236" s="26"/>
      <c r="FXT236" s="26"/>
      <c r="FXU236" s="26"/>
      <c r="FXV236" s="26"/>
      <c r="FXW236" s="26"/>
      <c r="FXX236" s="26"/>
      <c r="FXY236" s="26"/>
      <c r="FXZ236" s="26"/>
      <c r="FYA236" s="26"/>
      <c r="FYB236" s="26"/>
      <c r="FYC236" s="26"/>
      <c r="FYD236" s="26"/>
      <c r="FYE236" s="26"/>
      <c r="FYF236" s="26"/>
      <c r="FYG236" s="26"/>
      <c r="FYH236" s="26"/>
      <c r="FYI236" s="26"/>
      <c r="FYJ236" s="26"/>
      <c r="FYK236" s="26"/>
      <c r="FYL236" s="26"/>
      <c r="FYM236" s="26"/>
      <c r="FYN236" s="26"/>
      <c r="FYO236" s="26"/>
      <c r="FYP236" s="26"/>
      <c r="FYQ236" s="26"/>
      <c r="FYR236" s="26"/>
      <c r="FYS236" s="26"/>
      <c r="FYT236" s="26"/>
      <c r="FYU236" s="26"/>
      <c r="FYV236" s="26"/>
      <c r="FYW236" s="26"/>
      <c r="FYX236" s="26"/>
      <c r="FYY236" s="26"/>
      <c r="FYZ236" s="26"/>
      <c r="FZA236" s="26"/>
      <c r="FZB236" s="26"/>
      <c r="FZC236" s="26"/>
      <c r="FZD236" s="26"/>
      <c r="FZE236" s="26"/>
      <c r="FZF236" s="26"/>
      <c r="FZG236" s="26"/>
      <c r="FZH236" s="26"/>
      <c r="FZI236" s="26"/>
      <c r="FZJ236" s="26"/>
      <c r="FZK236" s="26"/>
      <c r="FZL236" s="26"/>
      <c r="FZM236" s="26"/>
      <c r="FZN236" s="26"/>
      <c r="FZO236" s="26"/>
      <c r="FZP236" s="26"/>
      <c r="FZQ236" s="26"/>
      <c r="FZR236" s="26"/>
      <c r="FZS236" s="26"/>
      <c r="FZT236" s="26"/>
      <c r="FZU236" s="26"/>
      <c r="FZV236" s="26"/>
      <c r="FZW236" s="26"/>
      <c r="FZX236" s="26"/>
      <c r="FZY236" s="26"/>
      <c r="FZZ236" s="26"/>
      <c r="GAA236" s="26"/>
      <c r="GAB236" s="26"/>
      <c r="GAC236" s="26"/>
      <c r="GAD236" s="26"/>
      <c r="GAE236" s="26"/>
      <c r="GAF236" s="26"/>
      <c r="GAG236" s="26"/>
      <c r="GAH236" s="26"/>
      <c r="GAI236" s="26"/>
      <c r="GAJ236" s="26"/>
      <c r="GAK236" s="26"/>
      <c r="GAL236" s="26"/>
      <c r="GAM236" s="26"/>
      <c r="GAN236" s="26"/>
      <c r="GAO236" s="26"/>
      <c r="GAP236" s="26"/>
      <c r="GAQ236" s="26"/>
      <c r="GAR236" s="26"/>
      <c r="GAS236" s="26"/>
      <c r="GAT236" s="26"/>
      <c r="GAU236" s="26"/>
      <c r="GAV236" s="26"/>
      <c r="GAW236" s="26"/>
      <c r="GAX236" s="26"/>
      <c r="GAY236" s="26"/>
      <c r="GAZ236" s="26"/>
      <c r="GBA236" s="26"/>
      <c r="GBB236" s="26"/>
      <c r="GBC236" s="26"/>
      <c r="GBD236" s="26"/>
      <c r="GBE236" s="26"/>
      <c r="GBF236" s="26"/>
      <c r="GBG236" s="26"/>
      <c r="GBH236" s="26"/>
      <c r="GBI236" s="26"/>
      <c r="GBJ236" s="26"/>
      <c r="GBK236" s="26"/>
      <c r="GBL236" s="26"/>
      <c r="GBM236" s="26"/>
      <c r="GBN236" s="26"/>
      <c r="GBO236" s="26"/>
      <c r="GBP236" s="26"/>
      <c r="GBQ236" s="26"/>
      <c r="GBR236" s="26"/>
      <c r="GBS236" s="26"/>
      <c r="GBT236" s="26"/>
      <c r="GBU236" s="26"/>
      <c r="GBV236" s="26"/>
      <c r="GBW236" s="26"/>
      <c r="GBX236" s="26"/>
      <c r="GBY236" s="26"/>
      <c r="GBZ236" s="26"/>
      <c r="GCA236" s="26"/>
      <c r="GCB236" s="26"/>
      <c r="GCC236" s="26"/>
      <c r="GCD236" s="26"/>
      <c r="GCE236" s="26"/>
      <c r="GCF236" s="26"/>
      <c r="GCG236" s="26"/>
      <c r="GCH236" s="26"/>
      <c r="GCI236" s="26"/>
      <c r="GCJ236" s="26"/>
      <c r="GCK236" s="26"/>
      <c r="GCL236" s="26"/>
      <c r="GCM236" s="26"/>
      <c r="GCN236" s="26"/>
      <c r="GCO236" s="26"/>
      <c r="GCP236" s="26"/>
      <c r="GCQ236" s="26"/>
      <c r="GCR236" s="26"/>
      <c r="GCS236" s="26"/>
      <c r="GCT236" s="26"/>
      <c r="GCU236" s="26"/>
      <c r="GCV236" s="26"/>
      <c r="GCW236" s="26"/>
      <c r="GCX236" s="26"/>
      <c r="GCY236" s="26"/>
      <c r="GCZ236" s="26"/>
      <c r="GDA236" s="26"/>
      <c r="GDB236" s="26"/>
      <c r="GDC236" s="26"/>
      <c r="GDD236" s="26"/>
      <c r="GDE236" s="26"/>
      <c r="GDF236" s="26"/>
      <c r="GDG236" s="26"/>
      <c r="GDH236" s="26"/>
      <c r="GDI236" s="26"/>
      <c r="GDJ236" s="26"/>
      <c r="GDK236" s="26"/>
      <c r="GDL236" s="26"/>
      <c r="GDM236" s="26"/>
      <c r="GDN236" s="26"/>
      <c r="GDO236" s="26"/>
      <c r="GDP236" s="26"/>
      <c r="GDQ236" s="26"/>
      <c r="GDR236" s="26"/>
      <c r="GDS236" s="26"/>
      <c r="GDT236" s="26"/>
      <c r="GDU236" s="26"/>
      <c r="GDV236" s="26"/>
      <c r="GDW236" s="26"/>
      <c r="GDX236" s="26"/>
      <c r="GDY236" s="26"/>
      <c r="GDZ236" s="26"/>
      <c r="GEA236" s="26"/>
      <c r="GEB236" s="26"/>
      <c r="GEC236" s="26"/>
      <c r="GED236" s="26"/>
      <c r="GEE236" s="26"/>
      <c r="GEF236" s="26"/>
      <c r="GEG236" s="26"/>
      <c r="GEH236" s="26"/>
      <c r="GEI236" s="26"/>
      <c r="GEJ236" s="26"/>
      <c r="GEK236" s="26"/>
      <c r="GEL236" s="26"/>
      <c r="GEM236" s="26"/>
      <c r="GEN236" s="26"/>
      <c r="GEO236" s="26"/>
      <c r="GEP236" s="26"/>
      <c r="GEQ236" s="26"/>
      <c r="GER236" s="26"/>
      <c r="GES236" s="26"/>
      <c r="GET236" s="26"/>
      <c r="GEU236" s="26"/>
      <c r="GEV236" s="26"/>
      <c r="GEW236" s="26"/>
      <c r="GEX236" s="26"/>
      <c r="GEY236" s="26"/>
      <c r="GEZ236" s="26"/>
      <c r="GFA236" s="26"/>
      <c r="GFB236" s="26"/>
      <c r="GFC236" s="26"/>
      <c r="GFD236" s="26"/>
      <c r="GFE236" s="26"/>
      <c r="GFF236" s="26"/>
      <c r="GFG236" s="26"/>
      <c r="GFH236" s="26"/>
      <c r="GFI236" s="26"/>
      <c r="GFJ236" s="26"/>
      <c r="GFK236" s="26"/>
      <c r="GFL236" s="26"/>
      <c r="GFM236" s="26"/>
      <c r="GFN236" s="26"/>
      <c r="GFO236" s="26"/>
      <c r="GFP236" s="26"/>
      <c r="GFQ236" s="26"/>
      <c r="GFR236" s="26"/>
      <c r="GFS236" s="26"/>
      <c r="GFT236" s="26"/>
      <c r="GFU236" s="26"/>
      <c r="GFV236" s="26"/>
      <c r="GFW236" s="26"/>
      <c r="GFX236" s="26"/>
      <c r="GFY236" s="26"/>
      <c r="GFZ236" s="26"/>
      <c r="GGA236" s="26"/>
      <c r="GGB236" s="26"/>
      <c r="GGC236" s="26"/>
      <c r="GGD236" s="26"/>
      <c r="GGE236" s="26"/>
      <c r="GGF236" s="26"/>
      <c r="GGG236" s="26"/>
      <c r="GGH236" s="26"/>
      <c r="GGI236" s="26"/>
      <c r="GGJ236" s="26"/>
      <c r="GGK236" s="26"/>
      <c r="GGL236" s="26"/>
      <c r="GGM236" s="26"/>
      <c r="GGN236" s="26"/>
      <c r="GGO236" s="26"/>
      <c r="GGP236" s="26"/>
      <c r="GGQ236" s="26"/>
      <c r="GGR236" s="26"/>
      <c r="GGS236" s="26"/>
      <c r="GGT236" s="26"/>
      <c r="GGU236" s="26"/>
      <c r="GGV236" s="26"/>
      <c r="GGW236" s="26"/>
      <c r="GGX236" s="26"/>
      <c r="GGY236" s="26"/>
      <c r="GGZ236" s="26"/>
      <c r="GHA236" s="26"/>
      <c r="GHB236" s="26"/>
      <c r="GHC236" s="26"/>
      <c r="GHD236" s="26"/>
      <c r="GHE236" s="26"/>
      <c r="GHF236" s="26"/>
      <c r="GHG236" s="26"/>
      <c r="GHH236" s="26"/>
      <c r="GHI236" s="26"/>
      <c r="GHJ236" s="26"/>
      <c r="GHK236" s="26"/>
      <c r="GHL236" s="26"/>
      <c r="GHM236" s="26"/>
      <c r="GHN236" s="26"/>
      <c r="GHO236" s="26"/>
      <c r="GHP236" s="26"/>
      <c r="GHQ236" s="26"/>
      <c r="GHR236" s="26"/>
      <c r="GHS236" s="26"/>
      <c r="GHT236" s="26"/>
      <c r="GHU236" s="26"/>
      <c r="GHV236" s="26"/>
      <c r="GHW236" s="26"/>
      <c r="GHX236" s="26"/>
      <c r="GHY236" s="26"/>
      <c r="GHZ236" s="26"/>
      <c r="GIA236" s="26"/>
      <c r="GIB236" s="26"/>
      <c r="GIC236" s="26"/>
      <c r="GID236" s="26"/>
      <c r="GIE236" s="26"/>
      <c r="GIF236" s="26"/>
      <c r="GIG236" s="26"/>
      <c r="GIH236" s="26"/>
      <c r="GII236" s="26"/>
      <c r="GIJ236" s="26"/>
      <c r="GIK236" s="26"/>
      <c r="GIL236" s="26"/>
      <c r="GIM236" s="26"/>
      <c r="GIN236" s="26"/>
      <c r="GIO236" s="26"/>
      <c r="GIP236" s="26"/>
      <c r="GIQ236" s="26"/>
      <c r="GIR236" s="26"/>
      <c r="GIS236" s="26"/>
      <c r="GIT236" s="26"/>
      <c r="GIU236" s="26"/>
      <c r="GIV236" s="26"/>
      <c r="GIW236" s="26"/>
      <c r="GIX236" s="26"/>
      <c r="GIY236" s="26"/>
      <c r="GIZ236" s="26"/>
      <c r="GJA236" s="26"/>
      <c r="GJB236" s="26"/>
      <c r="GJC236" s="26"/>
      <c r="GJD236" s="26"/>
      <c r="GJE236" s="26"/>
      <c r="GJF236" s="26"/>
      <c r="GJG236" s="26"/>
      <c r="GJH236" s="26"/>
      <c r="GJI236" s="26"/>
      <c r="GJJ236" s="26"/>
      <c r="GJK236" s="26"/>
      <c r="GJL236" s="26"/>
      <c r="GJM236" s="26"/>
      <c r="GJN236" s="26"/>
      <c r="GJO236" s="26"/>
      <c r="GJP236" s="26"/>
      <c r="GJQ236" s="26"/>
      <c r="GJR236" s="26"/>
      <c r="GJS236" s="26"/>
      <c r="GJT236" s="26"/>
      <c r="GJU236" s="26"/>
      <c r="GJV236" s="26"/>
      <c r="GJW236" s="26"/>
      <c r="GJX236" s="26"/>
      <c r="GJY236" s="26"/>
      <c r="GJZ236" s="26"/>
      <c r="GKA236" s="26"/>
      <c r="GKB236" s="26"/>
      <c r="GKC236" s="26"/>
      <c r="GKD236" s="26"/>
      <c r="GKE236" s="26"/>
      <c r="GKF236" s="26"/>
      <c r="GKG236" s="26"/>
      <c r="GKH236" s="26"/>
      <c r="GKI236" s="26"/>
      <c r="GKJ236" s="26"/>
      <c r="GKK236" s="26"/>
      <c r="GKL236" s="26"/>
      <c r="GKM236" s="26"/>
      <c r="GKN236" s="26"/>
      <c r="GKO236" s="26"/>
      <c r="GKP236" s="26"/>
      <c r="GKQ236" s="26"/>
      <c r="GKR236" s="26"/>
      <c r="GKS236" s="26"/>
      <c r="GKT236" s="26"/>
      <c r="GKU236" s="26"/>
      <c r="GKV236" s="26"/>
      <c r="GKW236" s="26"/>
      <c r="GKX236" s="26"/>
      <c r="GKY236" s="26"/>
      <c r="GKZ236" s="26"/>
      <c r="GLA236" s="26"/>
      <c r="GLB236" s="26"/>
      <c r="GLC236" s="26"/>
      <c r="GLD236" s="26"/>
      <c r="GLE236" s="26"/>
      <c r="GLF236" s="26"/>
      <c r="GLG236" s="26"/>
      <c r="GLH236" s="26"/>
      <c r="GLI236" s="26"/>
      <c r="GLJ236" s="26"/>
      <c r="GLK236" s="26"/>
      <c r="GLL236" s="26"/>
      <c r="GLM236" s="26"/>
      <c r="GLN236" s="26"/>
      <c r="GLO236" s="26"/>
      <c r="GLP236" s="26"/>
      <c r="GLQ236" s="26"/>
      <c r="GLR236" s="26"/>
      <c r="GLS236" s="26"/>
      <c r="GLT236" s="26"/>
      <c r="GLU236" s="26"/>
      <c r="GLV236" s="26"/>
      <c r="GLW236" s="26"/>
      <c r="GLX236" s="26"/>
      <c r="GLY236" s="26"/>
      <c r="GLZ236" s="26"/>
      <c r="GMA236" s="26"/>
      <c r="GMB236" s="26"/>
      <c r="GMC236" s="26"/>
      <c r="GMD236" s="26"/>
      <c r="GME236" s="26"/>
      <c r="GMF236" s="26"/>
      <c r="GMG236" s="26"/>
      <c r="GMH236" s="26"/>
      <c r="GMI236" s="26"/>
      <c r="GMJ236" s="26"/>
      <c r="GMK236" s="26"/>
      <c r="GML236" s="26"/>
      <c r="GMM236" s="26"/>
      <c r="GMN236" s="26"/>
      <c r="GMO236" s="26"/>
      <c r="GMP236" s="26"/>
      <c r="GMQ236" s="26"/>
      <c r="GMR236" s="26"/>
      <c r="GMS236" s="26"/>
      <c r="GMT236" s="26"/>
      <c r="GMU236" s="26"/>
      <c r="GMV236" s="26"/>
      <c r="GMW236" s="26"/>
      <c r="GMX236" s="26"/>
      <c r="GMY236" s="26"/>
      <c r="GMZ236" s="26"/>
      <c r="GNA236" s="26"/>
      <c r="GNB236" s="26"/>
      <c r="GNC236" s="26"/>
      <c r="GND236" s="26"/>
      <c r="GNE236" s="26"/>
      <c r="GNF236" s="26"/>
      <c r="GNG236" s="26"/>
      <c r="GNH236" s="26"/>
      <c r="GNI236" s="26"/>
      <c r="GNJ236" s="26"/>
      <c r="GNK236" s="26"/>
      <c r="GNL236" s="26"/>
      <c r="GNM236" s="26"/>
      <c r="GNN236" s="26"/>
      <c r="GNO236" s="26"/>
      <c r="GNP236" s="26"/>
      <c r="GNQ236" s="26"/>
      <c r="GNR236" s="26"/>
      <c r="GNS236" s="26"/>
      <c r="GNT236" s="26"/>
      <c r="GNU236" s="26"/>
      <c r="GNV236" s="26"/>
      <c r="GNW236" s="26"/>
      <c r="GNX236" s="26"/>
      <c r="GNY236" s="26"/>
      <c r="GNZ236" s="26"/>
      <c r="GOA236" s="26"/>
      <c r="GOB236" s="26"/>
      <c r="GOC236" s="26"/>
      <c r="GOD236" s="26"/>
      <c r="GOE236" s="26"/>
      <c r="GOF236" s="26"/>
      <c r="GOG236" s="26"/>
      <c r="GOH236" s="26"/>
      <c r="GOI236" s="26"/>
      <c r="GOJ236" s="26"/>
      <c r="GOK236" s="26"/>
      <c r="GOL236" s="26"/>
      <c r="GOM236" s="26"/>
      <c r="GON236" s="26"/>
      <c r="GOO236" s="26"/>
      <c r="GOP236" s="26"/>
      <c r="GOQ236" s="26"/>
      <c r="GOR236" s="26"/>
      <c r="GOS236" s="26"/>
      <c r="GOT236" s="26"/>
      <c r="GOU236" s="26"/>
      <c r="GOV236" s="26"/>
      <c r="GOW236" s="26"/>
      <c r="GOX236" s="26"/>
      <c r="GOY236" s="26"/>
      <c r="GOZ236" s="26"/>
      <c r="GPA236" s="26"/>
      <c r="GPB236" s="26"/>
      <c r="GPC236" s="26"/>
      <c r="GPD236" s="26"/>
      <c r="GPE236" s="26"/>
      <c r="GPF236" s="26"/>
      <c r="GPG236" s="26"/>
      <c r="GPH236" s="26"/>
      <c r="GPI236" s="26"/>
      <c r="GPJ236" s="26"/>
      <c r="GPK236" s="26"/>
      <c r="GPL236" s="26"/>
      <c r="GPM236" s="26"/>
      <c r="GPN236" s="26"/>
      <c r="GPO236" s="26"/>
      <c r="GPP236" s="26"/>
      <c r="GPQ236" s="26"/>
      <c r="GPR236" s="26"/>
      <c r="GPS236" s="26"/>
      <c r="GPT236" s="26"/>
      <c r="GPU236" s="26"/>
      <c r="GPV236" s="26"/>
      <c r="GPW236" s="26"/>
      <c r="GPX236" s="26"/>
      <c r="GPY236" s="26"/>
      <c r="GPZ236" s="26"/>
      <c r="GQA236" s="26"/>
      <c r="GQB236" s="26"/>
      <c r="GQC236" s="26"/>
      <c r="GQD236" s="26"/>
      <c r="GQE236" s="26"/>
      <c r="GQF236" s="26"/>
      <c r="GQG236" s="26"/>
      <c r="GQH236" s="26"/>
      <c r="GQI236" s="26"/>
      <c r="GQJ236" s="26"/>
      <c r="GQK236" s="26"/>
      <c r="GQL236" s="26"/>
      <c r="GQM236" s="26"/>
      <c r="GQN236" s="26"/>
      <c r="GQO236" s="26"/>
      <c r="GQP236" s="26"/>
      <c r="GQQ236" s="26"/>
      <c r="GQR236" s="26"/>
      <c r="GQS236" s="26"/>
      <c r="GQT236" s="26"/>
      <c r="GQU236" s="26"/>
      <c r="GQV236" s="26"/>
      <c r="GQW236" s="26"/>
      <c r="GQX236" s="26"/>
      <c r="GQY236" s="26"/>
      <c r="GQZ236" s="26"/>
      <c r="GRA236" s="26"/>
      <c r="GRB236" s="26"/>
      <c r="GRC236" s="26"/>
      <c r="GRD236" s="26"/>
      <c r="GRE236" s="26"/>
      <c r="GRF236" s="26"/>
      <c r="GRG236" s="26"/>
      <c r="GRH236" s="26"/>
      <c r="GRI236" s="26"/>
      <c r="GRJ236" s="26"/>
      <c r="GRK236" s="26"/>
      <c r="GRL236" s="26"/>
      <c r="GRM236" s="26"/>
      <c r="GRN236" s="26"/>
      <c r="GRO236" s="26"/>
      <c r="GRP236" s="26"/>
      <c r="GRQ236" s="26"/>
      <c r="GRR236" s="26"/>
      <c r="GRS236" s="26"/>
      <c r="GRT236" s="26"/>
      <c r="GRU236" s="26"/>
      <c r="GRV236" s="26"/>
      <c r="GRW236" s="26"/>
      <c r="GRX236" s="26"/>
      <c r="GRY236" s="26"/>
      <c r="GRZ236" s="26"/>
      <c r="GSA236" s="26"/>
      <c r="GSB236" s="26"/>
      <c r="GSC236" s="26"/>
      <c r="GSD236" s="26"/>
      <c r="GSE236" s="26"/>
      <c r="GSF236" s="26"/>
      <c r="GSG236" s="26"/>
      <c r="GSH236" s="26"/>
      <c r="GSI236" s="26"/>
      <c r="GSJ236" s="26"/>
      <c r="GSK236" s="26"/>
      <c r="GSL236" s="26"/>
      <c r="GSM236" s="26"/>
      <c r="GSN236" s="26"/>
      <c r="GSO236" s="26"/>
      <c r="GSP236" s="26"/>
      <c r="GSQ236" s="26"/>
      <c r="GSR236" s="26"/>
      <c r="GSS236" s="26"/>
      <c r="GST236" s="26"/>
      <c r="GSU236" s="26"/>
      <c r="GSV236" s="26"/>
      <c r="GSW236" s="26"/>
      <c r="GSX236" s="26"/>
      <c r="GSY236" s="26"/>
      <c r="GSZ236" s="26"/>
      <c r="GTA236" s="26"/>
      <c r="GTB236" s="26"/>
      <c r="GTC236" s="26"/>
      <c r="GTD236" s="26"/>
      <c r="GTE236" s="26"/>
      <c r="GTF236" s="26"/>
      <c r="GTG236" s="26"/>
      <c r="GTH236" s="26"/>
      <c r="GTI236" s="26"/>
      <c r="GTJ236" s="26"/>
      <c r="GTK236" s="26"/>
      <c r="GTL236" s="26"/>
      <c r="GTM236" s="26"/>
      <c r="GTN236" s="26"/>
      <c r="GTO236" s="26"/>
      <c r="GTP236" s="26"/>
      <c r="GTQ236" s="26"/>
      <c r="GTR236" s="26"/>
      <c r="GTS236" s="26"/>
      <c r="GTT236" s="26"/>
      <c r="GTU236" s="26"/>
      <c r="GTV236" s="26"/>
      <c r="GTW236" s="26"/>
      <c r="GTX236" s="26"/>
      <c r="GTY236" s="26"/>
      <c r="GTZ236" s="26"/>
      <c r="GUA236" s="26"/>
      <c r="GUB236" s="26"/>
      <c r="GUC236" s="26"/>
      <c r="GUD236" s="26"/>
      <c r="GUE236" s="26"/>
      <c r="GUF236" s="26"/>
      <c r="GUG236" s="26"/>
      <c r="GUH236" s="26"/>
      <c r="GUI236" s="26"/>
      <c r="GUJ236" s="26"/>
      <c r="GUK236" s="26"/>
      <c r="GUL236" s="26"/>
      <c r="GUM236" s="26"/>
      <c r="GUN236" s="26"/>
      <c r="GUO236" s="26"/>
      <c r="GUP236" s="26"/>
      <c r="GUQ236" s="26"/>
      <c r="GUR236" s="26"/>
      <c r="GUS236" s="26"/>
      <c r="GUT236" s="26"/>
      <c r="GUU236" s="26"/>
      <c r="GUV236" s="26"/>
      <c r="GUW236" s="26"/>
      <c r="GUX236" s="26"/>
      <c r="GUY236" s="26"/>
      <c r="GUZ236" s="26"/>
      <c r="GVA236" s="26"/>
      <c r="GVB236" s="26"/>
      <c r="GVC236" s="26"/>
      <c r="GVD236" s="26"/>
      <c r="GVE236" s="26"/>
      <c r="GVF236" s="26"/>
      <c r="GVG236" s="26"/>
      <c r="GVH236" s="26"/>
      <c r="GVI236" s="26"/>
      <c r="GVJ236" s="26"/>
      <c r="GVK236" s="26"/>
      <c r="GVL236" s="26"/>
      <c r="GVM236" s="26"/>
      <c r="GVN236" s="26"/>
      <c r="GVO236" s="26"/>
      <c r="GVP236" s="26"/>
      <c r="GVQ236" s="26"/>
      <c r="GVR236" s="26"/>
      <c r="GVS236" s="26"/>
      <c r="GVT236" s="26"/>
      <c r="GVU236" s="26"/>
      <c r="GVV236" s="26"/>
      <c r="GVW236" s="26"/>
      <c r="GVX236" s="26"/>
      <c r="GVY236" s="26"/>
      <c r="GVZ236" s="26"/>
      <c r="GWA236" s="26"/>
      <c r="GWB236" s="26"/>
      <c r="GWC236" s="26"/>
      <c r="GWD236" s="26"/>
      <c r="GWE236" s="26"/>
      <c r="GWF236" s="26"/>
      <c r="GWG236" s="26"/>
      <c r="GWH236" s="26"/>
      <c r="GWI236" s="26"/>
      <c r="GWJ236" s="26"/>
      <c r="GWK236" s="26"/>
      <c r="GWL236" s="26"/>
      <c r="GWM236" s="26"/>
      <c r="GWN236" s="26"/>
      <c r="GWO236" s="26"/>
      <c r="GWP236" s="26"/>
      <c r="GWQ236" s="26"/>
      <c r="GWR236" s="26"/>
      <c r="GWS236" s="26"/>
      <c r="GWT236" s="26"/>
      <c r="GWU236" s="26"/>
      <c r="GWV236" s="26"/>
      <c r="GWW236" s="26"/>
      <c r="GWX236" s="26"/>
      <c r="GWY236" s="26"/>
      <c r="GWZ236" s="26"/>
      <c r="GXA236" s="26"/>
      <c r="GXB236" s="26"/>
      <c r="GXC236" s="26"/>
      <c r="GXD236" s="26"/>
      <c r="GXE236" s="26"/>
      <c r="GXF236" s="26"/>
      <c r="GXG236" s="26"/>
      <c r="GXH236" s="26"/>
      <c r="GXI236" s="26"/>
      <c r="GXJ236" s="26"/>
      <c r="GXK236" s="26"/>
      <c r="GXL236" s="26"/>
      <c r="GXM236" s="26"/>
      <c r="GXN236" s="26"/>
      <c r="GXO236" s="26"/>
      <c r="GXP236" s="26"/>
      <c r="GXQ236" s="26"/>
      <c r="GXR236" s="26"/>
      <c r="GXS236" s="26"/>
      <c r="GXT236" s="26"/>
      <c r="GXU236" s="26"/>
      <c r="GXV236" s="26"/>
      <c r="GXW236" s="26"/>
      <c r="GXX236" s="26"/>
      <c r="GXY236" s="26"/>
      <c r="GXZ236" s="26"/>
      <c r="GYA236" s="26"/>
      <c r="GYB236" s="26"/>
      <c r="GYC236" s="26"/>
      <c r="GYD236" s="26"/>
      <c r="GYE236" s="26"/>
      <c r="GYF236" s="26"/>
      <c r="GYG236" s="26"/>
      <c r="GYH236" s="26"/>
      <c r="GYI236" s="26"/>
      <c r="GYJ236" s="26"/>
      <c r="GYK236" s="26"/>
      <c r="GYL236" s="26"/>
      <c r="GYM236" s="26"/>
      <c r="GYN236" s="26"/>
      <c r="GYO236" s="26"/>
      <c r="GYP236" s="26"/>
      <c r="GYQ236" s="26"/>
      <c r="GYR236" s="26"/>
      <c r="GYS236" s="26"/>
      <c r="GYT236" s="26"/>
      <c r="GYU236" s="26"/>
      <c r="GYV236" s="26"/>
      <c r="GYW236" s="26"/>
      <c r="GYX236" s="26"/>
      <c r="GYY236" s="26"/>
      <c r="GYZ236" s="26"/>
      <c r="GZA236" s="26"/>
      <c r="GZB236" s="26"/>
      <c r="GZC236" s="26"/>
      <c r="GZD236" s="26"/>
      <c r="GZE236" s="26"/>
      <c r="GZF236" s="26"/>
      <c r="GZG236" s="26"/>
      <c r="GZH236" s="26"/>
      <c r="GZI236" s="26"/>
      <c r="GZJ236" s="26"/>
      <c r="GZK236" s="26"/>
      <c r="GZL236" s="26"/>
      <c r="GZM236" s="26"/>
      <c r="GZN236" s="26"/>
      <c r="GZO236" s="26"/>
      <c r="GZP236" s="26"/>
      <c r="GZQ236" s="26"/>
      <c r="GZR236" s="26"/>
      <c r="GZS236" s="26"/>
      <c r="GZT236" s="26"/>
      <c r="GZU236" s="26"/>
      <c r="GZV236" s="26"/>
      <c r="GZW236" s="26"/>
      <c r="GZX236" s="26"/>
      <c r="GZY236" s="26"/>
      <c r="GZZ236" s="26"/>
      <c r="HAA236" s="26"/>
      <c r="HAB236" s="26"/>
      <c r="HAC236" s="26"/>
      <c r="HAD236" s="26"/>
      <c r="HAE236" s="26"/>
      <c r="HAF236" s="26"/>
      <c r="HAG236" s="26"/>
      <c r="HAH236" s="26"/>
      <c r="HAI236" s="26"/>
      <c r="HAJ236" s="26"/>
      <c r="HAK236" s="26"/>
      <c r="HAL236" s="26"/>
      <c r="HAM236" s="26"/>
      <c r="HAN236" s="26"/>
      <c r="HAO236" s="26"/>
      <c r="HAP236" s="26"/>
      <c r="HAQ236" s="26"/>
      <c r="HAR236" s="26"/>
      <c r="HAS236" s="26"/>
      <c r="HAT236" s="26"/>
      <c r="HAU236" s="26"/>
      <c r="HAV236" s="26"/>
      <c r="HAW236" s="26"/>
      <c r="HAX236" s="26"/>
      <c r="HAY236" s="26"/>
      <c r="HAZ236" s="26"/>
      <c r="HBA236" s="26"/>
      <c r="HBB236" s="26"/>
      <c r="HBC236" s="26"/>
      <c r="HBD236" s="26"/>
      <c r="HBE236" s="26"/>
      <c r="HBF236" s="26"/>
      <c r="HBG236" s="26"/>
      <c r="HBH236" s="26"/>
      <c r="HBI236" s="26"/>
      <c r="HBJ236" s="26"/>
      <c r="HBK236" s="26"/>
      <c r="HBL236" s="26"/>
      <c r="HBM236" s="26"/>
      <c r="HBN236" s="26"/>
      <c r="HBO236" s="26"/>
      <c r="HBP236" s="26"/>
      <c r="HBQ236" s="26"/>
      <c r="HBR236" s="26"/>
      <c r="HBS236" s="26"/>
      <c r="HBT236" s="26"/>
      <c r="HBU236" s="26"/>
      <c r="HBV236" s="26"/>
      <c r="HBW236" s="26"/>
      <c r="HBX236" s="26"/>
      <c r="HBY236" s="26"/>
      <c r="HBZ236" s="26"/>
      <c r="HCA236" s="26"/>
      <c r="HCB236" s="26"/>
      <c r="HCC236" s="26"/>
      <c r="HCD236" s="26"/>
      <c r="HCE236" s="26"/>
      <c r="HCF236" s="26"/>
      <c r="HCG236" s="26"/>
      <c r="HCH236" s="26"/>
      <c r="HCI236" s="26"/>
      <c r="HCJ236" s="26"/>
      <c r="HCK236" s="26"/>
      <c r="HCL236" s="26"/>
      <c r="HCM236" s="26"/>
      <c r="HCN236" s="26"/>
      <c r="HCO236" s="26"/>
      <c r="HCP236" s="26"/>
      <c r="HCQ236" s="26"/>
      <c r="HCR236" s="26"/>
      <c r="HCS236" s="26"/>
      <c r="HCT236" s="26"/>
      <c r="HCU236" s="26"/>
      <c r="HCV236" s="26"/>
      <c r="HCW236" s="26"/>
      <c r="HCX236" s="26"/>
      <c r="HCY236" s="26"/>
      <c r="HCZ236" s="26"/>
      <c r="HDA236" s="26"/>
      <c r="HDB236" s="26"/>
      <c r="HDC236" s="26"/>
      <c r="HDD236" s="26"/>
      <c r="HDE236" s="26"/>
      <c r="HDF236" s="26"/>
      <c r="HDG236" s="26"/>
      <c r="HDH236" s="26"/>
      <c r="HDI236" s="26"/>
      <c r="HDJ236" s="26"/>
      <c r="HDK236" s="26"/>
      <c r="HDL236" s="26"/>
      <c r="HDM236" s="26"/>
      <c r="HDN236" s="26"/>
      <c r="HDO236" s="26"/>
      <c r="HDP236" s="26"/>
      <c r="HDQ236" s="26"/>
      <c r="HDR236" s="26"/>
      <c r="HDS236" s="26"/>
      <c r="HDT236" s="26"/>
      <c r="HDU236" s="26"/>
      <c r="HDV236" s="26"/>
      <c r="HDW236" s="26"/>
      <c r="HDX236" s="26"/>
      <c r="HDY236" s="26"/>
      <c r="HDZ236" s="26"/>
      <c r="HEA236" s="26"/>
      <c r="HEB236" s="26"/>
      <c r="HEC236" s="26"/>
      <c r="HED236" s="26"/>
      <c r="HEE236" s="26"/>
      <c r="HEF236" s="26"/>
      <c r="HEG236" s="26"/>
      <c r="HEH236" s="26"/>
      <c r="HEI236" s="26"/>
      <c r="HEJ236" s="26"/>
      <c r="HEK236" s="26"/>
      <c r="HEL236" s="26"/>
      <c r="HEM236" s="26"/>
      <c r="HEN236" s="26"/>
      <c r="HEO236" s="26"/>
      <c r="HEP236" s="26"/>
      <c r="HEQ236" s="26"/>
      <c r="HER236" s="26"/>
      <c r="HES236" s="26"/>
      <c r="HET236" s="26"/>
      <c r="HEU236" s="26"/>
      <c r="HEV236" s="26"/>
      <c r="HEW236" s="26"/>
      <c r="HEX236" s="26"/>
      <c r="HEY236" s="26"/>
      <c r="HEZ236" s="26"/>
      <c r="HFA236" s="26"/>
      <c r="HFB236" s="26"/>
      <c r="HFC236" s="26"/>
      <c r="HFD236" s="26"/>
      <c r="HFE236" s="26"/>
      <c r="HFF236" s="26"/>
      <c r="HFG236" s="26"/>
      <c r="HFH236" s="26"/>
      <c r="HFI236" s="26"/>
      <c r="HFJ236" s="26"/>
      <c r="HFK236" s="26"/>
      <c r="HFL236" s="26"/>
      <c r="HFM236" s="26"/>
      <c r="HFN236" s="26"/>
      <c r="HFO236" s="26"/>
      <c r="HFP236" s="26"/>
      <c r="HFQ236" s="26"/>
      <c r="HFR236" s="26"/>
      <c r="HFS236" s="26"/>
      <c r="HFT236" s="26"/>
      <c r="HFU236" s="26"/>
      <c r="HFV236" s="26"/>
      <c r="HFW236" s="26"/>
      <c r="HFX236" s="26"/>
      <c r="HFY236" s="26"/>
      <c r="HFZ236" s="26"/>
      <c r="HGA236" s="26"/>
      <c r="HGB236" s="26"/>
      <c r="HGC236" s="26"/>
      <c r="HGD236" s="26"/>
      <c r="HGE236" s="26"/>
      <c r="HGF236" s="26"/>
      <c r="HGG236" s="26"/>
      <c r="HGH236" s="26"/>
      <c r="HGI236" s="26"/>
      <c r="HGJ236" s="26"/>
      <c r="HGK236" s="26"/>
      <c r="HGL236" s="26"/>
      <c r="HGM236" s="26"/>
      <c r="HGN236" s="26"/>
      <c r="HGO236" s="26"/>
      <c r="HGP236" s="26"/>
      <c r="HGQ236" s="26"/>
      <c r="HGR236" s="26"/>
      <c r="HGS236" s="26"/>
      <c r="HGT236" s="26"/>
      <c r="HGU236" s="26"/>
      <c r="HGV236" s="26"/>
      <c r="HGW236" s="26"/>
      <c r="HGX236" s="26"/>
      <c r="HGY236" s="26"/>
      <c r="HGZ236" s="26"/>
      <c r="HHA236" s="26"/>
      <c r="HHB236" s="26"/>
      <c r="HHC236" s="26"/>
      <c r="HHD236" s="26"/>
      <c r="HHE236" s="26"/>
      <c r="HHF236" s="26"/>
      <c r="HHG236" s="26"/>
      <c r="HHH236" s="26"/>
      <c r="HHI236" s="26"/>
      <c r="HHJ236" s="26"/>
      <c r="HHK236" s="26"/>
      <c r="HHL236" s="26"/>
      <c r="HHM236" s="26"/>
      <c r="HHN236" s="26"/>
      <c r="HHO236" s="26"/>
      <c r="HHP236" s="26"/>
      <c r="HHQ236" s="26"/>
      <c r="HHR236" s="26"/>
      <c r="HHS236" s="26"/>
      <c r="HHT236" s="26"/>
      <c r="HHU236" s="26"/>
      <c r="HHV236" s="26"/>
      <c r="HHW236" s="26"/>
      <c r="HHX236" s="26"/>
      <c r="HHY236" s="26"/>
      <c r="HHZ236" s="26"/>
      <c r="HIA236" s="26"/>
      <c r="HIB236" s="26"/>
      <c r="HIC236" s="26"/>
      <c r="HID236" s="26"/>
      <c r="HIE236" s="26"/>
      <c r="HIF236" s="26"/>
      <c r="HIG236" s="26"/>
      <c r="HIH236" s="26"/>
      <c r="HII236" s="26"/>
      <c r="HIJ236" s="26"/>
      <c r="HIK236" s="26"/>
      <c r="HIL236" s="26"/>
      <c r="HIM236" s="26"/>
      <c r="HIN236" s="26"/>
      <c r="HIO236" s="26"/>
      <c r="HIP236" s="26"/>
      <c r="HIQ236" s="26"/>
      <c r="HIR236" s="26"/>
      <c r="HIS236" s="26"/>
      <c r="HIT236" s="26"/>
      <c r="HIU236" s="26"/>
      <c r="HIV236" s="26"/>
      <c r="HIW236" s="26"/>
      <c r="HIX236" s="26"/>
      <c r="HIY236" s="26"/>
      <c r="HIZ236" s="26"/>
      <c r="HJA236" s="26"/>
      <c r="HJB236" s="26"/>
      <c r="HJC236" s="26"/>
      <c r="HJD236" s="26"/>
      <c r="HJE236" s="26"/>
      <c r="HJF236" s="26"/>
      <c r="HJG236" s="26"/>
      <c r="HJH236" s="26"/>
      <c r="HJI236" s="26"/>
      <c r="HJJ236" s="26"/>
      <c r="HJK236" s="26"/>
      <c r="HJL236" s="26"/>
      <c r="HJM236" s="26"/>
      <c r="HJN236" s="26"/>
      <c r="HJO236" s="26"/>
      <c r="HJP236" s="26"/>
      <c r="HJQ236" s="26"/>
      <c r="HJR236" s="26"/>
      <c r="HJS236" s="26"/>
      <c r="HJT236" s="26"/>
      <c r="HJU236" s="26"/>
      <c r="HJV236" s="26"/>
      <c r="HJW236" s="26"/>
      <c r="HJX236" s="26"/>
      <c r="HJY236" s="26"/>
      <c r="HJZ236" s="26"/>
      <c r="HKA236" s="26"/>
      <c r="HKB236" s="26"/>
      <c r="HKC236" s="26"/>
      <c r="HKD236" s="26"/>
      <c r="HKE236" s="26"/>
      <c r="HKF236" s="26"/>
      <c r="HKG236" s="26"/>
      <c r="HKH236" s="26"/>
      <c r="HKI236" s="26"/>
      <c r="HKJ236" s="26"/>
      <c r="HKK236" s="26"/>
      <c r="HKL236" s="26"/>
      <c r="HKM236" s="26"/>
      <c r="HKN236" s="26"/>
      <c r="HKO236" s="26"/>
      <c r="HKP236" s="26"/>
      <c r="HKQ236" s="26"/>
      <c r="HKR236" s="26"/>
      <c r="HKS236" s="26"/>
      <c r="HKT236" s="26"/>
      <c r="HKU236" s="26"/>
      <c r="HKV236" s="26"/>
      <c r="HKW236" s="26"/>
      <c r="HKX236" s="26"/>
      <c r="HKY236" s="26"/>
      <c r="HKZ236" s="26"/>
      <c r="HLA236" s="26"/>
      <c r="HLB236" s="26"/>
      <c r="HLC236" s="26"/>
      <c r="HLD236" s="26"/>
      <c r="HLE236" s="26"/>
      <c r="HLF236" s="26"/>
      <c r="HLG236" s="26"/>
      <c r="HLH236" s="26"/>
      <c r="HLI236" s="26"/>
      <c r="HLJ236" s="26"/>
      <c r="HLK236" s="26"/>
      <c r="HLL236" s="26"/>
      <c r="HLM236" s="26"/>
      <c r="HLN236" s="26"/>
      <c r="HLO236" s="26"/>
      <c r="HLP236" s="26"/>
      <c r="HLQ236" s="26"/>
      <c r="HLR236" s="26"/>
      <c r="HLS236" s="26"/>
      <c r="HLT236" s="26"/>
      <c r="HLU236" s="26"/>
      <c r="HLV236" s="26"/>
      <c r="HLW236" s="26"/>
      <c r="HLX236" s="26"/>
      <c r="HLY236" s="26"/>
      <c r="HLZ236" s="26"/>
      <c r="HMA236" s="26"/>
      <c r="HMB236" s="26"/>
      <c r="HMC236" s="26"/>
      <c r="HMD236" s="26"/>
      <c r="HME236" s="26"/>
      <c r="HMF236" s="26"/>
      <c r="HMG236" s="26"/>
      <c r="HMH236" s="26"/>
      <c r="HMI236" s="26"/>
      <c r="HMJ236" s="26"/>
      <c r="HMK236" s="26"/>
      <c r="HML236" s="26"/>
      <c r="HMM236" s="26"/>
      <c r="HMN236" s="26"/>
      <c r="HMO236" s="26"/>
      <c r="HMP236" s="26"/>
      <c r="HMQ236" s="26"/>
      <c r="HMR236" s="26"/>
      <c r="HMS236" s="26"/>
      <c r="HMT236" s="26"/>
      <c r="HMU236" s="26"/>
      <c r="HMV236" s="26"/>
      <c r="HMW236" s="26"/>
      <c r="HMX236" s="26"/>
      <c r="HMY236" s="26"/>
      <c r="HMZ236" s="26"/>
      <c r="HNA236" s="26"/>
      <c r="HNB236" s="26"/>
      <c r="HNC236" s="26"/>
      <c r="HND236" s="26"/>
      <c r="HNE236" s="26"/>
      <c r="HNF236" s="26"/>
      <c r="HNG236" s="26"/>
      <c r="HNH236" s="26"/>
      <c r="HNI236" s="26"/>
      <c r="HNJ236" s="26"/>
      <c r="HNK236" s="26"/>
      <c r="HNL236" s="26"/>
      <c r="HNM236" s="26"/>
      <c r="HNN236" s="26"/>
      <c r="HNO236" s="26"/>
      <c r="HNP236" s="26"/>
      <c r="HNQ236" s="26"/>
      <c r="HNR236" s="26"/>
      <c r="HNS236" s="26"/>
      <c r="HNT236" s="26"/>
      <c r="HNU236" s="26"/>
      <c r="HNV236" s="26"/>
      <c r="HNW236" s="26"/>
      <c r="HNX236" s="26"/>
      <c r="HNY236" s="26"/>
      <c r="HNZ236" s="26"/>
      <c r="HOA236" s="26"/>
      <c r="HOB236" s="26"/>
      <c r="HOC236" s="26"/>
      <c r="HOD236" s="26"/>
      <c r="HOE236" s="26"/>
      <c r="HOF236" s="26"/>
      <c r="HOG236" s="26"/>
      <c r="HOH236" s="26"/>
      <c r="HOI236" s="26"/>
      <c r="HOJ236" s="26"/>
      <c r="HOK236" s="26"/>
      <c r="HOL236" s="26"/>
      <c r="HOM236" s="26"/>
      <c r="HON236" s="26"/>
      <c r="HOO236" s="26"/>
      <c r="HOP236" s="26"/>
      <c r="HOQ236" s="26"/>
      <c r="HOR236" s="26"/>
      <c r="HOS236" s="26"/>
      <c r="HOT236" s="26"/>
      <c r="HOU236" s="26"/>
      <c r="HOV236" s="26"/>
      <c r="HOW236" s="26"/>
      <c r="HOX236" s="26"/>
      <c r="HOY236" s="26"/>
      <c r="HOZ236" s="26"/>
      <c r="HPA236" s="26"/>
      <c r="HPB236" s="26"/>
      <c r="HPC236" s="26"/>
      <c r="HPD236" s="26"/>
      <c r="HPE236" s="26"/>
      <c r="HPF236" s="26"/>
      <c r="HPG236" s="26"/>
      <c r="HPH236" s="26"/>
      <c r="HPI236" s="26"/>
      <c r="HPJ236" s="26"/>
      <c r="HPK236" s="26"/>
      <c r="HPL236" s="26"/>
      <c r="HPM236" s="26"/>
      <c r="HPN236" s="26"/>
      <c r="HPO236" s="26"/>
      <c r="HPP236" s="26"/>
      <c r="HPQ236" s="26"/>
      <c r="HPR236" s="26"/>
      <c r="HPS236" s="26"/>
      <c r="HPT236" s="26"/>
      <c r="HPU236" s="26"/>
      <c r="HPV236" s="26"/>
      <c r="HPW236" s="26"/>
      <c r="HPX236" s="26"/>
      <c r="HPY236" s="26"/>
      <c r="HPZ236" s="26"/>
      <c r="HQA236" s="26"/>
      <c r="HQB236" s="26"/>
      <c r="HQC236" s="26"/>
      <c r="HQD236" s="26"/>
      <c r="HQE236" s="26"/>
      <c r="HQF236" s="26"/>
      <c r="HQG236" s="26"/>
      <c r="HQH236" s="26"/>
      <c r="HQI236" s="26"/>
      <c r="HQJ236" s="26"/>
      <c r="HQK236" s="26"/>
      <c r="HQL236" s="26"/>
      <c r="HQM236" s="26"/>
      <c r="HQN236" s="26"/>
      <c r="HQO236" s="26"/>
      <c r="HQP236" s="26"/>
      <c r="HQQ236" s="26"/>
      <c r="HQR236" s="26"/>
      <c r="HQS236" s="26"/>
      <c r="HQT236" s="26"/>
      <c r="HQU236" s="26"/>
      <c r="HQV236" s="26"/>
      <c r="HQW236" s="26"/>
      <c r="HQX236" s="26"/>
      <c r="HQY236" s="26"/>
      <c r="HQZ236" s="26"/>
      <c r="HRA236" s="26"/>
      <c r="HRB236" s="26"/>
      <c r="HRC236" s="26"/>
      <c r="HRD236" s="26"/>
      <c r="HRE236" s="26"/>
      <c r="HRF236" s="26"/>
      <c r="HRG236" s="26"/>
      <c r="HRH236" s="26"/>
      <c r="HRI236" s="26"/>
      <c r="HRJ236" s="26"/>
      <c r="HRK236" s="26"/>
      <c r="HRL236" s="26"/>
      <c r="HRM236" s="26"/>
      <c r="HRN236" s="26"/>
      <c r="HRO236" s="26"/>
      <c r="HRP236" s="26"/>
      <c r="HRQ236" s="26"/>
      <c r="HRR236" s="26"/>
      <c r="HRS236" s="26"/>
      <c r="HRT236" s="26"/>
      <c r="HRU236" s="26"/>
      <c r="HRV236" s="26"/>
      <c r="HRW236" s="26"/>
      <c r="HRX236" s="26"/>
      <c r="HRY236" s="26"/>
      <c r="HRZ236" s="26"/>
      <c r="HSA236" s="26"/>
      <c r="HSB236" s="26"/>
      <c r="HSC236" s="26"/>
      <c r="HSD236" s="26"/>
      <c r="HSE236" s="26"/>
      <c r="HSF236" s="26"/>
      <c r="HSG236" s="26"/>
      <c r="HSH236" s="26"/>
      <c r="HSI236" s="26"/>
      <c r="HSJ236" s="26"/>
      <c r="HSK236" s="26"/>
      <c r="HSL236" s="26"/>
      <c r="HSM236" s="26"/>
      <c r="HSN236" s="26"/>
      <c r="HSO236" s="26"/>
      <c r="HSP236" s="26"/>
      <c r="HSQ236" s="26"/>
      <c r="HSR236" s="26"/>
      <c r="HSS236" s="26"/>
      <c r="HST236" s="26"/>
      <c r="HSU236" s="26"/>
      <c r="HSV236" s="26"/>
      <c r="HSW236" s="26"/>
      <c r="HSX236" s="26"/>
      <c r="HSY236" s="26"/>
      <c r="HSZ236" s="26"/>
      <c r="HTA236" s="26"/>
      <c r="HTB236" s="26"/>
      <c r="HTC236" s="26"/>
      <c r="HTD236" s="26"/>
      <c r="HTE236" s="26"/>
      <c r="HTF236" s="26"/>
      <c r="HTG236" s="26"/>
      <c r="HTH236" s="26"/>
      <c r="HTI236" s="26"/>
      <c r="HTJ236" s="26"/>
      <c r="HTK236" s="26"/>
      <c r="HTL236" s="26"/>
      <c r="HTM236" s="26"/>
      <c r="HTN236" s="26"/>
      <c r="HTO236" s="26"/>
      <c r="HTP236" s="26"/>
      <c r="HTQ236" s="26"/>
      <c r="HTR236" s="26"/>
      <c r="HTS236" s="26"/>
      <c r="HTT236" s="26"/>
      <c r="HTU236" s="26"/>
      <c r="HTV236" s="26"/>
      <c r="HTW236" s="26"/>
      <c r="HTX236" s="26"/>
      <c r="HTY236" s="26"/>
      <c r="HTZ236" s="26"/>
      <c r="HUA236" s="26"/>
      <c r="HUB236" s="26"/>
      <c r="HUC236" s="26"/>
      <c r="HUD236" s="26"/>
      <c r="HUE236" s="26"/>
      <c r="HUF236" s="26"/>
      <c r="HUG236" s="26"/>
      <c r="HUH236" s="26"/>
      <c r="HUI236" s="26"/>
      <c r="HUJ236" s="26"/>
      <c r="HUK236" s="26"/>
      <c r="HUL236" s="26"/>
      <c r="HUM236" s="26"/>
      <c r="HUN236" s="26"/>
      <c r="HUO236" s="26"/>
      <c r="HUP236" s="26"/>
      <c r="HUQ236" s="26"/>
      <c r="HUR236" s="26"/>
      <c r="HUS236" s="26"/>
      <c r="HUT236" s="26"/>
      <c r="HUU236" s="26"/>
      <c r="HUV236" s="26"/>
      <c r="HUW236" s="26"/>
      <c r="HUX236" s="26"/>
      <c r="HUY236" s="26"/>
      <c r="HUZ236" s="26"/>
      <c r="HVA236" s="26"/>
      <c r="HVB236" s="26"/>
      <c r="HVC236" s="26"/>
      <c r="HVD236" s="26"/>
      <c r="HVE236" s="26"/>
      <c r="HVF236" s="26"/>
      <c r="HVG236" s="26"/>
      <c r="HVH236" s="26"/>
      <c r="HVI236" s="26"/>
      <c r="HVJ236" s="26"/>
      <c r="HVK236" s="26"/>
      <c r="HVL236" s="26"/>
      <c r="HVM236" s="26"/>
      <c r="HVN236" s="26"/>
      <c r="HVO236" s="26"/>
      <c r="HVP236" s="26"/>
      <c r="HVQ236" s="26"/>
      <c r="HVR236" s="26"/>
      <c r="HVS236" s="26"/>
      <c r="HVT236" s="26"/>
      <c r="HVU236" s="26"/>
      <c r="HVV236" s="26"/>
      <c r="HVW236" s="26"/>
      <c r="HVX236" s="26"/>
      <c r="HVY236" s="26"/>
      <c r="HVZ236" s="26"/>
      <c r="HWA236" s="26"/>
      <c r="HWB236" s="26"/>
      <c r="HWC236" s="26"/>
      <c r="HWD236" s="26"/>
      <c r="HWE236" s="26"/>
      <c r="HWF236" s="26"/>
      <c r="HWG236" s="26"/>
      <c r="HWH236" s="26"/>
      <c r="HWI236" s="26"/>
      <c r="HWJ236" s="26"/>
      <c r="HWK236" s="26"/>
      <c r="HWL236" s="26"/>
      <c r="HWM236" s="26"/>
      <c r="HWN236" s="26"/>
      <c r="HWO236" s="26"/>
      <c r="HWP236" s="26"/>
      <c r="HWQ236" s="26"/>
      <c r="HWR236" s="26"/>
      <c r="HWS236" s="26"/>
      <c r="HWT236" s="26"/>
      <c r="HWU236" s="26"/>
      <c r="HWV236" s="26"/>
      <c r="HWW236" s="26"/>
      <c r="HWX236" s="26"/>
      <c r="HWY236" s="26"/>
      <c r="HWZ236" s="26"/>
      <c r="HXA236" s="26"/>
      <c r="HXB236" s="26"/>
      <c r="HXC236" s="26"/>
      <c r="HXD236" s="26"/>
      <c r="HXE236" s="26"/>
      <c r="HXF236" s="26"/>
      <c r="HXG236" s="26"/>
      <c r="HXH236" s="26"/>
      <c r="HXI236" s="26"/>
      <c r="HXJ236" s="26"/>
      <c r="HXK236" s="26"/>
      <c r="HXL236" s="26"/>
      <c r="HXM236" s="26"/>
      <c r="HXN236" s="26"/>
      <c r="HXO236" s="26"/>
      <c r="HXP236" s="26"/>
      <c r="HXQ236" s="26"/>
      <c r="HXR236" s="26"/>
      <c r="HXS236" s="26"/>
      <c r="HXT236" s="26"/>
      <c r="HXU236" s="26"/>
      <c r="HXV236" s="26"/>
      <c r="HXW236" s="26"/>
      <c r="HXX236" s="26"/>
      <c r="HXY236" s="26"/>
      <c r="HXZ236" s="26"/>
      <c r="HYA236" s="26"/>
      <c r="HYB236" s="26"/>
      <c r="HYC236" s="26"/>
      <c r="HYD236" s="26"/>
      <c r="HYE236" s="26"/>
      <c r="HYF236" s="26"/>
      <c r="HYG236" s="26"/>
      <c r="HYH236" s="26"/>
      <c r="HYI236" s="26"/>
      <c r="HYJ236" s="26"/>
      <c r="HYK236" s="26"/>
      <c r="HYL236" s="26"/>
      <c r="HYM236" s="26"/>
      <c r="HYN236" s="26"/>
      <c r="HYO236" s="26"/>
      <c r="HYP236" s="26"/>
      <c r="HYQ236" s="26"/>
      <c r="HYR236" s="26"/>
      <c r="HYS236" s="26"/>
      <c r="HYT236" s="26"/>
      <c r="HYU236" s="26"/>
      <c r="HYV236" s="26"/>
      <c r="HYW236" s="26"/>
      <c r="HYX236" s="26"/>
      <c r="HYY236" s="26"/>
      <c r="HYZ236" s="26"/>
      <c r="HZA236" s="26"/>
      <c r="HZB236" s="26"/>
      <c r="HZC236" s="26"/>
      <c r="HZD236" s="26"/>
      <c r="HZE236" s="26"/>
      <c r="HZF236" s="26"/>
      <c r="HZG236" s="26"/>
      <c r="HZH236" s="26"/>
      <c r="HZI236" s="26"/>
      <c r="HZJ236" s="26"/>
      <c r="HZK236" s="26"/>
      <c r="HZL236" s="26"/>
      <c r="HZM236" s="26"/>
      <c r="HZN236" s="26"/>
      <c r="HZO236" s="26"/>
      <c r="HZP236" s="26"/>
      <c r="HZQ236" s="26"/>
      <c r="HZR236" s="26"/>
      <c r="HZS236" s="26"/>
      <c r="HZT236" s="26"/>
      <c r="HZU236" s="26"/>
      <c r="HZV236" s="26"/>
      <c r="HZW236" s="26"/>
      <c r="HZX236" s="26"/>
      <c r="HZY236" s="26"/>
      <c r="HZZ236" s="26"/>
      <c r="IAA236" s="26"/>
      <c r="IAB236" s="26"/>
      <c r="IAC236" s="26"/>
      <c r="IAD236" s="26"/>
      <c r="IAE236" s="26"/>
      <c r="IAF236" s="26"/>
      <c r="IAG236" s="26"/>
      <c r="IAH236" s="26"/>
      <c r="IAI236" s="26"/>
      <c r="IAJ236" s="26"/>
      <c r="IAK236" s="26"/>
      <c r="IAL236" s="26"/>
      <c r="IAM236" s="26"/>
      <c r="IAN236" s="26"/>
      <c r="IAO236" s="26"/>
      <c r="IAP236" s="26"/>
      <c r="IAQ236" s="26"/>
      <c r="IAR236" s="26"/>
      <c r="IAS236" s="26"/>
      <c r="IAT236" s="26"/>
      <c r="IAU236" s="26"/>
      <c r="IAV236" s="26"/>
      <c r="IAW236" s="26"/>
      <c r="IAX236" s="26"/>
      <c r="IAY236" s="26"/>
      <c r="IAZ236" s="26"/>
      <c r="IBA236" s="26"/>
      <c r="IBB236" s="26"/>
      <c r="IBC236" s="26"/>
      <c r="IBD236" s="26"/>
      <c r="IBE236" s="26"/>
      <c r="IBF236" s="26"/>
      <c r="IBG236" s="26"/>
      <c r="IBH236" s="26"/>
      <c r="IBI236" s="26"/>
      <c r="IBJ236" s="26"/>
      <c r="IBK236" s="26"/>
      <c r="IBL236" s="26"/>
      <c r="IBM236" s="26"/>
      <c r="IBN236" s="26"/>
      <c r="IBO236" s="26"/>
      <c r="IBP236" s="26"/>
      <c r="IBQ236" s="26"/>
      <c r="IBR236" s="26"/>
      <c r="IBS236" s="26"/>
      <c r="IBT236" s="26"/>
      <c r="IBU236" s="26"/>
      <c r="IBV236" s="26"/>
      <c r="IBW236" s="26"/>
      <c r="IBX236" s="26"/>
      <c r="IBY236" s="26"/>
      <c r="IBZ236" s="26"/>
      <c r="ICA236" s="26"/>
      <c r="ICB236" s="26"/>
      <c r="ICC236" s="26"/>
      <c r="ICD236" s="26"/>
      <c r="ICE236" s="26"/>
      <c r="ICF236" s="26"/>
      <c r="ICG236" s="26"/>
      <c r="ICH236" s="26"/>
      <c r="ICI236" s="26"/>
      <c r="ICJ236" s="26"/>
      <c r="ICK236" s="26"/>
      <c r="ICL236" s="26"/>
      <c r="ICM236" s="26"/>
      <c r="ICN236" s="26"/>
      <c r="ICO236" s="26"/>
      <c r="ICP236" s="26"/>
      <c r="ICQ236" s="26"/>
      <c r="ICR236" s="26"/>
      <c r="ICS236" s="26"/>
      <c r="ICT236" s="26"/>
      <c r="ICU236" s="26"/>
      <c r="ICV236" s="26"/>
      <c r="ICW236" s="26"/>
      <c r="ICX236" s="26"/>
      <c r="ICY236" s="26"/>
      <c r="ICZ236" s="26"/>
      <c r="IDA236" s="26"/>
      <c r="IDB236" s="26"/>
      <c r="IDC236" s="26"/>
      <c r="IDD236" s="26"/>
      <c r="IDE236" s="26"/>
      <c r="IDF236" s="26"/>
      <c r="IDG236" s="26"/>
      <c r="IDH236" s="26"/>
      <c r="IDI236" s="26"/>
      <c r="IDJ236" s="26"/>
      <c r="IDK236" s="26"/>
      <c r="IDL236" s="26"/>
      <c r="IDM236" s="26"/>
      <c r="IDN236" s="26"/>
      <c r="IDO236" s="26"/>
      <c r="IDP236" s="26"/>
      <c r="IDQ236" s="26"/>
      <c r="IDR236" s="26"/>
      <c r="IDS236" s="26"/>
      <c r="IDT236" s="26"/>
      <c r="IDU236" s="26"/>
      <c r="IDV236" s="26"/>
      <c r="IDW236" s="26"/>
      <c r="IDX236" s="26"/>
      <c r="IDY236" s="26"/>
      <c r="IDZ236" s="26"/>
      <c r="IEA236" s="26"/>
      <c r="IEB236" s="26"/>
      <c r="IEC236" s="26"/>
      <c r="IED236" s="26"/>
      <c r="IEE236" s="26"/>
      <c r="IEF236" s="26"/>
      <c r="IEG236" s="26"/>
      <c r="IEH236" s="26"/>
      <c r="IEI236" s="26"/>
      <c r="IEJ236" s="26"/>
      <c r="IEK236" s="26"/>
      <c r="IEL236" s="26"/>
      <c r="IEM236" s="26"/>
      <c r="IEN236" s="26"/>
      <c r="IEO236" s="26"/>
      <c r="IEP236" s="26"/>
      <c r="IEQ236" s="26"/>
      <c r="IER236" s="26"/>
      <c r="IES236" s="26"/>
      <c r="IET236" s="26"/>
      <c r="IEU236" s="26"/>
      <c r="IEV236" s="26"/>
      <c r="IEW236" s="26"/>
      <c r="IEX236" s="26"/>
      <c r="IEY236" s="26"/>
      <c r="IEZ236" s="26"/>
      <c r="IFA236" s="26"/>
      <c r="IFB236" s="26"/>
      <c r="IFC236" s="26"/>
      <c r="IFD236" s="26"/>
      <c r="IFE236" s="26"/>
      <c r="IFF236" s="26"/>
      <c r="IFG236" s="26"/>
      <c r="IFH236" s="26"/>
      <c r="IFI236" s="26"/>
      <c r="IFJ236" s="26"/>
      <c r="IFK236" s="26"/>
      <c r="IFL236" s="26"/>
      <c r="IFM236" s="26"/>
      <c r="IFN236" s="26"/>
      <c r="IFO236" s="26"/>
      <c r="IFP236" s="26"/>
      <c r="IFQ236" s="26"/>
      <c r="IFR236" s="26"/>
      <c r="IFS236" s="26"/>
      <c r="IFT236" s="26"/>
      <c r="IFU236" s="26"/>
      <c r="IFV236" s="26"/>
      <c r="IFW236" s="26"/>
      <c r="IFX236" s="26"/>
      <c r="IFY236" s="26"/>
      <c r="IFZ236" s="26"/>
      <c r="IGA236" s="26"/>
      <c r="IGB236" s="26"/>
      <c r="IGC236" s="26"/>
      <c r="IGD236" s="26"/>
      <c r="IGE236" s="26"/>
      <c r="IGF236" s="26"/>
      <c r="IGG236" s="26"/>
      <c r="IGH236" s="26"/>
      <c r="IGI236" s="26"/>
      <c r="IGJ236" s="26"/>
      <c r="IGK236" s="26"/>
      <c r="IGL236" s="26"/>
      <c r="IGM236" s="26"/>
      <c r="IGN236" s="26"/>
      <c r="IGO236" s="26"/>
      <c r="IGP236" s="26"/>
      <c r="IGQ236" s="26"/>
      <c r="IGR236" s="26"/>
      <c r="IGS236" s="26"/>
      <c r="IGT236" s="26"/>
      <c r="IGU236" s="26"/>
      <c r="IGV236" s="26"/>
      <c r="IGW236" s="26"/>
      <c r="IGX236" s="26"/>
      <c r="IGY236" s="26"/>
      <c r="IGZ236" s="26"/>
      <c r="IHA236" s="26"/>
      <c r="IHB236" s="26"/>
      <c r="IHC236" s="26"/>
      <c r="IHD236" s="26"/>
      <c r="IHE236" s="26"/>
      <c r="IHF236" s="26"/>
      <c r="IHG236" s="26"/>
      <c r="IHH236" s="26"/>
      <c r="IHI236" s="26"/>
      <c r="IHJ236" s="26"/>
      <c r="IHK236" s="26"/>
      <c r="IHL236" s="26"/>
      <c r="IHM236" s="26"/>
      <c r="IHN236" s="26"/>
      <c r="IHO236" s="26"/>
      <c r="IHP236" s="26"/>
      <c r="IHQ236" s="26"/>
      <c r="IHR236" s="26"/>
      <c r="IHS236" s="26"/>
      <c r="IHT236" s="26"/>
      <c r="IHU236" s="26"/>
      <c r="IHV236" s="26"/>
      <c r="IHW236" s="26"/>
      <c r="IHX236" s="26"/>
      <c r="IHY236" s="26"/>
      <c r="IHZ236" s="26"/>
      <c r="IIA236" s="26"/>
      <c r="IIB236" s="26"/>
      <c r="IIC236" s="26"/>
      <c r="IID236" s="26"/>
      <c r="IIE236" s="26"/>
      <c r="IIF236" s="26"/>
      <c r="IIG236" s="26"/>
      <c r="IIH236" s="26"/>
      <c r="III236" s="26"/>
      <c r="IIJ236" s="26"/>
      <c r="IIK236" s="26"/>
      <c r="IIL236" s="26"/>
      <c r="IIM236" s="26"/>
      <c r="IIN236" s="26"/>
      <c r="IIO236" s="26"/>
      <c r="IIP236" s="26"/>
      <c r="IIQ236" s="26"/>
      <c r="IIR236" s="26"/>
      <c r="IIS236" s="26"/>
      <c r="IIT236" s="26"/>
      <c r="IIU236" s="26"/>
      <c r="IIV236" s="26"/>
      <c r="IIW236" s="26"/>
      <c r="IIX236" s="26"/>
      <c r="IIY236" s="26"/>
      <c r="IIZ236" s="26"/>
      <c r="IJA236" s="26"/>
      <c r="IJB236" s="26"/>
      <c r="IJC236" s="26"/>
      <c r="IJD236" s="26"/>
      <c r="IJE236" s="26"/>
      <c r="IJF236" s="26"/>
      <c r="IJG236" s="26"/>
      <c r="IJH236" s="26"/>
      <c r="IJI236" s="26"/>
      <c r="IJJ236" s="26"/>
      <c r="IJK236" s="26"/>
      <c r="IJL236" s="26"/>
      <c r="IJM236" s="26"/>
      <c r="IJN236" s="26"/>
      <c r="IJO236" s="26"/>
      <c r="IJP236" s="26"/>
      <c r="IJQ236" s="26"/>
      <c r="IJR236" s="26"/>
      <c r="IJS236" s="26"/>
      <c r="IJT236" s="26"/>
      <c r="IJU236" s="26"/>
      <c r="IJV236" s="26"/>
      <c r="IJW236" s="26"/>
      <c r="IJX236" s="26"/>
      <c r="IJY236" s="26"/>
      <c r="IJZ236" s="26"/>
      <c r="IKA236" s="26"/>
      <c r="IKB236" s="26"/>
      <c r="IKC236" s="26"/>
      <c r="IKD236" s="26"/>
      <c r="IKE236" s="26"/>
      <c r="IKF236" s="26"/>
      <c r="IKG236" s="26"/>
      <c r="IKH236" s="26"/>
      <c r="IKI236" s="26"/>
      <c r="IKJ236" s="26"/>
      <c r="IKK236" s="26"/>
      <c r="IKL236" s="26"/>
      <c r="IKM236" s="26"/>
      <c r="IKN236" s="26"/>
      <c r="IKO236" s="26"/>
      <c r="IKP236" s="26"/>
      <c r="IKQ236" s="26"/>
      <c r="IKR236" s="26"/>
      <c r="IKS236" s="26"/>
      <c r="IKT236" s="26"/>
      <c r="IKU236" s="26"/>
      <c r="IKV236" s="26"/>
      <c r="IKW236" s="26"/>
      <c r="IKX236" s="26"/>
      <c r="IKY236" s="26"/>
      <c r="IKZ236" s="26"/>
      <c r="ILA236" s="26"/>
      <c r="ILB236" s="26"/>
      <c r="ILC236" s="26"/>
      <c r="ILD236" s="26"/>
      <c r="ILE236" s="26"/>
      <c r="ILF236" s="26"/>
      <c r="ILG236" s="26"/>
      <c r="ILH236" s="26"/>
      <c r="ILI236" s="26"/>
      <c r="ILJ236" s="26"/>
      <c r="ILK236" s="26"/>
      <c r="ILL236" s="26"/>
      <c r="ILM236" s="26"/>
      <c r="ILN236" s="26"/>
      <c r="ILO236" s="26"/>
      <c r="ILP236" s="26"/>
      <c r="ILQ236" s="26"/>
      <c r="ILR236" s="26"/>
      <c r="ILS236" s="26"/>
      <c r="ILT236" s="26"/>
      <c r="ILU236" s="26"/>
      <c r="ILV236" s="26"/>
      <c r="ILW236" s="26"/>
      <c r="ILX236" s="26"/>
      <c r="ILY236" s="26"/>
      <c r="ILZ236" s="26"/>
      <c r="IMA236" s="26"/>
      <c r="IMB236" s="26"/>
      <c r="IMC236" s="26"/>
      <c r="IMD236" s="26"/>
      <c r="IME236" s="26"/>
      <c r="IMF236" s="26"/>
      <c r="IMG236" s="26"/>
      <c r="IMH236" s="26"/>
      <c r="IMI236" s="26"/>
      <c r="IMJ236" s="26"/>
      <c r="IMK236" s="26"/>
      <c r="IML236" s="26"/>
      <c r="IMM236" s="26"/>
      <c r="IMN236" s="26"/>
      <c r="IMO236" s="26"/>
      <c r="IMP236" s="26"/>
      <c r="IMQ236" s="26"/>
      <c r="IMR236" s="26"/>
      <c r="IMS236" s="26"/>
      <c r="IMT236" s="26"/>
      <c r="IMU236" s="26"/>
      <c r="IMV236" s="26"/>
      <c r="IMW236" s="26"/>
      <c r="IMX236" s="26"/>
      <c r="IMY236" s="26"/>
      <c r="IMZ236" s="26"/>
      <c r="INA236" s="26"/>
      <c r="INB236" s="26"/>
      <c r="INC236" s="26"/>
      <c r="IND236" s="26"/>
      <c r="INE236" s="26"/>
      <c r="INF236" s="26"/>
      <c r="ING236" s="26"/>
      <c r="INH236" s="26"/>
      <c r="INI236" s="26"/>
      <c r="INJ236" s="26"/>
      <c r="INK236" s="26"/>
      <c r="INL236" s="26"/>
      <c r="INM236" s="26"/>
      <c r="INN236" s="26"/>
      <c r="INO236" s="26"/>
      <c r="INP236" s="26"/>
      <c r="INQ236" s="26"/>
      <c r="INR236" s="26"/>
      <c r="INS236" s="26"/>
      <c r="INT236" s="26"/>
      <c r="INU236" s="26"/>
      <c r="INV236" s="26"/>
      <c r="INW236" s="26"/>
      <c r="INX236" s="26"/>
      <c r="INY236" s="26"/>
      <c r="INZ236" s="26"/>
      <c r="IOA236" s="26"/>
      <c r="IOB236" s="26"/>
      <c r="IOC236" s="26"/>
      <c r="IOD236" s="26"/>
      <c r="IOE236" s="26"/>
      <c r="IOF236" s="26"/>
      <c r="IOG236" s="26"/>
      <c r="IOH236" s="26"/>
      <c r="IOI236" s="26"/>
      <c r="IOJ236" s="26"/>
      <c r="IOK236" s="26"/>
      <c r="IOL236" s="26"/>
      <c r="IOM236" s="26"/>
      <c r="ION236" s="26"/>
      <c r="IOO236" s="26"/>
      <c r="IOP236" s="26"/>
      <c r="IOQ236" s="26"/>
      <c r="IOR236" s="26"/>
      <c r="IOS236" s="26"/>
      <c r="IOT236" s="26"/>
      <c r="IOU236" s="26"/>
      <c r="IOV236" s="26"/>
      <c r="IOW236" s="26"/>
      <c r="IOX236" s="26"/>
      <c r="IOY236" s="26"/>
      <c r="IOZ236" s="26"/>
      <c r="IPA236" s="26"/>
      <c r="IPB236" s="26"/>
      <c r="IPC236" s="26"/>
      <c r="IPD236" s="26"/>
      <c r="IPE236" s="26"/>
      <c r="IPF236" s="26"/>
      <c r="IPG236" s="26"/>
      <c r="IPH236" s="26"/>
      <c r="IPI236" s="26"/>
      <c r="IPJ236" s="26"/>
      <c r="IPK236" s="26"/>
      <c r="IPL236" s="26"/>
      <c r="IPM236" s="26"/>
      <c r="IPN236" s="26"/>
      <c r="IPO236" s="26"/>
      <c r="IPP236" s="26"/>
      <c r="IPQ236" s="26"/>
      <c r="IPR236" s="26"/>
      <c r="IPS236" s="26"/>
      <c r="IPT236" s="26"/>
      <c r="IPU236" s="26"/>
      <c r="IPV236" s="26"/>
      <c r="IPW236" s="26"/>
      <c r="IPX236" s="26"/>
      <c r="IPY236" s="26"/>
      <c r="IPZ236" s="26"/>
      <c r="IQA236" s="26"/>
      <c r="IQB236" s="26"/>
      <c r="IQC236" s="26"/>
      <c r="IQD236" s="26"/>
      <c r="IQE236" s="26"/>
      <c r="IQF236" s="26"/>
      <c r="IQG236" s="26"/>
      <c r="IQH236" s="26"/>
      <c r="IQI236" s="26"/>
      <c r="IQJ236" s="26"/>
      <c r="IQK236" s="26"/>
      <c r="IQL236" s="26"/>
      <c r="IQM236" s="26"/>
      <c r="IQN236" s="26"/>
      <c r="IQO236" s="26"/>
      <c r="IQP236" s="26"/>
      <c r="IQQ236" s="26"/>
      <c r="IQR236" s="26"/>
      <c r="IQS236" s="26"/>
      <c r="IQT236" s="26"/>
      <c r="IQU236" s="26"/>
      <c r="IQV236" s="26"/>
      <c r="IQW236" s="26"/>
      <c r="IQX236" s="26"/>
      <c r="IQY236" s="26"/>
      <c r="IQZ236" s="26"/>
      <c r="IRA236" s="26"/>
      <c r="IRB236" s="26"/>
      <c r="IRC236" s="26"/>
      <c r="IRD236" s="26"/>
      <c r="IRE236" s="26"/>
      <c r="IRF236" s="26"/>
      <c r="IRG236" s="26"/>
      <c r="IRH236" s="26"/>
      <c r="IRI236" s="26"/>
      <c r="IRJ236" s="26"/>
      <c r="IRK236" s="26"/>
      <c r="IRL236" s="26"/>
      <c r="IRM236" s="26"/>
      <c r="IRN236" s="26"/>
      <c r="IRO236" s="26"/>
      <c r="IRP236" s="26"/>
      <c r="IRQ236" s="26"/>
      <c r="IRR236" s="26"/>
      <c r="IRS236" s="26"/>
      <c r="IRT236" s="26"/>
      <c r="IRU236" s="26"/>
      <c r="IRV236" s="26"/>
      <c r="IRW236" s="26"/>
      <c r="IRX236" s="26"/>
      <c r="IRY236" s="26"/>
      <c r="IRZ236" s="26"/>
      <c r="ISA236" s="26"/>
      <c r="ISB236" s="26"/>
      <c r="ISC236" s="26"/>
      <c r="ISD236" s="26"/>
      <c r="ISE236" s="26"/>
      <c r="ISF236" s="26"/>
      <c r="ISG236" s="26"/>
      <c r="ISH236" s="26"/>
      <c r="ISI236" s="26"/>
      <c r="ISJ236" s="26"/>
      <c r="ISK236" s="26"/>
      <c r="ISL236" s="26"/>
      <c r="ISM236" s="26"/>
      <c r="ISN236" s="26"/>
      <c r="ISO236" s="26"/>
      <c r="ISP236" s="26"/>
      <c r="ISQ236" s="26"/>
      <c r="ISR236" s="26"/>
      <c r="ISS236" s="26"/>
      <c r="IST236" s="26"/>
      <c r="ISU236" s="26"/>
      <c r="ISV236" s="26"/>
      <c r="ISW236" s="26"/>
      <c r="ISX236" s="26"/>
      <c r="ISY236" s="26"/>
      <c r="ISZ236" s="26"/>
      <c r="ITA236" s="26"/>
      <c r="ITB236" s="26"/>
      <c r="ITC236" s="26"/>
      <c r="ITD236" s="26"/>
      <c r="ITE236" s="26"/>
      <c r="ITF236" s="26"/>
      <c r="ITG236" s="26"/>
      <c r="ITH236" s="26"/>
      <c r="ITI236" s="26"/>
      <c r="ITJ236" s="26"/>
      <c r="ITK236" s="26"/>
      <c r="ITL236" s="26"/>
      <c r="ITM236" s="26"/>
      <c r="ITN236" s="26"/>
      <c r="ITO236" s="26"/>
      <c r="ITP236" s="26"/>
      <c r="ITQ236" s="26"/>
      <c r="ITR236" s="26"/>
      <c r="ITS236" s="26"/>
      <c r="ITT236" s="26"/>
      <c r="ITU236" s="26"/>
      <c r="ITV236" s="26"/>
      <c r="ITW236" s="26"/>
      <c r="ITX236" s="26"/>
      <c r="ITY236" s="26"/>
      <c r="ITZ236" s="26"/>
      <c r="IUA236" s="26"/>
      <c r="IUB236" s="26"/>
      <c r="IUC236" s="26"/>
      <c r="IUD236" s="26"/>
      <c r="IUE236" s="26"/>
      <c r="IUF236" s="26"/>
      <c r="IUG236" s="26"/>
      <c r="IUH236" s="26"/>
      <c r="IUI236" s="26"/>
      <c r="IUJ236" s="26"/>
      <c r="IUK236" s="26"/>
      <c r="IUL236" s="26"/>
      <c r="IUM236" s="26"/>
      <c r="IUN236" s="26"/>
      <c r="IUO236" s="26"/>
      <c r="IUP236" s="26"/>
      <c r="IUQ236" s="26"/>
      <c r="IUR236" s="26"/>
      <c r="IUS236" s="26"/>
      <c r="IUT236" s="26"/>
      <c r="IUU236" s="26"/>
      <c r="IUV236" s="26"/>
      <c r="IUW236" s="26"/>
      <c r="IUX236" s="26"/>
      <c r="IUY236" s="26"/>
      <c r="IUZ236" s="26"/>
      <c r="IVA236" s="26"/>
      <c r="IVB236" s="26"/>
      <c r="IVC236" s="26"/>
      <c r="IVD236" s="26"/>
      <c r="IVE236" s="26"/>
      <c r="IVF236" s="26"/>
      <c r="IVG236" s="26"/>
      <c r="IVH236" s="26"/>
      <c r="IVI236" s="26"/>
      <c r="IVJ236" s="26"/>
      <c r="IVK236" s="26"/>
      <c r="IVL236" s="26"/>
      <c r="IVM236" s="26"/>
      <c r="IVN236" s="26"/>
      <c r="IVO236" s="26"/>
      <c r="IVP236" s="26"/>
      <c r="IVQ236" s="26"/>
      <c r="IVR236" s="26"/>
      <c r="IVS236" s="26"/>
      <c r="IVT236" s="26"/>
      <c r="IVU236" s="26"/>
      <c r="IVV236" s="26"/>
      <c r="IVW236" s="26"/>
      <c r="IVX236" s="26"/>
      <c r="IVY236" s="26"/>
      <c r="IVZ236" s="26"/>
      <c r="IWA236" s="26"/>
      <c r="IWB236" s="26"/>
      <c r="IWC236" s="26"/>
      <c r="IWD236" s="26"/>
      <c r="IWE236" s="26"/>
      <c r="IWF236" s="26"/>
      <c r="IWG236" s="26"/>
      <c r="IWH236" s="26"/>
      <c r="IWI236" s="26"/>
      <c r="IWJ236" s="26"/>
      <c r="IWK236" s="26"/>
      <c r="IWL236" s="26"/>
      <c r="IWM236" s="26"/>
      <c r="IWN236" s="26"/>
      <c r="IWO236" s="26"/>
      <c r="IWP236" s="26"/>
      <c r="IWQ236" s="26"/>
      <c r="IWR236" s="26"/>
      <c r="IWS236" s="26"/>
      <c r="IWT236" s="26"/>
      <c r="IWU236" s="26"/>
      <c r="IWV236" s="26"/>
      <c r="IWW236" s="26"/>
      <c r="IWX236" s="26"/>
      <c r="IWY236" s="26"/>
      <c r="IWZ236" s="26"/>
      <c r="IXA236" s="26"/>
      <c r="IXB236" s="26"/>
      <c r="IXC236" s="26"/>
      <c r="IXD236" s="26"/>
      <c r="IXE236" s="26"/>
      <c r="IXF236" s="26"/>
      <c r="IXG236" s="26"/>
      <c r="IXH236" s="26"/>
      <c r="IXI236" s="26"/>
      <c r="IXJ236" s="26"/>
      <c r="IXK236" s="26"/>
      <c r="IXL236" s="26"/>
      <c r="IXM236" s="26"/>
      <c r="IXN236" s="26"/>
      <c r="IXO236" s="26"/>
      <c r="IXP236" s="26"/>
      <c r="IXQ236" s="26"/>
      <c r="IXR236" s="26"/>
      <c r="IXS236" s="26"/>
      <c r="IXT236" s="26"/>
      <c r="IXU236" s="26"/>
      <c r="IXV236" s="26"/>
      <c r="IXW236" s="26"/>
      <c r="IXX236" s="26"/>
      <c r="IXY236" s="26"/>
      <c r="IXZ236" s="26"/>
      <c r="IYA236" s="26"/>
      <c r="IYB236" s="26"/>
      <c r="IYC236" s="26"/>
      <c r="IYD236" s="26"/>
      <c r="IYE236" s="26"/>
      <c r="IYF236" s="26"/>
      <c r="IYG236" s="26"/>
      <c r="IYH236" s="26"/>
      <c r="IYI236" s="26"/>
      <c r="IYJ236" s="26"/>
      <c r="IYK236" s="26"/>
      <c r="IYL236" s="26"/>
      <c r="IYM236" s="26"/>
      <c r="IYN236" s="26"/>
      <c r="IYO236" s="26"/>
      <c r="IYP236" s="26"/>
      <c r="IYQ236" s="26"/>
      <c r="IYR236" s="26"/>
      <c r="IYS236" s="26"/>
      <c r="IYT236" s="26"/>
      <c r="IYU236" s="26"/>
      <c r="IYV236" s="26"/>
      <c r="IYW236" s="26"/>
      <c r="IYX236" s="26"/>
      <c r="IYY236" s="26"/>
      <c r="IYZ236" s="26"/>
      <c r="IZA236" s="26"/>
      <c r="IZB236" s="26"/>
      <c r="IZC236" s="26"/>
      <c r="IZD236" s="26"/>
      <c r="IZE236" s="26"/>
      <c r="IZF236" s="26"/>
      <c r="IZG236" s="26"/>
      <c r="IZH236" s="26"/>
      <c r="IZI236" s="26"/>
      <c r="IZJ236" s="26"/>
      <c r="IZK236" s="26"/>
      <c r="IZL236" s="26"/>
      <c r="IZM236" s="26"/>
      <c r="IZN236" s="26"/>
      <c r="IZO236" s="26"/>
      <c r="IZP236" s="26"/>
      <c r="IZQ236" s="26"/>
      <c r="IZR236" s="26"/>
      <c r="IZS236" s="26"/>
      <c r="IZT236" s="26"/>
      <c r="IZU236" s="26"/>
      <c r="IZV236" s="26"/>
      <c r="IZW236" s="26"/>
      <c r="IZX236" s="26"/>
      <c r="IZY236" s="26"/>
      <c r="IZZ236" s="26"/>
      <c r="JAA236" s="26"/>
      <c r="JAB236" s="26"/>
      <c r="JAC236" s="26"/>
      <c r="JAD236" s="26"/>
      <c r="JAE236" s="26"/>
      <c r="JAF236" s="26"/>
      <c r="JAG236" s="26"/>
      <c r="JAH236" s="26"/>
      <c r="JAI236" s="26"/>
      <c r="JAJ236" s="26"/>
      <c r="JAK236" s="26"/>
      <c r="JAL236" s="26"/>
      <c r="JAM236" s="26"/>
      <c r="JAN236" s="26"/>
      <c r="JAO236" s="26"/>
      <c r="JAP236" s="26"/>
      <c r="JAQ236" s="26"/>
      <c r="JAR236" s="26"/>
      <c r="JAS236" s="26"/>
      <c r="JAT236" s="26"/>
      <c r="JAU236" s="26"/>
      <c r="JAV236" s="26"/>
      <c r="JAW236" s="26"/>
      <c r="JAX236" s="26"/>
      <c r="JAY236" s="26"/>
      <c r="JAZ236" s="26"/>
      <c r="JBA236" s="26"/>
      <c r="JBB236" s="26"/>
      <c r="JBC236" s="26"/>
      <c r="JBD236" s="26"/>
      <c r="JBE236" s="26"/>
      <c r="JBF236" s="26"/>
      <c r="JBG236" s="26"/>
      <c r="JBH236" s="26"/>
      <c r="JBI236" s="26"/>
      <c r="JBJ236" s="26"/>
      <c r="JBK236" s="26"/>
      <c r="JBL236" s="26"/>
      <c r="JBM236" s="26"/>
      <c r="JBN236" s="26"/>
      <c r="JBO236" s="26"/>
      <c r="JBP236" s="26"/>
      <c r="JBQ236" s="26"/>
      <c r="JBR236" s="26"/>
      <c r="JBS236" s="26"/>
      <c r="JBT236" s="26"/>
      <c r="JBU236" s="26"/>
      <c r="JBV236" s="26"/>
      <c r="JBW236" s="26"/>
      <c r="JBX236" s="26"/>
      <c r="JBY236" s="26"/>
      <c r="JBZ236" s="26"/>
      <c r="JCA236" s="26"/>
      <c r="JCB236" s="26"/>
      <c r="JCC236" s="26"/>
      <c r="JCD236" s="26"/>
      <c r="JCE236" s="26"/>
      <c r="JCF236" s="26"/>
      <c r="JCG236" s="26"/>
      <c r="JCH236" s="26"/>
      <c r="JCI236" s="26"/>
      <c r="JCJ236" s="26"/>
      <c r="JCK236" s="26"/>
      <c r="JCL236" s="26"/>
      <c r="JCM236" s="26"/>
      <c r="JCN236" s="26"/>
      <c r="JCO236" s="26"/>
      <c r="JCP236" s="26"/>
      <c r="JCQ236" s="26"/>
      <c r="JCR236" s="26"/>
      <c r="JCS236" s="26"/>
      <c r="JCT236" s="26"/>
      <c r="JCU236" s="26"/>
      <c r="JCV236" s="26"/>
      <c r="JCW236" s="26"/>
      <c r="JCX236" s="26"/>
      <c r="JCY236" s="26"/>
      <c r="JCZ236" s="26"/>
      <c r="JDA236" s="26"/>
      <c r="JDB236" s="26"/>
      <c r="JDC236" s="26"/>
      <c r="JDD236" s="26"/>
      <c r="JDE236" s="26"/>
      <c r="JDF236" s="26"/>
      <c r="JDG236" s="26"/>
      <c r="JDH236" s="26"/>
      <c r="JDI236" s="26"/>
      <c r="JDJ236" s="26"/>
      <c r="JDK236" s="26"/>
      <c r="JDL236" s="26"/>
      <c r="JDM236" s="26"/>
      <c r="JDN236" s="26"/>
      <c r="JDO236" s="26"/>
      <c r="JDP236" s="26"/>
      <c r="JDQ236" s="26"/>
      <c r="JDR236" s="26"/>
      <c r="JDS236" s="26"/>
      <c r="JDT236" s="26"/>
      <c r="JDU236" s="26"/>
      <c r="JDV236" s="26"/>
      <c r="JDW236" s="26"/>
      <c r="JDX236" s="26"/>
      <c r="JDY236" s="26"/>
      <c r="JDZ236" s="26"/>
      <c r="JEA236" s="26"/>
      <c r="JEB236" s="26"/>
      <c r="JEC236" s="26"/>
      <c r="JED236" s="26"/>
      <c r="JEE236" s="26"/>
      <c r="JEF236" s="26"/>
      <c r="JEG236" s="26"/>
      <c r="JEH236" s="26"/>
      <c r="JEI236" s="26"/>
      <c r="JEJ236" s="26"/>
      <c r="JEK236" s="26"/>
      <c r="JEL236" s="26"/>
      <c r="JEM236" s="26"/>
      <c r="JEN236" s="26"/>
      <c r="JEO236" s="26"/>
      <c r="JEP236" s="26"/>
      <c r="JEQ236" s="26"/>
      <c r="JER236" s="26"/>
      <c r="JES236" s="26"/>
      <c r="JET236" s="26"/>
      <c r="JEU236" s="26"/>
      <c r="JEV236" s="26"/>
      <c r="JEW236" s="26"/>
      <c r="JEX236" s="26"/>
      <c r="JEY236" s="26"/>
      <c r="JEZ236" s="26"/>
      <c r="JFA236" s="26"/>
      <c r="JFB236" s="26"/>
      <c r="JFC236" s="26"/>
      <c r="JFD236" s="26"/>
      <c r="JFE236" s="26"/>
      <c r="JFF236" s="26"/>
      <c r="JFG236" s="26"/>
      <c r="JFH236" s="26"/>
      <c r="JFI236" s="26"/>
      <c r="JFJ236" s="26"/>
      <c r="JFK236" s="26"/>
      <c r="JFL236" s="26"/>
      <c r="JFM236" s="26"/>
      <c r="JFN236" s="26"/>
      <c r="JFO236" s="26"/>
      <c r="JFP236" s="26"/>
      <c r="JFQ236" s="26"/>
      <c r="JFR236" s="26"/>
      <c r="JFS236" s="26"/>
      <c r="JFT236" s="26"/>
      <c r="JFU236" s="26"/>
      <c r="JFV236" s="26"/>
      <c r="JFW236" s="26"/>
      <c r="JFX236" s="26"/>
      <c r="JFY236" s="26"/>
      <c r="JFZ236" s="26"/>
      <c r="JGA236" s="26"/>
      <c r="JGB236" s="26"/>
      <c r="JGC236" s="26"/>
      <c r="JGD236" s="26"/>
      <c r="JGE236" s="26"/>
      <c r="JGF236" s="26"/>
      <c r="JGG236" s="26"/>
      <c r="JGH236" s="26"/>
      <c r="JGI236" s="26"/>
      <c r="JGJ236" s="26"/>
      <c r="JGK236" s="26"/>
      <c r="JGL236" s="26"/>
      <c r="JGM236" s="26"/>
      <c r="JGN236" s="26"/>
      <c r="JGO236" s="26"/>
      <c r="JGP236" s="26"/>
      <c r="JGQ236" s="26"/>
      <c r="JGR236" s="26"/>
      <c r="JGS236" s="26"/>
      <c r="JGT236" s="26"/>
      <c r="JGU236" s="26"/>
      <c r="JGV236" s="26"/>
      <c r="JGW236" s="26"/>
      <c r="JGX236" s="26"/>
      <c r="JGY236" s="26"/>
      <c r="JGZ236" s="26"/>
      <c r="JHA236" s="26"/>
      <c r="JHB236" s="26"/>
      <c r="JHC236" s="26"/>
      <c r="JHD236" s="26"/>
      <c r="JHE236" s="26"/>
      <c r="JHF236" s="26"/>
      <c r="JHG236" s="26"/>
      <c r="JHH236" s="26"/>
      <c r="JHI236" s="26"/>
      <c r="JHJ236" s="26"/>
      <c r="JHK236" s="26"/>
      <c r="JHL236" s="26"/>
      <c r="JHM236" s="26"/>
      <c r="JHN236" s="26"/>
      <c r="JHO236" s="26"/>
      <c r="JHP236" s="26"/>
      <c r="JHQ236" s="26"/>
      <c r="JHR236" s="26"/>
      <c r="JHS236" s="26"/>
      <c r="JHT236" s="26"/>
      <c r="JHU236" s="26"/>
      <c r="JHV236" s="26"/>
      <c r="JHW236" s="26"/>
      <c r="JHX236" s="26"/>
      <c r="JHY236" s="26"/>
      <c r="JHZ236" s="26"/>
      <c r="JIA236" s="26"/>
      <c r="JIB236" s="26"/>
      <c r="JIC236" s="26"/>
      <c r="JID236" s="26"/>
      <c r="JIE236" s="26"/>
      <c r="JIF236" s="26"/>
      <c r="JIG236" s="26"/>
      <c r="JIH236" s="26"/>
      <c r="JII236" s="26"/>
      <c r="JIJ236" s="26"/>
      <c r="JIK236" s="26"/>
      <c r="JIL236" s="26"/>
      <c r="JIM236" s="26"/>
      <c r="JIN236" s="26"/>
      <c r="JIO236" s="26"/>
      <c r="JIP236" s="26"/>
      <c r="JIQ236" s="26"/>
      <c r="JIR236" s="26"/>
      <c r="JIS236" s="26"/>
      <c r="JIT236" s="26"/>
      <c r="JIU236" s="26"/>
      <c r="JIV236" s="26"/>
      <c r="JIW236" s="26"/>
      <c r="JIX236" s="26"/>
      <c r="JIY236" s="26"/>
      <c r="JIZ236" s="26"/>
      <c r="JJA236" s="26"/>
      <c r="JJB236" s="26"/>
      <c r="JJC236" s="26"/>
      <c r="JJD236" s="26"/>
      <c r="JJE236" s="26"/>
      <c r="JJF236" s="26"/>
      <c r="JJG236" s="26"/>
      <c r="JJH236" s="26"/>
      <c r="JJI236" s="26"/>
      <c r="JJJ236" s="26"/>
      <c r="JJK236" s="26"/>
      <c r="JJL236" s="26"/>
      <c r="JJM236" s="26"/>
      <c r="JJN236" s="26"/>
      <c r="JJO236" s="26"/>
      <c r="JJP236" s="26"/>
      <c r="JJQ236" s="26"/>
      <c r="JJR236" s="26"/>
      <c r="JJS236" s="26"/>
      <c r="JJT236" s="26"/>
      <c r="JJU236" s="26"/>
      <c r="JJV236" s="26"/>
      <c r="JJW236" s="26"/>
      <c r="JJX236" s="26"/>
      <c r="JJY236" s="26"/>
      <c r="JJZ236" s="26"/>
      <c r="JKA236" s="26"/>
      <c r="JKB236" s="26"/>
      <c r="JKC236" s="26"/>
      <c r="JKD236" s="26"/>
      <c r="JKE236" s="26"/>
      <c r="JKF236" s="26"/>
      <c r="JKG236" s="26"/>
      <c r="JKH236" s="26"/>
      <c r="JKI236" s="26"/>
      <c r="JKJ236" s="26"/>
      <c r="JKK236" s="26"/>
      <c r="JKL236" s="26"/>
      <c r="JKM236" s="26"/>
      <c r="JKN236" s="26"/>
      <c r="JKO236" s="26"/>
      <c r="JKP236" s="26"/>
      <c r="JKQ236" s="26"/>
      <c r="JKR236" s="26"/>
      <c r="JKS236" s="26"/>
      <c r="JKT236" s="26"/>
      <c r="JKU236" s="26"/>
      <c r="JKV236" s="26"/>
      <c r="JKW236" s="26"/>
      <c r="JKX236" s="26"/>
      <c r="JKY236" s="26"/>
      <c r="JKZ236" s="26"/>
      <c r="JLA236" s="26"/>
      <c r="JLB236" s="26"/>
      <c r="JLC236" s="26"/>
      <c r="JLD236" s="26"/>
      <c r="JLE236" s="26"/>
      <c r="JLF236" s="26"/>
      <c r="JLG236" s="26"/>
      <c r="JLH236" s="26"/>
      <c r="JLI236" s="26"/>
      <c r="JLJ236" s="26"/>
      <c r="JLK236" s="26"/>
      <c r="JLL236" s="26"/>
      <c r="JLM236" s="26"/>
      <c r="JLN236" s="26"/>
      <c r="JLO236" s="26"/>
      <c r="JLP236" s="26"/>
      <c r="JLQ236" s="26"/>
      <c r="JLR236" s="26"/>
      <c r="JLS236" s="26"/>
      <c r="JLT236" s="26"/>
      <c r="JLU236" s="26"/>
      <c r="JLV236" s="26"/>
      <c r="JLW236" s="26"/>
      <c r="JLX236" s="26"/>
      <c r="JLY236" s="26"/>
      <c r="JLZ236" s="26"/>
      <c r="JMA236" s="26"/>
      <c r="JMB236" s="26"/>
      <c r="JMC236" s="26"/>
      <c r="JMD236" s="26"/>
      <c r="JME236" s="26"/>
      <c r="JMF236" s="26"/>
      <c r="JMG236" s="26"/>
      <c r="JMH236" s="26"/>
      <c r="JMI236" s="26"/>
      <c r="JMJ236" s="26"/>
      <c r="JMK236" s="26"/>
      <c r="JML236" s="26"/>
      <c r="JMM236" s="26"/>
      <c r="JMN236" s="26"/>
      <c r="JMO236" s="26"/>
      <c r="JMP236" s="26"/>
      <c r="JMQ236" s="26"/>
      <c r="JMR236" s="26"/>
      <c r="JMS236" s="26"/>
      <c r="JMT236" s="26"/>
      <c r="JMU236" s="26"/>
      <c r="JMV236" s="26"/>
      <c r="JMW236" s="26"/>
      <c r="JMX236" s="26"/>
      <c r="JMY236" s="26"/>
      <c r="JMZ236" s="26"/>
      <c r="JNA236" s="26"/>
      <c r="JNB236" s="26"/>
      <c r="JNC236" s="26"/>
      <c r="JND236" s="26"/>
      <c r="JNE236" s="26"/>
      <c r="JNF236" s="26"/>
      <c r="JNG236" s="26"/>
      <c r="JNH236" s="26"/>
      <c r="JNI236" s="26"/>
      <c r="JNJ236" s="26"/>
      <c r="JNK236" s="26"/>
      <c r="JNL236" s="26"/>
      <c r="JNM236" s="26"/>
      <c r="JNN236" s="26"/>
      <c r="JNO236" s="26"/>
      <c r="JNP236" s="26"/>
      <c r="JNQ236" s="26"/>
      <c r="JNR236" s="26"/>
      <c r="JNS236" s="26"/>
      <c r="JNT236" s="26"/>
      <c r="JNU236" s="26"/>
      <c r="JNV236" s="26"/>
      <c r="JNW236" s="26"/>
      <c r="JNX236" s="26"/>
      <c r="JNY236" s="26"/>
      <c r="JNZ236" s="26"/>
      <c r="JOA236" s="26"/>
      <c r="JOB236" s="26"/>
      <c r="JOC236" s="26"/>
      <c r="JOD236" s="26"/>
      <c r="JOE236" s="26"/>
      <c r="JOF236" s="26"/>
      <c r="JOG236" s="26"/>
      <c r="JOH236" s="26"/>
      <c r="JOI236" s="26"/>
      <c r="JOJ236" s="26"/>
      <c r="JOK236" s="26"/>
      <c r="JOL236" s="26"/>
      <c r="JOM236" s="26"/>
      <c r="JON236" s="26"/>
      <c r="JOO236" s="26"/>
      <c r="JOP236" s="26"/>
      <c r="JOQ236" s="26"/>
      <c r="JOR236" s="26"/>
      <c r="JOS236" s="26"/>
      <c r="JOT236" s="26"/>
      <c r="JOU236" s="26"/>
      <c r="JOV236" s="26"/>
      <c r="JOW236" s="26"/>
      <c r="JOX236" s="26"/>
      <c r="JOY236" s="26"/>
      <c r="JOZ236" s="26"/>
      <c r="JPA236" s="26"/>
      <c r="JPB236" s="26"/>
      <c r="JPC236" s="26"/>
      <c r="JPD236" s="26"/>
      <c r="JPE236" s="26"/>
      <c r="JPF236" s="26"/>
      <c r="JPG236" s="26"/>
      <c r="JPH236" s="26"/>
      <c r="JPI236" s="26"/>
      <c r="JPJ236" s="26"/>
      <c r="JPK236" s="26"/>
      <c r="JPL236" s="26"/>
      <c r="JPM236" s="26"/>
      <c r="JPN236" s="26"/>
      <c r="JPO236" s="26"/>
      <c r="JPP236" s="26"/>
      <c r="JPQ236" s="26"/>
      <c r="JPR236" s="26"/>
      <c r="JPS236" s="26"/>
      <c r="JPT236" s="26"/>
      <c r="JPU236" s="26"/>
      <c r="JPV236" s="26"/>
      <c r="JPW236" s="26"/>
      <c r="JPX236" s="26"/>
      <c r="JPY236" s="26"/>
      <c r="JPZ236" s="26"/>
      <c r="JQA236" s="26"/>
      <c r="JQB236" s="26"/>
      <c r="JQC236" s="26"/>
      <c r="JQD236" s="26"/>
      <c r="JQE236" s="26"/>
      <c r="JQF236" s="26"/>
      <c r="JQG236" s="26"/>
      <c r="JQH236" s="26"/>
      <c r="JQI236" s="26"/>
      <c r="JQJ236" s="26"/>
      <c r="JQK236" s="26"/>
      <c r="JQL236" s="26"/>
      <c r="JQM236" s="26"/>
      <c r="JQN236" s="26"/>
      <c r="JQO236" s="26"/>
      <c r="JQP236" s="26"/>
      <c r="JQQ236" s="26"/>
      <c r="JQR236" s="26"/>
      <c r="JQS236" s="26"/>
      <c r="JQT236" s="26"/>
      <c r="JQU236" s="26"/>
      <c r="JQV236" s="26"/>
      <c r="JQW236" s="26"/>
      <c r="JQX236" s="26"/>
      <c r="JQY236" s="26"/>
      <c r="JQZ236" s="26"/>
      <c r="JRA236" s="26"/>
      <c r="JRB236" s="26"/>
      <c r="JRC236" s="26"/>
      <c r="JRD236" s="26"/>
      <c r="JRE236" s="26"/>
      <c r="JRF236" s="26"/>
      <c r="JRG236" s="26"/>
      <c r="JRH236" s="26"/>
      <c r="JRI236" s="26"/>
      <c r="JRJ236" s="26"/>
      <c r="JRK236" s="26"/>
      <c r="JRL236" s="26"/>
      <c r="JRM236" s="26"/>
      <c r="JRN236" s="26"/>
      <c r="JRO236" s="26"/>
      <c r="JRP236" s="26"/>
      <c r="JRQ236" s="26"/>
      <c r="JRR236" s="26"/>
      <c r="JRS236" s="26"/>
      <c r="JRT236" s="26"/>
      <c r="JRU236" s="26"/>
      <c r="JRV236" s="26"/>
      <c r="JRW236" s="26"/>
      <c r="JRX236" s="26"/>
      <c r="JRY236" s="26"/>
      <c r="JRZ236" s="26"/>
      <c r="JSA236" s="26"/>
      <c r="JSB236" s="26"/>
      <c r="JSC236" s="26"/>
      <c r="JSD236" s="26"/>
      <c r="JSE236" s="26"/>
      <c r="JSF236" s="26"/>
      <c r="JSG236" s="26"/>
      <c r="JSH236" s="26"/>
      <c r="JSI236" s="26"/>
      <c r="JSJ236" s="26"/>
      <c r="JSK236" s="26"/>
      <c r="JSL236" s="26"/>
      <c r="JSM236" s="26"/>
      <c r="JSN236" s="26"/>
      <c r="JSO236" s="26"/>
      <c r="JSP236" s="26"/>
      <c r="JSQ236" s="26"/>
      <c r="JSR236" s="26"/>
      <c r="JSS236" s="26"/>
      <c r="JST236" s="26"/>
      <c r="JSU236" s="26"/>
      <c r="JSV236" s="26"/>
      <c r="JSW236" s="26"/>
      <c r="JSX236" s="26"/>
      <c r="JSY236" s="26"/>
      <c r="JSZ236" s="26"/>
      <c r="JTA236" s="26"/>
      <c r="JTB236" s="26"/>
      <c r="JTC236" s="26"/>
      <c r="JTD236" s="26"/>
      <c r="JTE236" s="26"/>
      <c r="JTF236" s="26"/>
      <c r="JTG236" s="26"/>
      <c r="JTH236" s="26"/>
      <c r="JTI236" s="26"/>
      <c r="JTJ236" s="26"/>
      <c r="JTK236" s="26"/>
      <c r="JTL236" s="26"/>
      <c r="JTM236" s="26"/>
      <c r="JTN236" s="26"/>
      <c r="JTO236" s="26"/>
      <c r="JTP236" s="26"/>
      <c r="JTQ236" s="26"/>
      <c r="JTR236" s="26"/>
      <c r="JTS236" s="26"/>
      <c r="JTT236" s="26"/>
      <c r="JTU236" s="26"/>
      <c r="JTV236" s="26"/>
      <c r="JTW236" s="26"/>
      <c r="JTX236" s="26"/>
      <c r="JTY236" s="26"/>
      <c r="JTZ236" s="26"/>
      <c r="JUA236" s="26"/>
      <c r="JUB236" s="26"/>
      <c r="JUC236" s="26"/>
      <c r="JUD236" s="26"/>
      <c r="JUE236" s="26"/>
      <c r="JUF236" s="26"/>
      <c r="JUG236" s="26"/>
      <c r="JUH236" s="26"/>
      <c r="JUI236" s="26"/>
      <c r="JUJ236" s="26"/>
      <c r="JUK236" s="26"/>
      <c r="JUL236" s="26"/>
      <c r="JUM236" s="26"/>
      <c r="JUN236" s="26"/>
      <c r="JUO236" s="26"/>
      <c r="JUP236" s="26"/>
      <c r="JUQ236" s="26"/>
      <c r="JUR236" s="26"/>
      <c r="JUS236" s="26"/>
      <c r="JUT236" s="26"/>
      <c r="JUU236" s="26"/>
      <c r="JUV236" s="26"/>
      <c r="JUW236" s="26"/>
      <c r="JUX236" s="26"/>
      <c r="JUY236" s="26"/>
      <c r="JUZ236" s="26"/>
      <c r="JVA236" s="26"/>
      <c r="JVB236" s="26"/>
      <c r="JVC236" s="26"/>
      <c r="JVD236" s="26"/>
      <c r="JVE236" s="26"/>
      <c r="JVF236" s="26"/>
      <c r="JVG236" s="26"/>
      <c r="JVH236" s="26"/>
      <c r="JVI236" s="26"/>
      <c r="JVJ236" s="26"/>
      <c r="JVK236" s="26"/>
      <c r="JVL236" s="26"/>
      <c r="JVM236" s="26"/>
      <c r="JVN236" s="26"/>
      <c r="JVO236" s="26"/>
      <c r="JVP236" s="26"/>
      <c r="JVQ236" s="26"/>
      <c r="JVR236" s="26"/>
      <c r="JVS236" s="26"/>
      <c r="JVT236" s="26"/>
      <c r="JVU236" s="26"/>
      <c r="JVV236" s="26"/>
      <c r="JVW236" s="26"/>
      <c r="JVX236" s="26"/>
      <c r="JVY236" s="26"/>
      <c r="JVZ236" s="26"/>
      <c r="JWA236" s="26"/>
      <c r="JWB236" s="26"/>
      <c r="JWC236" s="26"/>
      <c r="JWD236" s="26"/>
      <c r="JWE236" s="26"/>
      <c r="JWF236" s="26"/>
      <c r="JWG236" s="26"/>
      <c r="JWH236" s="26"/>
      <c r="JWI236" s="26"/>
      <c r="JWJ236" s="26"/>
      <c r="JWK236" s="26"/>
      <c r="JWL236" s="26"/>
      <c r="JWM236" s="26"/>
      <c r="JWN236" s="26"/>
      <c r="JWO236" s="26"/>
      <c r="JWP236" s="26"/>
      <c r="JWQ236" s="26"/>
      <c r="JWR236" s="26"/>
      <c r="JWS236" s="26"/>
      <c r="JWT236" s="26"/>
      <c r="JWU236" s="26"/>
      <c r="JWV236" s="26"/>
      <c r="JWW236" s="26"/>
      <c r="JWX236" s="26"/>
      <c r="JWY236" s="26"/>
      <c r="JWZ236" s="26"/>
      <c r="JXA236" s="26"/>
      <c r="JXB236" s="26"/>
      <c r="JXC236" s="26"/>
      <c r="JXD236" s="26"/>
      <c r="JXE236" s="26"/>
      <c r="JXF236" s="26"/>
      <c r="JXG236" s="26"/>
      <c r="JXH236" s="26"/>
      <c r="JXI236" s="26"/>
      <c r="JXJ236" s="26"/>
      <c r="JXK236" s="26"/>
      <c r="JXL236" s="26"/>
      <c r="JXM236" s="26"/>
      <c r="JXN236" s="26"/>
      <c r="JXO236" s="26"/>
      <c r="JXP236" s="26"/>
      <c r="JXQ236" s="26"/>
      <c r="JXR236" s="26"/>
      <c r="JXS236" s="26"/>
      <c r="JXT236" s="26"/>
      <c r="JXU236" s="26"/>
      <c r="JXV236" s="26"/>
      <c r="JXW236" s="26"/>
      <c r="JXX236" s="26"/>
      <c r="JXY236" s="26"/>
      <c r="JXZ236" s="26"/>
      <c r="JYA236" s="26"/>
      <c r="JYB236" s="26"/>
      <c r="JYC236" s="26"/>
      <c r="JYD236" s="26"/>
      <c r="JYE236" s="26"/>
      <c r="JYF236" s="26"/>
      <c r="JYG236" s="26"/>
      <c r="JYH236" s="26"/>
      <c r="JYI236" s="26"/>
      <c r="JYJ236" s="26"/>
      <c r="JYK236" s="26"/>
      <c r="JYL236" s="26"/>
      <c r="JYM236" s="26"/>
      <c r="JYN236" s="26"/>
      <c r="JYO236" s="26"/>
      <c r="JYP236" s="26"/>
      <c r="JYQ236" s="26"/>
      <c r="JYR236" s="26"/>
      <c r="JYS236" s="26"/>
      <c r="JYT236" s="26"/>
      <c r="JYU236" s="26"/>
      <c r="JYV236" s="26"/>
      <c r="JYW236" s="26"/>
      <c r="JYX236" s="26"/>
      <c r="JYY236" s="26"/>
      <c r="JYZ236" s="26"/>
      <c r="JZA236" s="26"/>
      <c r="JZB236" s="26"/>
      <c r="JZC236" s="26"/>
      <c r="JZD236" s="26"/>
      <c r="JZE236" s="26"/>
      <c r="JZF236" s="26"/>
      <c r="JZG236" s="26"/>
      <c r="JZH236" s="26"/>
      <c r="JZI236" s="26"/>
      <c r="JZJ236" s="26"/>
      <c r="JZK236" s="26"/>
      <c r="JZL236" s="26"/>
      <c r="JZM236" s="26"/>
      <c r="JZN236" s="26"/>
      <c r="JZO236" s="26"/>
      <c r="JZP236" s="26"/>
      <c r="JZQ236" s="26"/>
      <c r="JZR236" s="26"/>
      <c r="JZS236" s="26"/>
      <c r="JZT236" s="26"/>
      <c r="JZU236" s="26"/>
      <c r="JZV236" s="26"/>
      <c r="JZW236" s="26"/>
      <c r="JZX236" s="26"/>
      <c r="JZY236" s="26"/>
      <c r="JZZ236" s="26"/>
      <c r="KAA236" s="26"/>
      <c r="KAB236" s="26"/>
      <c r="KAC236" s="26"/>
      <c r="KAD236" s="26"/>
      <c r="KAE236" s="26"/>
      <c r="KAF236" s="26"/>
      <c r="KAG236" s="26"/>
      <c r="KAH236" s="26"/>
      <c r="KAI236" s="26"/>
      <c r="KAJ236" s="26"/>
      <c r="KAK236" s="26"/>
      <c r="KAL236" s="26"/>
      <c r="KAM236" s="26"/>
      <c r="KAN236" s="26"/>
      <c r="KAO236" s="26"/>
      <c r="KAP236" s="26"/>
      <c r="KAQ236" s="26"/>
      <c r="KAR236" s="26"/>
      <c r="KAS236" s="26"/>
      <c r="KAT236" s="26"/>
      <c r="KAU236" s="26"/>
      <c r="KAV236" s="26"/>
      <c r="KAW236" s="26"/>
      <c r="KAX236" s="26"/>
      <c r="KAY236" s="26"/>
      <c r="KAZ236" s="26"/>
      <c r="KBA236" s="26"/>
      <c r="KBB236" s="26"/>
      <c r="KBC236" s="26"/>
      <c r="KBD236" s="26"/>
      <c r="KBE236" s="26"/>
      <c r="KBF236" s="26"/>
      <c r="KBG236" s="26"/>
      <c r="KBH236" s="26"/>
      <c r="KBI236" s="26"/>
      <c r="KBJ236" s="26"/>
      <c r="KBK236" s="26"/>
      <c r="KBL236" s="26"/>
      <c r="KBM236" s="26"/>
      <c r="KBN236" s="26"/>
      <c r="KBO236" s="26"/>
      <c r="KBP236" s="26"/>
      <c r="KBQ236" s="26"/>
      <c r="KBR236" s="26"/>
      <c r="KBS236" s="26"/>
      <c r="KBT236" s="26"/>
      <c r="KBU236" s="26"/>
      <c r="KBV236" s="26"/>
      <c r="KBW236" s="26"/>
      <c r="KBX236" s="26"/>
      <c r="KBY236" s="26"/>
      <c r="KBZ236" s="26"/>
      <c r="KCA236" s="26"/>
      <c r="KCB236" s="26"/>
      <c r="KCC236" s="26"/>
      <c r="KCD236" s="26"/>
      <c r="KCE236" s="26"/>
      <c r="KCF236" s="26"/>
      <c r="KCG236" s="26"/>
      <c r="KCH236" s="26"/>
      <c r="KCI236" s="26"/>
      <c r="KCJ236" s="26"/>
      <c r="KCK236" s="26"/>
      <c r="KCL236" s="26"/>
      <c r="KCM236" s="26"/>
      <c r="KCN236" s="26"/>
      <c r="KCO236" s="26"/>
      <c r="KCP236" s="26"/>
      <c r="KCQ236" s="26"/>
      <c r="KCR236" s="26"/>
      <c r="KCS236" s="26"/>
      <c r="KCT236" s="26"/>
      <c r="KCU236" s="26"/>
      <c r="KCV236" s="26"/>
      <c r="KCW236" s="26"/>
      <c r="KCX236" s="26"/>
      <c r="KCY236" s="26"/>
      <c r="KCZ236" s="26"/>
      <c r="KDA236" s="26"/>
      <c r="KDB236" s="26"/>
      <c r="KDC236" s="26"/>
      <c r="KDD236" s="26"/>
      <c r="KDE236" s="26"/>
      <c r="KDF236" s="26"/>
      <c r="KDG236" s="26"/>
      <c r="KDH236" s="26"/>
      <c r="KDI236" s="26"/>
      <c r="KDJ236" s="26"/>
      <c r="KDK236" s="26"/>
      <c r="KDL236" s="26"/>
      <c r="KDM236" s="26"/>
      <c r="KDN236" s="26"/>
      <c r="KDO236" s="26"/>
      <c r="KDP236" s="26"/>
      <c r="KDQ236" s="26"/>
      <c r="KDR236" s="26"/>
      <c r="KDS236" s="26"/>
      <c r="KDT236" s="26"/>
      <c r="KDU236" s="26"/>
      <c r="KDV236" s="26"/>
      <c r="KDW236" s="26"/>
      <c r="KDX236" s="26"/>
      <c r="KDY236" s="26"/>
      <c r="KDZ236" s="26"/>
      <c r="KEA236" s="26"/>
      <c r="KEB236" s="26"/>
      <c r="KEC236" s="26"/>
      <c r="KED236" s="26"/>
      <c r="KEE236" s="26"/>
      <c r="KEF236" s="26"/>
      <c r="KEG236" s="26"/>
      <c r="KEH236" s="26"/>
      <c r="KEI236" s="26"/>
      <c r="KEJ236" s="26"/>
      <c r="KEK236" s="26"/>
      <c r="KEL236" s="26"/>
      <c r="KEM236" s="26"/>
      <c r="KEN236" s="26"/>
      <c r="KEO236" s="26"/>
      <c r="KEP236" s="26"/>
      <c r="KEQ236" s="26"/>
      <c r="KER236" s="26"/>
      <c r="KES236" s="26"/>
      <c r="KET236" s="26"/>
      <c r="KEU236" s="26"/>
      <c r="KEV236" s="26"/>
      <c r="KEW236" s="26"/>
      <c r="KEX236" s="26"/>
      <c r="KEY236" s="26"/>
      <c r="KEZ236" s="26"/>
      <c r="KFA236" s="26"/>
      <c r="KFB236" s="26"/>
      <c r="KFC236" s="26"/>
      <c r="KFD236" s="26"/>
      <c r="KFE236" s="26"/>
      <c r="KFF236" s="26"/>
      <c r="KFG236" s="26"/>
      <c r="KFH236" s="26"/>
      <c r="KFI236" s="26"/>
      <c r="KFJ236" s="26"/>
      <c r="KFK236" s="26"/>
      <c r="KFL236" s="26"/>
      <c r="KFM236" s="26"/>
      <c r="KFN236" s="26"/>
      <c r="KFO236" s="26"/>
      <c r="KFP236" s="26"/>
      <c r="KFQ236" s="26"/>
      <c r="KFR236" s="26"/>
      <c r="KFS236" s="26"/>
      <c r="KFT236" s="26"/>
      <c r="KFU236" s="26"/>
      <c r="KFV236" s="26"/>
      <c r="KFW236" s="26"/>
      <c r="KFX236" s="26"/>
      <c r="KFY236" s="26"/>
      <c r="KFZ236" s="26"/>
      <c r="KGA236" s="26"/>
      <c r="KGB236" s="26"/>
      <c r="KGC236" s="26"/>
      <c r="KGD236" s="26"/>
      <c r="KGE236" s="26"/>
      <c r="KGF236" s="26"/>
      <c r="KGG236" s="26"/>
      <c r="KGH236" s="26"/>
      <c r="KGI236" s="26"/>
      <c r="KGJ236" s="26"/>
      <c r="KGK236" s="26"/>
      <c r="KGL236" s="26"/>
      <c r="KGM236" s="26"/>
      <c r="KGN236" s="26"/>
      <c r="KGO236" s="26"/>
      <c r="KGP236" s="26"/>
      <c r="KGQ236" s="26"/>
      <c r="KGR236" s="26"/>
      <c r="KGS236" s="26"/>
      <c r="KGT236" s="26"/>
      <c r="KGU236" s="26"/>
      <c r="KGV236" s="26"/>
      <c r="KGW236" s="26"/>
      <c r="KGX236" s="26"/>
      <c r="KGY236" s="26"/>
      <c r="KGZ236" s="26"/>
      <c r="KHA236" s="26"/>
      <c r="KHB236" s="26"/>
      <c r="KHC236" s="26"/>
      <c r="KHD236" s="26"/>
      <c r="KHE236" s="26"/>
      <c r="KHF236" s="26"/>
      <c r="KHG236" s="26"/>
      <c r="KHH236" s="26"/>
      <c r="KHI236" s="26"/>
      <c r="KHJ236" s="26"/>
      <c r="KHK236" s="26"/>
      <c r="KHL236" s="26"/>
      <c r="KHM236" s="26"/>
      <c r="KHN236" s="26"/>
      <c r="KHO236" s="26"/>
      <c r="KHP236" s="26"/>
      <c r="KHQ236" s="26"/>
      <c r="KHR236" s="26"/>
      <c r="KHS236" s="26"/>
      <c r="KHT236" s="26"/>
      <c r="KHU236" s="26"/>
      <c r="KHV236" s="26"/>
      <c r="KHW236" s="26"/>
      <c r="KHX236" s="26"/>
      <c r="KHY236" s="26"/>
      <c r="KHZ236" s="26"/>
      <c r="KIA236" s="26"/>
      <c r="KIB236" s="26"/>
      <c r="KIC236" s="26"/>
      <c r="KID236" s="26"/>
      <c r="KIE236" s="26"/>
      <c r="KIF236" s="26"/>
      <c r="KIG236" s="26"/>
      <c r="KIH236" s="26"/>
      <c r="KII236" s="26"/>
      <c r="KIJ236" s="26"/>
      <c r="KIK236" s="26"/>
      <c r="KIL236" s="26"/>
      <c r="KIM236" s="26"/>
      <c r="KIN236" s="26"/>
      <c r="KIO236" s="26"/>
      <c r="KIP236" s="26"/>
      <c r="KIQ236" s="26"/>
      <c r="KIR236" s="26"/>
      <c r="KIS236" s="26"/>
      <c r="KIT236" s="26"/>
      <c r="KIU236" s="26"/>
      <c r="KIV236" s="26"/>
      <c r="KIW236" s="26"/>
      <c r="KIX236" s="26"/>
      <c r="KIY236" s="26"/>
      <c r="KIZ236" s="26"/>
      <c r="KJA236" s="26"/>
      <c r="KJB236" s="26"/>
      <c r="KJC236" s="26"/>
      <c r="KJD236" s="26"/>
      <c r="KJE236" s="26"/>
      <c r="KJF236" s="26"/>
      <c r="KJG236" s="26"/>
      <c r="KJH236" s="26"/>
      <c r="KJI236" s="26"/>
      <c r="KJJ236" s="26"/>
      <c r="KJK236" s="26"/>
      <c r="KJL236" s="26"/>
      <c r="KJM236" s="26"/>
      <c r="KJN236" s="26"/>
      <c r="KJO236" s="26"/>
      <c r="KJP236" s="26"/>
      <c r="KJQ236" s="26"/>
      <c r="KJR236" s="26"/>
      <c r="KJS236" s="26"/>
      <c r="KJT236" s="26"/>
      <c r="KJU236" s="26"/>
      <c r="KJV236" s="26"/>
      <c r="KJW236" s="26"/>
      <c r="KJX236" s="26"/>
      <c r="KJY236" s="26"/>
      <c r="KJZ236" s="26"/>
      <c r="KKA236" s="26"/>
      <c r="KKB236" s="26"/>
      <c r="KKC236" s="26"/>
      <c r="KKD236" s="26"/>
      <c r="KKE236" s="26"/>
      <c r="KKF236" s="26"/>
      <c r="KKG236" s="26"/>
      <c r="KKH236" s="26"/>
      <c r="KKI236" s="26"/>
      <c r="KKJ236" s="26"/>
      <c r="KKK236" s="26"/>
      <c r="KKL236" s="26"/>
      <c r="KKM236" s="26"/>
      <c r="KKN236" s="26"/>
      <c r="KKO236" s="26"/>
      <c r="KKP236" s="26"/>
      <c r="KKQ236" s="26"/>
      <c r="KKR236" s="26"/>
      <c r="KKS236" s="26"/>
      <c r="KKT236" s="26"/>
      <c r="KKU236" s="26"/>
      <c r="KKV236" s="26"/>
      <c r="KKW236" s="26"/>
      <c r="KKX236" s="26"/>
      <c r="KKY236" s="26"/>
      <c r="KKZ236" s="26"/>
      <c r="KLA236" s="26"/>
      <c r="KLB236" s="26"/>
      <c r="KLC236" s="26"/>
      <c r="KLD236" s="26"/>
      <c r="KLE236" s="26"/>
      <c r="KLF236" s="26"/>
      <c r="KLG236" s="26"/>
      <c r="KLH236" s="26"/>
      <c r="KLI236" s="26"/>
      <c r="KLJ236" s="26"/>
      <c r="KLK236" s="26"/>
      <c r="KLL236" s="26"/>
      <c r="KLM236" s="26"/>
      <c r="KLN236" s="26"/>
      <c r="KLO236" s="26"/>
      <c r="KLP236" s="26"/>
      <c r="KLQ236" s="26"/>
      <c r="KLR236" s="26"/>
      <c r="KLS236" s="26"/>
      <c r="KLT236" s="26"/>
      <c r="KLU236" s="26"/>
      <c r="KLV236" s="26"/>
      <c r="KLW236" s="26"/>
      <c r="KLX236" s="26"/>
      <c r="KLY236" s="26"/>
      <c r="KLZ236" s="26"/>
      <c r="KMA236" s="26"/>
      <c r="KMB236" s="26"/>
      <c r="KMC236" s="26"/>
      <c r="KMD236" s="26"/>
      <c r="KME236" s="26"/>
      <c r="KMF236" s="26"/>
      <c r="KMG236" s="26"/>
      <c r="KMH236" s="26"/>
      <c r="KMI236" s="26"/>
      <c r="KMJ236" s="26"/>
      <c r="KMK236" s="26"/>
      <c r="KML236" s="26"/>
      <c r="KMM236" s="26"/>
      <c r="KMN236" s="26"/>
      <c r="KMO236" s="26"/>
      <c r="KMP236" s="26"/>
      <c r="KMQ236" s="26"/>
      <c r="KMR236" s="26"/>
      <c r="KMS236" s="26"/>
      <c r="KMT236" s="26"/>
      <c r="KMU236" s="26"/>
      <c r="KMV236" s="26"/>
      <c r="KMW236" s="26"/>
      <c r="KMX236" s="26"/>
      <c r="KMY236" s="26"/>
      <c r="KMZ236" s="26"/>
      <c r="KNA236" s="26"/>
      <c r="KNB236" s="26"/>
      <c r="KNC236" s="26"/>
      <c r="KND236" s="26"/>
      <c r="KNE236" s="26"/>
      <c r="KNF236" s="26"/>
      <c r="KNG236" s="26"/>
      <c r="KNH236" s="26"/>
      <c r="KNI236" s="26"/>
      <c r="KNJ236" s="26"/>
      <c r="KNK236" s="26"/>
      <c r="KNL236" s="26"/>
      <c r="KNM236" s="26"/>
      <c r="KNN236" s="26"/>
      <c r="KNO236" s="26"/>
      <c r="KNP236" s="26"/>
      <c r="KNQ236" s="26"/>
      <c r="KNR236" s="26"/>
      <c r="KNS236" s="26"/>
      <c r="KNT236" s="26"/>
      <c r="KNU236" s="26"/>
      <c r="KNV236" s="26"/>
      <c r="KNW236" s="26"/>
      <c r="KNX236" s="26"/>
      <c r="KNY236" s="26"/>
      <c r="KNZ236" s="26"/>
      <c r="KOA236" s="26"/>
      <c r="KOB236" s="26"/>
      <c r="KOC236" s="26"/>
      <c r="KOD236" s="26"/>
      <c r="KOE236" s="26"/>
      <c r="KOF236" s="26"/>
      <c r="KOG236" s="26"/>
      <c r="KOH236" s="26"/>
      <c r="KOI236" s="26"/>
      <c r="KOJ236" s="26"/>
      <c r="KOK236" s="26"/>
      <c r="KOL236" s="26"/>
      <c r="KOM236" s="26"/>
      <c r="KON236" s="26"/>
      <c r="KOO236" s="26"/>
      <c r="KOP236" s="26"/>
      <c r="KOQ236" s="26"/>
      <c r="KOR236" s="26"/>
      <c r="KOS236" s="26"/>
      <c r="KOT236" s="26"/>
      <c r="KOU236" s="26"/>
      <c r="KOV236" s="26"/>
      <c r="KOW236" s="26"/>
      <c r="KOX236" s="26"/>
      <c r="KOY236" s="26"/>
      <c r="KOZ236" s="26"/>
      <c r="KPA236" s="26"/>
      <c r="KPB236" s="26"/>
      <c r="KPC236" s="26"/>
      <c r="KPD236" s="26"/>
      <c r="KPE236" s="26"/>
      <c r="KPF236" s="26"/>
      <c r="KPG236" s="26"/>
      <c r="KPH236" s="26"/>
      <c r="KPI236" s="26"/>
      <c r="KPJ236" s="26"/>
      <c r="KPK236" s="26"/>
      <c r="KPL236" s="26"/>
      <c r="KPM236" s="26"/>
      <c r="KPN236" s="26"/>
      <c r="KPO236" s="26"/>
      <c r="KPP236" s="26"/>
      <c r="KPQ236" s="26"/>
      <c r="KPR236" s="26"/>
      <c r="KPS236" s="26"/>
      <c r="KPT236" s="26"/>
      <c r="KPU236" s="26"/>
      <c r="KPV236" s="26"/>
      <c r="KPW236" s="26"/>
      <c r="KPX236" s="26"/>
      <c r="KPY236" s="26"/>
      <c r="KPZ236" s="26"/>
      <c r="KQA236" s="26"/>
      <c r="KQB236" s="26"/>
      <c r="KQC236" s="26"/>
      <c r="KQD236" s="26"/>
      <c r="KQE236" s="26"/>
      <c r="KQF236" s="26"/>
      <c r="KQG236" s="26"/>
      <c r="KQH236" s="26"/>
      <c r="KQI236" s="26"/>
      <c r="KQJ236" s="26"/>
      <c r="KQK236" s="26"/>
      <c r="KQL236" s="26"/>
      <c r="KQM236" s="26"/>
      <c r="KQN236" s="26"/>
      <c r="KQO236" s="26"/>
      <c r="KQP236" s="26"/>
      <c r="KQQ236" s="26"/>
      <c r="KQR236" s="26"/>
      <c r="KQS236" s="26"/>
      <c r="KQT236" s="26"/>
      <c r="KQU236" s="26"/>
      <c r="KQV236" s="26"/>
      <c r="KQW236" s="26"/>
      <c r="KQX236" s="26"/>
      <c r="KQY236" s="26"/>
      <c r="KQZ236" s="26"/>
      <c r="KRA236" s="26"/>
      <c r="KRB236" s="26"/>
      <c r="KRC236" s="26"/>
      <c r="KRD236" s="26"/>
      <c r="KRE236" s="26"/>
      <c r="KRF236" s="26"/>
      <c r="KRG236" s="26"/>
      <c r="KRH236" s="26"/>
      <c r="KRI236" s="26"/>
      <c r="KRJ236" s="26"/>
      <c r="KRK236" s="26"/>
      <c r="KRL236" s="26"/>
      <c r="KRM236" s="26"/>
      <c r="KRN236" s="26"/>
      <c r="KRO236" s="26"/>
      <c r="KRP236" s="26"/>
      <c r="KRQ236" s="26"/>
      <c r="KRR236" s="26"/>
      <c r="KRS236" s="26"/>
      <c r="KRT236" s="26"/>
      <c r="KRU236" s="26"/>
      <c r="KRV236" s="26"/>
      <c r="KRW236" s="26"/>
      <c r="KRX236" s="26"/>
      <c r="KRY236" s="26"/>
      <c r="KRZ236" s="26"/>
      <c r="KSA236" s="26"/>
      <c r="KSB236" s="26"/>
      <c r="KSC236" s="26"/>
      <c r="KSD236" s="26"/>
      <c r="KSE236" s="26"/>
      <c r="KSF236" s="26"/>
      <c r="KSG236" s="26"/>
      <c r="KSH236" s="26"/>
      <c r="KSI236" s="26"/>
      <c r="KSJ236" s="26"/>
      <c r="KSK236" s="26"/>
      <c r="KSL236" s="26"/>
      <c r="KSM236" s="26"/>
      <c r="KSN236" s="26"/>
      <c r="KSO236" s="26"/>
      <c r="KSP236" s="26"/>
      <c r="KSQ236" s="26"/>
      <c r="KSR236" s="26"/>
      <c r="KSS236" s="26"/>
      <c r="KST236" s="26"/>
      <c r="KSU236" s="26"/>
      <c r="KSV236" s="26"/>
      <c r="KSW236" s="26"/>
      <c r="KSX236" s="26"/>
      <c r="KSY236" s="26"/>
      <c r="KSZ236" s="26"/>
      <c r="KTA236" s="26"/>
      <c r="KTB236" s="26"/>
      <c r="KTC236" s="26"/>
      <c r="KTD236" s="26"/>
      <c r="KTE236" s="26"/>
      <c r="KTF236" s="26"/>
      <c r="KTG236" s="26"/>
      <c r="KTH236" s="26"/>
      <c r="KTI236" s="26"/>
      <c r="KTJ236" s="26"/>
      <c r="KTK236" s="26"/>
      <c r="KTL236" s="26"/>
      <c r="KTM236" s="26"/>
      <c r="KTN236" s="26"/>
      <c r="KTO236" s="26"/>
      <c r="KTP236" s="26"/>
      <c r="KTQ236" s="26"/>
      <c r="KTR236" s="26"/>
      <c r="KTS236" s="26"/>
      <c r="KTT236" s="26"/>
      <c r="KTU236" s="26"/>
      <c r="KTV236" s="26"/>
      <c r="KTW236" s="26"/>
      <c r="KTX236" s="26"/>
      <c r="KTY236" s="26"/>
      <c r="KTZ236" s="26"/>
      <c r="KUA236" s="26"/>
      <c r="KUB236" s="26"/>
      <c r="KUC236" s="26"/>
      <c r="KUD236" s="26"/>
      <c r="KUE236" s="26"/>
      <c r="KUF236" s="26"/>
      <c r="KUG236" s="26"/>
      <c r="KUH236" s="26"/>
      <c r="KUI236" s="26"/>
      <c r="KUJ236" s="26"/>
      <c r="KUK236" s="26"/>
      <c r="KUL236" s="26"/>
      <c r="KUM236" s="26"/>
      <c r="KUN236" s="26"/>
      <c r="KUO236" s="26"/>
      <c r="KUP236" s="26"/>
      <c r="KUQ236" s="26"/>
      <c r="KUR236" s="26"/>
      <c r="KUS236" s="26"/>
      <c r="KUT236" s="26"/>
      <c r="KUU236" s="26"/>
      <c r="KUV236" s="26"/>
      <c r="KUW236" s="26"/>
      <c r="KUX236" s="26"/>
      <c r="KUY236" s="26"/>
      <c r="KUZ236" s="26"/>
      <c r="KVA236" s="26"/>
      <c r="KVB236" s="26"/>
      <c r="KVC236" s="26"/>
      <c r="KVD236" s="26"/>
      <c r="KVE236" s="26"/>
      <c r="KVF236" s="26"/>
      <c r="KVG236" s="26"/>
      <c r="KVH236" s="26"/>
      <c r="KVI236" s="26"/>
      <c r="KVJ236" s="26"/>
      <c r="KVK236" s="26"/>
      <c r="KVL236" s="26"/>
      <c r="KVM236" s="26"/>
      <c r="KVN236" s="26"/>
      <c r="KVO236" s="26"/>
      <c r="KVP236" s="26"/>
      <c r="KVQ236" s="26"/>
      <c r="KVR236" s="26"/>
      <c r="KVS236" s="26"/>
      <c r="KVT236" s="26"/>
      <c r="KVU236" s="26"/>
      <c r="KVV236" s="26"/>
      <c r="KVW236" s="26"/>
      <c r="KVX236" s="26"/>
      <c r="KVY236" s="26"/>
      <c r="KVZ236" s="26"/>
      <c r="KWA236" s="26"/>
      <c r="KWB236" s="26"/>
      <c r="KWC236" s="26"/>
      <c r="KWD236" s="26"/>
      <c r="KWE236" s="26"/>
      <c r="KWF236" s="26"/>
      <c r="KWG236" s="26"/>
      <c r="KWH236" s="26"/>
      <c r="KWI236" s="26"/>
      <c r="KWJ236" s="26"/>
      <c r="KWK236" s="26"/>
      <c r="KWL236" s="26"/>
      <c r="KWM236" s="26"/>
      <c r="KWN236" s="26"/>
      <c r="KWO236" s="26"/>
      <c r="KWP236" s="26"/>
      <c r="KWQ236" s="26"/>
      <c r="KWR236" s="26"/>
      <c r="KWS236" s="26"/>
      <c r="KWT236" s="26"/>
      <c r="KWU236" s="26"/>
      <c r="KWV236" s="26"/>
      <c r="KWW236" s="26"/>
      <c r="KWX236" s="26"/>
      <c r="KWY236" s="26"/>
      <c r="KWZ236" s="26"/>
      <c r="KXA236" s="26"/>
      <c r="KXB236" s="26"/>
      <c r="KXC236" s="26"/>
      <c r="KXD236" s="26"/>
      <c r="KXE236" s="26"/>
      <c r="KXF236" s="26"/>
      <c r="KXG236" s="26"/>
      <c r="KXH236" s="26"/>
      <c r="KXI236" s="26"/>
      <c r="KXJ236" s="26"/>
      <c r="KXK236" s="26"/>
      <c r="KXL236" s="26"/>
      <c r="KXM236" s="26"/>
      <c r="KXN236" s="26"/>
      <c r="KXO236" s="26"/>
      <c r="KXP236" s="26"/>
      <c r="KXQ236" s="26"/>
      <c r="KXR236" s="26"/>
      <c r="KXS236" s="26"/>
      <c r="KXT236" s="26"/>
      <c r="KXU236" s="26"/>
      <c r="KXV236" s="26"/>
      <c r="KXW236" s="26"/>
      <c r="KXX236" s="26"/>
      <c r="KXY236" s="26"/>
      <c r="KXZ236" s="26"/>
      <c r="KYA236" s="26"/>
      <c r="KYB236" s="26"/>
      <c r="KYC236" s="26"/>
      <c r="KYD236" s="26"/>
      <c r="KYE236" s="26"/>
      <c r="KYF236" s="26"/>
      <c r="KYG236" s="26"/>
      <c r="KYH236" s="26"/>
      <c r="KYI236" s="26"/>
      <c r="KYJ236" s="26"/>
      <c r="KYK236" s="26"/>
      <c r="KYL236" s="26"/>
      <c r="KYM236" s="26"/>
      <c r="KYN236" s="26"/>
      <c r="KYO236" s="26"/>
      <c r="KYP236" s="26"/>
      <c r="KYQ236" s="26"/>
      <c r="KYR236" s="26"/>
      <c r="KYS236" s="26"/>
      <c r="KYT236" s="26"/>
      <c r="KYU236" s="26"/>
      <c r="KYV236" s="26"/>
      <c r="KYW236" s="26"/>
      <c r="KYX236" s="26"/>
      <c r="KYY236" s="26"/>
      <c r="KYZ236" s="26"/>
      <c r="KZA236" s="26"/>
      <c r="KZB236" s="26"/>
      <c r="KZC236" s="26"/>
      <c r="KZD236" s="26"/>
      <c r="KZE236" s="26"/>
      <c r="KZF236" s="26"/>
      <c r="KZG236" s="26"/>
      <c r="KZH236" s="26"/>
      <c r="KZI236" s="26"/>
      <c r="KZJ236" s="26"/>
      <c r="KZK236" s="26"/>
      <c r="KZL236" s="26"/>
      <c r="KZM236" s="26"/>
      <c r="KZN236" s="26"/>
      <c r="KZO236" s="26"/>
      <c r="KZP236" s="26"/>
      <c r="KZQ236" s="26"/>
      <c r="KZR236" s="26"/>
      <c r="KZS236" s="26"/>
      <c r="KZT236" s="26"/>
      <c r="KZU236" s="26"/>
      <c r="KZV236" s="26"/>
      <c r="KZW236" s="26"/>
      <c r="KZX236" s="26"/>
      <c r="KZY236" s="26"/>
      <c r="KZZ236" s="26"/>
      <c r="LAA236" s="26"/>
      <c r="LAB236" s="26"/>
      <c r="LAC236" s="26"/>
      <c r="LAD236" s="26"/>
      <c r="LAE236" s="26"/>
      <c r="LAF236" s="26"/>
      <c r="LAG236" s="26"/>
      <c r="LAH236" s="26"/>
      <c r="LAI236" s="26"/>
      <c r="LAJ236" s="26"/>
      <c r="LAK236" s="26"/>
      <c r="LAL236" s="26"/>
      <c r="LAM236" s="26"/>
      <c r="LAN236" s="26"/>
      <c r="LAO236" s="26"/>
      <c r="LAP236" s="26"/>
      <c r="LAQ236" s="26"/>
      <c r="LAR236" s="26"/>
      <c r="LAS236" s="26"/>
      <c r="LAT236" s="26"/>
      <c r="LAU236" s="26"/>
      <c r="LAV236" s="26"/>
      <c r="LAW236" s="26"/>
      <c r="LAX236" s="26"/>
      <c r="LAY236" s="26"/>
      <c r="LAZ236" s="26"/>
      <c r="LBA236" s="26"/>
      <c r="LBB236" s="26"/>
      <c r="LBC236" s="26"/>
      <c r="LBD236" s="26"/>
      <c r="LBE236" s="26"/>
      <c r="LBF236" s="26"/>
      <c r="LBG236" s="26"/>
      <c r="LBH236" s="26"/>
      <c r="LBI236" s="26"/>
      <c r="LBJ236" s="26"/>
      <c r="LBK236" s="26"/>
      <c r="LBL236" s="26"/>
      <c r="LBM236" s="26"/>
      <c r="LBN236" s="26"/>
      <c r="LBO236" s="26"/>
      <c r="LBP236" s="26"/>
      <c r="LBQ236" s="26"/>
      <c r="LBR236" s="26"/>
      <c r="LBS236" s="26"/>
      <c r="LBT236" s="26"/>
      <c r="LBU236" s="26"/>
      <c r="LBV236" s="26"/>
      <c r="LBW236" s="26"/>
      <c r="LBX236" s="26"/>
      <c r="LBY236" s="26"/>
      <c r="LBZ236" s="26"/>
      <c r="LCA236" s="26"/>
      <c r="LCB236" s="26"/>
      <c r="LCC236" s="26"/>
      <c r="LCD236" s="26"/>
      <c r="LCE236" s="26"/>
      <c r="LCF236" s="26"/>
      <c r="LCG236" s="26"/>
      <c r="LCH236" s="26"/>
      <c r="LCI236" s="26"/>
      <c r="LCJ236" s="26"/>
      <c r="LCK236" s="26"/>
      <c r="LCL236" s="26"/>
      <c r="LCM236" s="26"/>
      <c r="LCN236" s="26"/>
      <c r="LCO236" s="26"/>
      <c r="LCP236" s="26"/>
      <c r="LCQ236" s="26"/>
      <c r="LCR236" s="26"/>
      <c r="LCS236" s="26"/>
      <c r="LCT236" s="26"/>
      <c r="LCU236" s="26"/>
      <c r="LCV236" s="26"/>
      <c r="LCW236" s="26"/>
      <c r="LCX236" s="26"/>
      <c r="LCY236" s="26"/>
      <c r="LCZ236" s="26"/>
      <c r="LDA236" s="26"/>
      <c r="LDB236" s="26"/>
      <c r="LDC236" s="26"/>
      <c r="LDD236" s="26"/>
      <c r="LDE236" s="26"/>
      <c r="LDF236" s="26"/>
      <c r="LDG236" s="26"/>
      <c r="LDH236" s="26"/>
      <c r="LDI236" s="26"/>
      <c r="LDJ236" s="26"/>
      <c r="LDK236" s="26"/>
      <c r="LDL236" s="26"/>
      <c r="LDM236" s="26"/>
      <c r="LDN236" s="26"/>
      <c r="LDO236" s="26"/>
      <c r="LDP236" s="26"/>
      <c r="LDQ236" s="26"/>
      <c r="LDR236" s="26"/>
      <c r="LDS236" s="26"/>
      <c r="LDT236" s="26"/>
      <c r="LDU236" s="26"/>
      <c r="LDV236" s="26"/>
      <c r="LDW236" s="26"/>
      <c r="LDX236" s="26"/>
      <c r="LDY236" s="26"/>
      <c r="LDZ236" s="26"/>
      <c r="LEA236" s="26"/>
      <c r="LEB236" s="26"/>
      <c r="LEC236" s="26"/>
      <c r="LED236" s="26"/>
      <c r="LEE236" s="26"/>
      <c r="LEF236" s="26"/>
      <c r="LEG236" s="26"/>
      <c r="LEH236" s="26"/>
      <c r="LEI236" s="26"/>
      <c r="LEJ236" s="26"/>
      <c r="LEK236" s="26"/>
      <c r="LEL236" s="26"/>
      <c r="LEM236" s="26"/>
      <c r="LEN236" s="26"/>
      <c r="LEO236" s="26"/>
      <c r="LEP236" s="26"/>
      <c r="LEQ236" s="26"/>
      <c r="LER236" s="26"/>
      <c r="LES236" s="26"/>
      <c r="LET236" s="26"/>
      <c r="LEU236" s="26"/>
      <c r="LEV236" s="26"/>
      <c r="LEW236" s="26"/>
      <c r="LEX236" s="26"/>
      <c r="LEY236" s="26"/>
      <c r="LEZ236" s="26"/>
      <c r="LFA236" s="26"/>
      <c r="LFB236" s="26"/>
      <c r="LFC236" s="26"/>
      <c r="LFD236" s="26"/>
      <c r="LFE236" s="26"/>
      <c r="LFF236" s="26"/>
      <c r="LFG236" s="26"/>
      <c r="LFH236" s="26"/>
      <c r="LFI236" s="26"/>
      <c r="LFJ236" s="26"/>
      <c r="LFK236" s="26"/>
      <c r="LFL236" s="26"/>
      <c r="LFM236" s="26"/>
      <c r="LFN236" s="26"/>
      <c r="LFO236" s="26"/>
      <c r="LFP236" s="26"/>
      <c r="LFQ236" s="26"/>
      <c r="LFR236" s="26"/>
      <c r="LFS236" s="26"/>
      <c r="LFT236" s="26"/>
      <c r="LFU236" s="26"/>
      <c r="LFV236" s="26"/>
      <c r="LFW236" s="26"/>
      <c r="LFX236" s="26"/>
      <c r="LFY236" s="26"/>
      <c r="LFZ236" s="26"/>
      <c r="LGA236" s="26"/>
      <c r="LGB236" s="26"/>
      <c r="LGC236" s="26"/>
      <c r="LGD236" s="26"/>
      <c r="LGE236" s="26"/>
      <c r="LGF236" s="26"/>
      <c r="LGG236" s="26"/>
      <c r="LGH236" s="26"/>
      <c r="LGI236" s="26"/>
      <c r="LGJ236" s="26"/>
      <c r="LGK236" s="26"/>
      <c r="LGL236" s="26"/>
      <c r="LGM236" s="26"/>
      <c r="LGN236" s="26"/>
      <c r="LGO236" s="26"/>
      <c r="LGP236" s="26"/>
      <c r="LGQ236" s="26"/>
      <c r="LGR236" s="26"/>
      <c r="LGS236" s="26"/>
      <c r="LGT236" s="26"/>
      <c r="LGU236" s="26"/>
      <c r="LGV236" s="26"/>
      <c r="LGW236" s="26"/>
      <c r="LGX236" s="26"/>
      <c r="LGY236" s="26"/>
      <c r="LGZ236" s="26"/>
      <c r="LHA236" s="26"/>
      <c r="LHB236" s="26"/>
      <c r="LHC236" s="26"/>
      <c r="LHD236" s="26"/>
      <c r="LHE236" s="26"/>
      <c r="LHF236" s="26"/>
      <c r="LHG236" s="26"/>
      <c r="LHH236" s="26"/>
      <c r="LHI236" s="26"/>
      <c r="LHJ236" s="26"/>
      <c r="LHK236" s="26"/>
      <c r="LHL236" s="26"/>
      <c r="LHM236" s="26"/>
      <c r="LHN236" s="26"/>
      <c r="LHO236" s="26"/>
      <c r="LHP236" s="26"/>
      <c r="LHQ236" s="26"/>
      <c r="LHR236" s="26"/>
      <c r="LHS236" s="26"/>
      <c r="LHT236" s="26"/>
      <c r="LHU236" s="26"/>
      <c r="LHV236" s="26"/>
      <c r="LHW236" s="26"/>
      <c r="LHX236" s="26"/>
      <c r="LHY236" s="26"/>
      <c r="LHZ236" s="26"/>
      <c r="LIA236" s="26"/>
      <c r="LIB236" s="26"/>
      <c r="LIC236" s="26"/>
      <c r="LID236" s="26"/>
      <c r="LIE236" s="26"/>
      <c r="LIF236" s="26"/>
      <c r="LIG236" s="26"/>
      <c r="LIH236" s="26"/>
      <c r="LII236" s="26"/>
      <c r="LIJ236" s="26"/>
      <c r="LIK236" s="26"/>
      <c r="LIL236" s="26"/>
      <c r="LIM236" s="26"/>
      <c r="LIN236" s="26"/>
      <c r="LIO236" s="26"/>
      <c r="LIP236" s="26"/>
      <c r="LIQ236" s="26"/>
      <c r="LIR236" s="26"/>
      <c r="LIS236" s="26"/>
      <c r="LIT236" s="26"/>
      <c r="LIU236" s="26"/>
      <c r="LIV236" s="26"/>
      <c r="LIW236" s="26"/>
      <c r="LIX236" s="26"/>
      <c r="LIY236" s="26"/>
      <c r="LIZ236" s="26"/>
      <c r="LJA236" s="26"/>
      <c r="LJB236" s="26"/>
      <c r="LJC236" s="26"/>
      <c r="LJD236" s="26"/>
      <c r="LJE236" s="26"/>
      <c r="LJF236" s="26"/>
      <c r="LJG236" s="26"/>
      <c r="LJH236" s="26"/>
      <c r="LJI236" s="26"/>
      <c r="LJJ236" s="26"/>
      <c r="LJK236" s="26"/>
      <c r="LJL236" s="26"/>
      <c r="LJM236" s="26"/>
      <c r="LJN236" s="26"/>
      <c r="LJO236" s="26"/>
      <c r="LJP236" s="26"/>
      <c r="LJQ236" s="26"/>
      <c r="LJR236" s="26"/>
      <c r="LJS236" s="26"/>
      <c r="LJT236" s="26"/>
      <c r="LJU236" s="26"/>
      <c r="LJV236" s="26"/>
      <c r="LJW236" s="26"/>
      <c r="LJX236" s="26"/>
      <c r="LJY236" s="26"/>
      <c r="LJZ236" s="26"/>
      <c r="LKA236" s="26"/>
      <c r="LKB236" s="26"/>
      <c r="LKC236" s="26"/>
      <c r="LKD236" s="26"/>
      <c r="LKE236" s="26"/>
      <c r="LKF236" s="26"/>
      <c r="LKG236" s="26"/>
      <c r="LKH236" s="26"/>
      <c r="LKI236" s="26"/>
      <c r="LKJ236" s="26"/>
      <c r="LKK236" s="26"/>
      <c r="LKL236" s="26"/>
      <c r="LKM236" s="26"/>
      <c r="LKN236" s="26"/>
      <c r="LKO236" s="26"/>
      <c r="LKP236" s="26"/>
      <c r="LKQ236" s="26"/>
      <c r="LKR236" s="26"/>
      <c r="LKS236" s="26"/>
      <c r="LKT236" s="26"/>
      <c r="LKU236" s="26"/>
      <c r="LKV236" s="26"/>
      <c r="LKW236" s="26"/>
      <c r="LKX236" s="26"/>
      <c r="LKY236" s="26"/>
      <c r="LKZ236" s="26"/>
      <c r="LLA236" s="26"/>
      <c r="LLB236" s="26"/>
      <c r="LLC236" s="26"/>
      <c r="LLD236" s="26"/>
      <c r="LLE236" s="26"/>
      <c r="LLF236" s="26"/>
      <c r="LLG236" s="26"/>
      <c r="LLH236" s="26"/>
      <c r="LLI236" s="26"/>
      <c r="LLJ236" s="26"/>
      <c r="LLK236" s="26"/>
      <c r="LLL236" s="26"/>
      <c r="LLM236" s="26"/>
      <c r="LLN236" s="26"/>
      <c r="LLO236" s="26"/>
      <c r="LLP236" s="26"/>
      <c r="LLQ236" s="26"/>
      <c r="LLR236" s="26"/>
      <c r="LLS236" s="26"/>
      <c r="LLT236" s="26"/>
      <c r="LLU236" s="26"/>
      <c r="LLV236" s="26"/>
      <c r="LLW236" s="26"/>
      <c r="LLX236" s="26"/>
      <c r="LLY236" s="26"/>
      <c r="LLZ236" s="26"/>
      <c r="LMA236" s="26"/>
      <c r="LMB236" s="26"/>
      <c r="LMC236" s="26"/>
      <c r="LMD236" s="26"/>
      <c r="LME236" s="26"/>
      <c r="LMF236" s="26"/>
      <c r="LMG236" s="26"/>
      <c r="LMH236" s="26"/>
      <c r="LMI236" s="26"/>
      <c r="LMJ236" s="26"/>
      <c r="LMK236" s="26"/>
      <c r="LML236" s="26"/>
      <c r="LMM236" s="26"/>
      <c r="LMN236" s="26"/>
      <c r="LMO236" s="26"/>
      <c r="LMP236" s="26"/>
      <c r="LMQ236" s="26"/>
      <c r="LMR236" s="26"/>
      <c r="LMS236" s="26"/>
      <c r="LMT236" s="26"/>
      <c r="LMU236" s="26"/>
      <c r="LMV236" s="26"/>
      <c r="LMW236" s="26"/>
      <c r="LMX236" s="26"/>
      <c r="LMY236" s="26"/>
      <c r="LMZ236" s="26"/>
      <c r="LNA236" s="26"/>
      <c r="LNB236" s="26"/>
      <c r="LNC236" s="26"/>
      <c r="LND236" s="26"/>
      <c r="LNE236" s="26"/>
      <c r="LNF236" s="26"/>
      <c r="LNG236" s="26"/>
      <c r="LNH236" s="26"/>
      <c r="LNI236" s="26"/>
      <c r="LNJ236" s="26"/>
      <c r="LNK236" s="26"/>
      <c r="LNL236" s="26"/>
      <c r="LNM236" s="26"/>
      <c r="LNN236" s="26"/>
      <c r="LNO236" s="26"/>
      <c r="LNP236" s="26"/>
      <c r="LNQ236" s="26"/>
      <c r="LNR236" s="26"/>
      <c r="LNS236" s="26"/>
      <c r="LNT236" s="26"/>
      <c r="LNU236" s="26"/>
      <c r="LNV236" s="26"/>
      <c r="LNW236" s="26"/>
      <c r="LNX236" s="26"/>
      <c r="LNY236" s="26"/>
      <c r="LNZ236" s="26"/>
      <c r="LOA236" s="26"/>
      <c r="LOB236" s="26"/>
      <c r="LOC236" s="26"/>
      <c r="LOD236" s="26"/>
      <c r="LOE236" s="26"/>
      <c r="LOF236" s="26"/>
      <c r="LOG236" s="26"/>
      <c r="LOH236" s="26"/>
      <c r="LOI236" s="26"/>
      <c r="LOJ236" s="26"/>
      <c r="LOK236" s="26"/>
      <c r="LOL236" s="26"/>
      <c r="LOM236" s="26"/>
      <c r="LON236" s="26"/>
      <c r="LOO236" s="26"/>
      <c r="LOP236" s="26"/>
      <c r="LOQ236" s="26"/>
      <c r="LOR236" s="26"/>
      <c r="LOS236" s="26"/>
      <c r="LOT236" s="26"/>
      <c r="LOU236" s="26"/>
      <c r="LOV236" s="26"/>
      <c r="LOW236" s="26"/>
      <c r="LOX236" s="26"/>
      <c r="LOY236" s="26"/>
      <c r="LOZ236" s="26"/>
      <c r="LPA236" s="26"/>
      <c r="LPB236" s="26"/>
      <c r="LPC236" s="26"/>
      <c r="LPD236" s="26"/>
      <c r="LPE236" s="26"/>
      <c r="LPF236" s="26"/>
      <c r="LPG236" s="26"/>
      <c r="LPH236" s="26"/>
      <c r="LPI236" s="26"/>
      <c r="LPJ236" s="26"/>
      <c r="LPK236" s="26"/>
      <c r="LPL236" s="26"/>
      <c r="LPM236" s="26"/>
      <c r="LPN236" s="26"/>
      <c r="LPO236" s="26"/>
      <c r="LPP236" s="26"/>
      <c r="LPQ236" s="26"/>
      <c r="LPR236" s="26"/>
      <c r="LPS236" s="26"/>
      <c r="LPT236" s="26"/>
      <c r="LPU236" s="26"/>
      <c r="LPV236" s="26"/>
      <c r="LPW236" s="26"/>
      <c r="LPX236" s="26"/>
      <c r="LPY236" s="26"/>
      <c r="LPZ236" s="26"/>
      <c r="LQA236" s="26"/>
      <c r="LQB236" s="26"/>
      <c r="LQC236" s="26"/>
      <c r="LQD236" s="26"/>
      <c r="LQE236" s="26"/>
      <c r="LQF236" s="26"/>
      <c r="LQG236" s="26"/>
      <c r="LQH236" s="26"/>
      <c r="LQI236" s="26"/>
      <c r="LQJ236" s="26"/>
      <c r="LQK236" s="26"/>
      <c r="LQL236" s="26"/>
      <c r="LQM236" s="26"/>
      <c r="LQN236" s="26"/>
      <c r="LQO236" s="26"/>
      <c r="LQP236" s="26"/>
      <c r="LQQ236" s="26"/>
      <c r="LQR236" s="26"/>
      <c r="LQS236" s="26"/>
      <c r="LQT236" s="26"/>
      <c r="LQU236" s="26"/>
      <c r="LQV236" s="26"/>
      <c r="LQW236" s="26"/>
      <c r="LQX236" s="26"/>
      <c r="LQY236" s="26"/>
      <c r="LQZ236" s="26"/>
      <c r="LRA236" s="26"/>
      <c r="LRB236" s="26"/>
      <c r="LRC236" s="26"/>
      <c r="LRD236" s="26"/>
      <c r="LRE236" s="26"/>
      <c r="LRF236" s="26"/>
      <c r="LRG236" s="26"/>
      <c r="LRH236" s="26"/>
      <c r="LRI236" s="26"/>
      <c r="LRJ236" s="26"/>
      <c r="LRK236" s="26"/>
      <c r="LRL236" s="26"/>
      <c r="LRM236" s="26"/>
      <c r="LRN236" s="26"/>
      <c r="LRO236" s="26"/>
      <c r="LRP236" s="26"/>
      <c r="LRQ236" s="26"/>
      <c r="LRR236" s="26"/>
      <c r="LRS236" s="26"/>
      <c r="LRT236" s="26"/>
      <c r="LRU236" s="26"/>
      <c r="LRV236" s="26"/>
      <c r="LRW236" s="26"/>
      <c r="LRX236" s="26"/>
      <c r="LRY236" s="26"/>
      <c r="LRZ236" s="26"/>
      <c r="LSA236" s="26"/>
      <c r="LSB236" s="26"/>
      <c r="LSC236" s="26"/>
      <c r="LSD236" s="26"/>
      <c r="LSE236" s="26"/>
      <c r="LSF236" s="26"/>
      <c r="LSG236" s="26"/>
      <c r="LSH236" s="26"/>
      <c r="LSI236" s="26"/>
      <c r="LSJ236" s="26"/>
      <c r="LSK236" s="26"/>
      <c r="LSL236" s="26"/>
      <c r="LSM236" s="26"/>
      <c r="LSN236" s="26"/>
      <c r="LSO236" s="26"/>
      <c r="LSP236" s="26"/>
      <c r="LSQ236" s="26"/>
      <c r="LSR236" s="26"/>
      <c r="LSS236" s="26"/>
      <c r="LST236" s="26"/>
      <c r="LSU236" s="26"/>
      <c r="LSV236" s="26"/>
      <c r="LSW236" s="26"/>
      <c r="LSX236" s="26"/>
      <c r="LSY236" s="26"/>
      <c r="LSZ236" s="26"/>
      <c r="LTA236" s="26"/>
      <c r="LTB236" s="26"/>
      <c r="LTC236" s="26"/>
      <c r="LTD236" s="26"/>
      <c r="LTE236" s="26"/>
      <c r="LTF236" s="26"/>
      <c r="LTG236" s="26"/>
      <c r="LTH236" s="26"/>
      <c r="LTI236" s="26"/>
      <c r="LTJ236" s="26"/>
      <c r="LTK236" s="26"/>
      <c r="LTL236" s="26"/>
      <c r="LTM236" s="26"/>
      <c r="LTN236" s="26"/>
      <c r="LTO236" s="26"/>
      <c r="LTP236" s="26"/>
      <c r="LTQ236" s="26"/>
      <c r="LTR236" s="26"/>
      <c r="LTS236" s="26"/>
      <c r="LTT236" s="26"/>
      <c r="LTU236" s="26"/>
      <c r="LTV236" s="26"/>
      <c r="LTW236" s="26"/>
      <c r="LTX236" s="26"/>
      <c r="LTY236" s="26"/>
      <c r="LTZ236" s="26"/>
      <c r="LUA236" s="26"/>
      <c r="LUB236" s="26"/>
      <c r="LUC236" s="26"/>
      <c r="LUD236" s="26"/>
      <c r="LUE236" s="26"/>
      <c r="LUF236" s="26"/>
      <c r="LUG236" s="26"/>
      <c r="LUH236" s="26"/>
      <c r="LUI236" s="26"/>
      <c r="LUJ236" s="26"/>
      <c r="LUK236" s="26"/>
      <c r="LUL236" s="26"/>
      <c r="LUM236" s="26"/>
      <c r="LUN236" s="26"/>
      <c r="LUO236" s="26"/>
      <c r="LUP236" s="26"/>
      <c r="LUQ236" s="26"/>
      <c r="LUR236" s="26"/>
      <c r="LUS236" s="26"/>
      <c r="LUT236" s="26"/>
      <c r="LUU236" s="26"/>
      <c r="LUV236" s="26"/>
      <c r="LUW236" s="26"/>
      <c r="LUX236" s="26"/>
      <c r="LUY236" s="26"/>
      <c r="LUZ236" s="26"/>
      <c r="LVA236" s="26"/>
      <c r="LVB236" s="26"/>
      <c r="LVC236" s="26"/>
      <c r="LVD236" s="26"/>
      <c r="LVE236" s="26"/>
      <c r="LVF236" s="26"/>
      <c r="LVG236" s="26"/>
      <c r="LVH236" s="26"/>
      <c r="LVI236" s="26"/>
      <c r="LVJ236" s="26"/>
      <c r="LVK236" s="26"/>
      <c r="LVL236" s="26"/>
      <c r="LVM236" s="26"/>
      <c r="LVN236" s="26"/>
      <c r="LVO236" s="26"/>
      <c r="LVP236" s="26"/>
      <c r="LVQ236" s="26"/>
      <c r="LVR236" s="26"/>
      <c r="LVS236" s="26"/>
      <c r="LVT236" s="26"/>
      <c r="LVU236" s="26"/>
      <c r="LVV236" s="26"/>
      <c r="LVW236" s="26"/>
      <c r="LVX236" s="26"/>
      <c r="LVY236" s="26"/>
      <c r="LVZ236" s="26"/>
      <c r="LWA236" s="26"/>
      <c r="LWB236" s="26"/>
      <c r="LWC236" s="26"/>
      <c r="LWD236" s="26"/>
      <c r="LWE236" s="26"/>
      <c r="LWF236" s="26"/>
      <c r="LWG236" s="26"/>
      <c r="LWH236" s="26"/>
      <c r="LWI236" s="26"/>
      <c r="LWJ236" s="26"/>
      <c r="LWK236" s="26"/>
      <c r="LWL236" s="26"/>
      <c r="LWM236" s="26"/>
      <c r="LWN236" s="26"/>
      <c r="LWO236" s="26"/>
      <c r="LWP236" s="26"/>
      <c r="LWQ236" s="26"/>
      <c r="LWR236" s="26"/>
      <c r="LWS236" s="26"/>
      <c r="LWT236" s="26"/>
      <c r="LWU236" s="26"/>
      <c r="LWV236" s="26"/>
      <c r="LWW236" s="26"/>
      <c r="LWX236" s="26"/>
      <c r="LWY236" s="26"/>
      <c r="LWZ236" s="26"/>
      <c r="LXA236" s="26"/>
      <c r="LXB236" s="26"/>
      <c r="LXC236" s="26"/>
      <c r="LXD236" s="26"/>
      <c r="LXE236" s="26"/>
      <c r="LXF236" s="26"/>
      <c r="LXG236" s="26"/>
      <c r="LXH236" s="26"/>
      <c r="LXI236" s="26"/>
      <c r="LXJ236" s="26"/>
      <c r="LXK236" s="26"/>
      <c r="LXL236" s="26"/>
      <c r="LXM236" s="26"/>
      <c r="LXN236" s="26"/>
      <c r="LXO236" s="26"/>
      <c r="LXP236" s="26"/>
      <c r="LXQ236" s="26"/>
      <c r="LXR236" s="26"/>
      <c r="LXS236" s="26"/>
      <c r="LXT236" s="26"/>
      <c r="LXU236" s="26"/>
      <c r="LXV236" s="26"/>
      <c r="LXW236" s="26"/>
      <c r="LXX236" s="26"/>
      <c r="LXY236" s="26"/>
      <c r="LXZ236" s="26"/>
      <c r="LYA236" s="26"/>
      <c r="LYB236" s="26"/>
      <c r="LYC236" s="26"/>
      <c r="LYD236" s="26"/>
      <c r="LYE236" s="26"/>
      <c r="LYF236" s="26"/>
      <c r="LYG236" s="26"/>
      <c r="LYH236" s="26"/>
      <c r="LYI236" s="26"/>
      <c r="LYJ236" s="26"/>
      <c r="LYK236" s="26"/>
      <c r="LYL236" s="26"/>
      <c r="LYM236" s="26"/>
      <c r="LYN236" s="26"/>
      <c r="LYO236" s="26"/>
      <c r="LYP236" s="26"/>
      <c r="LYQ236" s="26"/>
      <c r="LYR236" s="26"/>
      <c r="LYS236" s="26"/>
      <c r="LYT236" s="26"/>
      <c r="LYU236" s="26"/>
      <c r="LYV236" s="26"/>
      <c r="LYW236" s="26"/>
      <c r="LYX236" s="26"/>
      <c r="LYY236" s="26"/>
      <c r="LYZ236" s="26"/>
      <c r="LZA236" s="26"/>
      <c r="LZB236" s="26"/>
      <c r="LZC236" s="26"/>
      <c r="LZD236" s="26"/>
      <c r="LZE236" s="26"/>
      <c r="LZF236" s="26"/>
      <c r="LZG236" s="26"/>
      <c r="LZH236" s="26"/>
      <c r="LZI236" s="26"/>
      <c r="LZJ236" s="26"/>
      <c r="LZK236" s="26"/>
      <c r="LZL236" s="26"/>
      <c r="LZM236" s="26"/>
      <c r="LZN236" s="26"/>
      <c r="LZO236" s="26"/>
      <c r="LZP236" s="26"/>
      <c r="LZQ236" s="26"/>
      <c r="LZR236" s="26"/>
      <c r="LZS236" s="26"/>
      <c r="LZT236" s="26"/>
      <c r="LZU236" s="26"/>
      <c r="LZV236" s="26"/>
      <c r="LZW236" s="26"/>
      <c r="LZX236" s="26"/>
      <c r="LZY236" s="26"/>
      <c r="LZZ236" s="26"/>
      <c r="MAA236" s="26"/>
      <c r="MAB236" s="26"/>
      <c r="MAC236" s="26"/>
      <c r="MAD236" s="26"/>
      <c r="MAE236" s="26"/>
      <c r="MAF236" s="26"/>
      <c r="MAG236" s="26"/>
      <c r="MAH236" s="26"/>
      <c r="MAI236" s="26"/>
      <c r="MAJ236" s="26"/>
      <c r="MAK236" s="26"/>
      <c r="MAL236" s="26"/>
      <c r="MAM236" s="26"/>
      <c r="MAN236" s="26"/>
      <c r="MAO236" s="26"/>
      <c r="MAP236" s="26"/>
      <c r="MAQ236" s="26"/>
      <c r="MAR236" s="26"/>
      <c r="MAS236" s="26"/>
      <c r="MAT236" s="26"/>
      <c r="MAU236" s="26"/>
      <c r="MAV236" s="26"/>
      <c r="MAW236" s="26"/>
      <c r="MAX236" s="26"/>
      <c r="MAY236" s="26"/>
      <c r="MAZ236" s="26"/>
      <c r="MBA236" s="26"/>
      <c r="MBB236" s="26"/>
      <c r="MBC236" s="26"/>
      <c r="MBD236" s="26"/>
      <c r="MBE236" s="26"/>
      <c r="MBF236" s="26"/>
      <c r="MBG236" s="26"/>
      <c r="MBH236" s="26"/>
      <c r="MBI236" s="26"/>
      <c r="MBJ236" s="26"/>
      <c r="MBK236" s="26"/>
      <c r="MBL236" s="26"/>
      <c r="MBM236" s="26"/>
      <c r="MBN236" s="26"/>
      <c r="MBO236" s="26"/>
      <c r="MBP236" s="26"/>
      <c r="MBQ236" s="26"/>
      <c r="MBR236" s="26"/>
      <c r="MBS236" s="26"/>
      <c r="MBT236" s="26"/>
      <c r="MBU236" s="26"/>
      <c r="MBV236" s="26"/>
      <c r="MBW236" s="26"/>
      <c r="MBX236" s="26"/>
      <c r="MBY236" s="26"/>
      <c r="MBZ236" s="26"/>
      <c r="MCA236" s="26"/>
      <c r="MCB236" s="26"/>
      <c r="MCC236" s="26"/>
      <c r="MCD236" s="26"/>
      <c r="MCE236" s="26"/>
      <c r="MCF236" s="26"/>
      <c r="MCG236" s="26"/>
      <c r="MCH236" s="26"/>
      <c r="MCI236" s="26"/>
      <c r="MCJ236" s="26"/>
      <c r="MCK236" s="26"/>
      <c r="MCL236" s="26"/>
      <c r="MCM236" s="26"/>
      <c r="MCN236" s="26"/>
      <c r="MCO236" s="26"/>
      <c r="MCP236" s="26"/>
      <c r="MCQ236" s="26"/>
      <c r="MCR236" s="26"/>
      <c r="MCS236" s="26"/>
      <c r="MCT236" s="26"/>
      <c r="MCU236" s="26"/>
      <c r="MCV236" s="26"/>
      <c r="MCW236" s="26"/>
      <c r="MCX236" s="26"/>
      <c r="MCY236" s="26"/>
      <c r="MCZ236" s="26"/>
      <c r="MDA236" s="26"/>
      <c r="MDB236" s="26"/>
      <c r="MDC236" s="26"/>
      <c r="MDD236" s="26"/>
      <c r="MDE236" s="26"/>
      <c r="MDF236" s="26"/>
      <c r="MDG236" s="26"/>
      <c r="MDH236" s="26"/>
      <c r="MDI236" s="26"/>
      <c r="MDJ236" s="26"/>
      <c r="MDK236" s="26"/>
      <c r="MDL236" s="26"/>
      <c r="MDM236" s="26"/>
      <c r="MDN236" s="26"/>
      <c r="MDO236" s="26"/>
      <c r="MDP236" s="26"/>
      <c r="MDQ236" s="26"/>
      <c r="MDR236" s="26"/>
      <c r="MDS236" s="26"/>
      <c r="MDT236" s="26"/>
      <c r="MDU236" s="26"/>
      <c r="MDV236" s="26"/>
      <c r="MDW236" s="26"/>
      <c r="MDX236" s="26"/>
      <c r="MDY236" s="26"/>
      <c r="MDZ236" s="26"/>
      <c r="MEA236" s="26"/>
      <c r="MEB236" s="26"/>
      <c r="MEC236" s="26"/>
      <c r="MED236" s="26"/>
      <c r="MEE236" s="26"/>
      <c r="MEF236" s="26"/>
      <c r="MEG236" s="26"/>
      <c r="MEH236" s="26"/>
      <c r="MEI236" s="26"/>
      <c r="MEJ236" s="26"/>
      <c r="MEK236" s="26"/>
      <c r="MEL236" s="26"/>
      <c r="MEM236" s="26"/>
      <c r="MEN236" s="26"/>
      <c r="MEO236" s="26"/>
      <c r="MEP236" s="26"/>
      <c r="MEQ236" s="26"/>
      <c r="MER236" s="26"/>
      <c r="MES236" s="26"/>
      <c r="MET236" s="26"/>
      <c r="MEU236" s="26"/>
      <c r="MEV236" s="26"/>
      <c r="MEW236" s="26"/>
      <c r="MEX236" s="26"/>
      <c r="MEY236" s="26"/>
      <c r="MEZ236" s="26"/>
      <c r="MFA236" s="26"/>
      <c r="MFB236" s="26"/>
      <c r="MFC236" s="26"/>
      <c r="MFD236" s="26"/>
      <c r="MFE236" s="26"/>
      <c r="MFF236" s="26"/>
      <c r="MFG236" s="26"/>
      <c r="MFH236" s="26"/>
      <c r="MFI236" s="26"/>
      <c r="MFJ236" s="26"/>
      <c r="MFK236" s="26"/>
      <c r="MFL236" s="26"/>
      <c r="MFM236" s="26"/>
      <c r="MFN236" s="26"/>
      <c r="MFO236" s="26"/>
      <c r="MFP236" s="26"/>
      <c r="MFQ236" s="26"/>
      <c r="MFR236" s="26"/>
      <c r="MFS236" s="26"/>
      <c r="MFT236" s="26"/>
      <c r="MFU236" s="26"/>
      <c r="MFV236" s="26"/>
      <c r="MFW236" s="26"/>
      <c r="MFX236" s="26"/>
      <c r="MFY236" s="26"/>
      <c r="MFZ236" s="26"/>
      <c r="MGA236" s="26"/>
      <c r="MGB236" s="26"/>
      <c r="MGC236" s="26"/>
      <c r="MGD236" s="26"/>
      <c r="MGE236" s="26"/>
      <c r="MGF236" s="26"/>
      <c r="MGG236" s="26"/>
      <c r="MGH236" s="26"/>
      <c r="MGI236" s="26"/>
      <c r="MGJ236" s="26"/>
      <c r="MGK236" s="26"/>
      <c r="MGL236" s="26"/>
      <c r="MGM236" s="26"/>
      <c r="MGN236" s="26"/>
      <c r="MGO236" s="26"/>
      <c r="MGP236" s="26"/>
      <c r="MGQ236" s="26"/>
      <c r="MGR236" s="26"/>
      <c r="MGS236" s="26"/>
      <c r="MGT236" s="26"/>
      <c r="MGU236" s="26"/>
      <c r="MGV236" s="26"/>
      <c r="MGW236" s="26"/>
      <c r="MGX236" s="26"/>
      <c r="MGY236" s="26"/>
      <c r="MGZ236" s="26"/>
      <c r="MHA236" s="26"/>
      <c r="MHB236" s="26"/>
      <c r="MHC236" s="26"/>
      <c r="MHD236" s="26"/>
      <c r="MHE236" s="26"/>
      <c r="MHF236" s="26"/>
      <c r="MHG236" s="26"/>
      <c r="MHH236" s="26"/>
      <c r="MHI236" s="26"/>
      <c r="MHJ236" s="26"/>
      <c r="MHK236" s="26"/>
      <c r="MHL236" s="26"/>
      <c r="MHM236" s="26"/>
      <c r="MHN236" s="26"/>
      <c r="MHO236" s="26"/>
      <c r="MHP236" s="26"/>
      <c r="MHQ236" s="26"/>
      <c r="MHR236" s="26"/>
      <c r="MHS236" s="26"/>
      <c r="MHT236" s="26"/>
      <c r="MHU236" s="26"/>
      <c r="MHV236" s="26"/>
      <c r="MHW236" s="26"/>
      <c r="MHX236" s="26"/>
      <c r="MHY236" s="26"/>
      <c r="MHZ236" s="26"/>
      <c r="MIA236" s="26"/>
      <c r="MIB236" s="26"/>
      <c r="MIC236" s="26"/>
      <c r="MID236" s="26"/>
      <c r="MIE236" s="26"/>
      <c r="MIF236" s="26"/>
      <c r="MIG236" s="26"/>
      <c r="MIH236" s="26"/>
      <c r="MII236" s="26"/>
      <c r="MIJ236" s="26"/>
      <c r="MIK236" s="26"/>
      <c r="MIL236" s="26"/>
      <c r="MIM236" s="26"/>
      <c r="MIN236" s="26"/>
      <c r="MIO236" s="26"/>
      <c r="MIP236" s="26"/>
      <c r="MIQ236" s="26"/>
      <c r="MIR236" s="26"/>
      <c r="MIS236" s="26"/>
      <c r="MIT236" s="26"/>
      <c r="MIU236" s="26"/>
      <c r="MIV236" s="26"/>
      <c r="MIW236" s="26"/>
      <c r="MIX236" s="26"/>
      <c r="MIY236" s="26"/>
      <c r="MIZ236" s="26"/>
      <c r="MJA236" s="26"/>
      <c r="MJB236" s="26"/>
      <c r="MJC236" s="26"/>
      <c r="MJD236" s="26"/>
      <c r="MJE236" s="26"/>
      <c r="MJF236" s="26"/>
      <c r="MJG236" s="26"/>
      <c r="MJH236" s="26"/>
      <c r="MJI236" s="26"/>
      <c r="MJJ236" s="26"/>
      <c r="MJK236" s="26"/>
      <c r="MJL236" s="26"/>
      <c r="MJM236" s="26"/>
      <c r="MJN236" s="26"/>
      <c r="MJO236" s="26"/>
      <c r="MJP236" s="26"/>
      <c r="MJQ236" s="26"/>
      <c r="MJR236" s="26"/>
      <c r="MJS236" s="26"/>
      <c r="MJT236" s="26"/>
      <c r="MJU236" s="26"/>
      <c r="MJV236" s="26"/>
      <c r="MJW236" s="26"/>
      <c r="MJX236" s="26"/>
      <c r="MJY236" s="26"/>
      <c r="MJZ236" s="26"/>
      <c r="MKA236" s="26"/>
      <c r="MKB236" s="26"/>
      <c r="MKC236" s="26"/>
      <c r="MKD236" s="26"/>
      <c r="MKE236" s="26"/>
      <c r="MKF236" s="26"/>
      <c r="MKG236" s="26"/>
      <c r="MKH236" s="26"/>
      <c r="MKI236" s="26"/>
      <c r="MKJ236" s="26"/>
      <c r="MKK236" s="26"/>
      <c r="MKL236" s="26"/>
      <c r="MKM236" s="26"/>
      <c r="MKN236" s="26"/>
      <c r="MKO236" s="26"/>
      <c r="MKP236" s="26"/>
      <c r="MKQ236" s="26"/>
      <c r="MKR236" s="26"/>
      <c r="MKS236" s="26"/>
      <c r="MKT236" s="26"/>
      <c r="MKU236" s="26"/>
      <c r="MKV236" s="26"/>
      <c r="MKW236" s="26"/>
      <c r="MKX236" s="26"/>
      <c r="MKY236" s="26"/>
      <c r="MKZ236" s="26"/>
      <c r="MLA236" s="26"/>
      <c r="MLB236" s="26"/>
      <c r="MLC236" s="26"/>
      <c r="MLD236" s="26"/>
      <c r="MLE236" s="26"/>
      <c r="MLF236" s="26"/>
      <c r="MLG236" s="26"/>
      <c r="MLH236" s="26"/>
      <c r="MLI236" s="26"/>
      <c r="MLJ236" s="26"/>
      <c r="MLK236" s="26"/>
      <c r="MLL236" s="26"/>
      <c r="MLM236" s="26"/>
      <c r="MLN236" s="26"/>
      <c r="MLO236" s="26"/>
      <c r="MLP236" s="26"/>
      <c r="MLQ236" s="26"/>
      <c r="MLR236" s="26"/>
      <c r="MLS236" s="26"/>
      <c r="MLT236" s="26"/>
      <c r="MLU236" s="26"/>
      <c r="MLV236" s="26"/>
      <c r="MLW236" s="26"/>
      <c r="MLX236" s="26"/>
      <c r="MLY236" s="26"/>
      <c r="MLZ236" s="26"/>
      <c r="MMA236" s="26"/>
      <c r="MMB236" s="26"/>
      <c r="MMC236" s="26"/>
      <c r="MMD236" s="26"/>
      <c r="MME236" s="26"/>
      <c r="MMF236" s="26"/>
      <c r="MMG236" s="26"/>
      <c r="MMH236" s="26"/>
      <c r="MMI236" s="26"/>
      <c r="MMJ236" s="26"/>
      <c r="MMK236" s="26"/>
      <c r="MML236" s="26"/>
      <c r="MMM236" s="26"/>
      <c r="MMN236" s="26"/>
      <c r="MMO236" s="26"/>
      <c r="MMP236" s="26"/>
      <c r="MMQ236" s="26"/>
      <c r="MMR236" s="26"/>
      <c r="MMS236" s="26"/>
      <c r="MMT236" s="26"/>
      <c r="MMU236" s="26"/>
      <c r="MMV236" s="26"/>
      <c r="MMW236" s="26"/>
      <c r="MMX236" s="26"/>
      <c r="MMY236" s="26"/>
      <c r="MMZ236" s="26"/>
      <c r="MNA236" s="26"/>
      <c r="MNB236" s="26"/>
      <c r="MNC236" s="26"/>
      <c r="MND236" s="26"/>
      <c r="MNE236" s="26"/>
      <c r="MNF236" s="26"/>
      <c r="MNG236" s="26"/>
      <c r="MNH236" s="26"/>
      <c r="MNI236" s="26"/>
      <c r="MNJ236" s="26"/>
      <c r="MNK236" s="26"/>
      <c r="MNL236" s="26"/>
      <c r="MNM236" s="26"/>
      <c r="MNN236" s="26"/>
      <c r="MNO236" s="26"/>
      <c r="MNP236" s="26"/>
      <c r="MNQ236" s="26"/>
      <c r="MNR236" s="26"/>
      <c r="MNS236" s="26"/>
      <c r="MNT236" s="26"/>
      <c r="MNU236" s="26"/>
      <c r="MNV236" s="26"/>
      <c r="MNW236" s="26"/>
      <c r="MNX236" s="26"/>
      <c r="MNY236" s="26"/>
      <c r="MNZ236" s="26"/>
      <c r="MOA236" s="26"/>
      <c r="MOB236" s="26"/>
      <c r="MOC236" s="26"/>
      <c r="MOD236" s="26"/>
      <c r="MOE236" s="26"/>
      <c r="MOF236" s="26"/>
      <c r="MOG236" s="26"/>
      <c r="MOH236" s="26"/>
      <c r="MOI236" s="26"/>
      <c r="MOJ236" s="26"/>
      <c r="MOK236" s="26"/>
      <c r="MOL236" s="26"/>
      <c r="MOM236" s="26"/>
      <c r="MON236" s="26"/>
      <c r="MOO236" s="26"/>
      <c r="MOP236" s="26"/>
      <c r="MOQ236" s="26"/>
      <c r="MOR236" s="26"/>
      <c r="MOS236" s="26"/>
      <c r="MOT236" s="26"/>
      <c r="MOU236" s="26"/>
      <c r="MOV236" s="26"/>
      <c r="MOW236" s="26"/>
      <c r="MOX236" s="26"/>
      <c r="MOY236" s="26"/>
      <c r="MOZ236" s="26"/>
      <c r="MPA236" s="26"/>
      <c r="MPB236" s="26"/>
      <c r="MPC236" s="26"/>
      <c r="MPD236" s="26"/>
      <c r="MPE236" s="26"/>
      <c r="MPF236" s="26"/>
      <c r="MPG236" s="26"/>
      <c r="MPH236" s="26"/>
      <c r="MPI236" s="26"/>
      <c r="MPJ236" s="26"/>
      <c r="MPK236" s="26"/>
      <c r="MPL236" s="26"/>
      <c r="MPM236" s="26"/>
      <c r="MPN236" s="26"/>
      <c r="MPO236" s="26"/>
      <c r="MPP236" s="26"/>
      <c r="MPQ236" s="26"/>
      <c r="MPR236" s="26"/>
      <c r="MPS236" s="26"/>
      <c r="MPT236" s="26"/>
      <c r="MPU236" s="26"/>
      <c r="MPV236" s="26"/>
      <c r="MPW236" s="26"/>
      <c r="MPX236" s="26"/>
      <c r="MPY236" s="26"/>
      <c r="MPZ236" s="26"/>
      <c r="MQA236" s="26"/>
      <c r="MQB236" s="26"/>
      <c r="MQC236" s="26"/>
      <c r="MQD236" s="26"/>
      <c r="MQE236" s="26"/>
      <c r="MQF236" s="26"/>
      <c r="MQG236" s="26"/>
      <c r="MQH236" s="26"/>
      <c r="MQI236" s="26"/>
      <c r="MQJ236" s="26"/>
      <c r="MQK236" s="26"/>
      <c r="MQL236" s="26"/>
      <c r="MQM236" s="26"/>
      <c r="MQN236" s="26"/>
      <c r="MQO236" s="26"/>
      <c r="MQP236" s="26"/>
      <c r="MQQ236" s="26"/>
      <c r="MQR236" s="26"/>
      <c r="MQS236" s="26"/>
      <c r="MQT236" s="26"/>
      <c r="MQU236" s="26"/>
      <c r="MQV236" s="26"/>
      <c r="MQW236" s="26"/>
      <c r="MQX236" s="26"/>
      <c r="MQY236" s="26"/>
      <c r="MQZ236" s="26"/>
      <c r="MRA236" s="26"/>
      <c r="MRB236" s="26"/>
      <c r="MRC236" s="26"/>
      <c r="MRD236" s="26"/>
      <c r="MRE236" s="26"/>
      <c r="MRF236" s="26"/>
      <c r="MRG236" s="26"/>
      <c r="MRH236" s="26"/>
      <c r="MRI236" s="26"/>
      <c r="MRJ236" s="26"/>
      <c r="MRK236" s="26"/>
      <c r="MRL236" s="26"/>
      <c r="MRM236" s="26"/>
      <c r="MRN236" s="26"/>
      <c r="MRO236" s="26"/>
      <c r="MRP236" s="26"/>
      <c r="MRQ236" s="26"/>
      <c r="MRR236" s="26"/>
      <c r="MRS236" s="26"/>
      <c r="MRT236" s="26"/>
      <c r="MRU236" s="26"/>
      <c r="MRV236" s="26"/>
      <c r="MRW236" s="26"/>
      <c r="MRX236" s="26"/>
      <c r="MRY236" s="26"/>
      <c r="MRZ236" s="26"/>
      <c r="MSA236" s="26"/>
      <c r="MSB236" s="26"/>
      <c r="MSC236" s="26"/>
      <c r="MSD236" s="26"/>
      <c r="MSE236" s="26"/>
      <c r="MSF236" s="26"/>
      <c r="MSG236" s="26"/>
      <c r="MSH236" s="26"/>
      <c r="MSI236" s="26"/>
      <c r="MSJ236" s="26"/>
      <c r="MSK236" s="26"/>
      <c r="MSL236" s="26"/>
      <c r="MSM236" s="26"/>
      <c r="MSN236" s="26"/>
      <c r="MSO236" s="26"/>
      <c r="MSP236" s="26"/>
      <c r="MSQ236" s="26"/>
      <c r="MSR236" s="26"/>
      <c r="MSS236" s="26"/>
      <c r="MST236" s="26"/>
      <c r="MSU236" s="26"/>
      <c r="MSV236" s="26"/>
      <c r="MSW236" s="26"/>
      <c r="MSX236" s="26"/>
      <c r="MSY236" s="26"/>
      <c r="MSZ236" s="26"/>
      <c r="MTA236" s="26"/>
      <c r="MTB236" s="26"/>
      <c r="MTC236" s="26"/>
      <c r="MTD236" s="26"/>
      <c r="MTE236" s="26"/>
      <c r="MTF236" s="26"/>
      <c r="MTG236" s="26"/>
      <c r="MTH236" s="26"/>
      <c r="MTI236" s="26"/>
      <c r="MTJ236" s="26"/>
      <c r="MTK236" s="26"/>
      <c r="MTL236" s="26"/>
      <c r="MTM236" s="26"/>
      <c r="MTN236" s="26"/>
      <c r="MTO236" s="26"/>
      <c r="MTP236" s="26"/>
      <c r="MTQ236" s="26"/>
      <c r="MTR236" s="26"/>
      <c r="MTS236" s="26"/>
      <c r="MTT236" s="26"/>
      <c r="MTU236" s="26"/>
      <c r="MTV236" s="26"/>
      <c r="MTW236" s="26"/>
      <c r="MTX236" s="26"/>
      <c r="MTY236" s="26"/>
      <c r="MTZ236" s="26"/>
      <c r="MUA236" s="26"/>
      <c r="MUB236" s="26"/>
      <c r="MUC236" s="26"/>
      <c r="MUD236" s="26"/>
      <c r="MUE236" s="26"/>
      <c r="MUF236" s="26"/>
      <c r="MUG236" s="26"/>
      <c r="MUH236" s="26"/>
      <c r="MUI236" s="26"/>
      <c r="MUJ236" s="26"/>
      <c r="MUK236" s="26"/>
      <c r="MUL236" s="26"/>
      <c r="MUM236" s="26"/>
      <c r="MUN236" s="26"/>
      <c r="MUO236" s="26"/>
      <c r="MUP236" s="26"/>
      <c r="MUQ236" s="26"/>
      <c r="MUR236" s="26"/>
      <c r="MUS236" s="26"/>
      <c r="MUT236" s="26"/>
      <c r="MUU236" s="26"/>
      <c r="MUV236" s="26"/>
      <c r="MUW236" s="26"/>
      <c r="MUX236" s="26"/>
      <c r="MUY236" s="26"/>
      <c r="MUZ236" s="26"/>
      <c r="MVA236" s="26"/>
      <c r="MVB236" s="26"/>
      <c r="MVC236" s="26"/>
      <c r="MVD236" s="26"/>
      <c r="MVE236" s="26"/>
      <c r="MVF236" s="26"/>
      <c r="MVG236" s="26"/>
      <c r="MVH236" s="26"/>
      <c r="MVI236" s="26"/>
      <c r="MVJ236" s="26"/>
      <c r="MVK236" s="26"/>
      <c r="MVL236" s="26"/>
      <c r="MVM236" s="26"/>
      <c r="MVN236" s="26"/>
      <c r="MVO236" s="26"/>
      <c r="MVP236" s="26"/>
      <c r="MVQ236" s="26"/>
      <c r="MVR236" s="26"/>
      <c r="MVS236" s="26"/>
      <c r="MVT236" s="26"/>
      <c r="MVU236" s="26"/>
      <c r="MVV236" s="26"/>
      <c r="MVW236" s="26"/>
      <c r="MVX236" s="26"/>
      <c r="MVY236" s="26"/>
      <c r="MVZ236" s="26"/>
      <c r="MWA236" s="26"/>
      <c r="MWB236" s="26"/>
      <c r="MWC236" s="26"/>
      <c r="MWD236" s="26"/>
      <c r="MWE236" s="26"/>
      <c r="MWF236" s="26"/>
      <c r="MWG236" s="26"/>
      <c r="MWH236" s="26"/>
      <c r="MWI236" s="26"/>
      <c r="MWJ236" s="26"/>
      <c r="MWK236" s="26"/>
      <c r="MWL236" s="26"/>
      <c r="MWM236" s="26"/>
      <c r="MWN236" s="26"/>
      <c r="MWO236" s="26"/>
      <c r="MWP236" s="26"/>
      <c r="MWQ236" s="26"/>
      <c r="MWR236" s="26"/>
      <c r="MWS236" s="26"/>
      <c r="MWT236" s="26"/>
      <c r="MWU236" s="26"/>
      <c r="MWV236" s="26"/>
      <c r="MWW236" s="26"/>
      <c r="MWX236" s="26"/>
      <c r="MWY236" s="26"/>
      <c r="MWZ236" s="26"/>
      <c r="MXA236" s="26"/>
      <c r="MXB236" s="26"/>
      <c r="MXC236" s="26"/>
      <c r="MXD236" s="26"/>
      <c r="MXE236" s="26"/>
      <c r="MXF236" s="26"/>
      <c r="MXG236" s="26"/>
      <c r="MXH236" s="26"/>
      <c r="MXI236" s="26"/>
      <c r="MXJ236" s="26"/>
      <c r="MXK236" s="26"/>
      <c r="MXL236" s="26"/>
      <c r="MXM236" s="26"/>
      <c r="MXN236" s="26"/>
      <c r="MXO236" s="26"/>
      <c r="MXP236" s="26"/>
      <c r="MXQ236" s="26"/>
      <c r="MXR236" s="26"/>
      <c r="MXS236" s="26"/>
      <c r="MXT236" s="26"/>
      <c r="MXU236" s="26"/>
      <c r="MXV236" s="26"/>
      <c r="MXW236" s="26"/>
      <c r="MXX236" s="26"/>
      <c r="MXY236" s="26"/>
      <c r="MXZ236" s="26"/>
      <c r="MYA236" s="26"/>
      <c r="MYB236" s="26"/>
      <c r="MYC236" s="26"/>
      <c r="MYD236" s="26"/>
      <c r="MYE236" s="26"/>
      <c r="MYF236" s="26"/>
      <c r="MYG236" s="26"/>
      <c r="MYH236" s="26"/>
      <c r="MYI236" s="26"/>
      <c r="MYJ236" s="26"/>
      <c r="MYK236" s="26"/>
      <c r="MYL236" s="26"/>
      <c r="MYM236" s="26"/>
      <c r="MYN236" s="26"/>
      <c r="MYO236" s="26"/>
      <c r="MYP236" s="26"/>
      <c r="MYQ236" s="26"/>
      <c r="MYR236" s="26"/>
      <c r="MYS236" s="26"/>
      <c r="MYT236" s="26"/>
      <c r="MYU236" s="26"/>
      <c r="MYV236" s="26"/>
      <c r="MYW236" s="26"/>
      <c r="MYX236" s="26"/>
      <c r="MYY236" s="26"/>
      <c r="MYZ236" s="26"/>
      <c r="MZA236" s="26"/>
      <c r="MZB236" s="26"/>
      <c r="MZC236" s="26"/>
      <c r="MZD236" s="26"/>
      <c r="MZE236" s="26"/>
      <c r="MZF236" s="26"/>
      <c r="MZG236" s="26"/>
      <c r="MZH236" s="26"/>
      <c r="MZI236" s="26"/>
      <c r="MZJ236" s="26"/>
      <c r="MZK236" s="26"/>
      <c r="MZL236" s="26"/>
      <c r="MZM236" s="26"/>
      <c r="MZN236" s="26"/>
      <c r="MZO236" s="26"/>
      <c r="MZP236" s="26"/>
      <c r="MZQ236" s="26"/>
      <c r="MZR236" s="26"/>
      <c r="MZS236" s="26"/>
      <c r="MZT236" s="26"/>
      <c r="MZU236" s="26"/>
      <c r="MZV236" s="26"/>
      <c r="MZW236" s="26"/>
      <c r="MZX236" s="26"/>
      <c r="MZY236" s="26"/>
      <c r="MZZ236" s="26"/>
      <c r="NAA236" s="26"/>
      <c r="NAB236" s="26"/>
      <c r="NAC236" s="26"/>
      <c r="NAD236" s="26"/>
      <c r="NAE236" s="26"/>
      <c r="NAF236" s="26"/>
      <c r="NAG236" s="26"/>
      <c r="NAH236" s="26"/>
      <c r="NAI236" s="26"/>
      <c r="NAJ236" s="26"/>
      <c r="NAK236" s="26"/>
      <c r="NAL236" s="26"/>
      <c r="NAM236" s="26"/>
      <c r="NAN236" s="26"/>
      <c r="NAO236" s="26"/>
      <c r="NAP236" s="26"/>
      <c r="NAQ236" s="26"/>
      <c r="NAR236" s="26"/>
      <c r="NAS236" s="26"/>
      <c r="NAT236" s="26"/>
      <c r="NAU236" s="26"/>
      <c r="NAV236" s="26"/>
      <c r="NAW236" s="26"/>
      <c r="NAX236" s="26"/>
      <c r="NAY236" s="26"/>
      <c r="NAZ236" s="26"/>
      <c r="NBA236" s="26"/>
      <c r="NBB236" s="26"/>
      <c r="NBC236" s="26"/>
      <c r="NBD236" s="26"/>
      <c r="NBE236" s="26"/>
      <c r="NBF236" s="26"/>
      <c r="NBG236" s="26"/>
      <c r="NBH236" s="26"/>
      <c r="NBI236" s="26"/>
      <c r="NBJ236" s="26"/>
      <c r="NBK236" s="26"/>
      <c r="NBL236" s="26"/>
      <c r="NBM236" s="26"/>
      <c r="NBN236" s="26"/>
      <c r="NBO236" s="26"/>
      <c r="NBP236" s="26"/>
      <c r="NBQ236" s="26"/>
      <c r="NBR236" s="26"/>
      <c r="NBS236" s="26"/>
      <c r="NBT236" s="26"/>
      <c r="NBU236" s="26"/>
      <c r="NBV236" s="26"/>
      <c r="NBW236" s="26"/>
      <c r="NBX236" s="26"/>
      <c r="NBY236" s="26"/>
      <c r="NBZ236" s="26"/>
      <c r="NCA236" s="26"/>
      <c r="NCB236" s="26"/>
      <c r="NCC236" s="26"/>
      <c r="NCD236" s="26"/>
      <c r="NCE236" s="26"/>
      <c r="NCF236" s="26"/>
      <c r="NCG236" s="26"/>
      <c r="NCH236" s="26"/>
      <c r="NCI236" s="26"/>
      <c r="NCJ236" s="26"/>
      <c r="NCK236" s="26"/>
      <c r="NCL236" s="26"/>
      <c r="NCM236" s="26"/>
      <c r="NCN236" s="26"/>
      <c r="NCO236" s="26"/>
      <c r="NCP236" s="26"/>
      <c r="NCQ236" s="26"/>
      <c r="NCR236" s="26"/>
      <c r="NCS236" s="26"/>
      <c r="NCT236" s="26"/>
      <c r="NCU236" s="26"/>
      <c r="NCV236" s="26"/>
      <c r="NCW236" s="26"/>
      <c r="NCX236" s="26"/>
      <c r="NCY236" s="26"/>
      <c r="NCZ236" s="26"/>
      <c r="NDA236" s="26"/>
      <c r="NDB236" s="26"/>
      <c r="NDC236" s="26"/>
      <c r="NDD236" s="26"/>
      <c r="NDE236" s="26"/>
      <c r="NDF236" s="26"/>
      <c r="NDG236" s="26"/>
      <c r="NDH236" s="26"/>
      <c r="NDI236" s="26"/>
      <c r="NDJ236" s="26"/>
      <c r="NDK236" s="26"/>
      <c r="NDL236" s="26"/>
      <c r="NDM236" s="26"/>
      <c r="NDN236" s="26"/>
      <c r="NDO236" s="26"/>
      <c r="NDP236" s="26"/>
      <c r="NDQ236" s="26"/>
      <c r="NDR236" s="26"/>
      <c r="NDS236" s="26"/>
      <c r="NDT236" s="26"/>
      <c r="NDU236" s="26"/>
      <c r="NDV236" s="26"/>
      <c r="NDW236" s="26"/>
      <c r="NDX236" s="26"/>
      <c r="NDY236" s="26"/>
      <c r="NDZ236" s="26"/>
      <c r="NEA236" s="26"/>
      <c r="NEB236" s="26"/>
      <c r="NEC236" s="26"/>
      <c r="NED236" s="26"/>
      <c r="NEE236" s="26"/>
      <c r="NEF236" s="26"/>
      <c r="NEG236" s="26"/>
      <c r="NEH236" s="26"/>
      <c r="NEI236" s="26"/>
      <c r="NEJ236" s="26"/>
      <c r="NEK236" s="26"/>
      <c r="NEL236" s="26"/>
      <c r="NEM236" s="26"/>
      <c r="NEN236" s="26"/>
      <c r="NEO236" s="26"/>
      <c r="NEP236" s="26"/>
      <c r="NEQ236" s="26"/>
      <c r="NER236" s="26"/>
      <c r="NES236" s="26"/>
      <c r="NET236" s="26"/>
      <c r="NEU236" s="26"/>
      <c r="NEV236" s="26"/>
      <c r="NEW236" s="26"/>
      <c r="NEX236" s="26"/>
      <c r="NEY236" s="26"/>
      <c r="NEZ236" s="26"/>
      <c r="NFA236" s="26"/>
      <c r="NFB236" s="26"/>
      <c r="NFC236" s="26"/>
      <c r="NFD236" s="26"/>
      <c r="NFE236" s="26"/>
      <c r="NFF236" s="26"/>
      <c r="NFG236" s="26"/>
      <c r="NFH236" s="26"/>
      <c r="NFI236" s="26"/>
      <c r="NFJ236" s="26"/>
      <c r="NFK236" s="26"/>
      <c r="NFL236" s="26"/>
      <c r="NFM236" s="26"/>
      <c r="NFN236" s="26"/>
      <c r="NFO236" s="26"/>
      <c r="NFP236" s="26"/>
      <c r="NFQ236" s="26"/>
      <c r="NFR236" s="26"/>
      <c r="NFS236" s="26"/>
      <c r="NFT236" s="26"/>
      <c r="NFU236" s="26"/>
      <c r="NFV236" s="26"/>
      <c r="NFW236" s="26"/>
      <c r="NFX236" s="26"/>
      <c r="NFY236" s="26"/>
      <c r="NFZ236" s="26"/>
      <c r="NGA236" s="26"/>
      <c r="NGB236" s="26"/>
      <c r="NGC236" s="26"/>
      <c r="NGD236" s="26"/>
      <c r="NGE236" s="26"/>
      <c r="NGF236" s="26"/>
      <c r="NGG236" s="26"/>
      <c r="NGH236" s="26"/>
      <c r="NGI236" s="26"/>
      <c r="NGJ236" s="26"/>
      <c r="NGK236" s="26"/>
      <c r="NGL236" s="26"/>
      <c r="NGM236" s="26"/>
      <c r="NGN236" s="26"/>
      <c r="NGO236" s="26"/>
      <c r="NGP236" s="26"/>
      <c r="NGQ236" s="26"/>
      <c r="NGR236" s="26"/>
      <c r="NGS236" s="26"/>
      <c r="NGT236" s="26"/>
      <c r="NGU236" s="26"/>
      <c r="NGV236" s="26"/>
      <c r="NGW236" s="26"/>
      <c r="NGX236" s="26"/>
      <c r="NGY236" s="26"/>
      <c r="NGZ236" s="26"/>
      <c r="NHA236" s="26"/>
      <c r="NHB236" s="26"/>
      <c r="NHC236" s="26"/>
      <c r="NHD236" s="26"/>
      <c r="NHE236" s="26"/>
      <c r="NHF236" s="26"/>
      <c r="NHG236" s="26"/>
      <c r="NHH236" s="26"/>
      <c r="NHI236" s="26"/>
      <c r="NHJ236" s="26"/>
      <c r="NHK236" s="26"/>
      <c r="NHL236" s="26"/>
      <c r="NHM236" s="26"/>
      <c r="NHN236" s="26"/>
      <c r="NHO236" s="26"/>
      <c r="NHP236" s="26"/>
      <c r="NHQ236" s="26"/>
      <c r="NHR236" s="26"/>
      <c r="NHS236" s="26"/>
      <c r="NHT236" s="26"/>
      <c r="NHU236" s="26"/>
      <c r="NHV236" s="26"/>
      <c r="NHW236" s="26"/>
      <c r="NHX236" s="26"/>
      <c r="NHY236" s="26"/>
      <c r="NHZ236" s="26"/>
      <c r="NIA236" s="26"/>
      <c r="NIB236" s="26"/>
      <c r="NIC236" s="26"/>
      <c r="NID236" s="26"/>
      <c r="NIE236" s="26"/>
      <c r="NIF236" s="26"/>
      <c r="NIG236" s="26"/>
      <c r="NIH236" s="26"/>
      <c r="NII236" s="26"/>
      <c r="NIJ236" s="26"/>
      <c r="NIK236" s="26"/>
      <c r="NIL236" s="26"/>
      <c r="NIM236" s="26"/>
      <c r="NIN236" s="26"/>
      <c r="NIO236" s="26"/>
      <c r="NIP236" s="26"/>
      <c r="NIQ236" s="26"/>
      <c r="NIR236" s="26"/>
      <c r="NIS236" s="26"/>
      <c r="NIT236" s="26"/>
      <c r="NIU236" s="26"/>
      <c r="NIV236" s="26"/>
      <c r="NIW236" s="26"/>
      <c r="NIX236" s="26"/>
      <c r="NIY236" s="26"/>
      <c r="NIZ236" s="26"/>
      <c r="NJA236" s="26"/>
      <c r="NJB236" s="26"/>
      <c r="NJC236" s="26"/>
      <c r="NJD236" s="26"/>
      <c r="NJE236" s="26"/>
      <c r="NJF236" s="26"/>
      <c r="NJG236" s="26"/>
      <c r="NJH236" s="26"/>
      <c r="NJI236" s="26"/>
      <c r="NJJ236" s="26"/>
      <c r="NJK236" s="26"/>
      <c r="NJL236" s="26"/>
      <c r="NJM236" s="26"/>
      <c r="NJN236" s="26"/>
      <c r="NJO236" s="26"/>
      <c r="NJP236" s="26"/>
      <c r="NJQ236" s="26"/>
      <c r="NJR236" s="26"/>
      <c r="NJS236" s="26"/>
      <c r="NJT236" s="26"/>
      <c r="NJU236" s="26"/>
      <c r="NJV236" s="26"/>
      <c r="NJW236" s="26"/>
      <c r="NJX236" s="26"/>
      <c r="NJY236" s="26"/>
      <c r="NJZ236" s="26"/>
      <c r="NKA236" s="26"/>
      <c r="NKB236" s="26"/>
      <c r="NKC236" s="26"/>
      <c r="NKD236" s="26"/>
      <c r="NKE236" s="26"/>
      <c r="NKF236" s="26"/>
      <c r="NKG236" s="26"/>
      <c r="NKH236" s="26"/>
      <c r="NKI236" s="26"/>
      <c r="NKJ236" s="26"/>
      <c r="NKK236" s="26"/>
      <c r="NKL236" s="26"/>
      <c r="NKM236" s="26"/>
      <c r="NKN236" s="26"/>
      <c r="NKO236" s="26"/>
      <c r="NKP236" s="26"/>
      <c r="NKQ236" s="26"/>
      <c r="NKR236" s="26"/>
      <c r="NKS236" s="26"/>
      <c r="NKT236" s="26"/>
      <c r="NKU236" s="26"/>
      <c r="NKV236" s="26"/>
      <c r="NKW236" s="26"/>
      <c r="NKX236" s="26"/>
      <c r="NKY236" s="26"/>
      <c r="NKZ236" s="26"/>
      <c r="NLA236" s="26"/>
      <c r="NLB236" s="26"/>
      <c r="NLC236" s="26"/>
      <c r="NLD236" s="26"/>
      <c r="NLE236" s="26"/>
      <c r="NLF236" s="26"/>
      <c r="NLG236" s="26"/>
      <c r="NLH236" s="26"/>
      <c r="NLI236" s="26"/>
      <c r="NLJ236" s="26"/>
      <c r="NLK236" s="26"/>
      <c r="NLL236" s="26"/>
      <c r="NLM236" s="26"/>
      <c r="NLN236" s="26"/>
      <c r="NLO236" s="26"/>
      <c r="NLP236" s="26"/>
      <c r="NLQ236" s="26"/>
      <c r="NLR236" s="26"/>
      <c r="NLS236" s="26"/>
      <c r="NLT236" s="26"/>
      <c r="NLU236" s="26"/>
      <c r="NLV236" s="26"/>
      <c r="NLW236" s="26"/>
      <c r="NLX236" s="26"/>
      <c r="NLY236" s="26"/>
      <c r="NLZ236" s="26"/>
      <c r="NMA236" s="26"/>
      <c r="NMB236" s="26"/>
      <c r="NMC236" s="26"/>
      <c r="NMD236" s="26"/>
      <c r="NME236" s="26"/>
      <c r="NMF236" s="26"/>
      <c r="NMG236" s="26"/>
      <c r="NMH236" s="26"/>
      <c r="NMI236" s="26"/>
      <c r="NMJ236" s="26"/>
      <c r="NMK236" s="26"/>
      <c r="NML236" s="26"/>
      <c r="NMM236" s="26"/>
      <c r="NMN236" s="26"/>
      <c r="NMO236" s="26"/>
      <c r="NMP236" s="26"/>
      <c r="NMQ236" s="26"/>
      <c r="NMR236" s="26"/>
      <c r="NMS236" s="26"/>
      <c r="NMT236" s="26"/>
      <c r="NMU236" s="26"/>
      <c r="NMV236" s="26"/>
      <c r="NMW236" s="26"/>
      <c r="NMX236" s="26"/>
      <c r="NMY236" s="26"/>
      <c r="NMZ236" s="26"/>
      <c r="NNA236" s="26"/>
      <c r="NNB236" s="26"/>
      <c r="NNC236" s="26"/>
      <c r="NND236" s="26"/>
      <c r="NNE236" s="26"/>
      <c r="NNF236" s="26"/>
      <c r="NNG236" s="26"/>
      <c r="NNH236" s="26"/>
      <c r="NNI236" s="26"/>
      <c r="NNJ236" s="26"/>
      <c r="NNK236" s="26"/>
      <c r="NNL236" s="26"/>
      <c r="NNM236" s="26"/>
      <c r="NNN236" s="26"/>
      <c r="NNO236" s="26"/>
      <c r="NNP236" s="26"/>
      <c r="NNQ236" s="26"/>
      <c r="NNR236" s="26"/>
      <c r="NNS236" s="26"/>
      <c r="NNT236" s="26"/>
      <c r="NNU236" s="26"/>
      <c r="NNV236" s="26"/>
      <c r="NNW236" s="26"/>
      <c r="NNX236" s="26"/>
      <c r="NNY236" s="26"/>
      <c r="NNZ236" s="26"/>
      <c r="NOA236" s="26"/>
      <c r="NOB236" s="26"/>
      <c r="NOC236" s="26"/>
      <c r="NOD236" s="26"/>
      <c r="NOE236" s="26"/>
      <c r="NOF236" s="26"/>
      <c r="NOG236" s="26"/>
      <c r="NOH236" s="26"/>
      <c r="NOI236" s="26"/>
      <c r="NOJ236" s="26"/>
      <c r="NOK236" s="26"/>
      <c r="NOL236" s="26"/>
      <c r="NOM236" s="26"/>
      <c r="NON236" s="26"/>
      <c r="NOO236" s="26"/>
      <c r="NOP236" s="26"/>
      <c r="NOQ236" s="26"/>
      <c r="NOR236" s="26"/>
      <c r="NOS236" s="26"/>
      <c r="NOT236" s="26"/>
      <c r="NOU236" s="26"/>
      <c r="NOV236" s="26"/>
      <c r="NOW236" s="26"/>
      <c r="NOX236" s="26"/>
      <c r="NOY236" s="26"/>
      <c r="NOZ236" s="26"/>
      <c r="NPA236" s="26"/>
      <c r="NPB236" s="26"/>
      <c r="NPC236" s="26"/>
      <c r="NPD236" s="26"/>
      <c r="NPE236" s="26"/>
      <c r="NPF236" s="26"/>
      <c r="NPG236" s="26"/>
      <c r="NPH236" s="26"/>
      <c r="NPI236" s="26"/>
      <c r="NPJ236" s="26"/>
      <c r="NPK236" s="26"/>
      <c r="NPL236" s="26"/>
      <c r="NPM236" s="26"/>
      <c r="NPN236" s="26"/>
      <c r="NPO236" s="26"/>
      <c r="NPP236" s="26"/>
      <c r="NPQ236" s="26"/>
      <c r="NPR236" s="26"/>
      <c r="NPS236" s="26"/>
      <c r="NPT236" s="26"/>
      <c r="NPU236" s="26"/>
      <c r="NPV236" s="26"/>
      <c r="NPW236" s="26"/>
      <c r="NPX236" s="26"/>
      <c r="NPY236" s="26"/>
      <c r="NPZ236" s="26"/>
      <c r="NQA236" s="26"/>
      <c r="NQB236" s="26"/>
      <c r="NQC236" s="26"/>
      <c r="NQD236" s="26"/>
      <c r="NQE236" s="26"/>
      <c r="NQF236" s="26"/>
      <c r="NQG236" s="26"/>
      <c r="NQH236" s="26"/>
      <c r="NQI236" s="26"/>
      <c r="NQJ236" s="26"/>
      <c r="NQK236" s="26"/>
      <c r="NQL236" s="26"/>
      <c r="NQM236" s="26"/>
      <c r="NQN236" s="26"/>
      <c r="NQO236" s="26"/>
      <c r="NQP236" s="26"/>
      <c r="NQQ236" s="26"/>
      <c r="NQR236" s="26"/>
      <c r="NQS236" s="26"/>
      <c r="NQT236" s="26"/>
      <c r="NQU236" s="26"/>
      <c r="NQV236" s="26"/>
      <c r="NQW236" s="26"/>
      <c r="NQX236" s="26"/>
      <c r="NQY236" s="26"/>
      <c r="NQZ236" s="26"/>
      <c r="NRA236" s="26"/>
      <c r="NRB236" s="26"/>
      <c r="NRC236" s="26"/>
      <c r="NRD236" s="26"/>
      <c r="NRE236" s="26"/>
      <c r="NRF236" s="26"/>
      <c r="NRG236" s="26"/>
      <c r="NRH236" s="26"/>
      <c r="NRI236" s="26"/>
      <c r="NRJ236" s="26"/>
      <c r="NRK236" s="26"/>
      <c r="NRL236" s="26"/>
      <c r="NRM236" s="26"/>
      <c r="NRN236" s="26"/>
      <c r="NRO236" s="26"/>
      <c r="NRP236" s="26"/>
      <c r="NRQ236" s="26"/>
      <c r="NRR236" s="26"/>
      <c r="NRS236" s="26"/>
      <c r="NRT236" s="26"/>
      <c r="NRU236" s="26"/>
      <c r="NRV236" s="26"/>
      <c r="NRW236" s="26"/>
      <c r="NRX236" s="26"/>
      <c r="NRY236" s="26"/>
      <c r="NRZ236" s="26"/>
      <c r="NSA236" s="26"/>
      <c r="NSB236" s="26"/>
      <c r="NSC236" s="26"/>
      <c r="NSD236" s="26"/>
      <c r="NSE236" s="26"/>
      <c r="NSF236" s="26"/>
      <c r="NSG236" s="26"/>
      <c r="NSH236" s="26"/>
      <c r="NSI236" s="26"/>
      <c r="NSJ236" s="26"/>
      <c r="NSK236" s="26"/>
      <c r="NSL236" s="26"/>
      <c r="NSM236" s="26"/>
      <c r="NSN236" s="26"/>
      <c r="NSO236" s="26"/>
      <c r="NSP236" s="26"/>
      <c r="NSQ236" s="26"/>
      <c r="NSR236" s="26"/>
      <c r="NSS236" s="26"/>
      <c r="NST236" s="26"/>
      <c r="NSU236" s="26"/>
      <c r="NSV236" s="26"/>
      <c r="NSW236" s="26"/>
      <c r="NSX236" s="26"/>
      <c r="NSY236" s="26"/>
      <c r="NSZ236" s="26"/>
      <c r="NTA236" s="26"/>
      <c r="NTB236" s="26"/>
      <c r="NTC236" s="26"/>
      <c r="NTD236" s="26"/>
      <c r="NTE236" s="26"/>
      <c r="NTF236" s="26"/>
      <c r="NTG236" s="26"/>
      <c r="NTH236" s="26"/>
      <c r="NTI236" s="26"/>
      <c r="NTJ236" s="26"/>
      <c r="NTK236" s="26"/>
      <c r="NTL236" s="26"/>
      <c r="NTM236" s="26"/>
      <c r="NTN236" s="26"/>
      <c r="NTO236" s="26"/>
      <c r="NTP236" s="26"/>
      <c r="NTQ236" s="26"/>
      <c r="NTR236" s="26"/>
      <c r="NTS236" s="26"/>
      <c r="NTT236" s="26"/>
      <c r="NTU236" s="26"/>
      <c r="NTV236" s="26"/>
      <c r="NTW236" s="26"/>
      <c r="NTX236" s="26"/>
      <c r="NTY236" s="26"/>
      <c r="NTZ236" s="26"/>
      <c r="NUA236" s="26"/>
      <c r="NUB236" s="26"/>
      <c r="NUC236" s="26"/>
      <c r="NUD236" s="26"/>
      <c r="NUE236" s="26"/>
      <c r="NUF236" s="26"/>
      <c r="NUG236" s="26"/>
      <c r="NUH236" s="26"/>
      <c r="NUI236" s="26"/>
      <c r="NUJ236" s="26"/>
      <c r="NUK236" s="26"/>
      <c r="NUL236" s="26"/>
      <c r="NUM236" s="26"/>
      <c r="NUN236" s="26"/>
      <c r="NUO236" s="26"/>
      <c r="NUP236" s="26"/>
      <c r="NUQ236" s="26"/>
      <c r="NUR236" s="26"/>
      <c r="NUS236" s="26"/>
      <c r="NUT236" s="26"/>
      <c r="NUU236" s="26"/>
      <c r="NUV236" s="26"/>
      <c r="NUW236" s="26"/>
      <c r="NUX236" s="26"/>
      <c r="NUY236" s="26"/>
      <c r="NUZ236" s="26"/>
      <c r="NVA236" s="26"/>
      <c r="NVB236" s="26"/>
      <c r="NVC236" s="26"/>
      <c r="NVD236" s="26"/>
      <c r="NVE236" s="26"/>
      <c r="NVF236" s="26"/>
      <c r="NVG236" s="26"/>
      <c r="NVH236" s="26"/>
      <c r="NVI236" s="26"/>
      <c r="NVJ236" s="26"/>
      <c r="NVK236" s="26"/>
      <c r="NVL236" s="26"/>
      <c r="NVM236" s="26"/>
      <c r="NVN236" s="26"/>
      <c r="NVO236" s="26"/>
      <c r="NVP236" s="26"/>
      <c r="NVQ236" s="26"/>
      <c r="NVR236" s="26"/>
      <c r="NVS236" s="26"/>
      <c r="NVT236" s="26"/>
      <c r="NVU236" s="26"/>
      <c r="NVV236" s="26"/>
      <c r="NVW236" s="26"/>
      <c r="NVX236" s="26"/>
      <c r="NVY236" s="26"/>
      <c r="NVZ236" s="26"/>
      <c r="NWA236" s="26"/>
      <c r="NWB236" s="26"/>
      <c r="NWC236" s="26"/>
      <c r="NWD236" s="26"/>
      <c r="NWE236" s="26"/>
      <c r="NWF236" s="26"/>
      <c r="NWG236" s="26"/>
      <c r="NWH236" s="26"/>
      <c r="NWI236" s="26"/>
      <c r="NWJ236" s="26"/>
      <c r="NWK236" s="26"/>
      <c r="NWL236" s="26"/>
      <c r="NWM236" s="26"/>
      <c r="NWN236" s="26"/>
      <c r="NWO236" s="26"/>
      <c r="NWP236" s="26"/>
      <c r="NWQ236" s="26"/>
      <c r="NWR236" s="26"/>
      <c r="NWS236" s="26"/>
      <c r="NWT236" s="26"/>
      <c r="NWU236" s="26"/>
      <c r="NWV236" s="26"/>
      <c r="NWW236" s="26"/>
      <c r="NWX236" s="26"/>
      <c r="NWY236" s="26"/>
      <c r="NWZ236" s="26"/>
      <c r="NXA236" s="26"/>
      <c r="NXB236" s="26"/>
      <c r="NXC236" s="26"/>
      <c r="NXD236" s="26"/>
      <c r="NXE236" s="26"/>
      <c r="NXF236" s="26"/>
      <c r="NXG236" s="26"/>
      <c r="NXH236" s="26"/>
      <c r="NXI236" s="26"/>
      <c r="NXJ236" s="26"/>
      <c r="NXK236" s="26"/>
      <c r="NXL236" s="26"/>
      <c r="NXM236" s="26"/>
      <c r="NXN236" s="26"/>
      <c r="NXO236" s="26"/>
      <c r="NXP236" s="26"/>
      <c r="NXQ236" s="26"/>
      <c r="NXR236" s="26"/>
      <c r="NXS236" s="26"/>
      <c r="NXT236" s="26"/>
      <c r="NXU236" s="26"/>
      <c r="NXV236" s="26"/>
      <c r="NXW236" s="26"/>
      <c r="NXX236" s="26"/>
      <c r="NXY236" s="26"/>
      <c r="NXZ236" s="26"/>
      <c r="NYA236" s="26"/>
      <c r="NYB236" s="26"/>
      <c r="NYC236" s="26"/>
      <c r="NYD236" s="26"/>
      <c r="NYE236" s="26"/>
      <c r="NYF236" s="26"/>
      <c r="NYG236" s="26"/>
      <c r="NYH236" s="26"/>
      <c r="NYI236" s="26"/>
      <c r="NYJ236" s="26"/>
      <c r="NYK236" s="26"/>
      <c r="NYL236" s="26"/>
      <c r="NYM236" s="26"/>
      <c r="NYN236" s="26"/>
      <c r="NYO236" s="26"/>
      <c r="NYP236" s="26"/>
      <c r="NYQ236" s="26"/>
      <c r="NYR236" s="26"/>
      <c r="NYS236" s="26"/>
      <c r="NYT236" s="26"/>
      <c r="NYU236" s="26"/>
      <c r="NYV236" s="26"/>
      <c r="NYW236" s="26"/>
      <c r="NYX236" s="26"/>
      <c r="NYY236" s="26"/>
      <c r="NYZ236" s="26"/>
      <c r="NZA236" s="26"/>
      <c r="NZB236" s="26"/>
      <c r="NZC236" s="26"/>
      <c r="NZD236" s="26"/>
      <c r="NZE236" s="26"/>
      <c r="NZF236" s="26"/>
      <c r="NZG236" s="26"/>
      <c r="NZH236" s="26"/>
      <c r="NZI236" s="26"/>
      <c r="NZJ236" s="26"/>
      <c r="NZK236" s="26"/>
      <c r="NZL236" s="26"/>
      <c r="NZM236" s="26"/>
      <c r="NZN236" s="26"/>
      <c r="NZO236" s="26"/>
      <c r="NZP236" s="26"/>
      <c r="NZQ236" s="26"/>
      <c r="NZR236" s="26"/>
      <c r="NZS236" s="26"/>
      <c r="NZT236" s="26"/>
      <c r="NZU236" s="26"/>
      <c r="NZV236" s="26"/>
      <c r="NZW236" s="26"/>
      <c r="NZX236" s="26"/>
      <c r="NZY236" s="26"/>
      <c r="NZZ236" s="26"/>
      <c r="OAA236" s="26"/>
      <c r="OAB236" s="26"/>
      <c r="OAC236" s="26"/>
      <c r="OAD236" s="26"/>
      <c r="OAE236" s="26"/>
      <c r="OAF236" s="26"/>
      <c r="OAG236" s="26"/>
      <c r="OAH236" s="26"/>
      <c r="OAI236" s="26"/>
      <c r="OAJ236" s="26"/>
      <c r="OAK236" s="26"/>
      <c r="OAL236" s="26"/>
      <c r="OAM236" s="26"/>
      <c r="OAN236" s="26"/>
      <c r="OAO236" s="26"/>
      <c r="OAP236" s="26"/>
      <c r="OAQ236" s="26"/>
      <c r="OAR236" s="26"/>
      <c r="OAS236" s="26"/>
      <c r="OAT236" s="26"/>
      <c r="OAU236" s="26"/>
      <c r="OAV236" s="26"/>
      <c r="OAW236" s="26"/>
      <c r="OAX236" s="26"/>
      <c r="OAY236" s="26"/>
      <c r="OAZ236" s="26"/>
      <c r="OBA236" s="26"/>
      <c r="OBB236" s="26"/>
      <c r="OBC236" s="26"/>
      <c r="OBD236" s="26"/>
      <c r="OBE236" s="26"/>
      <c r="OBF236" s="26"/>
      <c r="OBG236" s="26"/>
      <c r="OBH236" s="26"/>
      <c r="OBI236" s="26"/>
      <c r="OBJ236" s="26"/>
      <c r="OBK236" s="26"/>
      <c r="OBL236" s="26"/>
      <c r="OBM236" s="26"/>
      <c r="OBN236" s="26"/>
      <c r="OBO236" s="26"/>
      <c r="OBP236" s="26"/>
      <c r="OBQ236" s="26"/>
      <c r="OBR236" s="26"/>
      <c r="OBS236" s="26"/>
      <c r="OBT236" s="26"/>
      <c r="OBU236" s="26"/>
      <c r="OBV236" s="26"/>
      <c r="OBW236" s="26"/>
      <c r="OBX236" s="26"/>
      <c r="OBY236" s="26"/>
      <c r="OBZ236" s="26"/>
      <c r="OCA236" s="26"/>
      <c r="OCB236" s="26"/>
      <c r="OCC236" s="26"/>
      <c r="OCD236" s="26"/>
      <c r="OCE236" s="26"/>
      <c r="OCF236" s="26"/>
      <c r="OCG236" s="26"/>
      <c r="OCH236" s="26"/>
      <c r="OCI236" s="26"/>
      <c r="OCJ236" s="26"/>
      <c r="OCK236" s="26"/>
      <c r="OCL236" s="26"/>
      <c r="OCM236" s="26"/>
      <c r="OCN236" s="26"/>
      <c r="OCO236" s="26"/>
      <c r="OCP236" s="26"/>
      <c r="OCQ236" s="26"/>
      <c r="OCR236" s="26"/>
      <c r="OCS236" s="26"/>
      <c r="OCT236" s="26"/>
      <c r="OCU236" s="26"/>
      <c r="OCV236" s="26"/>
      <c r="OCW236" s="26"/>
      <c r="OCX236" s="26"/>
      <c r="OCY236" s="26"/>
      <c r="OCZ236" s="26"/>
      <c r="ODA236" s="26"/>
      <c r="ODB236" s="26"/>
      <c r="ODC236" s="26"/>
      <c r="ODD236" s="26"/>
      <c r="ODE236" s="26"/>
      <c r="ODF236" s="26"/>
      <c r="ODG236" s="26"/>
      <c r="ODH236" s="26"/>
      <c r="ODI236" s="26"/>
      <c r="ODJ236" s="26"/>
      <c r="ODK236" s="26"/>
      <c r="ODL236" s="26"/>
      <c r="ODM236" s="26"/>
      <c r="ODN236" s="26"/>
      <c r="ODO236" s="26"/>
      <c r="ODP236" s="26"/>
      <c r="ODQ236" s="26"/>
      <c r="ODR236" s="26"/>
      <c r="ODS236" s="26"/>
      <c r="ODT236" s="26"/>
      <c r="ODU236" s="26"/>
      <c r="ODV236" s="26"/>
      <c r="ODW236" s="26"/>
      <c r="ODX236" s="26"/>
      <c r="ODY236" s="26"/>
      <c r="ODZ236" s="26"/>
      <c r="OEA236" s="26"/>
      <c r="OEB236" s="26"/>
      <c r="OEC236" s="26"/>
      <c r="OED236" s="26"/>
      <c r="OEE236" s="26"/>
      <c r="OEF236" s="26"/>
      <c r="OEG236" s="26"/>
      <c r="OEH236" s="26"/>
      <c r="OEI236" s="26"/>
      <c r="OEJ236" s="26"/>
      <c r="OEK236" s="26"/>
      <c r="OEL236" s="26"/>
      <c r="OEM236" s="26"/>
      <c r="OEN236" s="26"/>
      <c r="OEO236" s="26"/>
      <c r="OEP236" s="26"/>
      <c r="OEQ236" s="26"/>
      <c r="OER236" s="26"/>
      <c r="OES236" s="26"/>
      <c r="OET236" s="26"/>
      <c r="OEU236" s="26"/>
      <c r="OEV236" s="26"/>
      <c r="OEW236" s="26"/>
      <c r="OEX236" s="26"/>
      <c r="OEY236" s="26"/>
      <c r="OEZ236" s="26"/>
      <c r="OFA236" s="26"/>
      <c r="OFB236" s="26"/>
      <c r="OFC236" s="26"/>
      <c r="OFD236" s="26"/>
      <c r="OFE236" s="26"/>
      <c r="OFF236" s="26"/>
      <c r="OFG236" s="26"/>
      <c r="OFH236" s="26"/>
      <c r="OFI236" s="26"/>
      <c r="OFJ236" s="26"/>
      <c r="OFK236" s="26"/>
      <c r="OFL236" s="26"/>
      <c r="OFM236" s="26"/>
      <c r="OFN236" s="26"/>
      <c r="OFO236" s="26"/>
      <c r="OFP236" s="26"/>
      <c r="OFQ236" s="26"/>
      <c r="OFR236" s="26"/>
      <c r="OFS236" s="26"/>
      <c r="OFT236" s="26"/>
      <c r="OFU236" s="26"/>
      <c r="OFV236" s="26"/>
      <c r="OFW236" s="26"/>
      <c r="OFX236" s="26"/>
      <c r="OFY236" s="26"/>
      <c r="OFZ236" s="26"/>
      <c r="OGA236" s="26"/>
      <c r="OGB236" s="26"/>
      <c r="OGC236" s="26"/>
      <c r="OGD236" s="26"/>
      <c r="OGE236" s="26"/>
      <c r="OGF236" s="26"/>
      <c r="OGG236" s="26"/>
      <c r="OGH236" s="26"/>
      <c r="OGI236" s="26"/>
      <c r="OGJ236" s="26"/>
      <c r="OGK236" s="26"/>
      <c r="OGL236" s="26"/>
      <c r="OGM236" s="26"/>
      <c r="OGN236" s="26"/>
      <c r="OGO236" s="26"/>
      <c r="OGP236" s="26"/>
      <c r="OGQ236" s="26"/>
      <c r="OGR236" s="26"/>
      <c r="OGS236" s="26"/>
      <c r="OGT236" s="26"/>
      <c r="OGU236" s="26"/>
      <c r="OGV236" s="26"/>
      <c r="OGW236" s="26"/>
      <c r="OGX236" s="26"/>
      <c r="OGY236" s="26"/>
      <c r="OGZ236" s="26"/>
      <c r="OHA236" s="26"/>
      <c r="OHB236" s="26"/>
      <c r="OHC236" s="26"/>
      <c r="OHD236" s="26"/>
      <c r="OHE236" s="26"/>
      <c r="OHF236" s="26"/>
      <c r="OHG236" s="26"/>
      <c r="OHH236" s="26"/>
      <c r="OHI236" s="26"/>
      <c r="OHJ236" s="26"/>
      <c r="OHK236" s="26"/>
      <c r="OHL236" s="26"/>
      <c r="OHM236" s="26"/>
      <c r="OHN236" s="26"/>
      <c r="OHO236" s="26"/>
      <c r="OHP236" s="26"/>
      <c r="OHQ236" s="26"/>
      <c r="OHR236" s="26"/>
      <c r="OHS236" s="26"/>
      <c r="OHT236" s="26"/>
      <c r="OHU236" s="26"/>
      <c r="OHV236" s="26"/>
      <c r="OHW236" s="26"/>
      <c r="OHX236" s="26"/>
      <c r="OHY236" s="26"/>
      <c r="OHZ236" s="26"/>
      <c r="OIA236" s="26"/>
      <c r="OIB236" s="26"/>
      <c r="OIC236" s="26"/>
      <c r="OID236" s="26"/>
      <c r="OIE236" s="26"/>
      <c r="OIF236" s="26"/>
      <c r="OIG236" s="26"/>
      <c r="OIH236" s="26"/>
      <c r="OII236" s="26"/>
      <c r="OIJ236" s="26"/>
      <c r="OIK236" s="26"/>
      <c r="OIL236" s="26"/>
      <c r="OIM236" s="26"/>
      <c r="OIN236" s="26"/>
      <c r="OIO236" s="26"/>
      <c r="OIP236" s="26"/>
      <c r="OIQ236" s="26"/>
      <c r="OIR236" s="26"/>
      <c r="OIS236" s="26"/>
      <c r="OIT236" s="26"/>
      <c r="OIU236" s="26"/>
      <c r="OIV236" s="26"/>
      <c r="OIW236" s="26"/>
      <c r="OIX236" s="26"/>
      <c r="OIY236" s="26"/>
      <c r="OIZ236" s="26"/>
      <c r="OJA236" s="26"/>
      <c r="OJB236" s="26"/>
      <c r="OJC236" s="26"/>
      <c r="OJD236" s="26"/>
      <c r="OJE236" s="26"/>
      <c r="OJF236" s="26"/>
      <c r="OJG236" s="26"/>
      <c r="OJH236" s="26"/>
      <c r="OJI236" s="26"/>
      <c r="OJJ236" s="26"/>
      <c r="OJK236" s="26"/>
      <c r="OJL236" s="26"/>
      <c r="OJM236" s="26"/>
      <c r="OJN236" s="26"/>
      <c r="OJO236" s="26"/>
      <c r="OJP236" s="26"/>
      <c r="OJQ236" s="26"/>
      <c r="OJR236" s="26"/>
      <c r="OJS236" s="26"/>
      <c r="OJT236" s="26"/>
      <c r="OJU236" s="26"/>
      <c r="OJV236" s="26"/>
      <c r="OJW236" s="26"/>
      <c r="OJX236" s="26"/>
      <c r="OJY236" s="26"/>
      <c r="OJZ236" s="26"/>
      <c r="OKA236" s="26"/>
      <c r="OKB236" s="26"/>
      <c r="OKC236" s="26"/>
      <c r="OKD236" s="26"/>
      <c r="OKE236" s="26"/>
      <c r="OKF236" s="26"/>
      <c r="OKG236" s="26"/>
      <c r="OKH236" s="26"/>
      <c r="OKI236" s="26"/>
      <c r="OKJ236" s="26"/>
      <c r="OKK236" s="26"/>
      <c r="OKL236" s="26"/>
      <c r="OKM236" s="26"/>
      <c r="OKN236" s="26"/>
      <c r="OKO236" s="26"/>
      <c r="OKP236" s="26"/>
      <c r="OKQ236" s="26"/>
      <c r="OKR236" s="26"/>
      <c r="OKS236" s="26"/>
      <c r="OKT236" s="26"/>
      <c r="OKU236" s="26"/>
      <c r="OKV236" s="26"/>
      <c r="OKW236" s="26"/>
      <c r="OKX236" s="26"/>
      <c r="OKY236" s="26"/>
      <c r="OKZ236" s="26"/>
      <c r="OLA236" s="26"/>
      <c r="OLB236" s="26"/>
      <c r="OLC236" s="26"/>
      <c r="OLD236" s="26"/>
      <c r="OLE236" s="26"/>
      <c r="OLF236" s="26"/>
      <c r="OLG236" s="26"/>
      <c r="OLH236" s="26"/>
      <c r="OLI236" s="26"/>
      <c r="OLJ236" s="26"/>
      <c r="OLK236" s="26"/>
      <c r="OLL236" s="26"/>
      <c r="OLM236" s="26"/>
      <c r="OLN236" s="26"/>
      <c r="OLO236" s="26"/>
      <c r="OLP236" s="26"/>
      <c r="OLQ236" s="26"/>
      <c r="OLR236" s="26"/>
      <c r="OLS236" s="26"/>
      <c r="OLT236" s="26"/>
      <c r="OLU236" s="26"/>
      <c r="OLV236" s="26"/>
      <c r="OLW236" s="26"/>
      <c r="OLX236" s="26"/>
      <c r="OLY236" s="26"/>
      <c r="OLZ236" s="26"/>
      <c r="OMA236" s="26"/>
      <c r="OMB236" s="26"/>
      <c r="OMC236" s="26"/>
      <c r="OMD236" s="26"/>
      <c r="OME236" s="26"/>
      <c r="OMF236" s="26"/>
      <c r="OMG236" s="26"/>
      <c r="OMH236" s="26"/>
      <c r="OMI236" s="26"/>
      <c r="OMJ236" s="26"/>
      <c r="OMK236" s="26"/>
      <c r="OML236" s="26"/>
      <c r="OMM236" s="26"/>
      <c r="OMN236" s="26"/>
      <c r="OMO236" s="26"/>
      <c r="OMP236" s="26"/>
      <c r="OMQ236" s="26"/>
      <c r="OMR236" s="26"/>
      <c r="OMS236" s="26"/>
      <c r="OMT236" s="26"/>
      <c r="OMU236" s="26"/>
      <c r="OMV236" s="26"/>
      <c r="OMW236" s="26"/>
      <c r="OMX236" s="26"/>
      <c r="OMY236" s="26"/>
      <c r="OMZ236" s="26"/>
      <c r="ONA236" s="26"/>
      <c r="ONB236" s="26"/>
      <c r="ONC236" s="26"/>
      <c r="OND236" s="26"/>
      <c r="ONE236" s="26"/>
      <c r="ONF236" s="26"/>
      <c r="ONG236" s="26"/>
      <c r="ONH236" s="26"/>
      <c r="ONI236" s="26"/>
      <c r="ONJ236" s="26"/>
      <c r="ONK236" s="26"/>
      <c r="ONL236" s="26"/>
      <c r="ONM236" s="26"/>
      <c r="ONN236" s="26"/>
      <c r="ONO236" s="26"/>
      <c r="ONP236" s="26"/>
      <c r="ONQ236" s="26"/>
      <c r="ONR236" s="26"/>
      <c r="ONS236" s="26"/>
      <c r="ONT236" s="26"/>
      <c r="ONU236" s="26"/>
      <c r="ONV236" s="26"/>
      <c r="ONW236" s="26"/>
      <c r="ONX236" s="26"/>
      <c r="ONY236" s="26"/>
      <c r="ONZ236" s="26"/>
      <c r="OOA236" s="26"/>
      <c r="OOB236" s="26"/>
      <c r="OOC236" s="26"/>
      <c r="OOD236" s="26"/>
      <c r="OOE236" s="26"/>
      <c r="OOF236" s="26"/>
      <c r="OOG236" s="26"/>
      <c r="OOH236" s="26"/>
      <c r="OOI236" s="26"/>
      <c r="OOJ236" s="26"/>
      <c r="OOK236" s="26"/>
      <c r="OOL236" s="26"/>
      <c r="OOM236" s="26"/>
      <c r="OON236" s="26"/>
      <c r="OOO236" s="26"/>
      <c r="OOP236" s="26"/>
      <c r="OOQ236" s="26"/>
      <c r="OOR236" s="26"/>
      <c r="OOS236" s="26"/>
      <c r="OOT236" s="26"/>
      <c r="OOU236" s="26"/>
      <c r="OOV236" s="26"/>
      <c r="OOW236" s="26"/>
      <c r="OOX236" s="26"/>
      <c r="OOY236" s="26"/>
      <c r="OOZ236" s="26"/>
      <c r="OPA236" s="26"/>
      <c r="OPB236" s="26"/>
      <c r="OPC236" s="26"/>
      <c r="OPD236" s="26"/>
      <c r="OPE236" s="26"/>
      <c r="OPF236" s="26"/>
      <c r="OPG236" s="26"/>
      <c r="OPH236" s="26"/>
      <c r="OPI236" s="26"/>
      <c r="OPJ236" s="26"/>
      <c r="OPK236" s="26"/>
      <c r="OPL236" s="26"/>
      <c r="OPM236" s="26"/>
      <c r="OPN236" s="26"/>
      <c r="OPO236" s="26"/>
      <c r="OPP236" s="26"/>
      <c r="OPQ236" s="26"/>
      <c r="OPR236" s="26"/>
      <c r="OPS236" s="26"/>
      <c r="OPT236" s="26"/>
      <c r="OPU236" s="26"/>
      <c r="OPV236" s="26"/>
      <c r="OPW236" s="26"/>
      <c r="OPX236" s="26"/>
      <c r="OPY236" s="26"/>
      <c r="OPZ236" s="26"/>
      <c r="OQA236" s="26"/>
      <c r="OQB236" s="26"/>
      <c r="OQC236" s="26"/>
      <c r="OQD236" s="26"/>
      <c r="OQE236" s="26"/>
      <c r="OQF236" s="26"/>
      <c r="OQG236" s="26"/>
      <c r="OQH236" s="26"/>
      <c r="OQI236" s="26"/>
      <c r="OQJ236" s="26"/>
      <c r="OQK236" s="26"/>
      <c r="OQL236" s="26"/>
      <c r="OQM236" s="26"/>
      <c r="OQN236" s="26"/>
      <c r="OQO236" s="26"/>
      <c r="OQP236" s="26"/>
      <c r="OQQ236" s="26"/>
      <c r="OQR236" s="26"/>
      <c r="OQS236" s="26"/>
      <c r="OQT236" s="26"/>
      <c r="OQU236" s="26"/>
      <c r="OQV236" s="26"/>
      <c r="OQW236" s="26"/>
      <c r="OQX236" s="26"/>
      <c r="OQY236" s="26"/>
      <c r="OQZ236" s="26"/>
      <c r="ORA236" s="26"/>
      <c r="ORB236" s="26"/>
      <c r="ORC236" s="26"/>
      <c r="ORD236" s="26"/>
      <c r="ORE236" s="26"/>
      <c r="ORF236" s="26"/>
      <c r="ORG236" s="26"/>
      <c r="ORH236" s="26"/>
      <c r="ORI236" s="26"/>
      <c r="ORJ236" s="26"/>
      <c r="ORK236" s="26"/>
      <c r="ORL236" s="26"/>
      <c r="ORM236" s="26"/>
      <c r="ORN236" s="26"/>
      <c r="ORO236" s="26"/>
      <c r="ORP236" s="26"/>
      <c r="ORQ236" s="26"/>
      <c r="ORR236" s="26"/>
      <c r="ORS236" s="26"/>
      <c r="ORT236" s="26"/>
      <c r="ORU236" s="26"/>
      <c r="ORV236" s="26"/>
      <c r="ORW236" s="26"/>
      <c r="ORX236" s="26"/>
      <c r="ORY236" s="26"/>
      <c r="ORZ236" s="26"/>
      <c r="OSA236" s="26"/>
      <c r="OSB236" s="26"/>
      <c r="OSC236" s="26"/>
      <c r="OSD236" s="26"/>
      <c r="OSE236" s="26"/>
      <c r="OSF236" s="26"/>
      <c r="OSG236" s="26"/>
      <c r="OSH236" s="26"/>
      <c r="OSI236" s="26"/>
      <c r="OSJ236" s="26"/>
      <c r="OSK236" s="26"/>
      <c r="OSL236" s="26"/>
      <c r="OSM236" s="26"/>
      <c r="OSN236" s="26"/>
      <c r="OSO236" s="26"/>
      <c r="OSP236" s="26"/>
      <c r="OSQ236" s="26"/>
      <c r="OSR236" s="26"/>
      <c r="OSS236" s="26"/>
      <c r="OST236" s="26"/>
      <c r="OSU236" s="26"/>
      <c r="OSV236" s="26"/>
      <c r="OSW236" s="26"/>
      <c r="OSX236" s="26"/>
      <c r="OSY236" s="26"/>
      <c r="OSZ236" s="26"/>
      <c r="OTA236" s="26"/>
      <c r="OTB236" s="26"/>
      <c r="OTC236" s="26"/>
      <c r="OTD236" s="26"/>
      <c r="OTE236" s="26"/>
      <c r="OTF236" s="26"/>
      <c r="OTG236" s="26"/>
      <c r="OTH236" s="26"/>
      <c r="OTI236" s="26"/>
      <c r="OTJ236" s="26"/>
      <c r="OTK236" s="26"/>
      <c r="OTL236" s="26"/>
      <c r="OTM236" s="26"/>
      <c r="OTN236" s="26"/>
      <c r="OTO236" s="26"/>
      <c r="OTP236" s="26"/>
      <c r="OTQ236" s="26"/>
      <c r="OTR236" s="26"/>
      <c r="OTS236" s="26"/>
      <c r="OTT236" s="26"/>
      <c r="OTU236" s="26"/>
      <c r="OTV236" s="26"/>
      <c r="OTW236" s="26"/>
      <c r="OTX236" s="26"/>
      <c r="OTY236" s="26"/>
      <c r="OTZ236" s="26"/>
      <c r="OUA236" s="26"/>
      <c r="OUB236" s="26"/>
      <c r="OUC236" s="26"/>
      <c r="OUD236" s="26"/>
      <c r="OUE236" s="26"/>
      <c r="OUF236" s="26"/>
      <c r="OUG236" s="26"/>
      <c r="OUH236" s="26"/>
      <c r="OUI236" s="26"/>
      <c r="OUJ236" s="26"/>
      <c r="OUK236" s="26"/>
      <c r="OUL236" s="26"/>
      <c r="OUM236" s="26"/>
      <c r="OUN236" s="26"/>
      <c r="OUO236" s="26"/>
      <c r="OUP236" s="26"/>
      <c r="OUQ236" s="26"/>
      <c r="OUR236" s="26"/>
      <c r="OUS236" s="26"/>
      <c r="OUT236" s="26"/>
      <c r="OUU236" s="26"/>
      <c r="OUV236" s="26"/>
      <c r="OUW236" s="26"/>
      <c r="OUX236" s="26"/>
      <c r="OUY236" s="26"/>
      <c r="OUZ236" s="26"/>
      <c r="OVA236" s="26"/>
      <c r="OVB236" s="26"/>
      <c r="OVC236" s="26"/>
      <c r="OVD236" s="26"/>
      <c r="OVE236" s="26"/>
      <c r="OVF236" s="26"/>
      <c r="OVG236" s="26"/>
      <c r="OVH236" s="26"/>
      <c r="OVI236" s="26"/>
      <c r="OVJ236" s="26"/>
      <c r="OVK236" s="26"/>
      <c r="OVL236" s="26"/>
      <c r="OVM236" s="26"/>
      <c r="OVN236" s="26"/>
      <c r="OVO236" s="26"/>
      <c r="OVP236" s="26"/>
      <c r="OVQ236" s="26"/>
      <c r="OVR236" s="26"/>
      <c r="OVS236" s="26"/>
      <c r="OVT236" s="26"/>
      <c r="OVU236" s="26"/>
      <c r="OVV236" s="26"/>
      <c r="OVW236" s="26"/>
      <c r="OVX236" s="26"/>
      <c r="OVY236" s="26"/>
      <c r="OVZ236" s="26"/>
      <c r="OWA236" s="26"/>
      <c r="OWB236" s="26"/>
      <c r="OWC236" s="26"/>
      <c r="OWD236" s="26"/>
      <c r="OWE236" s="26"/>
      <c r="OWF236" s="26"/>
      <c r="OWG236" s="26"/>
      <c r="OWH236" s="26"/>
      <c r="OWI236" s="26"/>
      <c r="OWJ236" s="26"/>
      <c r="OWK236" s="26"/>
      <c r="OWL236" s="26"/>
      <c r="OWM236" s="26"/>
      <c r="OWN236" s="26"/>
      <c r="OWO236" s="26"/>
      <c r="OWP236" s="26"/>
      <c r="OWQ236" s="26"/>
      <c r="OWR236" s="26"/>
      <c r="OWS236" s="26"/>
      <c r="OWT236" s="26"/>
      <c r="OWU236" s="26"/>
      <c r="OWV236" s="26"/>
      <c r="OWW236" s="26"/>
      <c r="OWX236" s="26"/>
      <c r="OWY236" s="26"/>
      <c r="OWZ236" s="26"/>
      <c r="OXA236" s="26"/>
      <c r="OXB236" s="26"/>
      <c r="OXC236" s="26"/>
      <c r="OXD236" s="26"/>
      <c r="OXE236" s="26"/>
      <c r="OXF236" s="26"/>
      <c r="OXG236" s="26"/>
      <c r="OXH236" s="26"/>
      <c r="OXI236" s="26"/>
      <c r="OXJ236" s="26"/>
      <c r="OXK236" s="26"/>
      <c r="OXL236" s="26"/>
      <c r="OXM236" s="26"/>
      <c r="OXN236" s="26"/>
      <c r="OXO236" s="26"/>
      <c r="OXP236" s="26"/>
      <c r="OXQ236" s="26"/>
      <c r="OXR236" s="26"/>
      <c r="OXS236" s="26"/>
      <c r="OXT236" s="26"/>
      <c r="OXU236" s="26"/>
      <c r="OXV236" s="26"/>
      <c r="OXW236" s="26"/>
      <c r="OXX236" s="26"/>
      <c r="OXY236" s="26"/>
      <c r="OXZ236" s="26"/>
      <c r="OYA236" s="26"/>
      <c r="OYB236" s="26"/>
      <c r="OYC236" s="26"/>
      <c r="OYD236" s="26"/>
      <c r="OYE236" s="26"/>
      <c r="OYF236" s="26"/>
      <c r="OYG236" s="26"/>
      <c r="OYH236" s="26"/>
      <c r="OYI236" s="26"/>
      <c r="OYJ236" s="26"/>
      <c r="OYK236" s="26"/>
      <c r="OYL236" s="26"/>
      <c r="OYM236" s="26"/>
      <c r="OYN236" s="26"/>
      <c r="OYO236" s="26"/>
      <c r="OYP236" s="26"/>
      <c r="OYQ236" s="26"/>
      <c r="OYR236" s="26"/>
      <c r="OYS236" s="26"/>
      <c r="OYT236" s="26"/>
      <c r="OYU236" s="26"/>
      <c r="OYV236" s="26"/>
      <c r="OYW236" s="26"/>
      <c r="OYX236" s="26"/>
      <c r="OYY236" s="26"/>
      <c r="OYZ236" s="26"/>
      <c r="OZA236" s="26"/>
      <c r="OZB236" s="26"/>
      <c r="OZC236" s="26"/>
      <c r="OZD236" s="26"/>
      <c r="OZE236" s="26"/>
      <c r="OZF236" s="26"/>
      <c r="OZG236" s="26"/>
      <c r="OZH236" s="26"/>
      <c r="OZI236" s="26"/>
      <c r="OZJ236" s="26"/>
      <c r="OZK236" s="26"/>
      <c r="OZL236" s="26"/>
      <c r="OZM236" s="26"/>
      <c r="OZN236" s="26"/>
      <c r="OZO236" s="26"/>
      <c r="OZP236" s="26"/>
      <c r="OZQ236" s="26"/>
      <c r="OZR236" s="26"/>
      <c r="OZS236" s="26"/>
      <c r="OZT236" s="26"/>
      <c r="OZU236" s="26"/>
      <c r="OZV236" s="26"/>
      <c r="OZW236" s="26"/>
      <c r="OZX236" s="26"/>
      <c r="OZY236" s="26"/>
      <c r="OZZ236" s="26"/>
      <c r="PAA236" s="26"/>
      <c r="PAB236" s="26"/>
      <c r="PAC236" s="26"/>
      <c r="PAD236" s="26"/>
      <c r="PAE236" s="26"/>
      <c r="PAF236" s="26"/>
      <c r="PAG236" s="26"/>
      <c r="PAH236" s="26"/>
      <c r="PAI236" s="26"/>
      <c r="PAJ236" s="26"/>
      <c r="PAK236" s="26"/>
      <c r="PAL236" s="26"/>
      <c r="PAM236" s="26"/>
      <c r="PAN236" s="26"/>
      <c r="PAO236" s="26"/>
      <c r="PAP236" s="26"/>
      <c r="PAQ236" s="26"/>
      <c r="PAR236" s="26"/>
      <c r="PAS236" s="26"/>
      <c r="PAT236" s="26"/>
      <c r="PAU236" s="26"/>
      <c r="PAV236" s="26"/>
      <c r="PAW236" s="26"/>
      <c r="PAX236" s="26"/>
      <c r="PAY236" s="26"/>
      <c r="PAZ236" s="26"/>
      <c r="PBA236" s="26"/>
      <c r="PBB236" s="26"/>
      <c r="PBC236" s="26"/>
      <c r="PBD236" s="26"/>
      <c r="PBE236" s="26"/>
      <c r="PBF236" s="26"/>
      <c r="PBG236" s="26"/>
      <c r="PBH236" s="26"/>
      <c r="PBI236" s="26"/>
      <c r="PBJ236" s="26"/>
      <c r="PBK236" s="26"/>
      <c r="PBL236" s="26"/>
      <c r="PBM236" s="26"/>
      <c r="PBN236" s="26"/>
      <c r="PBO236" s="26"/>
      <c r="PBP236" s="26"/>
      <c r="PBQ236" s="26"/>
      <c r="PBR236" s="26"/>
      <c r="PBS236" s="26"/>
      <c r="PBT236" s="26"/>
      <c r="PBU236" s="26"/>
      <c r="PBV236" s="26"/>
      <c r="PBW236" s="26"/>
      <c r="PBX236" s="26"/>
      <c r="PBY236" s="26"/>
      <c r="PBZ236" s="26"/>
      <c r="PCA236" s="26"/>
      <c r="PCB236" s="26"/>
      <c r="PCC236" s="26"/>
      <c r="PCD236" s="26"/>
      <c r="PCE236" s="26"/>
      <c r="PCF236" s="26"/>
      <c r="PCG236" s="26"/>
      <c r="PCH236" s="26"/>
      <c r="PCI236" s="26"/>
      <c r="PCJ236" s="26"/>
      <c r="PCK236" s="26"/>
      <c r="PCL236" s="26"/>
      <c r="PCM236" s="26"/>
      <c r="PCN236" s="26"/>
      <c r="PCO236" s="26"/>
      <c r="PCP236" s="26"/>
      <c r="PCQ236" s="26"/>
      <c r="PCR236" s="26"/>
      <c r="PCS236" s="26"/>
      <c r="PCT236" s="26"/>
      <c r="PCU236" s="26"/>
      <c r="PCV236" s="26"/>
      <c r="PCW236" s="26"/>
      <c r="PCX236" s="26"/>
      <c r="PCY236" s="26"/>
      <c r="PCZ236" s="26"/>
      <c r="PDA236" s="26"/>
      <c r="PDB236" s="26"/>
      <c r="PDC236" s="26"/>
      <c r="PDD236" s="26"/>
      <c r="PDE236" s="26"/>
      <c r="PDF236" s="26"/>
      <c r="PDG236" s="26"/>
      <c r="PDH236" s="26"/>
      <c r="PDI236" s="26"/>
      <c r="PDJ236" s="26"/>
      <c r="PDK236" s="26"/>
      <c r="PDL236" s="26"/>
      <c r="PDM236" s="26"/>
      <c r="PDN236" s="26"/>
      <c r="PDO236" s="26"/>
      <c r="PDP236" s="26"/>
      <c r="PDQ236" s="26"/>
      <c r="PDR236" s="26"/>
      <c r="PDS236" s="26"/>
      <c r="PDT236" s="26"/>
      <c r="PDU236" s="26"/>
      <c r="PDV236" s="26"/>
      <c r="PDW236" s="26"/>
      <c r="PDX236" s="26"/>
      <c r="PDY236" s="26"/>
      <c r="PDZ236" s="26"/>
      <c r="PEA236" s="26"/>
      <c r="PEB236" s="26"/>
      <c r="PEC236" s="26"/>
      <c r="PED236" s="26"/>
      <c r="PEE236" s="26"/>
      <c r="PEF236" s="26"/>
      <c r="PEG236" s="26"/>
      <c r="PEH236" s="26"/>
      <c r="PEI236" s="26"/>
      <c r="PEJ236" s="26"/>
      <c r="PEK236" s="26"/>
      <c r="PEL236" s="26"/>
      <c r="PEM236" s="26"/>
      <c r="PEN236" s="26"/>
      <c r="PEO236" s="26"/>
      <c r="PEP236" s="26"/>
      <c r="PEQ236" s="26"/>
      <c r="PER236" s="26"/>
      <c r="PES236" s="26"/>
      <c r="PET236" s="26"/>
      <c r="PEU236" s="26"/>
      <c r="PEV236" s="26"/>
      <c r="PEW236" s="26"/>
      <c r="PEX236" s="26"/>
      <c r="PEY236" s="26"/>
      <c r="PEZ236" s="26"/>
      <c r="PFA236" s="26"/>
      <c r="PFB236" s="26"/>
      <c r="PFC236" s="26"/>
      <c r="PFD236" s="26"/>
      <c r="PFE236" s="26"/>
      <c r="PFF236" s="26"/>
      <c r="PFG236" s="26"/>
      <c r="PFH236" s="26"/>
      <c r="PFI236" s="26"/>
      <c r="PFJ236" s="26"/>
      <c r="PFK236" s="26"/>
      <c r="PFL236" s="26"/>
      <c r="PFM236" s="26"/>
      <c r="PFN236" s="26"/>
      <c r="PFO236" s="26"/>
      <c r="PFP236" s="26"/>
      <c r="PFQ236" s="26"/>
      <c r="PFR236" s="26"/>
      <c r="PFS236" s="26"/>
      <c r="PFT236" s="26"/>
      <c r="PFU236" s="26"/>
      <c r="PFV236" s="26"/>
      <c r="PFW236" s="26"/>
      <c r="PFX236" s="26"/>
      <c r="PFY236" s="26"/>
      <c r="PFZ236" s="26"/>
      <c r="PGA236" s="26"/>
      <c r="PGB236" s="26"/>
      <c r="PGC236" s="26"/>
      <c r="PGD236" s="26"/>
      <c r="PGE236" s="26"/>
      <c r="PGF236" s="26"/>
      <c r="PGG236" s="26"/>
      <c r="PGH236" s="26"/>
      <c r="PGI236" s="26"/>
      <c r="PGJ236" s="26"/>
      <c r="PGK236" s="26"/>
      <c r="PGL236" s="26"/>
      <c r="PGM236" s="26"/>
      <c r="PGN236" s="26"/>
      <c r="PGO236" s="26"/>
      <c r="PGP236" s="26"/>
      <c r="PGQ236" s="26"/>
      <c r="PGR236" s="26"/>
      <c r="PGS236" s="26"/>
      <c r="PGT236" s="26"/>
      <c r="PGU236" s="26"/>
      <c r="PGV236" s="26"/>
      <c r="PGW236" s="26"/>
      <c r="PGX236" s="26"/>
      <c r="PGY236" s="26"/>
      <c r="PGZ236" s="26"/>
      <c r="PHA236" s="26"/>
      <c r="PHB236" s="26"/>
      <c r="PHC236" s="26"/>
      <c r="PHD236" s="26"/>
      <c r="PHE236" s="26"/>
      <c r="PHF236" s="26"/>
      <c r="PHG236" s="26"/>
      <c r="PHH236" s="26"/>
      <c r="PHI236" s="26"/>
      <c r="PHJ236" s="26"/>
      <c r="PHK236" s="26"/>
      <c r="PHL236" s="26"/>
      <c r="PHM236" s="26"/>
      <c r="PHN236" s="26"/>
      <c r="PHO236" s="26"/>
      <c r="PHP236" s="26"/>
      <c r="PHQ236" s="26"/>
      <c r="PHR236" s="26"/>
      <c r="PHS236" s="26"/>
      <c r="PHT236" s="26"/>
      <c r="PHU236" s="26"/>
      <c r="PHV236" s="26"/>
      <c r="PHW236" s="26"/>
      <c r="PHX236" s="26"/>
      <c r="PHY236" s="26"/>
      <c r="PHZ236" s="26"/>
      <c r="PIA236" s="26"/>
      <c r="PIB236" s="26"/>
      <c r="PIC236" s="26"/>
      <c r="PID236" s="26"/>
      <c r="PIE236" s="26"/>
      <c r="PIF236" s="26"/>
      <c r="PIG236" s="26"/>
      <c r="PIH236" s="26"/>
      <c r="PII236" s="26"/>
      <c r="PIJ236" s="26"/>
      <c r="PIK236" s="26"/>
      <c r="PIL236" s="26"/>
      <c r="PIM236" s="26"/>
      <c r="PIN236" s="26"/>
      <c r="PIO236" s="26"/>
      <c r="PIP236" s="26"/>
      <c r="PIQ236" s="26"/>
      <c r="PIR236" s="26"/>
      <c r="PIS236" s="26"/>
      <c r="PIT236" s="26"/>
      <c r="PIU236" s="26"/>
      <c r="PIV236" s="26"/>
      <c r="PIW236" s="26"/>
      <c r="PIX236" s="26"/>
      <c r="PIY236" s="26"/>
      <c r="PIZ236" s="26"/>
      <c r="PJA236" s="26"/>
      <c r="PJB236" s="26"/>
      <c r="PJC236" s="26"/>
      <c r="PJD236" s="26"/>
      <c r="PJE236" s="26"/>
      <c r="PJF236" s="26"/>
      <c r="PJG236" s="26"/>
      <c r="PJH236" s="26"/>
      <c r="PJI236" s="26"/>
      <c r="PJJ236" s="26"/>
      <c r="PJK236" s="26"/>
      <c r="PJL236" s="26"/>
      <c r="PJM236" s="26"/>
      <c r="PJN236" s="26"/>
      <c r="PJO236" s="26"/>
      <c r="PJP236" s="26"/>
      <c r="PJQ236" s="26"/>
      <c r="PJR236" s="26"/>
      <c r="PJS236" s="26"/>
      <c r="PJT236" s="26"/>
      <c r="PJU236" s="26"/>
      <c r="PJV236" s="26"/>
      <c r="PJW236" s="26"/>
      <c r="PJX236" s="26"/>
      <c r="PJY236" s="26"/>
      <c r="PJZ236" s="26"/>
      <c r="PKA236" s="26"/>
      <c r="PKB236" s="26"/>
      <c r="PKC236" s="26"/>
      <c r="PKD236" s="26"/>
      <c r="PKE236" s="26"/>
      <c r="PKF236" s="26"/>
      <c r="PKG236" s="26"/>
      <c r="PKH236" s="26"/>
      <c r="PKI236" s="26"/>
      <c r="PKJ236" s="26"/>
      <c r="PKK236" s="26"/>
      <c r="PKL236" s="26"/>
      <c r="PKM236" s="26"/>
      <c r="PKN236" s="26"/>
      <c r="PKO236" s="26"/>
      <c r="PKP236" s="26"/>
      <c r="PKQ236" s="26"/>
      <c r="PKR236" s="26"/>
      <c r="PKS236" s="26"/>
      <c r="PKT236" s="26"/>
      <c r="PKU236" s="26"/>
      <c r="PKV236" s="26"/>
      <c r="PKW236" s="26"/>
      <c r="PKX236" s="26"/>
      <c r="PKY236" s="26"/>
      <c r="PKZ236" s="26"/>
      <c r="PLA236" s="26"/>
      <c r="PLB236" s="26"/>
      <c r="PLC236" s="26"/>
      <c r="PLD236" s="26"/>
      <c r="PLE236" s="26"/>
      <c r="PLF236" s="26"/>
      <c r="PLG236" s="26"/>
      <c r="PLH236" s="26"/>
      <c r="PLI236" s="26"/>
      <c r="PLJ236" s="26"/>
      <c r="PLK236" s="26"/>
      <c r="PLL236" s="26"/>
      <c r="PLM236" s="26"/>
      <c r="PLN236" s="26"/>
      <c r="PLO236" s="26"/>
      <c r="PLP236" s="26"/>
      <c r="PLQ236" s="26"/>
      <c r="PLR236" s="26"/>
      <c r="PLS236" s="26"/>
      <c r="PLT236" s="26"/>
      <c r="PLU236" s="26"/>
      <c r="PLV236" s="26"/>
      <c r="PLW236" s="26"/>
      <c r="PLX236" s="26"/>
      <c r="PLY236" s="26"/>
      <c r="PLZ236" s="26"/>
      <c r="PMA236" s="26"/>
      <c r="PMB236" s="26"/>
      <c r="PMC236" s="26"/>
      <c r="PMD236" s="26"/>
      <c r="PME236" s="26"/>
      <c r="PMF236" s="26"/>
      <c r="PMG236" s="26"/>
      <c r="PMH236" s="26"/>
      <c r="PMI236" s="26"/>
      <c r="PMJ236" s="26"/>
      <c r="PMK236" s="26"/>
      <c r="PML236" s="26"/>
      <c r="PMM236" s="26"/>
      <c r="PMN236" s="26"/>
      <c r="PMO236" s="26"/>
      <c r="PMP236" s="26"/>
      <c r="PMQ236" s="26"/>
      <c r="PMR236" s="26"/>
      <c r="PMS236" s="26"/>
      <c r="PMT236" s="26"/>
      <c r="PMU236" s="26"/>
      <c r="PMV236" s="26"/>
      <c r="PMW236" s="26"/>
      <c r="PMX236" s="26"/>
      <c r="PMY236" s="26"/>
      <c r="PMZ236" s="26"/>
      <c r="PNA236" s="26"/>
      <c r="PNB236" s="26"/>
      <c r="PNC236" s="26"/>
      <c r="PND236" s="26"/>
      <c r="PNE236" s="26"/>
      <c r="PNF236" s="26"/>
      <c r="PNG236" s="26"/>
      <c r="PNH236" s="26"/>
      <c r="PNI236" s="26"/>
      <c r="PNJ236" s="26"/>
      <c r="PNK236" s="26"/>
      <c r="PNL236" s="26"/>
      <c r="PNM236" s="26"/>
      <c r="PNN236" s="26"/>
      <c r="PNO236" s="26"/>
      <c r="PNP236" s="26"/>
      <c r="PNQ236" s="26"/>
      <c r="PNR236" s="26"/>
      <c r="PNS236" s="26"/>
      <c r="PNT236" s="26"/>
      <c r="PNU236" s="26"/>
      <c r="PNV236" s="26"/>
      <c r="PNW236" s="26"/>
      <c r="PNX236" s="26"/>
      <c r="PNY236" s="26"/>
      <c r="PNZ236" s="26"/>
      <c r="POA236" s="26"/>
      <c r="POB236" s="26"/>
      <c r="POC236" s="26"/>
      <c r="POD236" s="26"/>
      <c r="POE236" s="26"/>
      <c r="POF236" s="26"/>
      <c r="POG236" s="26"/>
      <c r="POH236" s="26"/>
      <c r="POI236" s="26"/>
      <c r="POJ236" s="26"/>
      <c r="POK236" s="26"/>
      <c r="POL236" s="26"/>
      <c r="POM236" s="26"/>
      <c r="PON236" s="26"/>
      <c r="POO236" s="26"/>
      <c r="POP236" s="26"/>
      <c r="POQ236" s="26"/>
      <c r="POR236" s="26"/>
      <c r="POS236" s="26"/>
      <c r="POT236" s="26"/>
      <c r="POU236" s="26"/>
      <c r="POV236" s="26"/>
      <c r="POW236" s="26"/>
      <c r="POX236" s="26"/>
      <c r="POY236" s="26"/>
      <c r="POZ236" s="26"/>
      <c r="PPA236" s="26"/>
      <c r="PPB236" s="26"/>
      <c r="PPC236" s="26"/>
      <c r="PPD236" s="26"/>
      <c r="PPE236" s="26"/>
      <c r="PPF236" s="26"/>
      <c r="PPG236" s="26"/>
      <c r="PPH236" s="26"/>
      <c r="PPI236" s="26"/>
      <c r="PPJ236" s="26"/>
      <c r="PPK236" s="26"/>
      <c r="PPL236" s="26"/>
      <c r="PPM236" s="26"/>
      <c r="PPN236" s="26"/>
      <c r="PPO236" s="26"/>
      <c r="PPP236" s="26"/>
      <c r="PPQ236" s="26"/>
      <c r="PPR236" s="26"/>
      <c r="PPS236" s="26"/>
      <c r="PPT236" s="26"/>
      <c r="PPU236" s="26"/>
      <c r="PPV236" s="26"/>
      <c r="PPW236" s="26"/>
      <c r="PPX236" s="26"/>
      <c r="PPY236" s="26"/>
      <c r="PPZ236" s="26"/>
      <c r="PQA236" s="26"/>
      <c r="PQB236" s="26"/>
      <c r="PQC236" s="26"/>
      <c r="PQD236" s="26"/>
      <c r="PQE236" s="26"/>
      <c r="PQF236" s="26"/>
      <c r="PQG236" s="26"/>
      <c r="PQH236" s="26"/>
      <c r="PQI236" s="26"/>
      <c r="PQJ236" s="26"/>
      <c r="PQK236" s="26"/>
      <c r="PQL236" s="26"/>
      <c r="PQM236" s="26"/>
      <c r="PQN236" s="26"/>
      <c r="PQO236" s="26"/>
      <c r="PQP236" s="26"/>
      <c r="PQQ236" s="26"/>
      <c r="PQR236" s="26"/>
      <c r="PQS236" s="26"/>
      <c r="PQT236" s="26"/>
      <c r="PQU236" s="26"/>
      <c r="PQV236" s="26"/>
      <c r="PQW236" s="26"/>
      <c r="PQX236" s="26"/>
      <c r="PQY236" s="26"/>
      <c r="PQZ236" s="26"/>
      <c r="PRA236" s="26"/>
      <c r="PRB236" s="26"/>
      <c r="PRC236" s="26"/>
      <c r="PRD236" s="26"/>
      <c r="PRE236" s="26"/>
      <c r="PRF236" s="26"/>
      <c r="PRG236" s="26"/>
      <c r="PRH236" s="26"/>
      <c r="PRI236" s="26"/>
      <c r="PRJ236" s="26"/>
      <c r="PRK236" s="26"/>
      <c r="PRL236" s="26"/>
      <c r="PRM236" s="26"/>
      <c r="PRN236" s="26"/>
      <c r="PRO236" s="26"/>
      <c r="PRP236" s="26"/>
      <c r="PRQ236" s="26"/>
      <c r="PRR236" s="26"/>
      <c r="PRS236" s="26"/>
      <c r="PRT236" s="26"/>
      <c r="PRU236" s="26"/>
      <c r="PRV236" s="26"/>
      <c r="PRW236" s="26"/>
      <c r="PRX236" s="26"/>
      <c r="PRY236" s="26"/>
      <c r="PRZ236" s="26"/>
      <c r="PSA236" s="26"/>
      <c r="PSB236" s="26"/>
      <c r="PSC236" s="26"/>
      <c r="PSD236" s="26"/>
      <c r="PSE236" s="26"/>
      <c r="PSF236" s="26"/>
      <c r="PSG236" s="26"/>
      <c r="PSH236" s="26"/>
      <c r="PSI236" s="26"/>
      <c r="PSJ236" s="26"/>
      <c r="PSK236" s="26"/>
      <c r="PSL236" s="26"/>
      <c r="PSM236" s="26"/>
      <c r="PSN236" s="26"/>
      <c r="PSO236" s="26"/>
      <c r="PSP236" s="26"/>
      <c r="PSQ236" s="26"/>
      <c r="PSR236" s="26"/>
      <c r="PSS236" s="26"/>
      <c r="PST236" s="26"/>
      <c r="PSU236" s="26"/>
      <c r="PSV236" s="26"/>
      <c r="PSW236" s="26"/>
      <c r="PSX236" s="26"/>
      <c r="PSY236" s="26"/>
      <c r="PSZ236" s="26"/>
      <c r="PTA236" s="26"/>
      <c r="PTB236" s="26"/>
      <c r="PTC236" s="26"/>
      <c r="PTD236" s="26"/>
      <c r="PTE236" s="26"/>
      <c r="PTF236" s="26"/>
      <c r="PTG236" s="26"/>
      <c r="PTH236" s="26"/>
      <c r="PTI236" s="26"/>
      <c r="PTJ236" s="26"/>
      <c r="PTK236" s="26"/>
      <c r="PTL236" s="26"/>
      <c r="PTM236" s="26"/>
      <c r="PTN236" s="26"/>
      <c r="PTO236" s="26"/>
      <c r="PTP236" s="26"/>
      <c r="PTQ236" s="26"/>
      <c r="PTR236" s="26"/>
      <c r="PTS236" s="26"/>
      <c r="PTT236" s="26"/>
      <c r="PTU236" s="26"/>
      <c r="PTV236" s="26"/>
      <c r="PTW236" s="26"/>
      <c r="PTX236" s="26"/>
      <c r="PTY236" s="26"/>
      <c r="PTZ236" s="26"/>
      <c r="PUA236" s="26"/>
      <c r="PUB236" s="26"/>
      <c r="PUC236" s="26"/>
      <c r="PUD236" s="26"/>
      <c r="PUE236" s="26"/>
      <c r="PUF236" s="26"/>
      <c r="PUG236" s="26"/>
      <c r="PUH236" s="26"/>
      <c r="PUI236" s="26"/>
      <c r="PUJ236" s="26"/>
      <c r="PUK236" s="26"/>
      <c r="PUL236" s="26"/>
      <c r="PUM236" s="26"/>
      <c r="PUN236" s="26"/>
      <c r="PUO236" s="26"/>
      <c r="PUP236" s="26"/>
      <c r="PUQ236" s="26"/>
      <c r="PUR236" s="26"/>
      <c r="PUS236" s="26"/>
      <c r="PUT236" s="26"/>
      <c r="PUU236" s="26"/>
      <c r="PUV236" s="26"/>
      <c r="PUW236" s="26"/>
      <c r="PUX236" s="26"/>
      <c r="PUY236" s="26"/>
      <c r="PUZ236" s="26"/>
      <c r="PVA236" s="26"/>
      <c r="PVB236" s="26"/>
      <c r="PVC236" s="26"/>
      <c r="PVD236" s="26"/>
      <c r="PVE236" s="26"/>
      <c r="PVF236" s="26"/>
      <c r="PVG236" s="26"/>
      <c r="PVH236" s="26"/>
      <c r="PVI236" s="26"/>
      <c r="PVJ236" s="26"/>
      <c r="PVK236" s="26"/>
      <c r="PVL236" s="26"/>
      <c r="PVM236" s="26"/>
      <c r="PVN236" s="26"/>
      <c r="PVO236" s="26"/>
      <c r="PVP236" s="26"/>
      <c r="PVQ236" s="26"/>
      <c r="PVR236" s="26"/>
      <c r="PVS236" s="26"/>
      <c r="PVT236" s="26"/>
      <c r="PVU236" s="26"/>
      <c r="PVV236" s="26"/>
      <c r="PVW236" s="26"/>
      <c r="PVX236" s="26"/>
      <c r="PVY236" s="26"/>
      <c r="PVZ236" s="26"/>
      <c r="PWA236" s="26"/>
      <c r="PWB236" s="26"/>
      <c r="PWC236" s="26"/>
      <c r="PWD236" s="26"/>
      <c r="PWE236" s="26"/>
      <c r="PWF236" s="26"/>
      <c r="PWG236" s="26"/>
      <c r="PWH236" s="26"/>
      <c r="PWI236" s="26"/>
      <c r="PWJ236" s="26"/>
      <c r="PWK236" s="26"/>
      <c r="PWL236" s="26"/>
      <c r="PWM236" s="26"/>
      <c r="PWN236" s="26"/>
      <c r="PWO236" s="26"/>
      <c r="PWP236" s="26"/>
      <c r="PWQ236" s="26"/>
      <c r="PWR236" s="26"/>
      <c r="PWS236" s="26"/>
      <c r="PWT236" s="26"/>
      <c r="PWU236" s="26"/>
      <c r="PWV236" s="26"/>
      <c r="PWW236" s="26"/>
      <c r="PWX236" s="26"/>
      <c r="PWY236" s="26"/>
      <c r="PWZ236" s="26"/>
      <c r="PXA236" s="26"/>
      <c r="PXB236" s="26"/>
      <c r="PXC236" s="26"/>
      <c r="PXD236" s="26"/>
      <c r="PXE236" s="26"/>
      <c r="PXF236" s="26"/>
      <c r="PXG236" s="26"/>
      <c r="PXH236" s="26"/>
      <c r="PXI236" s="26"/>
      <c r="PXJ236" s="26"/>
      <c r="PXK236" s="26"/>
      <c r="PXL236" s="26"/>
      <c r="PXM236" s="26"/>
      <c r="PXN236" s="26"/>
      <c r="PXO236" s="26"/>
      <c r="PXP236" s="26"/>
      <c r="PXQ236" s="26"/>
      <c r="PXR236" s="26"/>
      <c r="PXS236" s="26"/>
      <c r="PXT236" s="26"/>
      <c r="PXU236" s="26"/>
      <c r="PXV236" s="26"/>
      <c r="PXW236" s="26"/>
      <c r="PXX236" s="26"/>
      <c r="PXY236" s="26"/>
      <c r="PXZ236" s="26"/>
      <c r="PYA236" s="26"/>
      <c r="PYB236" s="26"/>
      <c r="PYC236" s="26"/>
      <c r="PYD236" s="26"/>
      <c r="PYE236" s="26"/>
      <c r="PYF236" s="26"/>
      <c r="PYG236" s="26"/>
      <c r="PYH236" s="26"/>
      <c r="PYI236" s="26"/>
      <c r="PYJ236" s="26"/>
      <c r="PYK236" s="26"/>
      <c r="PYL236" s="26"/>
      <c r="PYM236" s="26"/>
      <c r="PYN236" s="26"/>
      <c r="PYO236" s="26"/>
      <c r="PYP236" s="26"/>
      <c r="PYQ236" s="26"/>
      <c r="PYR236" s="26"/>
      <c r="PYS236" s="26"/>
      <c r="PYT236" s="26"/>
      <c r="PYU236" s="26"/>
      <c r="PYV236" s="26"/>
      <c r="PYW236" s="26"/>
      <c r="PYX236" s="26"/>
      <c r="PYY236" s="26"/>
      <c r="PYZ236" s="26"/>
      <c r="PZA236" s="26"/>
      <c r="PZB236" s="26"/>
      <c r="PZC236" s="26"/>
      <c r="PZD236" s="26"/>
      <c r="PZE236" s="26"/>
      <c r="PZF236" s="26"/>
      <c r="PZG236" s="26"/>
      <c r="PZH236" s="26"/>
      <c r="PZI236" s="26"/>
      <c r="PZJ236" s="26"/>
      <c r="PZK236" s="26"/>
      <c r="PZL236" s="26"/>
      <c r="PZM236" s="26"/>
      <c r="PZN236" s="26"/>
      <c r="PZO236" s="26"/>
      <c r="PZP236" s="26"/>
      <c r="PZQ236" s="26"/>
      <c r="PZR236" s="26"/>
      <c r="PZS236" s="26"/>
      <c r="PZT236" s="26"/>
      <c r="PZU236" s="26"/>
      <c r="PZV236" s="26"/>
      <c r="PZW236" s="26"/>
      <c r="PZX236" s="26"/>
      <c r="PZY236" s="26"/>
      <c r="PZZ236" s="26"/>
      <c r="QAA236" s="26"/>
      <c r="QAB236" s="26"/>
      <c r="QAC236" s="26"/>
      <c r="QAD236" s="26"/>
      <c r="QAE236" s="26"/>
      <c r="QAF236" s="26"/>
      <c r="QAG236" s="26"/>
      <c r="QAH236" s="26"/>
      <c r="QAI236" s="26"/>
      <c r="QAJ236" s="26"/>
      <c r="QAK236" s="26"/>
      <c r="QAL236" s="26"/>
      <c r="QAM236" s="26"/>
      <c r="QAN236" s="26"/>
      <c r="QAO236" s="26"/>
      <c r="QAP236" s="26"/>
      <c r="QAQ236" s="26"/>
      <c r="QAR236" s="26"/>
      <c r="QAS236" s="26"/>
      <c r="QAT236" s="26"/>
      <c r="QAU236" s="26"/>
      <c r="QAV236" s="26"/>
      <c r="QAW236" s="26"/>
      <c r="QAX236" s="26"/>
      <c r="QAY236" s="26"/>
      <c r="QAZ236" s="26"/>
      <c r="QBA236" s="26"/>
      <c r="QBB236" s="26"/>
      <c r="QBC236" s="26"/>
      <c r="QBD236" s="26"/>
      <c r="QBE236" s="26"/>
      <c r="QBF236" s="26"/>
      <c r="QBG236" s="26"/>
      <c r="QBH236" s="26"/>
      <c r="QBI236" s="26"/>
      <c r="QBJ236" s="26"/>
      <c r="QBK236" s="26"/>
      <c r="QBL236" s="26"/>
      <c r="QBM236" s="26"/>
      <c r="QBN236" s="26"/>
      <c r="QBO236" s="26"/>
      <c r="QBP236" s="26"/>
      <c r="QBQ236" s="26"/>
      <c r="QBR236" s="26"/>
      <c r="QBS236" s="26"/>
      <c r="QBT236" s="26"/>
      <c r="QBU236" s="26"/>
      <c r="QBV236" s="26"/>
      <c r="QBW236" s="26"/>
      <c r="QBX236" s="26"/>
      <c r="QBY236" s="26"/>
      <c r="QBZ236" s="26"/>
      <c r="QCA236" s="26"/>
      <c r="QCB236" s="26"/>
      <c r="QCC236" s="26"/>
      <c r="QCD236" s="26"/>
      <c r="QCE236" s="26"/>
      <c r="QCF236" s="26"/>
      <c r="QCG236" s="26"/>
      <c r="QCH236" s="26"/>
      <c r="QCI236" s="26"/>
      <c r="QCJ236" s="26"/>
      <c r="QCK236" s="26"/>
      <c r="QCL236" s="26"/>
      <c r="QCM236" s="26"/>
      <c r="QCN236" s="26"/>
      <c r="QCO236" s="26"/>
      <c r="QCP236" s="26"/>
      <c r="QCQ236" s="26"/>
      <c r="QCR236" s="26"/>
      <c r="QCS236" s="26"/>
      <c r="QCT236" s="26"/>
      <c r="QCU236" s="26"/>
      <c r="QCV236" s="26"/>
      <c r="QCW236" s="26"/>
      <c r="QCX236" s="26"/>
      <c r="QCY236" s="26"/>
      <c r="QCZ236" s="26"/>
      <c r="QDA236" s="26"/>
      <c r="QDB236" s="26"/>
      <c r="QDC236" s="26"/>
      <c r="QDD236" s="26"/>
      <c r="QDE236" s="26"/>
      <c r="QDF236" s="26"/>
      <c r="QDG236" s="26"/>
      <c r="QDH236" s="26"/>
      <c r="QDI236" s="26"/>
      <c r="QDJ236" s="26"/>
      <c r="QDK236" s="26"/>
      <c r="QDL236" s="26"/>
      <c r="QDM236" s="26"/>
      <c r="QDN236" s="26"/>
      <c r="QDO236" s="26"/>
      <c r="QDP236" s="26"/>
      <c r="QDQ236" s="26"/>
      <c r="QDR236" s="26"/>
      <c r="QDS236" s="26"/>
      <c r="QDT236" s="26"/>
      <c r="QDU236" s="26"/>
      <c r="QDV236" s="26"/>
      <c r="QDW236" s="26"/>
      <c r="QDX236" s="26"/>
      <c r="QDY236" s="26"/>
      <c r="QDZ236" s="26"/>
      <c r="QEA236" s="26"/>
      <c r="QEB236" s="26"/>
      <c r="QEC236" s="26"/>
      <c r="QED236" s="26"/>
      <c r="QEE236" s="26"/>
      <c r="QEF236" s="26"/>
      <c r="QEG236" s="26"/>
      <c r="QEH236" s="26"/>
      <c r="QEI236" s="26"/>
      <c r="QEJ236" s="26"/>
      <c r="QEK236" s="26"/>
      <c r="QEL236" s="26"/>
      <c r="QEM236" s="26"/>
      <c r="QEN236" s="26"/>
      <c r="QEO236" s="26"/>
      <c r="QEP236" s="26"/>
      <c r="QEQ236" s="26"/>
      <c r="QER236" s="26"/>
      <c r="QES236" s="26"/>
      <c r="QET236" s="26"/>
      <c r="QEU236" s="26"/>
      <c r="QEV236" s="26"/>
      <c r="QEW236" s="26"/>
      <c r="QEX236" s="26"/>
      <c r="QEY236" s="26"/>
      <c r="QEZ236" s="26"/>
      <c r="QFA236" s="26"/>
      <c r="QFB236" s="26"/>
      <c r="QFC236" s="26"/>
      <c r="QFD236" s="26"/>
      <c r="QFE236" s="26"/>
      <c r="QFF236" s="26"/>
      <c r="QFG236" s="26"/>
      <c r="QFH236" s="26"/>
      <c r="QFI236" s="26"/>
      <c r="QFJ236" s="26"/>
      <c r="QFK236" s="26"/>
      <c r="QFL236" s="26"/>
      <c r="QFM236" s="26"/>
      <c r="QFN236" s="26"/>
      <c r="QFO236" s="26"/>
      <c r="QFP236" s="26"/>
      <c r="QFQ236" s="26"/>
      <c r="QFR236" s="26"/>
      <c r="QFS236" s="26"/>
      <c r="QFT236" s="26"/>
      <c r="QFU236" s="26"/>
      <c r="QFV236" s="26"/>
      <c r="QFW236" s="26"/>
      <c r="QFX236" s="26"/>
      <c r="QFY236" s="26"/>
      <c r="QFZ236" s="26"/>
      <c r="QGA236" s="26"/>
      <c r="QGB236" s="26"/>
      <c r="QGC236" s="26"/>
      <c r="QGD236" s="26"/>
      <c r="QGE236" s="26"/>
      <c r="QGF236" s="26"/>
      <c r="QGG236" s="26"/>
      <c r="QGH236" s="26"/>
      <c r="QGI236" s="26"/>
      <c r="QGJ236" s="26"/>
      <c r="QGK236" s="26"/>
      <c r="QGL236" s="26"/>
      <c r="QGM236" s="26"/>
      <c r="QGN236" s="26"/>
      <c r="QGO236" s="26"/>
      <c r="QGP236" s="26"/>
      <c r="QGQ236" s="26"/>
      <c r="QGR236" s="26"/>
      <c r="QGS236" s="26"/>
      <c r="QGT236" s="26"/>
      <c r="QGU236" s="26"/>
      <c r="QGV236" s="26"/>
      <c r="QGW236" s="26"/>
      <c r="QGX236" s="26"/>
      <c r="QGY236" s="26"/>
      <c r="QGZ236" s="26"/>
      <c r="QHA236" s="26"/>
      <c r="QHB236" s="26"/>
      <c r="QHC236" s="26"/>
      <c r="QHD236" s="26"/>
      <c r="QHE236" s="26"/>
      <c r="QHF236" s="26"/>
      <c r="QHG236" s="26"/>
      <c r="QHH236" s="26"/>
      <c r="QHI236" s="26"/>
      <c r="QHJ236" s="26"/>
      <c r="QHK236" s="26"/>
      <c r="QHL236" s="26"/>
      <c r="QHM236" s="26"/>
      <c r="QHN236" s="26"/>
      <c r="QHO236" s="26"/>
      <c r="QHP236" s="26"/>
      <c r="QHQ236" s="26"/>
      <c r="QHR236" s="26"/>
      <c r="QHS236" s="26"/>
      <c r="QHT236" s="26"/>
      <c r="QHU236" s="26"/>
      <c r="QHV236" s="26"/>
      <c r="QHW236" s="26"/>
      <c r="QHX236" s="26"/>
      <c r="QHY236" s="26"/>
      <c r="QHZ236" s="26"/>
      <c r="QIA236" s="26"/>
      <c r="QIB236" s="26"/>
      <c r="QIC236" s="26"/>
      <c r="QID236" s="26"/>
      <c r="QIE236" s="26"/>
      <c r="QIF236" s="26"/>
      <c r="QIG236" s="26"/>
      <c r="QIH236" s="26"/>
      <c r="QII236" s="26"/>
      <c r="QIJ236" s="26"/>
      <c r="QIK236" s="26"/>
      <c r="QIL236" s="26"/>
      <c r="QIM236" s="26"/>
      <c r="QIN236" s="26"/>
      <c r="QIO236" s="26"/>
      <c r="QIP236" s="26"/>
      <c r="QIQ236" s="26"/>
      <c r="QIR236" s="26"/>
      <c r="QIS236" s="26"/>
      <c r="QIT236" s="26"/>
      <c r="QIU236" s="26"/>
      <c r="QIV236" s="26"/>
      <c r="QIW236" s="26"/>
      <c r="QIX236" s="26"/>
      <c r="QIY236" s="26"/>
      <c r="QIZ236" s="26"/>
      <c r="QJA236" s="26"/>
      <c r="QJB236" s="26"/>
      <c r="QJC236" s="26"/>
      <c r="QJD236" s="26"/>
      <c r="QJE236" s="26"/>
      <c r="QJF236" s="26"/>
      <c r="QJG236" s="26"/>
      <c r="QJH236" s="26"/>
      <c r="QJI236" s="26"/>
      <c r="QJJ236" s="26"/>
      <c r="QJK236" s="26"/>
      <c r="QJL236" s="26"/>
      <c r="QJM236" s="26"/>
      <c r="QJN236" s="26"/>
      <c r="QJO236" s="26"/>
      <c r="QJP236" s="26"/>
      <c r="QJQ236" s="26"/>
      <c r="QJR236" s="26"/>
      <c r="QJS236" s="26"/>
      <c r="QJT236" s="26"/>
      <c r="QJU236" s="26"/>
      <c r="QJV236" s="26"/>
      <c r="QJW236" s="26"/>
      <c r="QJX236" s="26"/>
      <c r="QJY236" s="26"/>
      <c r="QJZ236" s="26"/>
      <c r="QKA236" s="26"/>
      <c r="QKB236" s="26"/>
      <c r="QKC236" s="26"/>
      <c r="QKD236" s="26"/>
      <c r="QKE236" s="26"/>
      <c r="QKF236" s="26"/>
      <c r="QKG236" s="26"/>
      <c r="QKH236" s="26"/>
      <c r="QKI236" s="26"/>
      <c r="QKJ236" s="26"/>
      <c r="QKK236" s="26"/>
      <c r="QKL236" s="26"/>
      <c r="QKM236" s="26"/>
      <c r="QKN236" s="26"/>
      <c r="QKO236" s="26"/>
      <c r="QKP236" s="26"/>
      <c r="QKQ236" s="26"/>
      <c r="QKR236" s="26"/>
      <c r="QKS236" s="26"/>
      <c r="QKT236" s="26"/>
      <c r="QKU236" s="26"/>
      <c r="QKV236" s="26"/>
      <c r="QKW236" s="26"/>
      <c r="QKX236" s="26"/>
      <c r="QKY236" s="26"/>
      <c r="QKZ236" s="26"/>
      <c r="QLA236" s="26"/>
      <c r="QLB236" s="26"/>
      <c r="QLC236" s="26"/>
      <c r="QLD236" s="26"/>
      <c r="QLE236" s="26"/>
      <c r="QLF236" s="26"/>
      <c r="QLG236" s="26"/>
      <c r="QLH236" s="26"/>
      <c r="QLI236" s="26"/>
      <c r="QLJ236" s="26"/>
      <c r="QLK236" s="26"/>
      <c r="QLL236" s="26"/>
      <c r="QLM236" s="26"/>
      <c r="QLN236" s="26"/>
      <c r="QLO236" s="26"/>
      <c r="QLP236" s="26"/>
      <c r="QLQ236" s="26"/>
      <c r="QLR236" s="26"/>
      <c r="QLS236" s="26"/>
      <c r="QLT236" s="26"/>
      <c r="QLU236" s="26"/>
      <c r="QLV236" s="26"/>
      <c r="QLW236" s="26"/>
      <c r="QLX236" s="26"/>
      <c r="QLY236" s="26"/>
      <c r="QLZ236" s="26"/>
      <c r="QMA236" s="26"/>
      <c r="QMB236" s="26"/>
      <c r="QMC236" s="26"/>
      <c r="QMD236" s="26"/>
      <c r="QME236" s="26"/>
      <c r="QMF236" s="26"/>
      <c r="QMG236" s="26"/>
      <c r="QMH236" s="26"/>
      <c r="QMI236" s="26"/>
      <c r="QMJ236" s="26"/>
      <c r="QMK236" s="26"/>
      <c r="QML236" s="26"/>
      <c r="QMM236" s="26"/>
      <c r="QMN236" s="26"/>
      <c r="QMO236" s="26"/>
      <c r="QMP236" s="26"/>
      <c r="QMQ236" s="26"/>
      <c r="QMR236" s="26"/>
      <c r="QMS236" s="26"/>
      <c r="QMT236" s="26"/>
      <c r="QMU236" s="26"/>
      <c r="QMV236" s="26"/>
      <c r="QMW236" s="26"/>
      <c r="QMX236" s="26"/>
      <c r="QMY236" s="26"/>
      <c r="QMZ236" s="26"/>
      <c r="QNA236" s="26"/>
      <c r="QNB236" s="26"/>
      <c r="QNC236" s="26"/>
      <c r="QND236" s="26"/>
      <c r="QNE236" s="26"/>
      <c r="QNF236" s="26"/>
      <c r="QNG236" s="26"/>
      <c r="QNH236" s="26"/>
      <c r="QNI236" s="26"/>
      <c r="QNJ236" s="26"/>
      <c r="QNK236" s="26"/>
      <c r="QNL236" s="26"/>
      <c r="QNM236" s="26"/>
      <c r="QNN236" s="26"/>
      <c r="QNO236" s="26"/>
      <c r="QNP236" s="26"/>
      <c r="QNQ236" s="26"/>
      <c r="QNR236" s="26"/>
      <c r="QNS236" s="26"/>
      <c r="QNT236" s="26"/>
      <c r="QNU236" s="26"/>
      <c r="QNV236" s="26"/>
      <c r="QNW236" s="26"/>
      <c r="QNX236" s="26"/>
      <c r="QNY236" s="26"/>
      <c r="QNZ236" s="26"/>
      <c r="QOA236" s="26"/>
      <c r="QOB236" s="26"/>
      <c r="QOC236" s="26"/>
      <c r="QOD236" s="26"/>
      <c r="QOE236" s="26"/>
      <c r="QOF236" s="26"/>
      <c r="QOG236" s="26"/>
      <c r="QOH236" s="26"/>
      <c r="QOI236" s="26"/>
      <c r="QOJ236" s="26"/>
      <c r="QOK236" s="26"/>
      <c r="QOL236" s="26"/>
      <c r="QOM236" s="26"/>
      <c r="QON236" s="26"/>
      <c r="QOO236" s="26"/>
      <c r="QOP236" s="26"/>
      <c r="QOQ236" s="26"/>
      <c r="QOR236" s="26"/>
      <c r="QOS236" s="26"/>
      <c r="QOT236" s="26"/>
      <c r="QOU236" s="26"/>
      <c r="QOV236" s="26"/>
      <c r="QOW236" s="26"/>
      <c r="QOX236" s="26"/>
      <c r="QOY236" s="26"/>
      <c r="QOZ236" s="26"/>
      <c r="QPA236" s="26"/>
      <c r="QPB236" s="26"/>
      <c r="QPC236" s="26"/>
      <c r="QPD236" s="26"/>
      <c r="QPE236" s="26"/>
      <c r="QPF236" s="26"/>
      <c r="QPG236" s="26"/>
      <c r="QPH236" s="26"/>
      <c r="QPI236" s="26"/>
      <c r="QPJ236" s="26"/>
      <c r="QPK236" s="26"/>
      <c r="QPL236" s="26"/>
      <c r="QPM236" s="26"/>
      <c r="QPN236" s="26"/>
      <c r="QPO236" s="26"/>
      <c r="QPP236" s="26"/>
      <c r="QPQ236" s="26"/>
      <c r="QPR236" s="26"/>
      <c r="QPS236" s="26"/>
      <c r="QPT236" s="26"/>
      <c r="QPU236" s="26"/>
      <c r="QPV236" s="26"/>
      <c r="QPW236" s="26"/>
      <c r="QPX236" s="26"/>
      <c r="QPY236" s="26"/>
      <c r="QPZ236" s="26"/>
      <c r="QQA236" s="26"/>
      <c r="QQB236" s="26"/>
      <c r="QQC236" s="26"/>
      <c r="QQD236" s="26"/>
      <c r="QQE236" s="26"/>
      <c r="QQF236" s="26"/>
      <c r="QQG236" s="26"/>
      <c r="QQH236" s="26"/>
      <c r="QQI236" s="26"/>
      <c r="QQJ236" s="26"/>
      <c r="QQK236" s="26"/>
      <c r="QQL236" s="26"/>
      <c r="QQM236" s="26"/>
      <c r="QQN236" s="26"/>
      <c r="QQO236" s="26"/>
      <c r="QQP236" s="26"/>
      <c r="QQQ236" s="26"/>
      <c r="QQR236" s="26"/>
      <c r="QQS236" s="26"/>
      <c r="QQT236" s="26"/>
      <c r="QQU236" s="26"/>
      <c r="QQV236" s="26"/>
      <c r="QQW236" s="26"/>
      <c r="QQX236" s="26"/>
      <c r="QQY236" s="26"/>
      <c r="QQZ236" s="26"/>
      <c r="QRA236" s="26"/>
      <c r="QRB236" s="26"/>
      <c r="QRC236" s="26"/>
      <c r="QRD236" s="26"/>
      <c r="QRE236" s="26"/>
      <c r="QRF236" s="26"/>
      <c r="QRG236" s="26"/>
      <c r="QRH236" s="26"/>
      <c r="QRI236" s="26"/>
      <c r="QRJ236" s="26"/>
      <c r="QRK236" s="26"/>
      <c r="QRL236" s="26"/>
      <c r="QRM236" s="26"/>
      <c r="QRN236" s="26"/>
      <c r="QRO236" s="26"/>
      <c r="QRP236" s="26"/>
      <c r="QRQ236" s="26"/>
      <c r="QRR236" s="26"/>
      <c r="QRS236" s="26"/>
      <c r="QRT236" s="26"/>
      <c r="QRU236" s="26"/>
      <c r="QRV236" s="26"/>
      <c r="QRW236" s="26"/>
      <c r="QRX236" s="26"/>
      <c r="QRY236" s="26"/>
      <c r="QRZ236" s="26"/>
      <c r="QSA236" s="26"/>
      <c r="QSB236" s="26"/>
      <c r="QSC236" s="26"/>
      <c r="QSD236" s="26"/>
      <c r="QSE236" s="26"/>
      <c r="QSF236" s="26"/>
      <c r="QSG236" s="26"/>
      <c r="QSH236" s="26"/>
      <c r="QSI236" s="26"/>
      <c r="QSJ236" s="26"/>
      <c r="QSK236" s="26"/>
      <c r="QSL236" s="26"/>
      <c r="QSM236" s="26"/>
      <c r="QSN236" s="26"/>
      <c r="QSO236" s="26"/>
      <c r="QSP236" s="26"/>
      <c r="QSQ236" s="26"/>
      <c r="QSR236" s="26"/>
      <c r="QSS236" s="26"/>
      <c r="QST236" s="26"/>
      <c r="QSU236" s="26"/>
      <c r="QSV236" s="26"/>
      <c r="QSW236" s="26"/>
      <c r="QSX236" s="26"/>
      <c r="QSY236" s="26"/>
      <c r="QSZ236" s="26"/>
      <c r="QTA236" s="26"/>
      <c r="QTB236" s="26"/>
      <c r="QTC236" s="26"/>
      <c r="QTD236" s="26"/>
      <c r="QTE236" s="26"/>
      <c r="QTF236" s="26"/>
      <c r="QTG236" s="26"/>
      <c r="QTH236" s="26"/>
      <c r="QTI236" s="26"/>
      <c r="QTJ236" s="26"/>
      <c r="QTK236" s="26"/>
      <c r="QTL236" s="26"/>
      <c r="QTM236" s="26"/>
      <c r="QTN236" s="26"/>
      <c r="QTO236" s="26"/>
      <c r="QTP236" s="26"/>
      <c r="QTQ236" s="26"/>
      <c r="QTR236" s="26"/>
      <c r="QTS236" s="26"/>
      <c r="QTT236" s="26"/>
      <c r="QTU236" s="26"/>
      <c r="QTV236" s="26"/>
      <c r="QTW236" s="26"/>
      <c r="QTX236" s="26"/>
      <c r="QTY236" s="26"/>
      <c r="QTZ236" s="26"/>
      <c r="QUA236" s="26"/>
      <c r="QUB236" s="26"/>
      <c r="QUC236" s="26"/>
      <c r="QUD236" s="26"/>
      <c r="QUE236" s="26"/>
      <c r="QUF236" s="26"/>
      <c r="QUG236" s="26"/>
      <c r="QUH236" s="26"/>
      <c r="QUI236" s="26"/>
      <c r="QUJ236" s="26"/>
      <c r="QUK236" s="26"/>
      <c r="QUL236" s="26"/>
      <c r="QUM236" s="26"/>
      <c r="QUN236" s="26"/>
      <c r="QUO236" s="26"/>
      <c r="QUP236" s="26"/>
      <c r="QUQ236" s="26"/>
      <c r="QUR236" s="26"/>
      <c r="QUS236" s="26"/>
      <c r="QUT236" s="26"/>
      <c r="QUU236" s="26"/>
      <c r="QUV236" s="26"/>
      <c r="QUW236" s="26"/>
      <c r="QUX236" s="26"/>
      <c r="QUY236" s="26"/>
      <c r="QUZ236" s="26"/>
      <c r="QVA236" s="26"/>
      <c r="QVB236" s="26"/>
      <c r="QVC236" s="26"/>
      <c r="QVD236" s="26"/>
      <c r="QVE236" s="26"/>
      <c r="QVF236" s="26"/>
      <c r="QVG236" s="26"/>
      <c r="QVH236" s="26"/>
      <c r="QVI236" s="26"/>
      <c r="QVJ236" s="26"/>
      <c r="QVK236" s="26"/>
      <c r="QVL236" s="26"/>
      <c r="QVM236" s="26"/>
      <c r="QVN236" s="26"/>
      <c r="QVO236" s="26"/>
      <c r="QVP236" s="26"/>
      <c r="QVQ236" s="26"/>
      <c r="QVR236" s="26"/>
      <c r="QVS236" s="26"/>
      <c r="QVT236" s="26"/>
      <c r="QVU236" s="26"/>
      <c r="QVV236" s="26"/>
      <c r="QVW236" s="26"/>
      <c r="QVX236" s="26"/>
      <c r="QVY236" s="26"/>
      <c r="QVZ236" s="26"/>
      <c r="QWA236" s="26"/>
      <c r="QWB236" s="26"/>
      <c r="QWC236" s="26"/>
      <c r="QWD236" s="26"/>
      <c r="QWE236" s="26"/>
      <c r="QWF236" s="26"/>
      <c r="QWG236" s="26"/>
      <c r="QWH236" s="26"/>
      <c r="QWI236" s="26"/>
      <c r="QWJ236" s="26"/>
      <c r="QWK236" s="26"/>
      <c r="QWL236" s="26"/>
      <c r="QWM236" s="26"/>
      <c r="QWN236" s="26"/>
      <c r="QWO236" s="26"/>
      <c r="QWP236" s="26"/>
      <c r="QWQ236" s="26"/>
      <c r="QWR236" s="26"/>
      <c r="QWS236" s="26"/>
      <c r="QWT236" s="26"/>
      <c r="QWU236" s="26"/>
      <c r="QWV236" s="26"/>
      <c r="QWW236" s="26"/>
      <c r="QWX236" s="26"/>
      <c r="QWY236" s="26"/>
      <c r="QWZ236" s="26"/>
      <c r="QXA236" s="26"/>
      <c r="QXB236" s="26"/>
      <c r="QXC236" s="26"/>
      <c r="QXD236" s="26"/>
      <c r="QXE236" s="26"/>
      <c r="QXF236" s="26"/>
      <c r="QXG236" s="26"/>
      <c r="QXH236" s="26"/>
      <c r="QXI236" s="26"/>
      <c r="QXJ236" s="26"/>
      <c r="QXK236" s="26"/>
      <c r="QXL236" s="26"/>
      <c r="QXM236" s="26"/>
      <c r="QXN236" s="26"/>
      <c r="QXO236" s="26"/>
      <c r="QXP236" s="26"/>
      <c r="QXQ236" s="26"/>
      <c r="QXR236" s="26"/>
      <c r="QXS236" s="26"/>
      <c r="QXT236" s="26"/>
      <c r="QXU236" s="26"/>
      <c r="QXV236" s="26"/>
      <c r="QXW236" s="26"/>
      <c r="QXX236" s="26"/>
      <c r="QXY236" s="26"/>
      <c r="QXZ236" s="26"/>
      <c r="QYA236" s="26"/>
      <c r="QYB236" s="26"/>
      <c r="QYC236" s="26"/>
      <c r="QYD236" s="26"/>
      <c r="QYE236" s="26"/>
      <c r="QYF236" s="26"/>
      <c r="QYG236" s="26"/>
      <c r="QYH236" s="26"/>
      <c r="QYI236" s="26"/>
      <c r="QYJ236" s="26"/>
      <c r="QYK236" s="26"/>
      <c r="QYL236" s="26"/>
      <c r="QYM236" s="26"/>
      <c r="QYN236" s="26"/>
      <c r="QYO236" s="26"/>
      <c r="QYP236" s="26"/>
      <c r="QYQ236" s="26"/>
      <c r="QYR236" s="26"/>
      <c r="QYS236" s="26"/>
      <c r="QYT236" s="26"/>
      <c r="QYU236" s="26"/>
      <c r="QYV236" s="26"/>
      <c r="QYW236" s="26"/>
      <c r="QYX236" s="26"/>
      <c r="QYY236" s="26"/>
      <c r="QYZ236" s="26"/>
      <c r="QZA236" s="26"/>
      <c r="QZB236" s="26"/>
      <c r="QZC236" s="26"/>
      <c r="QZD236" s="26"/>
      <c r="QZE236" s="26"/>
      <c r="QZF236" s="26"/>
      <c r="QZG236" s="26"/>
      <c r="QZH236" s="26"/>
      <c r="QZI236" s="26"/>
      <c r="QZJ236" s="26"/>
      <c r="QZK236" s="26"/>
      <c r="QZL236" s="26"/>
      <c r="QZM236" s="26"/>
      <c r="QZN236" s="26"/>
      <c r="QZO236" s="26"/>
      <c r="QZP236" s="26"/>
      <c r="QZQ236" s="26"/>
      <c r="QZR236" s="26"/>
      <c r="QZS236" s="26"/>
      <c r="QZT236" s="26"/>
      <c r="QZU236" s="26"/>
      <c r="QZV236" s="26"/>
      <c r="QZW236" s="26"/>
      <c r="QZX236" s="26"/>
      <c r="QZY236" s="26"/>
      <c r="QZZ236" s="26"/>
      <c r="RAA236" s="26"/>
      <c r="RAB236" s="26"/>
      <c r="RAC236" s="26"/>
      <c r="RAD236" s="26"/>
      <c r="RAE236" s="26"/>
      <c r="RAF236" s="26"/>
      <c r="RAG236" s="26"/>
      <c r="RAH236" s="26"/>
      <c r="RAI236" s="26"/>
      <c r="RAJ236" s="26"/>
      <c r="RAK236" s="26"/>
      <c r="RAL236" s="26"/>
      <c r="RAM236" s="26"/>
      <c r="RAN236" s="26"/>
      <c r="RAO236" s="26"/>
      <c r="RAP236" s="26"/>
      <c r="RAQ236" s="26"/>
      <c r="RAR236" s="26"/>
      <c r="RAS236" s="26"/>
      <c r="RAT236" s="26"/>
      <c r="RAU236" s="26"/>
      <c r="RAV236" s="26"/>
      <c r="RAW236" s="26"/>
      <c r="RAX236" s="26"/>
      <c r="RAY236" s="26"/>
      <c r="RAZ236" s="26"/>
      <c r="RBA236" s="26"/>
      <c r="RBB236" s="26"/>
      <c r="RBC236" s="26"/>
      <c r="RBD236" s="26"/>
      <c r="RBE236" s="26"/>
      <c r="RBF236" s="26"/>
      <c r="RBG236" s="26"/>
      <c r="RBH236" s="26"/>
      <c r="RBI236" s="26"/>
      <c r="RBJ236" s="26"/>
      <c r="RBK236" s="26"/>
      <c r="RBL236" s="26"/>
      <c r="RBM236" s="26"/>
      <c r="RBN236" s="26"/>
      <c r="RBO236" s="26"/>
      <c r="RBP236" s="26"/>
      <c r="RBQ236" s="26"/>
      <c r="RBR236" s="26"/>
      <c r="RBS236" s="26"/>
      <c r="RBT236" s="26"/>
      <c r="RBU236" s="26"/>
      <c r="RBV236" s="26"/>
      <c r="RBW236" s="26"/>
      <c r="RBX236" s="26"/>
      <c r="RBY236" s="26"/>
      <c r="RBZ236" s="26"/>
      <c r="RCA236" s="26"/>
      <c r="RCB236" s="26"/>
      <c r="RCC236" s="26"/>
      <c r="RCD236" s="26"/>
      <c r="RCE236" s="26"/>
      <c r="RCF236" s="26"/>
      <c r="RCG236" s="26"/>
      <c r="RCH236" s="26"/>
      <c r="RCI236" s="26"/>
      <c r="RCJ236" s="26"/>
      <c r="RCK236" s="26"/>
      <c r="RCL236" s="26"/>
      <c r="RCM236" s="26"/>
      <c r="RCN236" s="26"/>
      <c r="RCO236" s="26"/>
      <c r="RCP236" s="26"/>
      <c r="RCQ236" s="26"/>
      <c r="RCR236" s="26"/>
      <c r="RCS236" s="26"/>
      <c r="RCT236" s="26"/>
      <c r="RCU236" s="26"/>
      <c r="RCV236" s="26"/>
      <c r="RCW236" s="26"/>
      <c r="RCX236" s="26"/>
      <c r="RCY236" s="26"/>
      <c r="RCZ236" s="26"/>
      <c r="RDA236" s="26"/>
      <c r="RDB236" s="26"/>
      <c r="RDC236" s="26"/>
      <c r="RDD236" s="26"/>
      <c r="RDE236" s="26"/>
      <c r="RDF236" s="26"/>
      <c r="RDG236" s="26"/>
      <c r="RDH236" s="26"/>
      <c r="RDI236" s="26"/>
      <c r="RDJ236" s="26"/>
      <c r="RDK236" s="26"/>
      <c r="RDL236" s="26"/>
      <c r="RDM236" s="26"/>
      <c r="RDN236" s="26"/>
      <c r="RDO236" s="26"/>
      <c r="RDP236" s="26"/>
      <c r="RDQ236" s="26"/>
      <c r="RDR236" s="26"/>
      <c r="RDS236" s="26"/>
      <c r="RDT236" s="26"/>
      <c r="RDU236" s="26"/>
      <c r="RDV236" s="26"/>
      <c r="RDW236" s="26"/>
      <c r="RDX236" s="26"/>
      <c r="RDY236" s="26"/>
      <c r="RDZ236" s="26"/>
      <c r="REA236" s="26"/>
      <c r="REB236" s="26"/>
      <c r="REC236" s="26"/>
      <c r="RED236" s="26"/>
      <c r="REE236" s="26"/>
      <c r="REF236" s="26"/>
      <c r="REG236" s="26"/>
      <c r="REH236" s="26"/>
      <c r="REI236" s="26"/>
      <c r="REJ236" s="26"/>
      <c r="REK236" s="26"/>
      <c r="REL236" s="26"/>
      <c r="REM236" s="26"/>
      <c r="REN236" s="26"/>
      <c r="REO236" s="26"/>
      <c r="REP236" s="26"/>
      <c r="REQ236" s="26"/>
      <c r="RER236" s="26"/>
      <c r="RES236" s="26"/>
      <c r="RET236" s="26"/>
      <c r="REU236" s="26"/>
      <c r="REV236" s="26"/>
      <c r="REW236" s="26"/>
      <c r="REX236" s="26"/>
      <c r="REY236" s="26"/>
      <c r="REZ236" s="26"/>
      <c r="RFA236" s="26"/>
      <c r="RFB236" s="26"/>
      <c r="RFC236" s="26"/>
      <c r="RFD236" s="26"/>
      <c r="RFE236" s="26"/>
      <c r="RFF236" s="26"/>
      <c r="RFG236" s="26"/>
      <c r="RFH236" s="26"/>
      <c r="RFI236" s="26"/>
      <c r="RFJ236" s="26"/>
      <c r="RFK236" s="26"/>
      <c r="RFL236" s="26"/>
      <c r="RFM236" s="26"/>
      <c r="RFN236" s="26"/>
      <c r="RFO236" s="26"/>
      <c r="RFP236" s="26"/>
      <c r="RFQ236" s="26"/>
      <c r="RFR236" s="26"/>
      <c r="RFS236" s="26"/>
      <c r="RFT236" s="26"/>
      <c r="RFU236" s="26"/>
      <c r="RFV236" s="26"/>
      <c r="RFW236" s="26"/>
      <c r="RFX236" s="26"/>
      <c r="RFY236" s="26"/>
      <c r="RFZ236" s="26"/>
      <c r="RGA236" s="26"/>
      <c r="RGB236" s="26"/>
      <c r="RGC236" s="26"/>
      <c r="RGD236" s="26"/>
      <c r="RGE236" s="26"/>
      <c r="RGF236" s="26"/>
      <c r="RGG236" s="26"/>
      <c r="RGH236" s="26"/>
      <c r="RGI236" s="26"/>
      <c r="RGJ236" s="26"/>
      <c r="RGK236" s="26"/>
      <c r="RGL236" s="26"/>
      <c r="RGM236" s="26"/>
      <c r="RGN236" s="26"/>
      <c r="RGO236" s="26"/>
      <c r="RGP236" s="26"/>
      <c r="RGQ236" s="26"/>
      <c r="RGR236" s="26"/>
      <c r="RGS236" s="26"/>
      <c r="RGT236" s="26"/>
      <c r="RGU236" s="26"/>
      <c r="RGV236" s="26"/>
      <c r="RGW236" s="26"/>
      <c r="RGX236" s="26"/>
      <c r="RGY236" s="26"/>
      <c r="RGZ236" s="26"/>
      <c r="RHA236" s="26"/>
      <c r="RHB236" s="26"/>
      <c r="RHC236" s="26"/>
      <c r="RHD236" s="26"/>
      <c r="RHE236" s="26"/>
      <c r="RHF236" s="26"/>
      <c r="RHG236" s="26"/>
      <c r="RHH236" s="26"/>
      <c r="RHI236" s="26"/>
      <c r="RHJ236" s="26"/>
      <c r="RHK236" s="26"/>
      <c r="RHL236" s="26"/>
      <c r="RHM236" s="26"/>
      <c r="RHN236" s="26"/>
      <c r="RHO236" s="26"/>
      <c r="RHP236" s="26"/>
      <c r="RHQ236" s="26"/>
      <c r="RHR236" s="26"/>
      <c r="RHS236" s="26"/>
      <c r="RHT236" s="26"/>
      <c r="RHU236" s="26"/>
      <c r="RHV236" s="26"/>
      <c r="RHW236" s="26"/>
      <c r="RHX236" s="26"/>
      <c r="RHY236" s="26"/>
      <c r="RHZ236" s="26"/>
      <c r="RIA236" s="26"/>
      <c r="RIB236" s="26"/>
      <c r="RIC236" s="26"/>
      <c r="RID236" s="26"/>
      <c r="RIE236" s="26"/>
      <c r="RIF236" s="26"/>
      <c r="RIG236" s="26"/>
      <c r="RIH236" s="26"/>
      <c r="RII236" s="26"/>
      <c r="RIJ236" s="26"/>
      <c r="RIK236" s="26"/>
      <c r="RIL236" s="26"/>
      <c r="RIM236" s="26"/>
      <c r="RIN236" s="26"/>
      <c r="RIO236" s="26"/>
      <c r="RIP236" s="26"/>
      <c r="RIQ236" s="26"/>
      <c r="RIR236" s="26"/>
      <c r="RIS236" s="26"/>
      <c r="RIT236" s="26"/>
      <c r="RIU236" s="26"/>
      <c r="RIV236" s="26"/>
      <c r="RIW236" s="26"/>
      <c r="RIX236" s="26"/>
      <c r="RIY236" s="26"/>
      <c r="RIZ236" s="26"/>
      <c r="RJA236" s="26"/>
      <c r="RJB236" s="26"/>
      <c r="RJC236" s="26"/>
      <c r="RJD236" s="26"/>
      <c r="RJE236" s="26"/>
      <c r="RJF236" s="26"/>
      <c r="RJG236" s="26"/>
      <c r="RJH236" s="26"/>
      <c r="RJI236" s="26"/>
      <c r="RJJ236" s="26"/>
      <c r="RJK236" s="26"/>
      <c r="RJL236" s="26"/>
      <c r="RJM236" s="26"/>
      <c r="RJN236" s="26"/>
      <c r="RJO236" s="26"/>
      <c r="RJP236" s="26"/>
      <c r="RJQ236" s="26"/>
      <c r="RJR236" s="26"/>
      <c r="RJS236" s="26"/>
      <c r="RJT236" s="26"/>
      <c r="RJU236" s="26"/>
      <c r="RJV236" s="26"/>
      <c r="RJW236" s="26"/>
      <c r="RJX236" s="26"/>
      <c r="RJY236" s="26"/>
      <c r="RJZ236" s="26"/>
      <c r="RKA236" s="26"/>
      <c r="RKB236" s="26"/>
      <c r="RKC236" s="26"/>
      <c r="RKD236" s="26"/>
      <c r="RKE236" s="26"/>
      <c r="RKF236" s="26"/>
      <c r="RKG236" s="26"/>
      <c r="RKH236" s="26"/>
      <c r="RKI236" s="26"/>
      <c r="RKJ236" s="26"/>
      <c r="RKK236" s="26"/>
      <c r="RKL236" s="26"/>
      <c r="RKM236" s="26"/>
      <c r="RKN236" s="26"/>
      <c r="RKO236" s="26"/>
      <c r="RKP236" s="26"/>
      <c r="RKQ236" s="26"/>
      <c r="RKR236" s="26"/>
      <c r="RKS236" s="26"/>
      <c r="RKT236" s="26"/>
      <c r="RKU236" s="26"/>
      <c r="RKV236" s="26"/>
      <c r="RKW236" s="26"/>
      <c r="RKX236" s="26"/>
      <c r="RKY236" s="26"/>
      <c r="RKZ236" s="26"/>
      <c r="RLA236" s="26"/>
      <c r="RLB236" s="26"/>
      <c r="RLC236" s="26"/>
      <c r="RLD236" s="26"/>
      <c r="RLE236" s="26"/>
      <c r="RLF236" s="26"/>
      <c r="RLG236" s="26"/>
      <c r="RLH236" s="26"/>
      <c r="RLI236" s="26"/>
      <c r="RLJ236" s="26"/>
      <c r="RLK236" s="26"/>
      <c r="RLL236" s="26"/>
      <c r="RLM236" s="26"/>
      <c r="RLN236" s="26"/>
      <c r="RLO236" s="26"/>
      <c r="RLP236" s="26"/>
      <c r="RLQ236" s="26"/>
      <c r="RLR236" s="26"/>
      <c r="RLS236" s="26"/>
      <c r="RLT236" s="26"/>
      <c r="RLU236" s="26"/>
      <c r="RLV236" s="26"/>
      <c r="RLW236" s="26"/>
      <c r="RLX236" s="26"/>
      <c r="RLY236" s="26"/>
      <c r="RLZ236" s="26"/>
      <c r="RMA236" s="26"/>
      <c r="RMB236" s="26"/>
      <c r="RMC236" s="26"/>
      <c r="RMD236" s="26"/>
      <c r="RME236" s="26"/>
      <c r="RMF236" s="26"/>
      <c r="RMG236" s="26"/>
      <c r="RMH236" s="26"/>
      <c r="RMI236" s="26"/>
      <c r="RMJ236" s="26"/>
      <c r="RMK236" s="26"/>
      <c r="RML236" s="26"/>
      <c r="RMM236" s="26"/>
      <c r="RMN236" s="26"/>
      <c r="RMO236" s="26"/>
      <c r="RMP236" s="26"/>
      <c r="RMQ236" s="26"/>
      <c r="RMR236" s="26"/>
      <c r="RMS236" s="26"/>
      <c r="RMT236" s="26"/>
      <c r="RMU236" s="26"/>
      <c r="RMV236" s="26"/>
      <c r="RMW236" s="26"/>
      <c r="RMX236" s="26"/>
      <c r="RMY236" s="26"/>
      <c r="RMZ236" s="26"/>
      <c r="RNA236" s="26"/>
      <c r="RNB236" s="26"/>
      <c r="RNC236" s="26"/>
      <c r="RND236" s="26"/>
      <c r="RNE236" s="26"/>
      <c r="RNF236" s="26"/>
      <c r="RNG236" s="26"/>
      <c r="RNH236" s="26"/>
      <c r="RNI236" s="26"/>
      <c r="RNJ236" s="26"/>
      <c r="RNK236" s="26"/>
      <c r="RNL236" s="26"/>
      <c r="RNM236" s="26"/>
      <c r="RNN236" s="26"/>
      <c r="RNO236" s="26"/>
      <c r="RNP236" s="26"/>
      <c r="RNQ236" s="26"/>
      <c r="RNR236" s="26"/>
      <c r="RNS236" s="26"/>
      <c r="RNT236" s="26"/>
      <c r="RNU236" s="26"/>
      <c r="RNV236" s="26"/>
      <c r="RNW236" s="26"/>
      <c r="RNX236" s="26"/>
      <c r="RNY236" s="26"/>
      <c r="RNZ236" s="26"/>
      <c r="ROA236" s="26"/>
      <c r="ROB236" s="26"/>
      <c r="ROC236" s="26"/>
      <c r="ROD236" s="26"/>
      <c r="ROE236" s="26"/>
      <c r="ROF236" s="26"/>
      <c r="ROG236" s="26"/>
      <c r="ROH236" s="26"/>
      <c r="ROI236" s="26"/>
      <c r="ROJ236" s="26"/>
      <c r="ROK236" s="26"/>
      <c r="ROL236" s="26"/>
      <c r="ROM236" s="26"/>
      <c r="RON236" s="26"/>
      <c r="ROO236" s="26"/>
      <c r="ROP236" s="26"/>
      <c r="ROQ236" s="26"/>
      <c r="ROR236" s="26"/>
      <c r="ROS236" s="26"/>
      <c r="ROT236" s="26"/>
      <c r="ROU236" s="26"/>
      <c r="ROV236" s="26"/>
      <c r="ROW236" s="26"/>
      <c r="ROX236" s="26"/>
      <c r="ROY236" s="26"/>
      <c r="ROZ236" s="26"/>
      <c r="RPA236" s="26"/>
      <c r="RPB236" s="26"/>
      <c r="RPC236" s="26"/>
      <c r="RPD236" s="26"/>
      <c r="RPE236" s="26"/>
      <c r="RPF236" s="26"/>
      <c r="RPG236" s="26"/>
      <c r="RPH236" s="26"/>
      <c r="RPI236" s="26"/>
      <c r="RPJ236" s="26"/>
      <c r="RPK236" s="26"/>
      <c r="RPL236" s="26"/>
      <c r="RPM236" s="26"/>
      <c r="RPN236" s="26"/>
      <c r="RPO236" s="26"/>
      <c r="RPP236" s="26"/>
      <c r="RPQ236" s="26"/>
      <c r="RPR236" s="26"/>
      <c r="RPS236" s="26"/>
      <c r="RPT236" s="26"/>
      <c r="RPU236" s="26"/>
      <c r="RPV236" s="26"/>
      <c r="RPW236" s="26"/>
      <c r="RPX236" s="26"/>
      <c r="RPY236" s="26"/>
      <c r="RPZ236" s="26"/>
      <c r="RQA236" s="26"/>
      <c r="RQB236" s="26"/>
      <c r="RQC236" s="26"/>
      <c r="RQD236" s="26"/>
      <c r="RQE236" s="26"/>
      <c r="RQF236" s="26"/>
      <c r="RQG236" s="26"/>
      <c r="RQH236" s="26"/>
      <c r="RQI236" s="26"/>
      <c r="RQJ236" s="26"/>
      <c r="RQK236" s="26"/>
      <c r="RQL236" s="26"/>
      <c r="RQM236" s="26"/>
      <c r="RQN236" s="26"/>
      <c r="RQO236" s="26"/>
      <c r="RQP236" s="26"/>
      <c r="RQQ236" s="26"/>
      <c r="RQR236" s="26"/>
      <c r="RQS236" s="26"/>
      <c r="RQT236" s="26"/>
      <c r="RQU236" s="26"/>
      <c r="RQV236" s="26"/>
      <c r="RQW236" s="26"/>
      <c r="RQX236" s="26"/>
      <c r="RQY236" s="26"/>
      <c r="RQZ236" s="26"/>
      <c r="RRA236" s="26"/>
      <c r="RRB236" s="26"/>
      <c r="RRC236" s="26"/>
      <c r="RRD236" s="26"/>
      <c r="RRE236" s="26"/>
      <c r="RRF236" s="26"/>
      <c r="RRG236" s="26"/>
      <c r="RRH236" s="26"/>
      <c r="RRI236" s="26"/>
      <c r="RRJ236" s="26"/>
      <c r="RRK236" s="26"/>
      <c r="RRL236" s="26"/>
      <c r="RRM236" s="26"/>
      <c r="RRN236" s="26"/>
      <c r="RRO236" s="26"/>
      <c r="RRP236" s="26"/>
      <c r="RRQ236" s="26"/>
      <c r="RRR236" s="26"/>
      <c r="RRS236" s="26"/>
      <c r="RRT236" s="26"/>
      <c r="RRU236" s="26"/>
      <c r="RRV236" s="26"/>
      <c r="RRW236" s="26"/>
      <c r="RRX236" s="26"/>
      <c r="RRY236" s="26"/>
      <c r="RRZ236" s="26"/>
      <c r="RSA236" s="26"/>
      <c r="RSB236" s="26"/>
      <c r="RSC236" s="26"/>
      <c r="RSD236" s="26"/>
      <c r="RSE236" s="26"/>
      <c r="RSF236" s="26"/>
      <c r="RSG236" s="26"/>
      <c r="RSH236" s="26"/>
      <c r="RSI236" s="26"/>
      <c r="RSJ236" s="26"/>
      <c r="RSK236" s="26"/>
      <c r="RSL236" s="26"/>
      <c r="RSM236" s="26"/>
      <c r="RSN236" s="26"/>
      <c r="RSO236" s="26"/>
      <c r="RSP236" s="26"/>
      <c r="RSQ236" s="26"/>
      <c r="RSR236" s="26"/>
      <c r="RSS236" s="26"/>
      <c r="RST236" s="26"/>
      <c r="RSU236" s="26"/>
      <c r="RSV236" s="26"/>
      <c r="RSW236" s="26"/>
      <c r="RSX236" s="26"/>
      <c r="RSY236" s="26"/>
      <c r="RSZ236" s="26"/>
      <c r="RTA236" s="26"/>
      <c r="RTB236" s="26"/>
      <c r="RTC236" s="26"/>
      <c r="RTD236" s="26"/>
      <c r="RTE236" s="26"/>
      <c r="RTF236" s="26"/>
      <c r="RTG236" s="26"/>
      <c r="RTH236" s="26"/>
      <c r="RTI236" s="26"/>
      <c r="RTJ236" s="26"/>
      <c r="RTK236" s="26"/>
      <c r="RTL236" s="26"/>
      <c r="RTM236" s="26"/>
      <c r="RTN236" s="26"/>
      <c r="RTO236" s="26"/>
      <c r="RTP236" s="26"/>
      <c r="RTQ236" s="26"/>
      <c r="RTR236" s="26"/>
      <c r="RTS236" s="26"/>
      <c r="RTT236" s="26"/>
      <c r="RTU236" s="26"/>
      <c r="RTV236" s="26"/>
      <c r="RTW236" s="26"/>
      <c r="RTX236" s="26"/>
      <c r="RTY236" s="26"/>
      <c r="RTZ236" s="26"/>
      <c r="RUA236" s="26"/>
      <c r="RUB236" s="26"/>
      <c r="RUC236" s="26"/>
      <c r="RUD236" s="26"/>
      <c r="RUE236" s="26"/>
      <c r="RUF236" s="26"/>
      <c r="RUG236" s="26"/>
      <c r="RUH236" s="26"/>
      <c r="RUI236" s="26"/>
      <c r="RUJ236" s="26"/>
      <c r="RUK236" s="26"/>
      <c r="RUL236" s="26"/>
      <c r="RUM236" s="26"/>
      <c r="RUN236" s="26"/>
      <c r="RUO236" s="26"/>
      <c r="RUP236" s="26"/>
      <c r="RUQ236" s="26"/>
      <c r="RUR236" s="26"/>
      <c r="RUS236" s="26"/>
      <c r="RUT236" s="26"/>
      <c r="RUU236" s="26"/>
      <c r="RUV236" s="26"/>
      <c r="RUW236" s="26"/>
      <c r="RUX236" s="26"/>
      <c r="RUY236" s="26"/>
      <c r="RUZ236" s="26"/>
      <c r="RVA236" s="26"/>
      <c r="RVB236" s="26"/>
      <c r="RVC236" s="26"/>
      <c r="RVD236" s="26"/>
      <c r="RVE236" s="26"/>
      <c r="RVF236" s="26"/>
      <c r="RVG236" s="26"/>
      <c r="RVH236" s="26"/>
      <c r="RVI236" s="26"/>
      <c r="RVJ236" s="26"/>
      <c r="RVK236" s="26"/>
      <c r="RVL236" s="26"/>
      <c r="RVM236" s="26"/>
      <c r="RVN236" s="26"/>
      <c r="RVO236" s="26"/>
      <c r="RVP236" s="26"/>
      <c r="RVQ236" s="26"/>
      <c r="RVR236" s="26"/>
      <c r="RVS236" s="26"/>
      <c r="RVT236" s="26"/>
      <c r="RVU236" s="26"/>
      <c r="RVV236" s="26"/>
      <c r="RVW236" s="26"/>
      <c r="RVX236" s="26"/>
      <c r="RVY236" s="26"/>
      <c r="RVZ236" s="26"/>
      <c r="RWA236" s="26"/>
      <c r="RWB236" s="26"/>
      <c r="RWC236" s="26"/>
      <c r="RWD236" s="26"/>
      <c r="RWE236" s="26"/>
      <c r="RWF236" s="26"/>
      <c r="RWG236" s="26"/>
      <c r="RWH236" s="26"/>
      <c r="RWI236" s="26"/>
      <c r="RWJ236" s="26"/>
      <c r="RWK236" s="26"/>
      <c r="RWL236" s="26"/>
      <c r="RWM236" s="26"/>
      <c r="RWN236" s="26"/>
      <c r="RWO236" s="26"/>
      <c r="RWP236" s="26"/>
      <c r="RWQ236" s="26"/>
      <c r="RWR236" s="26"/>
      <c r="RWS236" s="26"/>
      <c r="RWT236" s="26"/>
      <c r="RWU236" s="26"/>
      <c r="RWV236" s="26"/>
      <c r="RWW236" s="26"/>
      <c r="RWX236" s="26"/>
      <c r="RWY236" s="26"/>
      <c r="RWZ236" s="26"/>
      <c r="RXA236" s="26"/>
      <c r="RXB236" s="26"/>
      <c r="RXC236" s="26"/>
      <c r="RXD236" s="26"/>
      <c r="RXE236" s="26"/>
      <c r="RXF236" s="26"/>
      <c r="RXG236" s="26"/>
      <c r="RXH236" s="26"/>
      <c r="RXI236" s="26"/>
      <c r="RXJ236" s="26"/>
      <c r="RXK236" s="26"/>
      <c r="RXL236" s="26"/>
      <c r="RXM236" s="26"/>
      <c r="RXN236" s="26"/>
      <c r="RXO236" s="26"/>
      <c r="RXP236" s="26"/>
      <c r="RXQ236" s="26"/>
      <c r="RXR236" s="26"/>
      <c r="RXS236" s="26"/>
      <c r="RXT236" s="26"/>
      <c r="RXU236" s="26"/>
      <c r="RXV236" s="26"/>
      <c r="RXW236" s="26"/>
      <c r="RXX236" s="26"/>
      <c r="RXY236" s="26"/>
      <c r="RXZ236" s="26"/>
      <c r="RYA236" s="26"/>
      <c r="RYB236" s="26"/>
      <c r="RYC236" s="26"/>
      <c r="RYD236" s="26"/>
      <c r="RYE236" s="26"/>
      <c r="RYF236" s="26"/>
      <c r="RYG236" s="26"/>
      <c r="RYH236" s="26"/>
      <c r="RYI236" s="26"/>
      <c r="RYJ236" s="26"/>
      <c r="RYK236" s="26"/>
      <c r="RYL236" s="26"/>
      <c r="RYM236" s="26"/>
      <c r="RYN236" s="26"/>
      <c r="RYO236" s="26"/>
      <c r="RYP236" s="26"/>
      <c r="RYQ236" s="26"/>
      <c r="RYR236" s="26"/>
      <c r="RYS236" s="26"/>
      <c r="RYT236" s="26"/>
      <c r="RYU236" s="26"/>
      <c r="RYV236" s="26"/>
      <c r="RYW236" s="26"/>
      <c r="RYX236" s="26"/>
      <c r="RYY236" s="26"/>
      <c r="RYZ236" s="26"/>
      <c r="RZA236" s="26"/>
      <c r="RZB236" s="26"/>
      <c r="RZC236" s="26"/>
      <c r="RZD236" s="26"/>
      <c r="RZE236" s="26"/>
      <c r="RZF236" s="26"/>
      <c r="RZG236" s="26"/>
      <c r="RZH236" s="26"/>
      <c r="RZI236" s="26"/>
      <c r="RZJ236" s="26"/>
      <c r="RZK236" s="26"/>
      <c r="RZL236" s="26"/>
      <c r="RZM236" s="26"/>
      <c r="RZN236" s="26"/>
      <c r="RZO236" s="26"/>
      <c r="RZP236" s="26"/>
      <c r="RZQ236" s="26"/>
      <c r="RZR236" s="26"/>
      <c r="RZS236" s="26"/>
      <c r="RZT236" s="26"/>
      <c r="RZU236" s="26"/>
      <c r="RZV236" s="26"/>
      <c r="RZW236" s="26"/>
      <c r="RZX236" s="26"/>
      <c r="RZY236" s="26"/>
      <c r="RZZ236" s="26"/>
      <c r="SAA236" s="26"/>
      <c r="SAB236" s="26"/>
      <c r="SAC236" s="26"/>
      <c r="SAD236" s="26"/>
      <c r="SAE236" s="26"/>
      <c r="SAF236" s="26"/>
      <c r="SAG236" s="26"/>
      <c r="SAH236" s="26"/>
      <c r="SAI236" s="26"/>
      <c r="SAJ236" s="26"/>
      <c r="SAK236" s="26"/>
      <c r="SAL236" s="26"/>
      <c r="SAM236" s="26"/>
      <c r="SAN236" s="26"/>
      <c r="SAO236" s="26"/>
      <c r="SAP236" s="26"/>
      <c r="SAQ236" s="26"/>
      <c r="SAR236" s="26"/>
      <c r="SAS236" s="26"/>
      <c r="SAT236" s="26"/>
      <c r="SAU236" s="26"/>
      <c r="SAV236" s="26"/>
      <c r="SAW236" s="26"/>
      <c r="SAX236" s="26"/>
      <c r="SAY236" s="26"/>
      <c r="SAZ236" s="26"/>
      <c r="SBA236" s="26"/>
      <c r="SBB236" s="26"/>
      <c r="SBC236" s="26"/>
      <c r="SBD236" s="26"/>
      <c r="SBE236" s="26"/>
      <c r="SBF236" s="26"/>
      <c r="SBG236" s="26"/>
      <c r="SBH236" s="26"/>
      <c r="SBI236" s="26"/>
      <c r="SBJ236" s="26"/>
      <c r="SBK236" s="26"/>
      <c r="SBL236" s="26"/>
      <c r="SBM236" s="26"/>
      <c r="SBN236" s="26"/>
      <c r="SBO236" s="26"/>
      <c r="SBP236" s="26"/>
      <c r="SBQ236" s="26"/>
      <c r="SBR236" s="26"/>
      <c r="SBS236" s="26"/>
      <c r="SBT236" s="26"/>
      <c r="SBU236" s="26"/>
      <c r="SBV236" s="26"/>
      <c r="SBW236" s="26"/>
      <c r="SBX236" s="26"/>
      <c r="SBY236" s="26"/>
      <c r="SBZ236" s="26"/>
      <c r="SCA236" s="26"/>
      <c r="SCB236" s="26"/>
      <c r="SCC236" s="26"/>
      <c r="SCD236" s="26"/>
      <c r="SCE236" s="26"/>
      <c r="SCF236" s="26"/>
      <c r="SCG236" s="26"/>
      <c r="SCH236" s="26"/>
      <c r="SCI236" s="26"/>
      <c r="SCJ236" s="26"/>
      <c r="SCK236" s="26"/>
      <c r="SCL236" s="26"/>
      <c r="SCM236" s="26"/>
      <c r="SCN236" s="26"/>
      <c r="SCO236" s="26"/>
      <c r="SCP236" s="26"/>
      <c r="SCQ236" s="26"/>
      <c r="SCR236" s="26"/>
      <c r="SCS236" s="26"/>
      <c r="SCT236" s="26"/>
      <c r="SCU236" s="26"/>
      <c r="SCV236" s="26"/>
      <c r="SCW236" s="26"/>
      <c r="SCX236" s="26"/>
      <c r="SCY236" s="26"/>
      <c r="SCZ236" s="26"/>
      <c r="SDA236" s="26"/>
      <c r="SDB236" s="26"/>
      <c r="SDC236" s="26"/>
      <c r="SDD236" s="26"/>
      <c r="SDE236" s="26"/>
      <c r="SDF236" s="26"/>
      <c r="SDG236" s="26"/>
      <c r="SDH236" s="26"/>
      <c r="SDI236" s="26"/>
      <c r="SDJ236" s="26"/>
      <c r="SDK236" s="26"/>
      <c r="SDL236" s="26"/>
      <c r="SDM236" s="26"/>
      <c r="SDN236" s="26"/>
      <c r="SDO236" s="26"/>
      <c r="SDP236" s="26"/>
      <c r="SDQ236" s="26"/>
      <c r="SDR236" s="26"/>
      <c r="SDS236" s="26"/>
      <c r="SDT236" s="26"/>
      <c r="SDU236" s="26"/>
      <c r="SDV236" s="26"/>
      <c r="SDW236" s="26"/>
      <c r="SDX236" s="26"/>
      <c r="SDY236" s="26"/>
      <c r="SDZ236" s="26"/>
      <c r="SEA236" s="26"/>
      <c r="SEB236" s="26"/>
      <c r="SEC236" s="26"/>
      <c r="SED236" s="26"/>
      <c r="SEE236" s="26"/>
      <c r="SEF236" s="26"/>
      <c r="SEG236" s="26"/>
      <c r="SEH236" s="26"/>
      <c r="SEI236" s="26"/>
      <c r="SEJ236" s="26"/>
      <c r="SEK236" s="26"/>
      <c r="SEL236" s="26"/>
      <c r="SEM236" s="26"/>
      <c r="SEN236" s="26"/>
      <c r="SEO236" s="26"/>
      <c r="SEP236" s="26"/>
      <c r="SEQ236" s="26"/>
      <c r="SER236" s="26"/>
      <c r="SES236" s="26"/>
      <c r="SET236" s="26"/>
      <c r="SEU236" s="26"/>
      <c r="SEV236" s="26"/>
      <c r="SEW236" s="26"/>
      <c r="SEX236" s="26"/>
      <c r="SEY236" s="26"/>
      <c r="SEZ236" s="26"/>
      <c r="SFA236" s="26"/>
      <c r="SFB236" s="26"/>
      <c r="SFC236" s="26"/>
      <c r="SFD236" s="26"/>
      <c r="SFE236" s="26"/>
      <c r="SFF236" s="26"/>
      <c r="SFG236" s="26"/>
      <c r="SFH236" s="26"/>
      <c r="SFI236" s="26"/>
      <c r="SFJ236" s="26"/>
      <c r="SFK236" s="26"/>
      <c r="SFL236" s="26"/>
      <c r="SFM236" s="26"/>
      <c r="SFN236" s="26"/>
      <c r="SFO236" s="26"/>
      <c r="SFP236" s="26"/>
      <c r="SFQ236" s="26"/>
      <c r="SFR236" s="26"/>
      <c r="SFS236" s="26"/>
      <c r="SFT236" s="26"/>
      <c r="SFU236" s="26"/>
      <c r="SFV236" s="26"/>
      <c r="SFW236" s="26"/>
      <c r="SFX236" s="26"/>
      <c r="SFY236" s="26"/>
      <c r="SFZ236" s="26"/>
      <c r="SGA236" s="26"/>
      <c r="SGB236" s="26"/>
      <c r="SGC236" s="26"/>
      <c r="SGD236" s="26"/>
      <c r="SGE236" s="26"/>
      <c r="SGF236" s="26"/>
      <c r="SGG236" s="26"/>
      <c r="SGH236" s="26"/>
      <c r="SGI236" s="26"/>
      <c r="SGJ236" s="26"/>
      <c r="SGK236" s="26"/>
      <c r="SGL236" s="26"/>
      <c r="SGM236" s="26"/>
      <c r="SGN236" s="26"/>
      <c r="SGO236" s="26"/>
      <c r="SGP236" s="26"/>
      <c r="SGQ236" s="26"/>
      <c r="SGR236" s="26"/>
      <c r="SGS236" s="26"/>
      <c r="SGT236" s="26"/>
      <c r="SGU236" s="26"/>
      <c r="SGV236" s="26"/>
      <c r="SGW236" s="26"/>
      <c r="SGX236" s="26"/>
      <c r="SGY236" s="26"/>
      <c r="SGZ236" s="26"/>
      <c r="SHA236" s="26"/>
      <c r="SHB236" s="26"/>
      <c r="SHC236" s="26"/>
      <c r="SHD236" s="26"/>
      <c r="SHE236" s="26"/>
      <c r="SHF236" s="26"/>
      <c r="SHG236" s="26"/>
      <c r="SHH236" s="26"/>
      <c r="SHI236" s="26"/>
      <c r="SHJ236" s="26"/>
      <c r="SHK236" s="26"/>
      <c r="SHL236" s="26"/>
      <c r="SHM236" s="26"/>
      <c r="SHN236" s="26"/>
      <c r="SHO236" s="26"/>
      <c r="SHP236" s="26"/>
      <c r="SHQ236" s="26"/>
      <c r="SHR236" s="26"/>
      <c r="SHS236" s="26"/>
      <c r="SHT236" s="26"/>
      <c r="SHU236" s="26"/>
      <c r="SHV236" s="26"/>
      <c r="SHW236" s="26"/>
      <c r="SHX236" s="26"/>
      <c r="SHY236" s="26"/>
      <c r="SHZ236" s="26"/>
      <c r="SIA236" s="26"/>
      <c r="SIB236" s="26"/>
      <c r="SIC236" s="26"/>
      <c r="SID236" s="26"/>
      <c r="SIE236" s="26"/>
      <c r="SIF236" s="26"/>
      <c r="SIG236" s="26"/>
      <c r="SIH236" s="26"/>
      <c r="SII236" s="26"/>
      <c r="SIJ236" s="26"/>
      <c r="SIK236" s="26"/>
      <c r="SIL236" s="26"/>
      <c r="SIM236" s="26"/>
      <c r="SIN236" s="26"/>
      <c r="SIO236" s="26"/>
      <c r="SIP236" s="26"/>
      <c r="SIQ236" s="26"/>
      <c r="SIR236" s="26"/>
      <c r="SIS236" s="26"/>
      <c r="SIT236" s="26"/>
      <c r="SIU236" s="26"/>
      <c r="SIV236" s="26"/>
      <c r="SIW236" s="26"/>
      <c r="SIX236" s="26"/>
      <c r="SIY236" s="26"/>
      <c r="SIZ236" s="26"/>
      <c r="SJA236" s="26"/>
      <c r="SJB236" s="26"/>
      <c r="SJC236" s="26"/>
      <c r="SJD236" s="26"/>
      <c r="SJE236" s="26"/>
      <c r="SJF236" s="26"/>
      <c r="SJG236" s="26"/>
      <c r="SJH236" s="26"/>
      <c r="SJI236" s="26"/>
      <c r="SJJ236" s="26"/>
      <c r="SJK236" s="26"/>
      <c r="SJL236" s="26"/>
      <c r="SJM236" s="26"/>
      <c r="SJN236" s="26"/>
      <c r="SJO236" s="26"/>
      <c r="SJP236" s="26"/>
      <c r="SJQ236" s="26"/>
      <c r="SJR236" s="26"/>
      <c r="SJS236" s="26"/>
      <c r="SJT236" s="26"/>
      <c r="SJU236" s="26"/>
      <c r="SJV236" s="26"/>
      <c r="SJW236" s="26"/>
      <c r="SJX236" s="26"/>
      <c r="SJY236" s="26"/>
      <c r="SJZ236" s="26"/>
      <c r="SKA236" s="26"/>
      <c r="SKB236" s="26"/>
      <c r="SKC236" s="26"/>
      <c r="SKD236" s="26"/>
      <c r="SKE236" s="26"/>
      <c r="SKF236" s="26"/>
      <c r="SKG236" s="26"/>
      <c r="SKH236" s="26"/>
      <c r="SKI236" s="26"/>
      <c r="SKJ236" s="26"/>
      <c r="SKK236" s="26"/>
      <c r="SKL236" s="26"/>
      <c r="SKM236" s="26"/>
      <c r="SKN236" s="26"/>
      <c r="SKO236" s="26"/>
      <c r="SKP236" s="26"/>
      <c r="SKQ236" s="26"/>
      <c r="SKR236" s="26"/>
      <c r="SKS236" s="26"/>
      <c r="SKT236" s="26"/>
      <c r="SKU236" s="26"/>
      <c r="SKV236" s="26"/>
      <c r="SKW236" s="26"/>
      <c r="SKX236" s="26"/>
      <c r="SKY236" s="26"/>
      <c r="SKZ236" s="26"/>
      <c r="SLA236" s="26"/>
      <c r="SLB236" s="26"/>
      <c r="SLC236" s="26"/>
      <c r="SLD236" s="26"/>
      <c r="SLE236" s="26"/>
      <c r="SLF236" s="26"/>
      <c r="SLG236" s="26"/>
      <c r="SLH236" s="26"/>
      <c r="SLI236" s="26"/>
      <c r="SLJ236" s="26"/>
      <c r="SLK236" s="26"/>
      <c r="SLL236" s="26"/>
      <c r="SLM236" s="26"/>
      <c r="SLN236" s="26"/>
      <c r="SLO236" s="26"/>
      <c r="SLP236" s="26"/>
      <c r="SLQ236" s="26"/>
      <c r="SLR236" s="26"/>
      <c r="SLS236" s="26"/>
      <c r="SLT236" s="26"/>
      <c r="SLU236" s="26"/>
      <c r="SLV236" s="26"/>
      <c r="SLW236" s="26"/>
      <c r="SLX236" s="26"/>
      <c r="SLY236" s="26"/>
      <c r="SLZ236" s="26"/>
      <c r="SMA236" s="26"/>
      <c r="SMB236" s="26"/>
      <c r="SMC236" s="26"/>
      <c r="SMD236" s="26"/>
      <c r="SME236" s="26"/>
      <c r="SMF236" s="26"/>
      <c r="SMG236" s="26"/>
      <c r="SMH236" s="26"/>
      <c r="SMI236" s="26"/>
      <c r="SMJ236" s="26"/>
      <c r="SMK236" s="26"/>
      <c r="SML236" s="26"/>
      <c r="SMM236" s="26"/>
      <c r="SMN236" s="26"/>
      <c r="SMO236" s="26"/>
      <c r="SMP236" s="26"/>
      <c r="SMQ236" s="26"/>
      <c r="SMR236" s="26"/>
      <c r="SMS236" s="26"/>
      <c r="SMT236" s="26"/>
      <c r="SMU236" s="26"/>
      <c r="SMV236" s="26"/>
      <c r="SMW236" s="26"/>
      <c r="SMX236" s="26"/>
      <c r="SMY236" s="26"/>
      <c r="SMZ236" s="26"/>
      <c r="SNA236" s="26"/>
      <c r="SNB236" s="26"/>
      <c r="SNC236" s="26"/>
      <c r="SND236" s="26"/>
      <c r="SNE236" s="26"/>
      <c r="SNF236" s="26"/>
      <c r="SNG236" s="26"/>
      <c r="SNH236" s="26"/>
      <c r="SNI236" s="26"/>
      <c r="SNJ236" s="26"/>
      <c r="SNK236" s="26"/>
      <c r="SNL236" s="26"/>
      <c r="SNM236" s="26"/>
      <c r="SNN236" s="26"/>
      <c r="SNO236" s="26"/>
      <c r="SNP236" s="26"/>
      <c r="SNQ236" s="26"/>
      <c r="SNR236" s="26"/>
      <c r="SNS236" s="26"/>
      <c r="SNT236" s="26"/>
      <c r="SNU236" s="26"/>
      <c r="SNV236" s="26"/>
      <c r="SNW236" s="26"/>
      <c r="SNX236" s="26"/>
      <c r="SNY236" s="26"/>
      <c r="SNZ236" s="26"/>
      <c r="SOA236" s="26"/>
      <c r="SOB236" s="26"/>
      <c r="SOC236" s="26"/>
      <c r="SOD236" s="26"/>
      <c r="SOE236" s="26"/>
      <c r="SOF236" s="26"/>
      <c r="SOG236" s="26"/>
      <c r="SOH236" s="26"/>
      <c r="SOI236" s="26"/>
      <c r="SOJ236" s="26"/>
      <c r="SOK236" s="26"/>
      <c r="SOL236" s="26"/>
      <c r="SOM236" s="26"/>
      <c r="SON236" s="26"/>
      <c r="SOO236" s="26"/>
      <c r="SOP236" s="26"/>
      <c r="SOQ236" s="26"/>
      <c r="SOR236" s="26"/>
      <c r="SOS236" s="26"/>
      <c r="SOT236" s="26"/>
      <c r="SOU236" s="26"/>
      <c r="SOV236" s="26"/>
      <c r="SOW236" s="26"/>
      <c r="SOX236" s="26"/>
      <c r="SOY236" s="26"/>
      <c r="SOZ236" s="26"/>
      <c r="SPA236" s="26"/>
      <c r="SPB236" s="26"/>
      <c r="SPC236" s="26"/>
      <c r="SPD236" s="26"/>
      <c r="SPE236" s="26"/>
      <c r="SPF236" s="26"/>
      <c r="SPG236" s="26"/>
      <c r="SPH236" s="26"/>
      <c r="SPI236" s="26"/>
      <c r="SPJ236" s="26"/>
      <c r="SPK236" s="26"/>
      <c r="SPL236" s="26"/>
      <c r="SPM236" s="26"/>
      <c r="SPN236" s="26"/>
      <c r="SPO236" s="26"/>
      <c r="SPP236" s="26"/>
      <c r="SPQ236" s="26"/>
      <c r="SPR236" s="26"/>
      <c r="SPS236" s="26"/>
      <c r="SPT236" s="26"/>
      <c r="SPU236" s="26"/>
      <c r="SPV236" s="26"/>
      <c r="SPW236" s="26"/>
      <c r="SPX236" s="26"/>
      <c r="SPY236" s="26"/>
      <c r="SPZ236" s="26"/>
      <c r="SQA236" s="26"/>
      <c r="SQB236" s="26"/>
      <c r="SQC236" s="26"/>
      <c r="SQD236" s="26"/>
      <c r="SQE236" s="26"/>
      <c r="SQF236" s="26"/>
      <c r="SQG236" s="26"/>
      <c r="SQH236" s="26"/>
      <c r="SQI236" s="26"/>
      <c r="SQJ236" s="26"/>
      <c r="SQK236" s="26"/>
      <c r="SQL236" s="26"/>
      <c r="SQM236" s="26"/>
      <c r="SQN236" s="26"/>
      <c r="SQO236" s="26"/>
      <c r="SQP236" s="26"/>
      <c r="SQQ236" s="26"/>
      <c r="SQR236" s="26"/>
      <c r="SQS236" s="26"/>
      <c r="SQT236" s="26"/>
      <c r="SQU236" s="26"/>
      <c r="SQV236" s="26"/>
      <c r="SQW236" s="26"/>
      <c r="SQX236" s="26"/>
      <c r="SQY236" s="26"/>
      <c r="SQZ236" s="26"/>
      <c r="SRA236" s="26"/>
      <c r="SRB236" s="26"/>
      <c r="SRC236" s="26"/>
      <c r="SRD236" s="26"/>
      <c r="SRE236" s="26"/>
      <c r="SRF236" s="26"/>
      <c r="SRG236" s="26"/>
      <c r="SRH236" s="26"/>
      <c r="SRI236" s="26"/>
      <c r="SRJ236" s="26"/>
      <c r="SRK236" s="26"/>
      <c r="SRL236" s="26"/>
      <c r="SRM236" s="26"/>
      <c r="SRN236" s="26"/>
      <c r="SRO236" s="26"/>
      <c r="SRP236" s="26"/>
      <c r="SRQ236" s="26"/>
      <c r="SRR236" s="26"/>
      <c r="SRS236" s="26"/>
      <c r="SRT236" s="26"/>
      <c r="SRU236" s="26"/>
      <c r="SRV236" s="26"/>
      <c r="SRW236" s="26"/>
      <c r="SRX236" s="26"/>
      <c r="SRY236" s="26"/>
      <c r="SRZ236" s="26"/>
      <c r="SSA236" s="26"/>
      <c r="SSB236" s="26"/>
      <c r="SSC236" s="26"/>
      <c r="SSD236" s="26"/>
      <c r="SSE236" s="26"/>
      <c r="SSF236" s="26"/>
      <c r="SSG236" s="26"/>
      <c r="SSH236" s="26"/>
      <c r="SSI236" s="26"/>
      <c r="SSJ236" s="26"/>
      <c r="SSK236" s="26"/>
      <c r="SSL236" s="26"/>
      <c r="SSM236" s="26"/>
      <c r="SSN236" s="26"/>
      <c r="SSO236" s="26"/>
      <c r="SSP236" s="26"/>
      <c r="SSQ236" s="26"/>
      <c r="SSR236" s="26"/>
      <c r="SSS236" s="26"/>
      <c r="SST236" s="26"/>
      <c r="SSU236" s="26"/>
      <c r="SSV236" s="26"/>
      <c r="SSW236" s="26"/>
      <c r="SSX236" s="26"/>
      <c r="SSY236" s="26"/>
      <c r="SSZ236" s="26"/>
      <c r="STA236" s="26"/>
      <c r="STB236" s="26"/>
      <c r="STC236" s="26"/>
      <c r="STD236" s="26"/>
      <c r="STE236" s="26"/>
      <c r="STF236" s="26"/>
      <c r="STG236" s="26"/>
      <c r="STH236" s="26"/>
      <c r="STI236" s="26"/>
      <c r="STJ236" s="26"/>
      <c r="STK236" s="26"/>
      <c r="STL236" s="26"/>
      <c r="STM236" s="26"/>
      <c r="STN236" s="26"/>
      <c r="STO236" s="26"/>
      <c r="STP236" s="26"/>
      <c r="STQ236" s="26"/>
      <c r="STR236" s="26"/>
      <c r="STS236" s="26"/>
      <c r="STT236" s="26"/>
      <c r="STU236" s="26"/>
      <c r="STV236" s="26"/>
      <c r="STW236" s="26"/>
      <c r="STX236" s="26"/>
      <c r="STY236" s="26"/>
      <c r="STZ236" s="26"/>
      <c r="SUA236" s="26"/>
      <c r="SUB236" s="26"/>
      <c r="SUC236" s="26"/>
      <c r="SUD236" s="26"/>
      <c r="SUE236" s="26"/>
      <c r="SUF236" s="26"/>
      <c r="SUG236" s="26"/>
      <c r="SUH236" s="26"/>
      <c r="SUI236" s="26"/>
      <c r="SUJ236" s="26"/>
      <c r="SUK236" s="26"/>
      <c r="SUL236" s="26"/>
      <c r="SUM236" s="26"/>
      <c r="SUN236" s="26"/>
      <c r="SUO236" s="26"/>
      <c r="SUP236" s="26"/>
      <c r="SUQ236" s="26"/>
      <c r="SUR236" s="26"/>
      <c r="SUS236" s="26"/>
      <c r="SUT236" s="26"/>
      <c r="SUU236" s="26"/>
      <c r="SUV236" s="26"/>
      <c r="SUW236" s="26"/>
      <c r="SUX236" s="26"/>
      <c r="SUY236" s="26"/>
      <c r="SUZ236" s="26"/>
      <c r="SVA236" s="26"/>
      <c r="SVB236" s="26"/>
      <c r="SVC236" s="26"/>
      <c r="SVD236" s="26"/>
      <c r="SVE236" s="26"/>
      <c r="SVF236" s="26"/>
      <c r="SVG236" s="26"/>
      <c r="SVH236" s="26"/>
      <c r="SVI236" s="26"/>
      <c r="SVJ236" s="26"/>
      <c r="SVK236" s="26"/>
      <c r="SVL236" s="26"/>
      <c r="SVM236" s="26"/>
      <c r="SVN236" s="26"/>
      <c r="SVO236" s="26"/>
      <c r="SVP236" s="26"/>
      <c r="SVQ236" s="26"/>
      <c r="SVR236" s="26"/>
      <c r="SVS236" s="26"/>
      <c r="SVT236" s="26"/>
      <c r="SVU236" s="26"/>
      <c r="SVV236" s="26"/>
      <c r="SVW236" s="26"/>
      <c r="SVX236" s="26"/>
      <c r="SVY236" s="26"/>
      <c r="SVZ236" s="26"/>
      <c r="SWA236" s="26"/>
      <c r="SWB236" s="26"/>
      <c r="SWC236" s="26"/>
      <c r="SWD236" s="26"/>
      <c r="SWE236" s="26"/>
      <c r="SWF236" s="26"/>
      <c r="SWG236" s="26"/>
      <c r="SWH236" s="26"/>
      <c r="SWI236" s="26"/>
      <c r="SWJ236" s="26"/>
      <c r="SWK236" s="26"/>
      <c r="SWL236" s="26"/>
      <c r="SWM236" s="26"/>
      <c r="SWN236" s="26"/>
      <c r="SWO236" s="26"/>
      <c r="SWP236" s="26"/>
      <c r="SWQ236" s="26"/>
      <c r="SWR236" s="26"/>
      <c r="SWS236" s="26"/>
      <c r="SWT236" s="26"/>
      <c r="SWU236" s="26"/>
      <c r="SWV236" s="26"/>
      <c r="SWW236" s="26"/>
      <c r="SWX236" s="26"/>
      <c r="SWY236" s="26"/>
      <c r="SWZ236" s="26"/>
      <c r="SXA236" s="26"/>
      <c r="SXB236" s="26"/>
      <c r="SXC236" s="26"/>
      <c r="SXD236" s="26"/>
      <c r="SXE236" s="26"/>
      <c r="SXF236" s="26"/>
      <c r="SXG236" s="26"/>
      <c r="SXH236" s="26"/>
      <c r="SXI236" s="26"/>
      <c r="SXJ236" s="26"/>
      <c r="SXK236" s="26"/>
      <c r="SXL236" s="26"/>
      <c r="SXM236" s="26"/>
      <c r="SXN236" s="26"/>
      <c r="SXO236" s="26"/>
      <c r="SXP236" s="26"/>
      <c r="SXQ236" s="26"/>
      <c r="SXR236" s="26"/>
      <c r="SXS236" s="26"/>
      <c r="SXT236" s="26"/>
      <c r="SXU236" s="26"/>
      <c r="SXV236" s="26"/>
      <c r="SXW236" s="26"/>
      <c r="SXX236" s="26"/>
      <c r="SXY236" s="26"/>
      <c r="SXZ236" s="26"/>
      <c r="SYA236" s="26"/>
      <c r="SYB236" s="26"/>
      <c r="SYC236" s="26"/>
      <c r="SYD236" s="26"/>
      <c r="SYE236" s="26"/>
      <c r="SYF236" s="26"/>
      <c r="SYG236" s="26"/>
      <c r="SYH236" s="26"/>
      <c r="SYI236" s="26"/>
      <c r="SYJ236" s="26"/>
      <c r="SYK236" s="26"/>
      <c r="SYL236" s="26"/>
      <c r="SYM236" s="26"/>
      <c r="SYN236" s="26"/>
      <c r="SYO236" s="26"/>
      <c r="SYP236" s="26"/>
      <c r="SYQ236" s="26"/>
      <c r="SYR236" s="26"/>
      <c r="SYS236" s="26"/>
      <c r="SYT236" s="26"/>
      <c r="SYU236" s="26"/>
      <c r="SYV236" s="26"/>
      <c r="SYW236" s="26"/>
      <c r="SYX236" s="26"/>
      <c r="SYY236" s="26"/>
      <c r="SYZ236" s="26"/>
      <c r="SZA236" s="26"/>
      <c r="SZB236" s="26"/>
      <c r="SZC236" s="26"/>
      <c r="SZD236" s="26"/>
      <c r="SZE236" s="26"/>
      <c r="SZF236" s="26"/>
      <c r="SZG236" s="26"/>
      <c r="SZH236" s="26"/>
      <c r="SZI236" s="26"/>
      <c r="SZJ236" s="26"/>
      <c r="SZK236" s="26"/>
      <c r="SZL236" s="26"/>
      <c r="SZM236" s="26"/>
      <c r="SZN236" s="26"/>
      <c r="SZO236" s="26"/>
      <c r="SZP236" s="26"/>
      <c r="SZQ236" s="26"/>
      <c r="SZR236" s="26"/>
      <c r="SZS236" s="26"/>
      <c r="SZT236" s="26"/>
      <c r="SZU236" s="26"/>
      <c r="SZV236" s="26"/>
      <c r="SZW236" s="26"/>
      <c r="SZX236" s="26"/>
      <c r="SZY236" s="26"/>
      <c r="SZZ236" s="26"/>
      <c r="TAA236" s="26"/>
      <c r="TAB236" s="26"/>
      <c r="TAC236" s="26"/>
      <c r="TAD236" s="26"/>
      <c r="TAE236" s="26"/>
      <c r="TAF236" s="26"/>
      <c r="TAG236" s="26"/>
      <c r="TAH236" s="26"/>
      <c r="TAI236" s="26"/>
      <c r="TAJ236" s="26"/>
      <c r="TAK236" s="26"/>
      <c r="TAL236" s="26"/>
      <c r="TAM236" s="26"/>
      <c r="TAN236" s="26"/>
      <c r="TAO236" s="26"/>
      <c r="TAP236" s="26"/>
      <c r="TAQ236" s="26"/>
      <c r="TAR236" s="26"/>
      <c r="TAS236" s="26"/>
      <c r="TAT236" s="26"/>
      <c r="TAU236" s="26"/>
      <c r="TAV236" s="26"/>
      <c r="TAW236" s="26"/>
      <c r="TAX236" s="26"/>
      <c r="TAY236" s="26"/>
      <c r="TAZ236" s="26"/>
      <c r="TBA236" s="26"/>
      <c r="TBB236" s="26"/>
      <c r="TBC236" s="26"/>
      <c r="TBD236" s="26"/>
      <c r="TBE236" s="26"/>
      <c r="TBF236" s="26"/>
      <c r="TBG236" s="26"/>
      <c r="TBH236" s="26"/>
      <c r="TBI236" s="26"/>
      <c r="TBJ236" s="26"/>
      <c r="TBK236" s="26"/>
      <c r="TBL236" s="26"/>
      <c r="TBM236" s="26"/>
      <c r="TBN236" s="26"/>
      <c r="TBO236" s="26"/>
      <c r="TBP236" s="26"/>
      <c r="TBQ236" s="26"/>
      <c r="TBR236" s="26"/>
      <c r="TBS236" s="26"/>
      <c r="TBT236" s="26"/>
      <c r="TBU236" s="26"/>
      <c r="TBV236" s="26"/>
      <c r="TBW236" s="26"/>
      <c r="TBX236" s="26"/>
      <c r="TBY236" s="26"/>
      <c r="TBZ236" s="26"/>
      <c r="TCA236" s="26"/>
      <c r="TCB236" s="26"/>
      <c r="TCC236" s="26"/>
      <c r="TCD236" s="26"/>
      <c r="TCE236" s="26"/>
      <c r="TCF236" s="26"/>
      <c r="TCG236" s="26"/>
      <c r="TCH236" s="26"/>
      <c r="TCI236" s="26"/>
      <c r="TCJ236" s="26"/>
      <c r="TCK236" s="26"/>
      <c r="TCL236" s="26"/>
      <c r="TCM236" s="26"/>
      <c r="TCN236" s="26"/>
      <c r="TCO236" s="26"/>
      <c r="TCP236" s="26"/>
      <c r="TCQ236" s="26"/>
      <c r="TCR236" s="26"/>
      <c r="TCS236" s="26"/>
      <c r="TCT236" s="26"/>
      <c r="TCU236" s="26"/>
      <c r="TCV236" s="26"/>
      <c r="TCW236" s="26"/>
      <c r="TCX236" s="26"/>
      <c r="TCY236" s="26"/>
      <c r="TCZ236" s="26"/>
      <c r="TDA236" s="26"/>
      <c r="TDB236" s="26"/>
      <c r="TDC236" s="26"/>
      <c r="TDD236" s="26"/>
      <c r="TDE236" s="26"/>
      <c r="TDF236" s="26"/>
      <c r="TDG236" s="26"/>
      <c r="TDH236" s="26"/>
      <c r="TDI236" s="26"/>
      <c r="TDJ236" s="26"/>
      <c r="TDK236" s="26"/>
      <c r="TDL236" s="26"/>
      <c r="TDM236" s="26"/>
      <c r="TDN236" s="26"/>
      <c r="TDO236" s="26"/>
      <c r="TDP236" s="26"/>
      <c r="TDQ236" s="26"/>
      <c r="TDR236" s="26"/>
      <c r="TDS236" s="26"/>
      <c r="TDT236" s="26"/>
      <c r="TDU236" s="26"/>
      <c r="TDV236" s="26"/>
      <c r="TDW236" s="26"/>
      <c r="TDX236" s="26"/>
      <c r="TDY236" s="26"/>
      <c r="TDZ236" s="26"/>
      <c r="TEA236" s="26"/>
      <c r="TEB236" s="26"/>
      <c r="TEC236" s="26"/>
      <c r="TED236" s="26"/>
      <c r="TEE236" s="26"/>
      <c r="TEF236" s="26"/>
      <c r="TEG236" s="26"/>
      <c r="TEH236" s="26"/>
      <c r="TEI236" s="26"/>
      <c r="TEJ236" s="26"/>
      <c r="TEK236" s="26"/>
      <c r="TEL236" s="26"/>
      <c r="TEM236" s="26"/>
      <c r="TEN236" s="26"/>
      <c r="TEO236" s="26"/>
      <c r="TEP236" s="26"/>
      <c r="TEQ236" s="26"/>
      <c r="TER236" s="26"/>
      <c r="TES236" s="26"/>
      <c r="TET236" s="26"/>
      <c r="TEU236" s="26"/>
      <c r="TEV236" s="26"/>
      <c r="TEW236" s="26"/>
      <c r="TEX236" s="26"/>
      <c r="TEY236" s="26"/>
      <c r="TEZ236" s="26"/>
      <c r="TFA236" s="26"/>
      <c r="TFB236" s="26"/>
      <c r="TFC236" s="26"/>
      <c r="TFD236" s="26"/>
      <c r="TFE236" s="26"/>
      <c r="TFF236" s="26"/>
      <c r="TFG236" s="26"/>
      <c r="TFH236" s="26"/>
      <c r="TFI236" s="26"/>
      <c r="TFJ236" s="26"/>
      <c r="TFK236" s="26"/>
      <c r="TFL236" s="26"/>
      <c r="TFM236" s="26"/>
      <c r="TFN236" s="26"/>
      <c r="TFO236" s="26"/>
      <c r="TFP236" s="26"/>
      <c r="TFQ236" s="26"/>
      <c r="TFR236" s="26"/>
      <c r="TFS236" s="26"/>
      <c r="TFT236" s="26"/>
      <c r="TFU236" s="26"/>
      <c r="TFV236" s="26"/>
      <c r="TFW236" s="26"/>
      <c r="TFX236" s="26"/>
      <c r="TFY236" s="26"/>
      <c r="TFZ236" s="26"/>
      <c r="TGA236" s="26"/>
      <c r="TGB236" s="26"/>
      <c r="TGC236" s="26"/>
      <c r="TGD236" s="26"/>
      <c r="TGE236" s="26"/>
      <c r="TGF236" s="26"/>
      <c r="TGG236" s="26"/>
      <c r="TGH236" s="26"/>
      <c r="TGI236" s="26"/>
      <c r="TGJ236" s="26"/>
      <c r="TGK236" s="26"/>
      <c r="TGL236" s="26"/>
      <c r="TGM236" s="26"/>
      <c r="TGN236" s="26"/>
      <c r="TGO236" s="26"/>
      <c r="TGP236" s="26"/>
      <c r="TGQ236" s="26"/>
      <c r="TGR236" s="26"/>
      <c r="TGS236" s="26"/>
      <c r="TGT236" s="26"/>
      <c r="TGU236" s="26"/>
      <c r="TGV236" s="26"/>
      <c r="TGW236" s="26"/>
      <c r="TGX236" s="26"/>
      <c r="TGY236" s="26"/>
      <c r="TGZ236" s="26"/>
      <c r="THA236" s="26"/>
      <c r="THB236" s="26"/>
      <c r="THC236" s="26"/>
      <c r="THD236" s="26"/>
      <c r="THE236" s="26"/>
      <c r="THF236" s="26"/>
      <c r="THG236" s="26"/>
      <c r="THH236" s="26"/>
      <c r="THI236" s="26"/>
      <c r="THJ236" s="26"/>
      <c r="THK236" s="26"/>
      <c r="THL236" s="26"/>
      <c r="THM236" s="26"/>
      <c r="THN236" s="26"/>
      <c r="THO236" s="26"/>
      <c r="THP236" s="26"/>
      <c r="THQ236" s="26"/>
      <c r="THR236" s="26"/>
      <c r="THS236" s="26"/>
      <c r="THT236" s="26"/>
      <c r="THU236" s="26"/>
      <c r="THV236" s="26"/>
      <c r="THW236" s="26"/>
      <c r="THX236" s="26"/>
      <c r="THY236" s="26"/>
      <c r="THZ236" s="26"/>
      <c r="TIA236" s="26"/>
      <c r="TIB236" s="26"/>
      <c r="TIC236" s="26"/>
      <c r="TID236" s="26"/>
      <c r="TIE236" s="26"/>
      <c r="TIF236" s="26"/>
      <c r="TIG236" s="26"/>
      <c r="TIH236" s="26"/>
      <c r="TII236" s="26"/>
      <c r="TIJ236" s="26"/>
      <c r="TIK236" s="26"/>
      <c r="TIL236" s="26"/>
      <c r="TIM236" s="26"/>
      <c r="TIN236" s="26"/>
      <c r="TIO236" s="26"/>
      <c r="TIP236" s="26"/>
      <c r="TIQ236" s="26"/>
      <c r="TIR236" s="26"/>
      <c r="TIS236" s="26"/>
      <c r="TIT236" s="26"/>
      <c r="TIU236" s="26"/>
      <c r="TIV236" s="26"/>
      <c r="TIW236" s="26"/>
      <c r="TIX236" s="26"/>
      <c r="TIY236" s="26"/>
      <c r="TIZ236" s="26"/>
      <c r="TJA236" s="26"/>
      <c r="TJB236" s="26"/>
      <c r="TJC236" s="26"/>
      <c r="TJD236" s="26"/>
      <c r="TJE236" s="26"/>
      <c r="TJF236" s="26"/>
      <c r="TJG236" s="26"/>
      <c r="TJH236" s="26"/>
      <c r="TJI236" s="26"/>
      <c r="TJJ236" s="26"/>
      <c r="TJK236" s="26"/>
      <c r="TJL236" s="26"/>
      <c r="TJM236" s="26"/>
      <c r="TJN236" s="26"/>
      <c r="TJO236" s="26"/>
      <c r="TJP236" s="26"/>
      <c r="TJQ236" s="26"/>
      <c r="TJR236" s="26"/>
      <c r="TJS236" s="26"/>
      <c r="TJT236" s="26"/>
      <c r="TJU236" s="26"/>
      <c r="TJV236" s="26"/>
      <c r="TJW236" s="26"/>
      <c r="TJX236" s="26"/>
      <c r="TJY236" s="26"/>
      <c r="TJZ236" s="26"/>
      <c r="TKA236" s="26"/>
      <c r="TKB236" s="26"/>
      <c r="TKC236" s="26"/>
      <c r="TKD236" s="26"/>
      <c r="TKE236" s="26"/>
      <c r="TKF236" s="26"/>
      <c r="TKG236" s="26"/>
      <c r="TKH236" s="26"/>
      <c r="TKI236" s="26"/>
      <c r="TKJ236" s="26"/>
      <c r="TKK236" s="26"/>
      <c r="TKL236" s="26"/>
      <c r="TKM236" s="26"/>
      <c r="TKN236" s="26"/>
      <c r="TKO236" s="26"/>
      <c r="TKP236" s="26"/>
      <c r="TKQ236" s="26"/>
      <c r="TKR236" s="26"/>
      <c r="TKS236" s="26"/>
      <c r="TKT236" s="26"/>
      <c r="TKU236" s="26"/>
      <c r="TKV236" s="26"/>
      <c r="TKW236" s="26"/>
      <c r="TKX236" s="26"/>
      <c r="TKY236" s="26"/>
      <c r="TKZ236" s="26"/>
      <c r="TLA236" s="26"/>
      <c r="TLB236" s="26"/>
      <c r="TLC236" s="26"/>
      <c r="TLD236" s="26"/>
      <c r="TLE236" s="26"/>
      <c r="TLF236" s="26"/>
      <c r="TLG236" s="26"/>
      <c r="TLH236" s="26"/>
      <c r="TLI236" s="26"/>
      <c r="TLJ236" s="26"/>
      <c r="TLK236" s="26"/>
      <c r="TLL236" s="26"/>
      <c r="TLM236" s="26"/>
      <c r="TLN236" s="26"/>
      <c r="TLO236" s="26"/>
      <c r="TLP236" s="26"/>
      <c r="TLQ236" s="26"/>
      <c r="TLR236" s="26"/>
      <c r="TLS236" s="26"/>
      <c r="TLT236" s="26"/>
      <c r="TLU236" s="26"/>
      <c r="TLV236" s="26"/>
      <c r="TLW236" s="26"/>
      <c r="TLX236" s="26"/>
      <c r="TLY236" s="26"/>
      <c r="TLZ236" s="26"/>
      <c r="TMA236" s="26"/>
      <c r="TMB236" s="26"/>
      <c r="TMC236" s="26"/>
      <c r="TMD236" s="26"/>
      <c r="TME236" s="26"/>
      <c r="TMF236" s="26"/>
      <c r="TMG236" s="26"/>
      <c r="TMH236" s="26"/>
      <c r="TMI236" s="26"/>
      <c r="TMJ236" s="26"/>
      <c r="TMK236" s="26"/>
      <c r="TML236" s="26"/>
      <c r="TMM236" s="26"/>
      <c r="TMN236" s="26"/>
      <c r="TMO236" s="26"/>
      <c r="TMP236" s="26"/>
      <c r="TMQ236" s="26"/>
      <c r="TMR236" s="26"/>
      <c r="TMS236" s="26"/>
      <c r="TMT236" s="26"/>
      <c r="TMU236" s="26"/>
      <c r="TMV236" s="26"/>
      <c r="TMW236" s="26"/>
      <c r="TMX236" s="26"/>
      <c r="TMY236" s="26"/>
      <c r="TMZ236" s="26"/>
      <c r="TNA236" s="26"/>
      <c r="TNB236" s="26"/>
      <c r="TNC236" s="26"/>
      <c r="TND236" s="26"/>
      <c r="TNE236" s="26"/>
      <c r="TNF236" s="26"/>
      <c r="TNG236" s="26"/>
      <c r="TNH236" s="26"/>
      <c r="TNI236" s="26"/>
      <c r="TNJ236" s="26"/>
      <c r="TNK236" s="26"/>
      <c r="TNL236" s="26"/>
      <c r="TNM236" s="26"/>
      <c r="TNN236" s="26"/>
      <c r="TNO236" s="26"/>
      <c r="TNP236" s="26"/>
      <c r="TNQ236" s="26"/>
      <c r="TNR236" s="26"/>
      <c r="TNS236" s="26"/>
      <c r="TNT236" s="26"/>
      <c r="TNU236" s="26"/>
      <c r="TNV236" s="26"/>
      <c r="TNW236" s="26"/>
      <c r="TNX236" s="26"/>
      <c r="TNY236" s="26"/>
      <c r="TNZ236" s="26"/>
      <c r="TOA236" s="26"/>
      <c r="TOB236" s="26"/>
      <c r="TOC236" s="26"/>
      <c r="TOD236" s="26"/>
      <c r="TOE236" s="26"/>
      <c r="TOF236" s="26"/>
      <c r="TOG236" s="26"/>
      <c r="TOH236" s="26"/>
      <c r="TOI236" s="26"/>
      <c r="TOJ236" s="26"/>
      <c r="TOK236" s="26"/>
      <c r="TOL236" s="26"/>
      <c r="TOM236" s="26"/>
      <c r="TON236" s="26"/>
      <c r="TOO236" s="26"/>
      <c r="TOP236" s="26"/>
      <c r="TOQ236" s="26"/>
      <c r="TOR236" s="26"/>
      <c r="TOS236" s="26"/>
      <c r="TOT236" s="26"/>
      <c r="TOU236" s="26"/>
      <c r="TOV236" s="26"/>
      <c r="TOW236" s="26"/>
      <c r="TOX236" s="26"/>
      <c r="TOY236" s="26"/>
      <c r="TOZ236" s="26"/>
      <c r="TPA236" s="26"/>
      <c r="TPB236" s="26"/>
      <c r="TPC236" s="26"/>
      <c r="TPD236" s="26"/>
      <c r="TPE236" s="26"/>
      <c r="TPF236" s="26"/>
      <c r="TPG236" s="26"/>
      <c r="TPH236" s="26"/>
      <c r="TPI236" s="26"/>
      <c r="TPJ236" s="26"/>
      <c r="TPK236" s="26"/>
      <c r="TPL236" s="26"/>
      <c r="TPM236" s="26"/>
      <c r="TPN236" s="26"/>
      <c r="TPO236" s="26"/>
      <c r="TPP236" s="26"/>
      <c r="TPQ236" s="26"/>
      <c r="TPR236" s="26"/>
      <c r="TPS236" s="26"/>
      <c r="TPT236" s="26"/>
      <c r="TPU236" s="26"/>
      <c r="TPV236" s="26"/>
      <c r="TPW236" s="26"/>
      <c r="TPX236" s="26"/>
      <c r="TPY236" s="26"/>
      <c r="TPZ236" s="26"/>
      <c r="TQA236" s="26"/>
      <c r="TQB236" s="26"/>
      <c r="TQC236" s="26"/>
      <c r="TQD236" s="26"/>
      <c r="TQE236" s="26"/>
      <c r="TQF236" s="26"/>
      <c r="TQG236" s="26"/>
      <c r="TQH236" s="26"/>
      <c r="TQI236" s="26"/>
      <c r="TQJ236" s="26"/>
      <c r="TQK236" s="26"/>
      <c r="TQL236" s="26"/>
      <c r="TQM236" s="26"/>
      <c r="TQN236" s="26"/>
      <c r="TQO236" s="26"/>
      <c r="TQP236" s="26"/>
      <c r="TQQ236" s="26"/>
      <c r="TQR236" s="26"/>
      <c r="TQS236" s="26"/>
      <c r="TQT236" s="26"/>
      <c r="TQU236" s="26"/>
      <c r="TQV236" s="26"/>
      <c r="TQW236" s="26"/>
      <c r="TQX236" s="26"/>
      <c r="TQY236" s="26"/>
      <c r="TQZ236" s="26"/>
      <c r="TRA236" s="26"/>
      <c r="TRB236" s="26"/>
      <c r="TRC236" s="26"/>
      <c r="TRD236" s="26"/>
      <c r="TRE236" s="26"/>
      <c r="TRF236" s="26"/>
      <c r="TRG236" s="26"/>
      <c r="TRH236" s="26"/>
      <c r="TRI236" s="26"/>
      <c r="TRJ236" s="26"/>
      <c r="TRK236" s="26"/>
      <c r="TRL236" s="26"/>
      <c r="TRM236" s="26"/>
      <c r="TRN236" s="26"/>
      <c r="TRO236" s="26"/>
      <c r="TRP236" s="26"/>
      <c r="TRQ236" s="26"/>
      <c r="TRR236" s="26"/>
      <c r="TRS236" s="26"/>
      <c r="TRT236" s="26"/>
      <c r="TRU236" s="26"/>
      <c r="TRV236" s="26"/>
      <c r="TRW236" s="26"/>
      <c r="TRX236" s="26"/>
      <c r="TRY236" s="26"/>
      <c r="TRZ236" s="26"/>
      <c r="TSA236" s="26"/>
      <c r="TSB236" s="26"/>
      <c r="TSC236" s="26"/>
      <c r="TSD236" s="26"/>
      <c r="TSE236" s="26"/>
      <c r="TSF236" s="26"/>
      <c r="TSG236" s="26"/>
      <c r="TSH236" s="26"/>
      <c r="TSI236" s="26"/>
      <c r="TSJ236" s="26"/>
      <c r="TSK236" s="26"/>
      <c r="TSL236" s="26"/>
      <c r="TSM236" s="26"/>
      <c r="TSN236" s="26"/>
      <c r="TSO236" s="26"/>
      <c r="TSP236" s="26"/>
      <c r="TSQ236" s="26"/>
      <c r="TSR236" s="26"/>
      <c r="TSS236" s="26"/>
      <c r="TST236" s="26"/>
      <c r="TSU236" s="26"/>
      <c r="TSV236" s="26"/>
      <c r="TSW236" s="26"/>
      <c r="TSX236" s="26"/>
      <c r="TSY236" s="26"/>
      <c r="TSZ236" s="26"/>
      <c r="TTA236" s="26"/>
      <c r="TTB236" s="26"/>
      <c r="TTC236" s="26"/>
      <c r="TTD236" s="26"/>
      <c r="TTE236" s="26"/>
      <c r="TTF236" s="26"/>
      <c r="TTG236" s="26"/>
      <c r="TTH236" s="26"/>
      <c r="TTI236" s="26"/>
      <c r="TTJ236" s="26"/>
      <c r="TTK236" s="26"/>
      <c r="TTL236" s="26"/>
      <c r="TTM236" s="26"/>
      <c r="TTN236" s="26"/>
      <c r="TTO236" s="26"/>
      <c r="TTP236" s="26"/>
      <c r="TTQ236" s="26"/>
      <c r="TTR236" s="26"/>
      <c r="TTS236" s="26"/>
      <c r="TTT236" s="26"/>
      <c r="TTU236" s="26"/>
      <c r="TTV236" s="26"/>
      <c r="TTW236" s="26"/>
      <c r="TTX236" s="26"/>
      <c r="TTY236" s="26"/>
      <c r="TTZ236" s="26"/>
      <c r="TUA236" s="26"/>
      <c r="TUB236" s="26"/>
      <c r="TUC236" s="26"/>
      <c r="TUD236" s="26"/>
      <c r="TUE236" s="26"/>
      <c r="TUF236" s="26"/>
      <c r="TUG236" s="26"/>
      <c r="TUH236" s="26"/>
      <c r="TUI236" s="26"/>
      <c r="TUJ236" s="26"/>
      <c r="TUK236" s="26"/>
      <c r="TUL236" s="26"/>
      <c r="TUM236" s="26"/>
      <c r="TUN236" s="26"/>
      <c r="TUO236" s="26"/>
      <c r="TUP236" s="26"/>
      <c r="TUQ236" s="26"/>
      <c r="TUR236" s="26"/>
      <c r="TUS236" s="26"/>
      <c r="TUT236" s="26"/>
      <c r="TUU236" s="26"/>
      <c r="TUV236" s="26"/>
      <c r="TUW236" s="26"/>
      <c r="TUX236" s="26"/>
      <c r="TUY236" s="26"/>
      <c r="TUZ236" s="26"/>
      <c r="TVA236" s="26"/>
      <c r="TVB236" s="26"/>
      <c r="TVC236" s="26"/>
      <c r="TVD236" s="26"/>
      <c r="TVE236" s="26"/>
      <c r="TVF236" s="26"/>
      <c r="TVG236" s="26"/>
      <c r="TVH236" s="26"/>
      <c r="TVI236" s="26"/>
      <c r="TVJ236" s="26"/>
      <c r="TVK236" s="26"/>
      <c r="TVL236" s="26"/>
      <c r="TVM236" s="26"/>
      <c r="TVN236" s="26"/>
      <c r="TVO236" s="26"/>
      <c r="TVP236" s="26"/>
      <c r="TVQ236" s="26"/>
      <c r="TVR236" s="26"/>
      <c r="TVS236" s="26"/>
      <c r="TVT236" s="26"/>
      <c r="TVU236" s="26"/>
      <c r="TVV236" s="26"/>
      <c r="TVW236" s="26"/>
      <c r="TVX236" s="26"/>
      <c r="TVY236" s="26"/>
      <c r="TVZ236" s="26"/>
      <c r="TWA236" s="26"/>
      <c r="TWB236" s="26"/>
      <c r="TWC236" s="26"/>
      <c r="TWD236" s="26"/>
      <c r="TWE236" s="26"/>
      <c r="TWF236" s="26"/>
      <c r="TWG236" s="26"/>
      <c r="TWH236" s="26"/>
      <c r="TWI236" s="26"/>
      <c r="TWJ236" s="26"/>
      <c r="TWK236" s="26"/>
      <c r="TWL236" s="26"/>
      <c r="TWM236" s="26"/>
      <c r="TWN236" s="26"/>
      <c r="TWO236" s="26"/>
      <c r="TWP236" s="26"/>
      <c r="TWQ236" s="26"/>
      <c r="TWR236" s="26"/>
      <c r="TWS236" s="26"/>
      <c r="TWT236" s="26"/>
      <c r="TWU236" s="26"/>
      <c r="TWV236" s="26"/>
      <c r="TWW236" s="26"/>
      <c r="TWX236" s="26"/>
      <c r="TWY236" s="26"/>
      <c r="TWZ236" s="26"/>
      <c r="TXA236" s="26"/>
      <c r="TXB236" s="26"/>
      <c r="TXC236" s="26"/>
      <c r="TXD236" s="26"/>
      <c r="TXE236" s="26"/>
      <c r="TXF236" s="26"/>
      <c r="TXG236" s="26"/>
      <c r="TXH236" s="26"/>
      <c r="TXI236" s="26"/>
      <c r="TXJ236" s="26"/>
      <c r="TXK236" s="26"/>
      <c r="TXL236" s="26"/>
      <c r="TXM236" s="26"/>
      <c r="TXN236" s="26"/>
      <c r="TXO236" s="26"/>
      <c r="TXP236" s="26"/>
      <c r="TXQ236" s="26"/>
      <c r="TXR236" s="26"/>
      <c r="TXS236" s="26"/>
      <c r="TXT236" s="26"/>
      <c r="TXU236" s="26"/>
      <c r="TXV236" s="26"/>
      <c r="TXW236" s="26"/>
      <c r="TXX236" s="26"/>
      <c r="TXY236" s="26"/>
      <c r="TXZ236" s="26"/>
      <c r="TYA236" s="26"/>
      <c r="TYB236" s="26"/>
      <c r="TYC236" s="26"/>
      <c r="TYD236" s="26"/>
      <c r="TYE236" s="26"/>
      <c r="TYF236" s="26"/>
      <c r="TYG236" s="26"/>
      <c r="TYH236" s="26"/>
      <c r="TYI236" s="26"/>
      <c r="TYJ236" s="26"/>
      <c r="TYK236" s="26"/>
      <c r="TYL236" s="26"/>
      <c r="TYM236" s="26"/>
      <c r="TYN236" s="26"/>
      <c r="TYO236" s="26"/>
      <c r="TYP236" s="26"/>
      <c r="TYQ236" s="26"/>
      <c r="TYR236" s="26"/>
      <c r="TYS236" s="26"/>
      <c r="TYT236" s="26"/>
      <c r="TYU236" s="26"/>
      <c r="TYV236" s="26"/>
      <c r="TYW236" s="26"/>
      <c r="TYX236" s="26"/>
      <c r="TYY236" s="26"/>
      <c r="TYZ236" s="26"/>
      <c r="TZA236" s="26"/>
      <c r="TZB236" s="26"/>
      <c r="TZC236" s="26"/>
      <c r="TZD236" s="26"/>
      <c r="TZE236" s="26"/>
      <c r="TZF236" s="26"/>
      <c r="TZG236" s="26"/>
      <c r="TZH236" s="26"/>
      <c r="TZI236" s="26"/>
      <c r="TZJ236" s="26"/>
      <c r="TZK236" s="26"/>
      <c r="TZL236" s="26"/>
      <c r="TZM236" s="26"/>
      <c r="TZN236" s="26"/>
      <c r="TZO236" s="26"/>
      <c r="TZP236" s="26"/>
      <c r="TZQ236" s="26"/>
      <c r="TZR236" s="26"/>
      <c r="TZS236" s="26"/>
      <c r="TZT236" s="26"/>
      <c r="TZU236" s="26"/>
      <c r="TZV236" s="26"/>
      <c r="TZW236" s="26"/>
      <c r="TZX236" s="26"/>
      <c r="TZY236" s="26"/>
      <c r="TZZ236" s="26"/>
      <c r="UAA236" s="26"/>
      <c r="UAB236" s="26"/>
      <c r="UAC236" s="26"/>
      <c r="UAD236" s="26"/>
      <c r="UAE236" s="26"/>
      <c r="UAF236" s="26"/>
      <c r="UAG236" s="26"/>
      <c r="UAH236" s="26"/>
      <c r="UAI236" s="26"/>
      <c r="UAJ236" s="26"/>
      <c r="UAK236" s="26"/>
      <c r="UAL236" s="26"/>
      <c r="UAM236" s="26"/>
      <c r="UAN236" s="26"/>
      <c r="UAO236" s="26"/>
      <c r="UAP236" s="26"/>
      <c r="UAQ236" s="26"/>
      <c r="UAR236" s="26"/>
      <c r="UAS236" s="26"/>
      <c r="UAT236" s="26"/>
      <c r="UAU236" s="26"/>
      <c r="UAV236" s="26"/>
      <c r="UAW236" s="26"/>
      <c r="UAX236" s="26"/>
      <c r="UAY236" s="26"/>
      <c r="UAZ236" s="26"/>
      <c r="UBA236" s="26"/>
      <c r="UBB236" s="26"/>
      <c r="UBC236" s="26"/>
      <c r="UBD236" s="26"/>
      <c r="UBE236" s="26"/>
      <c r="UBF236" s="26"/>
      <c r="UBG236" s="26"/>
      <c r="UBH236" s="26"/>
      <c r="UBI236" s="26"/>
      <c r="UBJ236" s="26"/>
      <c r="UBK236" s="26"/>
      <c r="UBL236" s="26"/>
      <c r="UBM236" s="26"/>
      <c r="UBN236" s="26"/>
      <c r="UBO236" s="26"/>
      <c r="UBP236" s="26"/>
      <c r="UBQ236" s="26"/>
      <c r="UBR236" s="26"/>
      <c r="UBS236" s="26"/>
      <c r="UBT236" s="26"/>
      <c r="UBU236" s="26"/>
      <c r="UBV236" s="26"/>
      <c r="UBW236" s="26"/>
      <c r="UBX236" s="26"/>
      <c r="UBY236" s="26"/>
      <c r="UBZ236" s="26"/>
      <c r="UCA236" s="26"/>
      <c r="UCB236" s="26"/>
      <c r="UCC236" s="26"/>
      <c r="UCD236" s="26"/>
      <c r="UCE236" s="26"/>
      <c r="UCF236" s="26"/>
      <c r="UCG236" s="26"/>
      <c r="UCH236" s="26"/>
      <c r="UCI236" s="26"/>
      <c r="UCJ236" s="26"/>
      <c r="UCK236" s="26"/>
      <c r="UCL236" s="26"/>
      <c r="UCM236" s="26"/>
      <c r="UCN236" s="26"/>
      <c r="UCO236" s="26"/>
      <c r="UCP236" s="26"/>
      <c r="UCQ236" s="26"/>
      <c r="UCR236" s="26"/>
      <c r="UCS236" s="26"/>
      <c r="UCT236" s="26"/>
      <c r="UCU236" s="26"/>
      <c r="UCV236" s="26"/>
      <c r="UCW236" s="26"/>
      <c r="UCX236" s="26"/>
      <c r="UCY236" s="26"/>
      <c r="UCZ236" s="26"/>
      <c r="UDA236" s="26"/>
      <c r="UDB236" s="26"/>
      <c r="UDC236" s="26"/>
      <c r="UDD236" s="26"/>
      <c r="UDE236" s="26"/>
      <c r="UDF236" s="26"/>
      <c r="UDG236" s="26"/>
      <c r="UDH236" s="26"/>
      <c r="UDI236" s="26"/>
      <c r="UDJ236" s="26"/>
      <c r="UDK236" s="26"/>
      <c r="UDL236" s="26"/>
      <c r="UDM236" s="26"/>
      <c r="UDN236" s="26"/>
      <c r="UDO236" s="26"/>
      <c r="UDP236" s="26"/>
      <c r="UDQ236" s="26"/>
      <c r="UDR236" s="26"/>
      <c r="UDS236" s="26"/>
      <c r="UDT236" s="26"/>
      <c r="UDU236" s="26"/>
      <c r="UDV236" s="26"/>
      <c r="UDW236" s="26"/>
      <c r="UDX236" s="26"/>
      <c r="UDY236" s="26"/>
      <c r="UDZ236" s="26"/>
      <c r="UEA236" s="26"/>
      <c r="UEB236" s="26"/>
      <c r="UEC236" s="26"/>
      <c r="UED236" s="26"/>
      <c r="UEE236" s="26"/>
      <c r="UEF236" s="26"/>
      <c r="UEG236" s="26"/>
      <c r="UEH236" s="26"/>
      <c r="UEI236" s="26"/>
      <c r="UEJ236" s="26"/>
      <c r="UEK236" s="26"/>
      <c r="UEL236" s="26"/>
      <c r="UEM236" s="26"/>
      <c r="UEN236" s="26"/>
      <c r="UEO236" s="26"/>
      <c r="UEP236" s="26"/>
      <c r="UEQ236" s="26"/>
      <c r="UER236" s="26"/>
      <c r="UES236" s="26"/>
      <c r="UET236" s="26"/>
      <c r="UEU236" s="26"/>
      <c r="UEV236" s="26"/>
      <c r="UEW236" s="26"/>
      <c r="UEX236" s="26"/>
      <c r="UEY236" s="26"/>
      <c r="UEZ236" s="26"/>
      <c r="UFA236" s="26"/>
      <c r="UFB236" s="26"/>
      <c r="UFC236" s="26"/>
      <c r="UFD236" s="26"/>
      <c r="UFE236" s="26"/>
      <c r="UFF236" s="26"/>
      <c r="UFG236" s="26"/>
      <c r="UFH236" s="26"/>
      <c r="UFI236" s="26"/>
      <c r="UFJ236" s="26"/>
      <c r="UFK236" s="26"/>
      <c r="UFL236" s="26"/>
      <c r="UFM236" s="26"/>
      <c r="UFN236" s="26"/>
      <c r="UFO236" s="26"/>
      <c r="UFP236" s="26"/>
      <c r="UFQ236" s="26"/>
      <c r="UFR236" s="26"/>
      <c r="UFS236" s="26"/>
      <c r="UFT236" s="26"/>
      <c r="UFU236" s="26"/>
      <c r="UFV236" s="26"/>
      <c r="UFW236" s="26"/>
      <c r="UFX236" s="26"/>
      <c r="UFY236" s="26"/>
      <c r="UFZ236" s="26"/>
      <c r="UGA236" s="26"/>
      <c r="UGB236" s="26"/>
      <c r="UGC236" s="26"/>
      <c r="UGD236" s="26"/>
      <c r="UGE236" s="26"/>
      <c r="UGF236" s="26"/>
      <c r="UGG236" s="26"/>
      <c r="UGH236" s="26"/>
      <c r="UGI236" s="26"/>
      <c r="UGJ236" s="26"/>
      <c r="UGK236" s="26"/>
      <c r="UGL236" s="26"/>
      <c r="UGM236" s="26"/>
      <c r="UGN236" s="26"/>
      <c r="UGO236" s="26"/>
      <c r="UGP236" s="26"/>
      <c r="UGQ236" s="26"/>
      <c r="UGR236" s="26"/>
      <c r="UGS236" s="26"/>
      <c r="UGT236" s="26"/>
      <c r="UGU236" s="26"/>
      <c r="UGV236" s="26"/>
      <c r="UGW236" s="26"/>
      <c r="UGX236" s="26"/>
      <c r="UGY236" s="26"/>
      <c r="UGZ236" s="26"/>
      <c r="UHA236" s="26"/>
      <c r="UHB236" s="26"/>
      <c r="UHC236" s="26"/>
      <c r="UHD236" s="26"/>
      <c r="UHE236" s="26"/>
      <c r="UHF236" s="26"/>
      <c r="UHG236" s="26"/>
      <c r="UHH236" s="26"/>
      <c r="UHI236" s="26"/>
      <c r="UHJ236" s="26"/>
      <c r="UHK236" s="26"/>
      <c r="UHL236" s="26"/>
      <c r="UHM236" s="26"/>
      <c r="UHN236" s="26"/>
      <c r="UHO236" s="26"/>
      <c r="UHP236" s="26"/>
      <c r="UHQ236" s="26"/>
      <c r="UHR236" s="26"/>
      <c r="UHS236" s="26"/>
      <c r="UHT236" s="26"/>
      <c r="UHU236" s="26"/>
      <c r="UHV236" s="26"/>
      <c r="UHW236" s="26"/>
      <c r="UHX236" s="26"/>
      <c r="UHY236" s="26"/>
      <c r="UHZ236" s="26"/>
      <c r="UIA236" s="26"/>
      <c r="UIB236" s="26"/>
      <c r="UIC236" s="26"/>
      <c r="UID236" s="26"/>
      <c r="UIE236" s="26"/>
      <c r="UIF236" s="26"/>
      <c r="UIG236" s="26"/>
      <c r="UIH236" s="26"/>
      <c r="UII236" s="26"/>
      <c r="UIJ236" s="26"/>
      <c r="UIK236" s="26"/>
      <c r="UIL236" s="26"/>
      <c r="UIM236" s="26"/>
      <c r="UIN236" s="26"/>
      <c r="UIO236" s="26"/>
      <c r="UIP236" s="26"/>
      <c r="UIQ236" s="26"/>
      <c r="UIR236" s="26"/>
      <c r="UIS236" s="26"/>
      <c r="UIT236" s="26"/>
      <c r="UIU236" s="26"/>
      <c r="UIV236" s="26"/>
      <c r="UIW236" s="26"/>
      <c r="UIX236" s="26"/>
      <c r="UIY236" s="26"/>
      <c r="UIZ236" s="26"/>
      <c r="UJA236" s="26"/>
      <c r="UJB236" s="26"/>
      <c r="UJC236" s="26"/>
      <c r="UJD236" s="26"/>
      <c r="UJE236" s="26"/>
      <c r="UJF236" s="26"/>
      <c r="UJG236" s="26"/>
      <c r="UJH236" s="26"/>
      <c r="UJI236" s="26"/>
      <c r="UJJ236" s="26"/>
      <c r="UJK236" s="26"/>
      <c r="UJL236" s="26"/>
      <c r="UJM236" s="26"/>
      <c r="UJN236" s="26"/>
      <c r="UJO236" s="26"/>
      <c r="UJP236" s="26"/>
      <c r="UJQ236" s="26"/>
      <c r="UJR236" s="26"/>
      <c r="UJS236" s="26"/>
      <c r="UJT236" s="26"/>
      <c r="UJU236" s="26"/>
      <c r="UJV236" s="26"/>
      <c r="UJW236" s="26"/>
      <c r="UJX236" s="26"/>
      <c r="UJY236" s="26"/>
      <c r="UJZ236" s="26"/>
      <c r="UKA236" s="26"/>
      <c r="UKB236" s="26"/>
      <c r="UKC236" s="26"/>
      <c r="UKD236" s="26"/>
      <c r="UKE236" s="26"/>
      <c r="UKF236" s="26"/>
      <c r="UKG236" s="26"/>
      <c r="UKH236" s="26"/>
      <c r="UKI236" s="26"/>
      <c r="UKJ236" s="26"/>
      <c r="UKK236" s="26"/>
      <c r="UKL236" s="26"/>
      <c r="UKM236" s="26"/>
      <c r="UKN236" s="26"/>
      <c r="UKO236" s="26"/>
      <c r="UKP236" s="26"/>
      <c r="UKQ236" s="26"/>
      <c r="UKR236" s="26"/>
      <c r="UKS236" s="26"/>
      <c r="UKT236" s="26"/>
      <c r="UKU236" s="26"/>
      <c r="UKV236" s="26"/>
      <c r="UKW236" s="26"/>
      <c r="UKX236" s="26"/>
      <c r="UKY236" s="26"/>
      <c r="UKZ236" s="26"/>
      <c r="ULA236" s="26"/>
      <c r="ULB236" s="26"/>
      <c r="ULC236" s="26"/>
      <c r="ULD236" s="26"/>
      <c r="ULE236" s="26"/>
      <c r="ULF236" s="26"/>
      <c r="ULG236" s="26"/>
      <c r="ULH236" s="26"/>
      <c r="ULI236" s="26"/>
      <c r="ULJ236" s="26"/>
      <c r="ULK236" s="26"/>
      <c r="ULL236" s="26"/>
      <c r="ULM236" s="26"/>
      <c r="ULN236" s="26"/>
      <c r="ULO236" s="26"/>
      <c r="ULP236" s="26"/>
      <c r="ULQ236" s="26"/>
      <c r="ULR236" s="26"/>
      <c r="ULS236" s="26"/>
      <c r="ULT236" s="26"/>
      <c r="ULU236" s="26"/>
      <c r="ULV236" s="26"/>
      <c r="ULW236" s="26"/>
      <c r="ULX236" s="26"/>
      <c r="ULY236" s="26"/>
      <c r="ULZ236" s="26"/>
      <c r="UMA236" s="26"/>
      <c r="UMB236" s="26"/>
      <c r="UMC236" s="26"/>
      <c r="UMD236" s="26"/>
      <c r="UME236" s="26"/>
      <c r="UMF236" s="26"/>
      <c r="UMG236" s="26"/>
      <c r="UMH236" s="26"/>
      <c r="UMI236" s="26"/>
      <c r="UMJ236" s="26"/>
      <c r="UMK236" s="26"/>
      <c r="UML236" s="26"/>
      <c r="UMM236" s="26"/>
      <c r="UMN236" s="26"/>
      <c r="UMO236" s="26"/>
      <c r="UMP236" s="26"/>
      <c r="UMQ236" s="26"/>
      <c r="UMR236" s="26"/>
      <c r="UMS236" s="26"/>
      <c r="UMT236" s="26"/>
      <c r="UMU236" s="26"/>
      <c r="UMV236" s="26"/>
      <c r="UMW236" s="26"/>
      <c r="UMX236" s="26"/>
      <c r="UMY236" s="26"/>
      <c r="UMZ236" s="26"/>
      <c r="UNA236" s="26"/>
      <c r="UNB236" s="26"/>
      <c r="UNC236" s="26"/>
      <c r="UND236" s="26"/>
      <c r="UNE236" s="26"/>
      <c r="UNF236" s="26"/>
      <c r="UNG236" s="26"/>
      <c r="UNH236" s="26"/>
      <c r="UNI236" s="26"/>
      <c r="UNJ236" s="26"/>
      <c r="UNK236" s="26"/>
      <c r="UNL236" s="26"/>
      <c r="UNM236" s="26"/>
      <c r="UNN236" s="26"/>
      <c r="UNO236" s="26"/>
      <c r="UNP236" s="26"/>
      <c r="UNQ236" s="26"/>
      <c r="UNR236" s="26"/>
      <c r="UNS236" s="26"/>
      <c r="UNT236" s="26"/>
      <c r="UNU236" s="26"/>
      <c r="UNV236" s="26"/>
      <c r="UNW236" s="26"/>
      <c r="UNX236" s="26"/>
      <c r="UNY236" s="26"/>
      <c r="UNZ236" s="26"/>
      <c r="UOA236" s="26"/>
      <c r="UOB236" s="26"/>
      <c r="UOC236" s="26"/>
      <c r="UOD236" s="26"/>
      <c r="UOE236" s="26"/>
      <c r="UOF236" s="26"/>
      <c r="UOG236" s="26"/>
      <c r="UOH236" s="26"/>
      <c r="UOI236" s="26"/>
      <c r="UOJ236" s="26"/>
      <c r="UOK236" s="26"/>
      <c r="UOL236" s="26"/>
      <c r="UOM236" s="26"/>
      <c r="UON236" s="26"/>
      <c r="UOO236" s="26"/>
      <c r="UOP236" s="26"/>
      <c r="UOQ236" s="26"/>
      <c r="UOR236" s="26"/>
      <c r="UOS236" s="26"/>
      <c r="UOT236" s="26"/>
      <c r="UOU236" s="26"/>
      <c r="UOV236" s="26"/>
      <c r="UOW236" s="26"/>
      <c r="UOX236" s="26"/>
      <c r="UOY236" s="26"/>
      <c r="UOZ236" s="26"/>
      <c r="UPA236" s="26"/>
      <c r="UPB236" s="26"/>
      <c r="UPC236" s="26"/>
      <c r="UPD236" s="26"/>
      <c r="UPE236" s="26"/>
      <c r="UPF236" s="26"/>
      <c r="UPG236" s="26"/>
      <c r="UPH236" s="26"/>
      <c r="UPI236" s="26"/>
      <c r="UPJ236" s="26"/>
      <c r="UPK236" s="26"/>
      <c r="UPL236" s="26"/>
      <c r="UPM236" s="26"/>
      <c r="UPN236" s="26"/>
      <c r="UPO236" s="26"/>
      <c r="UPP236" s="26"/>
      <c r="UPQ236" s="26"/>
      <c r="UPR236" s="26"/>
      <c r="UPS236" s="26"/>
      <c r="UPT236" s="26"/>
      <c r="UPU236" s="26"/>
      <c r="UPV236" s="26"/>
      <c r="UPW236" s="26"/>
      <c r="UPX236" s="26"/>
      <c r="UPY236" s="26"/>
      <c r="UPZ236" s="26"/>
      <c r="UQA236" s="26"/>
      <c r="UQB236" s="26"/>
      <c r="UQC236" s="26"/>
      <c r="UQD236" s="26"/>
      <c r="UQE236" s="26"/>
      <c r="UQF236" s="26"/>
      <c r="UQG236" s="26"/>
      <c r="UQH236" s="26"/>
      <c r="UQI236" s="26"/>
      <c r="UQJ236" s="26"/>
      <c r="UQK236" s="26"/>
      <c r="UQL236" s="26"/>
      <c r="UQM236" s="26"/>
      <c r="UQN236" s="26"/>
      <c r="UQO236" s="26"/>
      <c r="UQP236" s="26"/>
      <c r="UQQ236" s="26"/>
      <c r="UQR236" s="26"/>
      <c r="UQS236" s="26"/>
      <c r="UQT236" s="26"/>
      <c r="UQU236" s="26"/>
      <c r="UQV236" s="26"/>
      <c r="UQW236" s="26"/>
      <c r="UQX236" s="26"/>
      <c r="UQY236" s="26"/>
      <c r="UQZ236" s="26"/>
      <c r="URA236" s="26"/>
      <c r="URB236" s="26"/>
      <c r="URC236" s="26"/>
      <c r="URD236" s="26"/>
      <c r="URE236" s="26"/>
      <c r="URF236" s="26"/>
      <c r="URG236" s="26"/>
      <c r="URH236" s="26"/>
      <c r="URI236" s="26"/>
      <c r="URJ236" s="26"/>
      <c r="URK236" s="26"/>
      <c r="URL236" s="26"/>
      <c r="URM236" s="26"/>
      <c r="URN236" s="26"/>
      <c r="URO236" s="26"/>
      <c r="URP236" s="26"/>
      <c r="URQ236" s="26"/>
      <c r="URR236" s="26"/>
      <c r="URS236" s="26"/>
      <c r="URT236" s="26"/>
      <c r="URU236" s="26"/>
      <c r="URV236" s="26"/>
      <c r="URW236" s="26"/>
      <c r="URX236" s="26"/>
      <c r="URY236" s="26"/>
      <c r="URZ236" s="26"/>
      <c r="USA236" s="26"/>
      <c r="USB236" s="26"/>
      <c r="USC236" s="26"/>
      <c r="USD236" s="26"/>
      <c r="USE236" s="26"/>
      <c r="USF236" s="26"/>
      <c r="USG236" s="26"/>
      <c r="USH236" s="26"/>
      <c r="USI236" s="26"/>
      <c r="USJ236" s="26"/>
      <c r="USK236" s="26"/>
      <c r="USL236" s="26"/>
      <c r="USM236" s="26"/>
      <c r="USN236" s="26"/>
      <c r="USO236" s="26"/>
      <c r="USP236" s="26"/>
      <c r="USQ236" s="26"/>
      <c r="USR236" s="26"/>
      <c r="USS236" s="26"/>
      <c r="UST236" s="26"/>
      <c r="USU236" s="26"/>
      <c r="USV236" s="26"/>
      <c r="USW236" s="26"/>
      <c r="USX236" s="26"/>
      <c r="USY236" s="26"/>
      <c r="USZ236" s="26"/>
      <c r="UTA236" s="26"/>
      <c r="UTB236" s="26"/>
      <c r="UTC236" s="26"/>
      <c r="UTD236" s="26"/>
      <c r="UTE236" s="26"/>
      <c r="UTF236" s="26"/>
      <c r="UTG236" s="26"/>
      <c r="UTH236" s="26"/>
      <c r="UTI236" s="26"/>
      <c r="UTJ236" s="26"/>
      <c r="UTK236" s="26"/>
      <c r="UTL236" s="26"/>
      <c r="UTM236" s="26"/>
      <c r="UTN236" s="26"/>
      <c r="UTO236" s="26"/>
      <c r="UTP236" s="26"/>
      <c r="UTQ236" s="26"/>
      <c r="UTR236" s="26"/>
      <c r="UTS236" s="26"/>
      <c r="UTT236" s="26"/>
      <c r="UTU236" s="26"/>
      <c r="UTV236" s="26"/>
      <c r="UTW236" s="26"/>
      <c r="UTX236" s="26"/>
      <c r="UTY236" s="26"/>
      <c r="UTZ236" s="26"/>
      <c r="UUA236" s="26"/>
      <c r="UUB236" s="26"/>
      <c r="UUC236" s="26"/>
      <c r="UUD236" s="26"/>
      <c r="UUE236" s="26"/>
      <c r="UUF236" s="26"/>
      <c r="UUG236" s="26"/>
      <c r="UUH236" s="26"/>
      <c r="UUI236" s="26"/>
      <c r="UUJ236" s="26"/>
      <c r="UUK236" s="26"/>
      <c r="UUL236" s="26"/>
      <c r="UUM236" s="26"/>
      <c r="UUN236" s="26"/>
      <c r="UUO236" s="26"/>
      <c r="UUP236" s="26"/>
      <c r="UUQ236" s="26"/>
      <c r="UUR236" s="26"/>
      <c r="UUS236" s="26"/>
      <c r="UUT236" s="26"/>
      <c r="UUU236" s="26"/>
      <c r="UUV236" s="26"/>
      <c r="UUW236" s="26"/>
      <c r="UUX236" s="26"/>
      <c r="UUY236" s="26"/>
      <c r="UUZ236" s="26"/>
      <c r="UVA236" s="26"/>
      <c r="UVB236" s="26"/>
      <c r="UVC236" s="26"/>
      <c r="UVD236" s="26"/>
      <c r="UVE236" s="26"/>
      <c r="UVF236" s="26"/>
      <c r="UVG236" s="26"/>
      <c r="UVH236" s="26"/>
      <c r="UVI236" s="26"/>
      <c r="UVJ236" s="26"/>
      <c r="UVK236" s="26"/>
      <c r="UVL236" s="26"/>
      <c r="UVM236" s="26"/>
      <c r="UVN236" s="26"/>
      <c r="UVO236" s="26"/>
      <c r="UVP236" s="26"/>
      <c r="UVQ236" s="26"/>
      <c r="UVR236" s="26"/>
      <c r="UVS236" s="26"/>
      <c r="UVT236" s="26"/>
      <c r="UVU236" s="26"/>
      <c r="UVV236" s="26"/>
      <c r="UVW236" s="26"/>
      <c r="UVX236" s="26"/>
      <c r="UVY236" s="26"/>
      <c r="UVZ236" s="26"/>
      <c r="UWA236" s="26"/>
      <c r="UWB236" s="26"/>
      <c r="UWC236" s="26"/>
      <c r="UWD236" s="26"/>
      <c r="UWE236" s="26"/>
      <c r="UWF236" s="26"/>
      <c r="UWG236" s="26"/>
      <c r="UWH236" s="26"/>
      <c r="UWI236" s="26"/>
      <c r="UWJ236" s="26"/>
      <c r="UWK236" s="26"/>
      <c r="UWL236" s="26"/>
      <c r="UWM236" s="26"/>
      <c r="UWN236" s="26"/>
      <c r="UWO236" s="26"/>
      <c r="UWP236" s="26"/>
      <c r="UWQ236" s="26"/>
      <c r="UWR236" s="26"/>
      <c r="UWS236" s="26"/>
      <c r="UWT236" s="26"/>
      <c r="UWU236" s="26"/>
      <c r="UWV236" s="26"/>
      <c r="UWW236" s="26"/>
      <c r="UWX236" s="26"/>
      <c r="UWY236" s="26"/>
      <c r="UWZ236" s="26"/>
      <c r="UXA236" s="26"/>
      <c r="UXB236" s="26"/>
      <c r="UXC236" s="26"/>
      <c r="UXD236" s="26"/>
      <c r="UXE236" s="26"/>
      <c r="UXF236" s="26"/>
      <c r="UXG236" s="26"/>
      <c r="UXH236" s="26"/>
      <c r="UXI236" s="26"/>
      <c r="UXJ236" s="26"/>
      <c r="UXK236" s="26"/>
      <c r="UXL236" s="26"/>
      <c r="UXM236" s="26"/>
      <c r="UXN236" s="26"/>
      <c r="UXO236" s="26"/>
      <c r="UXP236" s="26"/>
      <c r="UXQ236" s="26"/>
      <c r="UXR236" s="26"/>
      <c r="UXS236" s="26"/>
      <c r="UXT236" s="26"/>
      <c r="UXU236" s="26"/>
      <c r="UXV236" s="26"/>
      <c r="UXW236" s="26"/>
      <c r="UXX236" s="26"/>
      <c r="UXY236" s="26"/>
      <c r="UXZ236" s="26"/>
      <c r="UYA236" s="26"/>
      <c r="UYB236" s="26"/>
      <c r="UYC236" s="26"/>
      <c r="UYD236" s="26"/>
      <c r="UYE236" s="26"/>
      <c r="UYF236" s="26"/>
      <c r="UYG236" s="26"/>
      <c r="UYH236" s="26"/>
      <c r="UYI236" s="26"/>
      <c r="UYJ236" s="26"/>
      <c r="UYK236" s="26"/>
      <c r="UYL236" s="26"/>
      <c r="UYM236" s="26"/>
      <c r="UYN236" s="26"/>
      <c r="UYO236" s="26"/>
      <c r="UYP236" s="26"/>
      <c r="UYQ236" s="26"/>
      <c r="UYR236" s="26"/>
      <c r="UYS236" s="26"/>
      <c r="UYT236" s="26"/>
      <c r="UYU236" s="26"/>
      <c r="UYV236" s="26"/>
      <c r="UYW236" s="26"/>
      <c r="UYX236" s="26"/>
      <c r="UYY236" s="26"/>
      <c r="UYZ236" s="26"/>
      <c r="UZA236" s="26"/>
      <c r="UZB236" s="26"/>
      <c r="UZC236" s="26"/>
      <c r="UZD236" s="26"/>
      <c r="UZE236" s="26"/>
      <c r="UZF236" s="26"/>
      <c r="UZG236" s="26"/>
      <c r="UZH236" s="26"/>
      <c r="UZI236" s="26"/>
      <c r="UZJ236" s="26"/>
      <c r="UZK236" s="26"/>
      <c r="UZL236" s="26"/>
      <c r="UZM236" s="26"/>
      <c r="UZN236" s="26"/>
      <c r="UZO236" s="26"/>
      <c r="UZP236" s="26"/>
      <c r="UZQ236" s="26"/>
      <c r="UZR236" s="26"/>
      <c r="UZS236" s="26"/>
      <c r="UZT236" s="26"/>
      <c r="UZU236" s="26"/>
      <c r="UZV236" s="26"/>
      <c r="UZW236" s="26"/>
      <c r="UZX236" s="26"/>
      <c r="UZY236" s="26"/>
      <c r="UZZ236" s="26"/>
      <c r="VAA236" s="26"/>
      <c r="VAB236" s="26"/>
      <c r="VAC236" s="26"/>
      <c r="VAD236" s="26"/>
      <c r="VAE236" s="26"/>
      <c r="VAF236" s="26"/>
      <c r="VAG236" s="26"/>
      <c r="VAH236" s="26"/>
      <c r="VAI236" s="26"/>
      <c r="VAJ236" s="26"/>
      <c r="VAK236" s="26"/>
      <c r="VAL236" s="26"/>
      <c r="VAM236" s="26"/>
      <c r="VAN236" s="26"/>
      <c r="VAO236" s="26"/>
      <c r="VAP236" s="26"/>
      <c r="VAQ236" s="26"/>
      <c r="VAR236" s="26"/>
      <c r="VAS236" s="26"/>
      <c r="VAT236" s="26"/>
      <c r="VAU236" s="26"/>
      <c r="VAV236" s="26"/>
      <c r="VAW236" s="26"/>
      <c r="VAX236" s="26"/>
      <c r="VAY236" s="26"/>
      <c r="VAZ236" s="26"/>
      <c r="VBA236" s="26"/>
      <c r="VBB236" s="26"/>
      <c r="VBC236" s="26"/>
      <c r="VBD236" s="26"/>
      <c r="VBE236" s="26"/>
      <c r="VBF236" s="26"/>
      <c r="VBG236" s="26"/>
      <c r="VBH236" s="26"/>
      <c r="VBI236" s="26"/>
      <c r="VBJ236" s="26"/>
      <c r="VBK236" s="26"/>
      <c r="VBL236" s="26"/>
      <c r="VBM236" s="26"/>
      <c r="VBN236" s="26"/>
      <c r="VBO236" s="26"/>
      <c r="VBP236" s="26"/>
      <c r="VBQ236" s="26"/>
      <c r="VBR236" s="26"/>
      <c r="VBS236" s="26"/>
      <c r="VBT236" s="26"/>
      <c r="VBU236" s="26"/>
      <c r="VBV236" s="26"/>
      <c r="VBW236" s="26"/>
      <c r="VBX236" s="26"/>
      <c r="VBY236" s="26"/>
      <c r="VBZ236" s="26"/>
      <c r="VCA236" s="26"/>
      <c r="VCB236" s="26"/>
      <c r="VCC236" s="26"/>
      <c r="VCD236" s="26"/>
      <c r="VCE236" s="26"/>
      <c r="VCF236" s="26"/>
      <c r="VCG236" s="26"/>
      <c r="VCH236" s="26"/>
      <c r="VCI236" s="26"/>
      <c r="VCJ236" s="26"/>
      <c r="VCK236" s="26"/>
      <c r="VCL236" s="26"/>
      <c r="VCM236" s="26"/>
      <c r="VCN236" s="26"/>
      <c r="VCO236" s="26"/>
      <c r="VCP236" s="26"/>
      <c r="VCQ236" s="26"/>
      <c r="VCR236" s="26"/>
      <c r="VCS236" s="26"/>
      <c r="VCT236" s="26"/>
      <c r="VCU236" s="26"/>
      <c r="VCV236" s="26"/>
      <c r="VCW236" s="26"/>
      <c r="VCX236" s="26"/>
      <c r="VCY236" s="26"/>
      <c r="VCZ236" s="26"/>
      <c r="VDA236" s="26"/>
      <c r="VDB236" s="26"/>
      <c r="VDC236" s="26"/>
      <c r="VDD236" s="26"/>
      <c r="VDE236" s="26"/>
      <c r="VDF236" s="26"/>
      <c r="VDG236" s="26"/>
      <c r="VDH236" s="26"/>
      <c r="VDI236" s="26"/>
      <c r="VDJ236" s="26"/>
      <c r="VDK236" s="26"/>
      <c r="VDL236" s="26"/>
      <c r="VDM236" s="26"/>
      <c r="VDN236" s="26"/>
      <c r="VDO236" s="26"/>
      <c r="VDP236" s="26"/>
      <c r="VDQ236" s="26"/>
      <c r="VDR236" s="26"/>
      <c r="VDS236" s="26"/>
      <c r="VDT236" s="26"/>
      <c r="VDU236" s="26"/>
      <c r="VDV236" s="26"/>
      <c r="VDW236" s="26"/>
      <c r="VDX236" s="26"/>
      <c r="VDY236" s="26"/>
      <c r="VDZ236" s="26"/>
      <c r="VEA236" s="26"/>
      <c r="VEB236" s="26"/>
      <c r="VEC236" s="26"/>
      <c r="VED236" s="26"/>
      <c r="VEE236" s="26"/>
      <c r="VEF236" s="26"/>
      <c r="VEG236" s="26"/>
      <c r="VEH236" s="26"/>
      <c r="VEI236" s="26"/>
      <c r="VEJ236" s="26"/>
      <c r="VEK236" s="26"/>
      <c r="VEL236" s="26"/>
      <c r="VEM236" s="26"/>
      <c r="VEN236" s="26"/>
      <c r="VEO236" s="26"/>
      <c r="VEP236" s="26"/>
      <c r="VEQ236" s="26"/>
      <c r="VER236" s="26"/>
      <c r="VES236" s="26"/>
      <c r="VET236" s="26"/>
      <c r="VEU236" s="26"/>
      <c r="VEV236" s="26"/>
      <c r="VEW236" s="26"/>
      <c r="VEX236" s="26"/>
      <c r="VEY236" s="26"/>
      <c r="VEZ236" s="26"/>
      <c r="VFA236" s="26"/>
      <c r="VFB236" s="26"/>
      <c r="VFC236" s="26"/>
      <c r="VFD236" s="26"/>
      <c r="VFE236" s="26"/>
      <c r="VFF236" s="26"/>
      <c r="VFG236" s="26"/>
      <c r="VFH236" s="26"/>
      <c r="VFI236" s="26"/>
      <c r="VFJ236" s="26"/>
      <c r="VFK236" s="26"/>
      <c r="VFL236" s="26"/>
      <c r="VFM236" s="26"/>
      <c r="VFN236" s="26"/>
      <c r="VFO236" s="26"/>
      <c r="VFP236" s="26"/>
      <c r="VFQ236" s="26"/>
      <c r="VFR236" s="26"/>
      <c r="VFS236" s="26"/>
      <c r="VFT236" s="26"/>
      <c r="VFU236" s="26"/>
      <c r="VFV236" s="26"/>
      <c r="VFW236" s="26"/>
      <c r="VFX236" s="26"/>
      <c r="VFY236" s="26"/>
      <c r="VFZ236" s="26"/>
      <c r="VGA236" s="26"/>
      <c r="VGB236" s="26"/>
      <c r="VGC236" s="26"/>
      <c r="VGD236" s="26"/>
      <c r="VGE236" s="26"/>
      <c r="VGF236" s="26"/>
      <c r="VGG236" s="26"/>
      <c r="VGH236" s="26"/>
      <c r="VGI236" s="26"/>
      <c r="VGJ236" s="26"/>
      <c r="VGK236" s="26"/>
      <c r="VGL236" s="26"/>
      <c r="VGM236" s="26"/>
      <c r="VGN236" s="26"/>
      <c r="VGO236" s="26"/>
      <c r="VGP236" s="26"/>
      <c r="VGQ236" s="26"/>
      <c r="VGR236" s="26"/>
      <c r="VGS236" s="26"/>
      <c r="VGT236" s="26"/>
      <c r="VGU236" s="26"/>
      <c r="VGV236" s="26"/>
      <c r="VGW236" s="26"/>
      <c r="VGX236" s="26"/>
      <c r="VGY236" s="26"/>
      <c r="VGZ236" s="26"/>
      <c r="VHA236" s="26"/>
      <c r="VHB236" s="26"/>
      <c r="VHC236" s="26"/>
      <c r="VHD236" s="26"/>
      <c r="VHE236" s="26"/>
      <c r="VHF236" s="26"/>
      <c r="VHG236" s="26"/>
      <c r="VHH236" s="26"/>
      <c r="VHI236" s="26"/>
      <c r="VHJ236" s="26"/>
      <c r="VHK236" s="26"/>
      <c r="VHL236" s="26"/>
      <c r="VHM236" s="26"/>
      <c r="VHN236" s="26"/>
      <c r="VHO236" s="26"/>
      <c r="VHP236" s="26"/>
      <c r="VHQ236" s="26"/>
      <c r="VHR236" s="26"/>
      <c r="VHS236" s="26"/>
      <c r="VHT236" s="26"/>
      <c r="VHU236" s="26"/>
      <c r="VHV236" s="26"/>
      <c r="VHW236" s="26"/>
      <c r="VHX236" s="26"/>
      <c r="VHY236" s="26"/>
      <c r="VHZ236" s="26"/>
      <c r="VIA236" s="26"/>
      <c r="VIB236" s="26"/>
      <c r="VIC236" s="26"/>
      <c r="VID236" s="26"/>
      <c r="VIE236" s="26"/>
      <c r="VIF236" s="26"/>
      <c r="VIG236" s="26"/>
      <c r="VIH236" s="26"/>
      <c r="VII236" s="26"/>
      <c r="VIJ236" s="26"/>
      <c r="VIK236" s="26"/>
      <c r="VIL236" s="26"/>
      <c r="VIM236" s="26"/>
      <c r="VIN236" s="26"/>
      <c r="VIO236" s="26"/>
      <c r="VIP236" s="26"/>
      <c r="VIQ236" s="26"/>
      <c r="VIR236" s="26"/>
      <c r="VIS236" s="26"/>
      <c r="VIT236" s="26"/>
      <c r="VIU236" s="26"/>
      <c r="VIV236" s="26"/>
      <c r="VIW236" s="26"/>
      <c r="VIX236" s="26"/>
      <c r="VIY236" s="26"/>
      <c r="VIZ236" s="26"/>
      <c r="VJA236" s="26"/>
      <c r="VJB236" s="26"/>
      <c r="VJC236" s="26"/>
      <c r="VJD236" s="26"/>
      <c r="VJE236" s="26"/>
      <c r="VJF236" s="26"/>
      <c r="VJG236" s="26"/>
      <c r="VJH236" s="26"/>
      <c r="VJI236" s="26"/>
      <c r="VJJ236" s="26"/>
      <c r="VJK236" s="26"/>
      <c r="VJL236" s="26"/>
      <c r="VJM236" s="26"/>
      <c r="VJN236" s="26"/>
      <c r="VJO236" s="26"/>
      <c r="VJP236" s="26"/>
      <c r="VJQ236" s="26"/>
      <c r="VJR236" s="26"/>
      <c r="VJS236" s="26"/>
      <c r="VJT236" s="26"/>
      <c r="VJU236" s="26"/>
      <c r="VJV236" s="26"/>
      <c r="VJW236" s="26"/>
      <c r="VJX236" s="26"/>
      <c r="VJY236" s="26"/>
      <c r="VJZ236" s="26"/>
      <c r="VKA236" s="26"/>
      <c r="VKB236" s="26"/>
      <c r="VKC236" s="26"/>
      <c r="VKD236" s="26"/>
      <c r="VKE236" s="26"/>
      <c r="VKF236" s="26"/>
      <c r="VKG236" s="26"/>
      <c r="VKH236" s="26"/>
      <c r="VKI236" s="26"/>
      <c r="VKJ236" s="26"/>
      <c r="VKK236" s="26"/>
      <c r="VKL236" s="26"/>
      <c r="VKM236" s="26"/>
      <c r="VKN236" s="26"/>
      <c r="VKO236" s="26"/>
      <c r="VKP236" s="26"/>
      <c r="VKQ236" s="26"/>
      <c r="VKR236" s="26"/>
      <c r="VKS236" s="26"/>
      <c r="VKT236" s="26"/>
      <c r="VKU236" s="26"/>
      <c r="VKV236" s="26"/>
      <c r="VKW236" s="26"/>
      <c r="VKX236" s="26"/>
      <c r="VKY236" s="26"/>
      <c r="VKZ236" s="26"/>
      <c r="VLA236" s="26"/>
      <c r="VLB236" s="26"/>
      <c r="VLC236" s="26"/>
      <c r="VLD236" s="26"/>
      <c r="VLE236" s="26"/>
      <c r="VLF236" s="26"/>
      <c r="VLG236" s="26"/>
      <c r="VLH236" s="26"/>
      <c r="VLI236" s="26"/>
      <c r="VLJ236" s="26"/>
      <c r="VLK236" s="26"/>
      <c r="VLL236" s="26"/>
      <c r="VLM236" s="26"/>
      <c r="VLN236" s="26"/>
      <c r="VLO236" s="26"/>
      <c r="VLP236" s="26"/>
      <c r="VLQ236" s="26"/>
      <c r="VLR236" s="26"/>
      <c r="VLS236" s="26"/>
      <c r="VLT236" s="26"/>
      <c r="VLU236" s="26"/>
      <c r="VLV236" s="26"/>
      <c r="VLW236" s="26"/>
      <c r="VLX236" s="26"/>
      <c r="VLY236" s="26"/>
      <c r="VLZ236" s="26"/>
      <c r="VMA236" s="26"/>
      <c r="VMB236" s="26"/>
      <c r="VMC236" s="26"/>
      <c r="VMD236" s="26"/>
      <c r="VME236" s="26"/>
      <c r="VMF236" s="26"/>
      <c r="VMG236" s="26"/>
      <c r="VMH236" s="26"/>
      <c r="VMI236" s="26"/>
      <c r="VMJ236" s="26"/>
      <c r="VMK236" s="26"/>
      <c r="VML236" s="26"/>
      <c r="VMM236" s="26"/>
      <c r="VMN236" s="26"/>
      <c r="VMO236" s="26"/>
      <c r="VMP236" s="26"/>
      <c r="VMQ236" s="26"/>
      <c r="VMR236" s="26"/>
      <c r="VMS236" s="26"/>
      <c r="VMT236" s="26"/>
      <c r="VMU236" s="26"/>
      <c r="VMV236" s="26"/>
      <c r="VMW236" s="26"/>
      <c r="VMX236" s="26"/>
      <c r="VMY236" s="26"/>
      <c r="VMZ236" s="26"/>
      <c r="VNA236" s="26"/>
      <c r="VNB236" s="26"/>
      <c r="VNC236" s="26"/>
      <c r="VND236" s="26"/>
      <c r="VNE236" s="26"/>
      <c r="VNF236" s="26"/>
      <c r="VNG236" s="26"/>
      <c r="VNH236" s="26"/>
      <c r="VNI236" s="26"/>
      <c r="VNJ236" s="26"/>
      <c r="VNK236" s="26"/>
      <c r="VNL236" s="26"/>
      <c r="VNM236" s="26"/>
      <c r="VNN236" s="26"/>
      <c r="VNO236" s="26"/>
      <c r="VNP236" s="26"/>
      <c r="VNQ236" s="26"/>
      <c r="VNR236" s="26"/>
      <c r="VNS236" s="26"/>
      <c r="VNT236" s="26"/>
      <c r="VNU236" s="26"/>
      <c r="VNV236" s="26"/>
      <c r="VNW236" s="26"/>
      <c r="VNX236" s="26"/>
      <c r="VNY236" s="26"/>
      <c r="VNZ236" s="26"/>
      <c r="VOA236" s="26"/>
      <c r="VOB236" s="26"/>
      <c r="VOC236" s="26"/>
      <c r="VOD236" s="26"/>
      <c r="VOE236" s="26"/>
      <c r="VOF236" s="26"/>
      <c r="VOG236" s="26"/>
      <c r="VOH236" s="26"/>
      <c r="VOI236" s="26"/>
      <c r="VOJ236" s="26"/>
      <c r="VOK236" s="26"/>
      <c r="VOL236" s="26"/>
      <c r="VOM236" s="26"/>
      <c r="VON236" s="26"/>
      <c r="VOO236" s="26"/>
      <c r="VOP236" s="26"/>
      <c r="VOQ236" s="26"/>
      <c r="VOR236" s="26"/>
      <c r="VOS236" s="26"/>
      <c r="VOT236" s="26"/>
      <c r="VOU236" s="26"/>
      <c r="VOV236" s="26"/>
      <c r="VOW236" s="26"/>
      <c r="VOX236" s="26"/>
      <c r="VOY236" s="26"/>
      <c r="VOZ236" s="26"/>
      <c r="VPA236" s="26"/>
      <c r="VPB236" s="26"/>
      <c r="VPC236" s="26"/>
      <c r="VPD236" s="26"/>
      <c r="VPE236" s="26"/>
      <c r="VPF236" s="26"/>
      <c r="VPG236" s="26"/>
      <c r="VPH236" s="26"/>
      <c r="VPI236" s="26"/>
      <c r="VPJ236" s="26"/>
      <c r="VPK236" s="26"/>
      <c r="VPL236" s="26"/>
      <c r="VPM236" s="26"/>
      <c r="VPN236" s="26"/>
      <c r="VPO236" s="26"/>
      <c r="VPP236" s="26"/>
      <c r="VPQ236" s="26"/>
      <c r="VPR236" s="26"/>
      <c r="VPS236" s="26"/>
      <c r="VPT236" s="26"/>
      <c r="VPU236" s="26"/>
      <c r="VPV236" s="26"/>
      <c r="VPW236" s="26"/>
      <c r="VPX236" s="26"/>
      <c r="VPY236" s="26"/>
      <c r="VPZ236" s="26"/>
      <c r="VQA236" s="26"/>
      <c r="VQB236" s="26"/>
      <c r="VQC236" s="26"/>
      <c r="VQD236" s="26"/>
      <c r="VQE236" s="26"/>
      <c r="VQF236" s="26"/>
      <c r="VQG236" s="26"/>
      <c r="VQH236" s="26"/>
      <c r="VQI236" s="26"/>
      <c r="VQJ236" s="26"/>
      <c r="VQK236" s="26"/>
      <c r="VQL236" s="26"/>
      <c r="VQM236" s="26"/>
      <c r="VQN236" s="26"/>
      <c r="VQO236" s="26"/>
      <c r="VQP236" s="26"/>
      <c r="VQQ236" s="26"/>
      <c r="VQR236" s="26"/>
      <c r="VQS236" s="26"/>
      <c r="VQT236" s="26"/>
      <c r="VQU236" s="26"/>
      <c r="VQV236" s="26"/>
      <c r="VQW236" s="26"/>
      <c r="VQX236" s="26"/>
      <c r="VQY236" s="26"/>
      <c r="VQZ236" s="26"/>
      <c r="VRA236" s="26"/>
      <c r="VRB236" s="26"/>
      <c r="VRC236" s="26"/>
      <c r="VRD236" s="26"/>
      <c r="VRE236" s="26"/>
      <c r="VRF236" s="26"/>
      <c r="VRG236" s="26"/>
      <c r="VRH236" s="26"/>
      <c r="VRI236" s="26"/>
      <c r="VRJ236" s="26"/>
      <c r="VRK236" s="26"/>
      <c r="VRL236" s="26"/>
      <c r="VRM236" s="26"/>
      <c r="VRN236" s="26"/>
      <c r="VRO236" s="26"/>
      <c r="VRP236" s="26"/>
      <c r="VRQ236" s="26"/>
      <c r="VRR236" s="26"/>
      <c r="VRS236" s="26"/>
      <c r="VRT236" s="26"/>
      <c r="VRU236" s="26"/>
      <c r="VRV236" s="26"/>
      <c r="VRW236" s="26"/>
      <c r="VRX236" s="26"/>
      <c r="VRY236" s="26"/>
      <c r="VRZ236" s="26"/>
      <c r="VSA236" s="26"/>
      <c r="VSB236" s="26"/>
      <c r="VSC236" s="26"/>
      <c r="VSD236" s="26"/>
      <c r="VSE236" s="26"/>
      <c r="VSF236" s="26"/>
      <c r="VSG236" s="26"/>
      <c r="VSH236" s="26"/>
      <c r="VSI236" s="26"/>
      <c r="VSJ236" s="26"/>
      <c r="VSK236" s="26"/>
      <c r="VSL236" s="26"/>
      <c r="VSM236" s="26"/>
      <c r="VSN236" s="26"/>
      <c r="VSO236" s="26"/>
      <c r="VSP236" s="26"/>
      <c r="VSQ236" s="26"/>
      <c r="VSR236" s="26"/>
      <c r="VSS236" s="26"/>
      <c r="VST236" s="26"/>
      <c r="VSU236" s="26"/>
      <c r="VSV236" s="26"/>
      <c r="VSW236" s="26"/>
      <c r="VSX236" s="26"/>
      <c r="VSY236" s="26"/>
      <c r="VSZ236" s="26"/>
      <c r="VTA236" s="26"/>
      <c r="VTB236" s="26"/>
      <c r="VTC236" s="26"/>
      <c r="VTD236" s="26"/>
      <c r="VTE236" s="26"/>
      <c r="VTF236" s="26"/>
      <c r="VTG236" s="26"/>
      <c r="VTH236" s="26"/>
      <c r="VTI236" s="26"/>
      <c r="VTJ236" s="26"/>
      <c r="VTK236" s="26"/>
      <c r="VTL236" s="26"/>
      <c r="VTM236" s="26"/>
      <c r="VTN236" s="26"/>
      <c r="VTO236" s="26"/>
      <c r="VTP236" s="26"/>
      <c r="VTQ236" s="26"/>
      <c r="VTR236" s="26"/>
      <c r="VTS236" s="26"/>
      <c r="VTT236" s="26"/>
      <c r="VTU236" s="26"/>
      <c r="VTV236" s="26"/>
      <c r="VTW236" s="26"/>
      <c r="VTX236" s="26"/>
      <c r="VTY236" s="26"/>
      <c r="VTZ236" s="26"/>
      <c r="VUA236" s="26"/>
      <c r="VUB236" s="26"/>
      <c r="VUC236" s="26"/>
      <c r="VUD236" s="26"/>
      <c r="VUE236" s="26"/>
      <c r="VUF236" s="26"/>
      <c r="VUG236" s="26"/>
      <c r="VUH236" s="26"/>
      <c r="VUI236" s="26"/>
      <c r="VUJ236" s="26"/>
      <c r="VUK236" s="26"/>
      <c r="VUL236" s="26"/>
      <c r="VUM236" s="26"/>
      <c r="VUN236" s="26"/>
      <c r="VUO236" s="26"/>
      <c r="VUP236" s="26"/>
      <c r="VUQ236" s="26"/>
      <c r="VUR236" s="26"/>
      <c r="VUS236" s="26"/>
      <c r="VUT236" s="26"/>
      <c r="VUU236" s="26"/>
      <c r="VUV236" s="26"/>
      <c r="VUW236" s="26"/>
      <c r="VUX236" s="26"/>
      <c r="VUY236" s="26"/>
      <c r="VUZ236" s="26"/>
      <c r="VVA236" s="26"/>
      <c r="VVB236" s="26"/>
      <c r="VVC236" s="26"/>
      <c r="VVD236" s="26"/>
      <c r="VVE236" s="26"/>
      <c r="VVF236" s="26"/>
      <c r="VVG236" s="26"/>
      <c r="VVH236" s="26"/>
      <c r="VVI236" s="26"/>
      <c r="VVJ236" s="26"/>
      <c r="VVK236" s="26"/>
      <c r="VVL236" s="26"/>
      <c r="VVM236" s="26"/>
      <c r="VVN236" s="26"/>
      <c r="VVO236" s="26"/>
      <c r="VVP236" s="26"/>
      <c r="VVQ236" s="26"/>
      <c r="VVR236" s="26"/>
      <c r="VVS236" s="26"/>
      <c r="VVT236" s="26"/>
      <c r="VVU236" s="26"/>
      <c r="VVV236" s="26"/>
      <c r="VVW236" s="26"/>
      <c r="VVX236" s="26"/>
      <c r="VVY236" s="26"/>
      <c r="VVZ236" s="26"/>
      <c r="VWA236" s="26"/>
      <c r="VWB236" s="26"/>
      <c r="VWC236" s="26"/>
      <c r="VWD236" s="26"/>
      <c r="VWE236" s="26"/>
      <c r="VWF236" s="26"/>
      <c r="VWG236" s="26"/>
      <c r="VWH236" s="26"/>
      <c r="VWI236" s="26"/>
      <c r="VWJ236" s="26"/>
      <c r="VWK236" s="26"/>
      <c r="VWL236" s="26"/>
      <c r="VWM236" s="26"/>
      <c r="VWN236" s="26"/>
      <c r="VWO236" s="26"/>
      <c r="VWP236" s="26"/>
      <c r="VWQ236" s="26"/>
      <c r="VWR236" s="26"/>
      <c r="VWS236" s="26"/>
      <c r="VWT236" s="26"/>
      <c r="VWU236" s="26"/>
      <c r="VWV236" s="26"/>
      <c r="VWW236" s="26"/>
      <c r="VWX236" s="26"/>
      <c r="VWY236" s="26"/>
      <c r="VWZ236" s="26"/>
      <c r="VXA236" s="26"/>
      <c r="VXB236" s="26"/>
      <c r="VXC236" s="26"/>
      <c r="VXD236" s="26"/>
      <c r="VXE236" s="26"/>
      <c r="VXF236" s="26"/>
      <c r="VXG236" s="26"/>
      <c r="VXH236" s="26"/>
      <c r="VXI236" s="26"/>
      <c r="VXJ236" s="26"/>
      <c r="VXK236" s="26"/>
      <c r="VXL236" s="26"/>
      <c r="VXM236" s="26"/>
      <c r="VXN236" s="26"/>
      <c r="VXO236" s="26"/>
      <c r="VXP236" s="26"/>
      <c r="VXQ236" s="26"/>
      <c r="VXR236" s="26"/>
      <c r="VXS236" s="26"/>
      <c r="VXT236" s="26"/>
      <c r="VXU236" s="26"/>
      <c r="VXV236" s="26"/>
      <c r="VXW236" s="26"/>
      <c r="VXX236" s="26"/>
      <c r="VXY236" s="26"/>
      <c r="VXZ236" s="26"/>
      <c r="VYA236" s="26"/>
      <c r="VYB236" s="26"/>
      <c r="VYC236" s="26"/>
      <c r="VYD236" s="26"/>
      <c r="VYE236" s="26"/>
      <c r="VYF236" s="26"/>
      <c r="VYG236" s="26"/>
      <c r="VYH236" s="26"/>
      <c r="VYI236" s="26"/>
      <c r="VYJ236" s="26"/>
      <c r="VYK236" s="26"/>
      <c r="VYL236" s="26"/>
      <c r="VYM236" s="26"/>
      <c r="VYN236" s="26"/>
      <c r="VYO236" s="26"/>
      <c r="VYP236" s="26"/>
      <c r="VYQ236" s="26"/>
      <c r="VYR236" s="26"/>
      <c r="VYS236" s="26"/>
      <c r="VYT236" s="26"/>
      <c r="VYU236" s="26"/>
      <c r="VYV236" s="26"/>
      <c r="VYW236" s="26"/>
      <c r="VYX236" s="26"/>
      <c r="VYY236" s="26"/>
      <c r="VYZ236" s="26"/>
      <c r="VZA236" s="26"/>
      <c r="VZB236" s="26"/>
      <c r="VZC236" s="26"/>
      <c r="VZD236" s="26"/>
      <c r="VZE236" s="26"/>
      <c r="VZF236" s="26"/>
      <c r="VZG236" s="26"/>
      <c r="VZH236" s="26"/>
      <c r="VZI236" s="26"/>
      <c r="VZJ236" s="26"/>
      <c r="VZK236" s="26"/>
      <c r="VZL236" s="26"/>
      <c r="VZM236" s="26"/>
      <c r="VZN236" s="26"/>
      <c r="VZO236" s="26"/>
      <c r="VZP236" s="26"/>
      <c r="VZQ236" s="26"/>
      <c r="VZR236" s="26"/>
      <c r="VZS236" s="26"/>
      <c r="VZT236" s="26"/>
      <c r="VZU236" s="26"/>
      <c r="VZV236" s="26"/>
      <c r="VZW236" s="26"/>
      <c r="VZX236" s="26"/>
      <c r="VZY236" s="26"/>
      <c r="VZZ236" s="26"/>
      <c r="WAA236" s="26"/>
      <c r="WAB236" s="26"/>
      <c r="WAC236" s="26"/>
      <c r="WAD236" s="26"/>
      <c r="WAE236" s="26"/>
      <c r="WAF236" s="26"/>
      <c r="WAG236" s="26"/>
      <c r="WAH236" s="26"/>
      <c r="WAI236" s="26"/>
      <c r="WAJ236" s="26"/>
      <c r="WAK236" s="26"/>
      <c r="WAL236" s="26"/>
      <c r="WAM236" s="26"/>
      <c r="WAN236" s="26"/>
      <c r="WAO236" s="26"/>
      <c r="WAP236" s="26"/>
      <c r="WAQ236" s="26"/>
      <c r="WAR236" s="26"/>
      <c r="WAS236" s="26"/>
      <c r="WAT236" s="26"/>
      <c r="WAU236" s="26"/>
      <c r="WAV236" s="26"/>
      <c r="WAW236" s="26"/>
      <c r="WAX236" s="26"/>
      <c r="WAY236" s="26"/>
      <c r="WAZ236" s="26"/>
      <c r="WBA236" s="26"/>
      <c r="WBB236" s="26"/>
      <c r="WBC236" s="26"/>
      <c r="WBD236" s="26"/>
      <c r="WBE236" s="26"/>
      <c r="WBF236" s="26"/>
      <c r="WBG236" s="26"/>
      <c r="WBH236" s="26"/>
      <c r="WBI236" s="26"/>
      <c r="WBJ236" s="26"/>
      <c r="WBK236" s="26"/>
      <c r="WBL236" s="26"/>
      <c r="WBM236" s="26"/>
      <c r="WBN236" s="26"/>
      <c r="WBO236" s="26"/>
      <c r="WBP236" s="26"/>
      <c r="WBQ236" s="26"/>
      <c r="WBR236" s="26"/>
      <c r="WBS236" s="26"/>
      <c r="WBT236" s="26"/>
      <c r="WBU236" s="26"/>
      <c r="WBV236" s="26"/>
      <c r="WBW236" s="26"/>
      <c r="WBX236" s="26"/>
      <c r="WBY236" s="26"/>
      <c r="WBZ236" s="26"/>
      <c r="WCA236" s="26"/>
      <c r="WCB236" s="26"/>
      <c r="WCC236" s="26"/>
      <c r="WCD236" s="26"/>
      <c r="WCE236" s="26"/>
      <c r="WCF236" s="26"/>
      <c r="WCG236" s="26"/>
      <c r="WCH236" s="26"/>
      <c r="WCI236" s="26"/>
      <c r="WCJ236" s="26"/>
      <c r="WCK236" s="26"/>
      <c r="WCL236" s="26"/>
      <c r="WCM236" s="26"/>
      <c r="WCN236" s="26"/>
      <c r="WCO236" s="26"/>
      <c r="WCP236" s="26"/>
      <c r="WCQ236" s="26"/>
      <c r="WCR236" s="26"/>
      <c r="WCS236" s="26"/>
      <c r="WCT236" s="26"/>
      <c r="WCU236" s="26"/>
      <c r="WCV236" s="26"/>
      <c r="WCW236" s="26"/>
      <c r="WCX236" s="26"/>
      <c r="WCY236" s="26"/>
      <c r="WCZ236" s="26"/>
      <c r="WDA236" s="26"/>
      <c r="WDB236" s="26"/>
      <c r="WDC236" s="26"/>
      <c r="WDD236" s="26"/>
      <c r="WDE236" s="26"/>
      <c r="WDF236" s="26"/>
      <c r="WDG236" s="26"/>
      <c r="WDH236" s="26"/>
      <c r="WDI236" s="26"/>
      <c r="WDJ236" s="26"/>
      <c r="WDK236" s="26"/>
      <c r="WDL236" s="26"/>
      <c r="WDM236" s="26"/>
      <c r="WDN236" s="26"/>
      <c r="WDO236" s="26"/>
      <c r="WDP236" s="26"/>
      <c r="WDQ236" s="26"/>
      <c r="WDR236" s="26"/>
      <c r="WDS236" s="26"/>
      <c r="WDT236" s="26"/>
      <c r="WDU236" s="26"/>
      <c r="WDV236" s="26"/>
      <c r="WDW236" s="26"/>
      <c r="WDX236" s="26"/>
      <c r="WDY236" s="26"/>
      <c r="WDZ236" s="26"/>
      <c r="WEA236" s="26"/>
      <c r="WEB236" s="26"/>
      <c r="WEC236" s="26"/>
      <c r="WED236" s="26"/>
      <c r="WEE236" s="26"/>
      <c r="WEF236" s="26"/>
      <c r="WEG236" s="26"/>
      <c r="WEH236" s="26"/>
      <c r="WEI236" s="26"/>
      <c r="WEJ236" s="26"/>
      <c r="WEK236" s="26"/>
      <c r="WEL236" s="26"/>
      <c r="WEM236" s="26"/>
      <c r="WEN236" s="26"/>
      <c r="WEO236" s="26"/>
      <c r="WEP236" s="26"/>
      <c r="WEQ236" s="26"/>
      <c r="WER236" s="26"/>
      <c r="WES236" s="26"/>
      <c r="WET236" s="26"/>
      <c r="WEU236" s="26"/>
      <c r="WEV236" s="26"/>
      <c r="WEW236" s="26"/>
      <c r="WEX236" s="26"/>
      <c r="WEY236" s="26"/>
      <c r="WEZ236" s="26"/>
      <c r="WFA236" s="26"/>
      <c r="WFB236" s="26"/>
      <c r="WFC236" s="26"/>
      <c r="WFD236" s="26"/>
      <c r="WFE236" s="26"/>
      <c r="WFF236" s="26"/>
      <c r="WFG236" s="26"/>
      <c r="WFH236" s="26"/>
      <c r="WFI236" s="26"/>
      <c r="WFJ236" s="26"/>
      <c r="WFK236" s="26"/>
      <c r="WFL236" s="26"/>
      <c r="WFM236" s="26"/>
      <c r="WFN236" s="26"/>
      <c r="WFO236" s="26"/>
      <c r="WFP236" s="26"/>
      <c r="WFQ236" s="26"/>
      <c r="WFR236" s="26"/>
      <c r="WFS236" s="26"/>
      <c r="WFT236" s="26"/>
      <c r="WFU236" s="26"/>
      <c r="WFV236" s="26"/>
      <c r="WFW236" s="26"/>
      <c r="WFX236" s="26"/>
      <c r="WFY236" s="26"/>
      <c r="WFZ236" s="26"/>
      <c r="WGA236" s="26"/>
      <c r="WGB236" s="26"/>
      <c r="WGC236" s="26"/>
      <c r="WGD236" s="26"/>
      <c r="WGE236" s="26"/>
      <c r="WGF236" s="26"/>
      <c r="WGG236" s="26"/>
      <c r="WGH236" s="26"/>
      <c r="WGI236" s="26"/>
      <c r="WGJ236" s="26"/>
      <c r="WGK236" s="26"/>
      <c r="WGL236" s="26"/>
      <c r="WGM236" s="26"/>
      <c r="WGN236" s="26"/>
      <c r="WGO236" s="26"/>
      <c r="WGP236" s="26"/>
      <c r="WGQ236" s="26"/>
      <c r="WGR236" s="26"/>
      <c r="WGS236" s="26"/>
      <c r="WGT236" s="26"/>
      <c r="WGU236" s="26"/>
      <c r="WGV236" s="26"/>
      <c r="WGW236" s="26"/>
      <c r="WGX236" s="26"/>
      <c r="WGY236" s="26"/>
      <c r="WGZ236" s="26"/>
      <c r="WHA236" s="26"/>
      <c r="WHB236" s="26"/>
      <c r="WHC236" s="26"/>
      <c r="WHD236" s="26"/>
      <c r="WHE236" s="26"/>
      <c r="WHF236" s="26"/>
      <c r="WHG236" s="26"/>
      <c r="WHH236" s="26"/>
      <c r="WHI236" s="26"/>
      <c r="WHJ236" s="26"/>
      <c r="WHK236" s="26"/>
      <c r="WHL236" s="26"/>
      <c r="WHM236" s="26"/>
      <c r="WHN236" s="26"/>
      <c r="WHO236" s="26"/>
      <c r="WHP236" s="26"/>
      <c r="WHQ236" s="26"/>
      <c r="WHR236" s="26"/>
      <c r="WHS236" s="26"/>
      <c r="WHT236" s="26"/>
      <c r="WHU236" s="26"/>
      <c r="WHV236" s="26"/>
      <c r="WHW236" s="26"/>
      <c r="WHX236" s="26"/>
      <c r="WHY236" s="26"/>
      <c r="WHZ236" s="26"/>
      <c r="WIA236" s="26"/>
      <c r="WIB236" s="26"/>
      <c r="WIC236" s="26"/>
      <c r="WID236" s="26"/>
      <c r="WIE236" s="26"/>
      <c r="WIF236" s="26"/>
      <c r="WIG236" s="26"/>
      <c r="WIH236" s="26"/>
      <c r="WII236" s="26"/>
      <c r="WIJ236" s="26"/>
      <c r="WIK236" s="26"/>
      <c r="WIL236" s="26"/>
      <c r="WIM236" s="26"/>
      <c r="WIN236" s="26"/>
      <c r="WIO236" s="26"/>
      <c r="WIP236" s="26"/>
      <c r="WIQ236" s="26"/>
      <c r="WIR236" s="26"/>
      <c r="WIS236" s="26"/>
      <c r="WIT236" s="26"/>
      <c r="WIU236" s="26"/>
      <c r="WIV236" s="26"/>
      <c r="WIW236" s="26"/>
      <c r="WIX236" s="26"/>
      <c r="WIY236" s="26"/>
      <c r="WIZ236" s="26"/>
      <c r="WJA236" s="26"/>
      <c r="WJB236" s="26"/>
      <c r="WJC236" s="26"/>
      <c r="WJD236" s="26"/>
      <c r="WJE236" s="26"/>
      <c r="WJF236" s="26"/>
      <c r="WJG236" s="26"/>
      <c r="WJH236" s="26"/>
      <c r="WJI236" s="26"/>
      <c r="WJJ236" s="26"/>
      <c r="WJK236" s="26"/>
      <c r="WJL236" s="26"/>
      <c r="WJM236" s="26"/>
      <c r="WJN236" s="26"/>
      <c r="WJO236" s="26"/>
      <c r="WJP236" s="26"/>
      <c r="WJQ236" s="26"/>
      <c r="WJR236" s="26"/>
      <c r="WJS236" s="26"/>
      <c r="WJT236" s="26"/>
      <c r="WJU236" s="26"/>
      <c r="WJV236" s="26"/>
      <c r="WJW236" s="26"/>
      <c r="WJX236" s="26"/>
      <c r="WJY236" s="26"/>
      <c r="WJZ236" s="26"/>
      <c r="WKA236" s="26"/>
      <c r="WKB236" s="26"/>
      <c r="WKC236" s="26"/>
      <c r="WKD236" s="26"/>
      <c r="WKE236" s="26"/>
      <c r="WKF236" s="26"/>
      <c r="WKG236" s="26"/>
      <c r="WKH236" s="26"/>
      <c r="WKI236" s="26"/>
      <c r="WKJ236" s="26"/>
      <c r="WKK236" s="26"/>
      <c r="WKL236" s="26"/>
      <c r="WKM236" s="26"/>
      <c r="WKN236" s="26"/>
      <c r="WKO236" s="26"/>
      <c r="WKP236" s="26"/>
      <c r="WKQ236" s="26"/>
      <c r="WKR236" s="26"/>
      <c r="WKS236" s="26"/>
      <c r="WKT236" s="26"/>
      <c r="WKU236" s="26"/>
      <c r="WKV236" s="26"/>
      <c r="WKW236" s="26"/>
      <c r="WKX236" s="26"/>
      <c r="WKY236" s="26"/>
      <c r="WKZ236" s="26"/>
      <c r="WLA236" s="26"/>
      <c r="WLB236" s="26"/>
      <c r="WLC236" s="26"/>
      <c r="WLD236" s="26"/>
      <c r="WLE236" s="26"/>
      <c r="WLF236" s="26"/>
      <c r="WLG236" s="26"/>
      <c r="WLH236" s="26"/>
      <c r="WLI236" s="26"/>
      <c r="WLJ236" s="26"/>
      <c r="WLK236" s="26"/>
      <c r="WLL236" s="26"/>
      <c r="WLM236" s="26"/>
      <c r="WLN236" s="26"/>
      <c r="WLO236" s="26"/>
      <c r="WLP236" s="26"/>
      <c r="WLQ236" s="26"/>
      <c r="WLR236" s="26"/>
      <c r="WLS236" s="26"/>
      <c r="WLT236" s="26"/>
      <c r="WLU236" s="26"/>
      <c r="WLV236" s="26"/>
      <c r="WLW236" s="26"/>
      <c r="WLX236" s="26"/>
      <c r="WLY236" s="26"/>
      <c r="WLZ236" s="26"/>
      <c r="WMA236" s="26"/>
      <c r="WMB236" s="26"/>
      <c r="WMC236" s="26"/>
      <c r="WMD236" s="26"/>
      <c r="WME236" s="26"/>
      <c r="WMF236" s="26"/>
      <c r="WMG236" s="26"/>
      <c r="WMH236" s="26"/>
      <c r="WMI236" s="26"/>
      <c r="WMJ236" s="26"/>
      <c r="WMK236" s="26"/>
      <c r="WML236" s="26"/>
      <c r="WMM236" s="26"/>
      <c r="WMN236" s="26"/>
      <c r="WMO236" s="26"/>
      <c r="WMP236" s="26"/>
      <c r="WMQ236" s="26"/>
      <c r="WMR236" s="26"/>
      <c r="WMS236" s="26"/>
      <c r="WMT236" s="26"/>
      <c r="WMU236" s="26"/>
      <c r="WMV236" s="26"/>
      <c r="WMW236" s="26"/>
      <c r="WMX236" s="26"/>
      <c r="WMY236" s="26"/>
      <c r="WMZ236" s="26"/>
      <c r="WNA236" s="26"/>
      <c r="WNB236" s="26"/>
      <c r="WNC236" s="26"/>
      <c r="WND236" s="26"/>
      <c r="WNE236" s="26"/>
      <c r="WNF236" s="26"/>
      <c r="WNG236" s="26"/>
      <c r="WNH236" s="26"/>
      <c r="WNI236" s="26"/>
      <c r="WNJ236" s="26"/>
      <c r="WNK236" s="26"/>
      <c r="WNL236" s="26"/>
      <c r="WNM236" s="26"/>
      <c r="WNN236" s="26"/>
      <c r="WNO236" s="26"/>
      <c r="WNP236" s="26"/>
      <c r="WNQ236" s="26"/>
      <c r="WNR236" s="26"/>
      <c r="WNS236" s="26"/>
      <c r="WNT236" s="26"/>
      <c r="WNU236" s="26"/>
      <c r="WNV236" s="26"/>
      <c r="WNW236" s="26"/>
      <c r="WNX236" s="26"/>
      <c r="WNY236" s="26"/>
      <c r="WNZ236" s="26"/>
      <c r="WOA236" s="26"/>
      <c r="WOB236" s="26"/>
      <c r="WOC236" s="26"/>
      <c r="WOD236" s="26"/>
      <c r="WOE236" s="26"/>
      <c r="WOF236" s="26"/>
      <c r="WOG236" s="26"/>
      <c r="WOH236" s="26"/>
      <c r="WOI236" s="26"/>
      <c r="WOJ236" s="26"/>
      <c r="WOK236" s="26"/>
      <c r="WOL236" s="26"/>
      <c r="WOM236" s="26"/>
      <c r="WON236" s="26"/>
      <c r="WOO236" s="26"/>
      <c r="WOP236" s="26"/>
      <c r="WOQ236" s="26"/>
      <c r="WOR236" s="26"/>
      <c r="WOS236" s="26"/>
      <c r="WOT236" s="26"/>
      <c r="WOU236" s="26"/>
      <c r="WOV236" s="26"/>
      <c r="WOW236" s="26"/>
      <c r="WOX236" s="26"/>
      <c r="WOY236" s="26"/>
      <c r="WOZ236" s="26"/>
      <c r="WPA236" s="26"/>
      <c r="WPB236" s="26"/>
      <c r="WPC236" s="26"/>
      <c r="WPD236" s="26"/>
      <c r="WPE236" s="26"/>
      <c r="WPF236" s="26"/>
      <c r="WPG236" s="26"/>
      <c r="WPH236" s="26"/>
      <c r="WPI236" s="26"/>
      <c r="WPJ236" s="26"/>
      <c r="WPK236" s="26"/>
      <c r="WPL236" s="26"/>
      <c r="WPM236" s="26"/>
      <c r="WPN236" s="26"/>
      <c r="WPO236" s="26"/>
      <c r="WPP236" s="26"/>
      <c r="WPQ236" s="26"/>
      <c r="WPR236" s="26"/>
      <c r="WPS236" s="26"/>
      <c r="WPT236" s="26"/>
      <c r="WPU236" s="26"/>
      <c r="WPV236" s="26"/>
      <c r="WPW236" s="26"/>
      <c r="WPX236" s="26"/>
      <c r="WPY236" s="26"/>
      <c r="WPZ236" s="26"/>
      <c r="WQA236" s="26"/>
      <c r="WQB236" s="26"/>
      <c r="WQC236" s="26"/>
      <c r="WQD236" s="26"/>
      <c r="WQE236" s="26"/>
      <c r="WQF236" s="26"/>
      <c r="WQG236" s="26"/>
      <c r="WQH236" s="26"/>
      <c r="WQI236" s="26"/>
      <c r="WQJ236" s="26"/>
      <c r="WQK236" s="26"/>
      <c r="WQL236" s="26"/>
      <c r="WQM236" s="26"/>
      <c r="WQN236" s="26"/>
      <c r="WQO236" s="26"/>
      <c r="WQP236" s="26"/>
      <c r="WQQ236" s="26"/>
      <c r="WQR236" s="26"/>
      <c r="WQS236" s="26"/>
      <c r="WQT236" s="26"/>
      <c r="WQU236" s="26"/>
      <c r="WQV236" s="26"/>
      <c r="WQW236" s="26"/>
      <c r="WQX236" s="26"/>
      <c r="WQY236" s="26"/>
      <c r="WQZ236" s="26"/>
      <c r="WRA236" s="26"/>
      <c r="WRB236" s="26"/>
      <c r="WRC236" s="26"/>
      <c r="WRD236" s="26"/>
      <c r="WRE236" s="26"/>
      <c r="WRF236" s="26"/>
      <c r="WRG236" s="26"/>
      <c r="WRH236" s="26"/>
      <c r="WRI236" s="26"/>
      <c r="WRJ236" s="26"/>
      <c r="WRK236" s="26"/>
      <c r="WRL236" s="26"/>
      <c r="WRM236" s="26"/>
      <c r="WRN236" s="26"/>
      <c r="WRO236" s="26"/>
      <c r="WRP236" s="26"/>
      <c r="WRQ236" s="26"/>
      <c r="WRR236" s="26"/>
      <c r="WRS236" s="26"/>
      <c r="WRT236" s="26"/>
      <c r="WRU236" s="26"/>
      <c r="WRV236" s="26"/>
      <c r="WRW236" s="26"/>
      <c r="WRX236" s="26"/>
      <c r="WRY236" s="26"/>
      <c r="WRZ236" s="26"/>
      <c r="WSA236" s="26"/>
      <c r="WSB236" s="26"/>
      <c r="WSC236" s="26"/>
      <c r="WSD236" s="26"/>
      <c r="WSE236" s="26"/>
      <c r="WSF236" s="26"/>
      <c r="WSG236" s="26"/>
      <c r="WSH236" s="26"/>
      <c r="WSI236" s="26"/>
      <c r="WSJ236" s="26"/>
      <c r="WSK236" s="26"/>
      <c r="WSL236" s="26"/>
      <c r="WSM236" s="26"/>
      <c r="WSN236" s="26"/>
      <c r="WSO236" s="26"/>
      <c r="WSP236" s="26"/>
      <c r="WSQ236" s="26"/>
      <c r="WSR236" s="26"/>
      <c r="WSS236" s="26"/>
      <c r="WST236" s="26"/>
      <c r="WSU236" s="26"/>
      <c r="WSV236" s="26"/>
      <c r="WSW236" s="26"/>
      <c r="WSX236" s="26"/>
      <c r="WSY236" s="26"/>
      <c r="WSZ236" s="26"/>
      <c r="WTA236" s="26"/>
      <c r="WTB236" s="26"/>
      <c r="WTC236" s="26"/>
      <c r="WTD236" s="26"/>
      <c r="WTE236" s="26"/>
      <c r="WTF236" s="26"/>
      <c r="WTG236" s="26"/>
      <c r="WTH236" s="26"/>
      <c r="WTI236" s="26"/>
      <c r="WTJ236" s="26"/>
      <c r="WTK236" s="26"/>
      <c r="WTL236" s="26"/>
      <c r="WTM236" s="26"/>
      <c r="WTN236" s="26"/>
      <c r="WTO236" s="26"/>
      <c r="WTP236" s="26"/>
      <c r="WTQ236" s="26"/>
      <c r="WTR236" s="26"/>
      <c r="WTS236" s="26"/>
      <c r="WTT236" s="26"/>
      <c r="WTU236" s="26"/>
      <c r="WTV236" s="26"/>
      <c r="WTW236" s="26"/>
      <c r="WTX236" s="26"/>
      <c r="WTY236" s="26"/>
      <c r="WTZ236" s="26"/>
      <c r="WUA236" s="26"/>
      <c r="WUB236" s="26"/>
      <c r="WUC236" s="26"/>
      <c r="WUD236" s="26"/>
      <c r="WUE236" s="26"/>
      <c r="WUF236" s="26"/>
      <c r="WUG236" s="26"/>
      <c r="WUH236" s="26"/>
      <c r="WUI236" s="26"/>
      <c r="WUJ236" s="26"/>
      <c r="WUK236" s="26"/>
      <c r="WUL236" s="26"/>
      <c r="WUM236" s="26"/>
      <c r="WUN236" s="26"/>
      <c r="WUO236" s="26"/>
      <c r="WUP236" s="26"/>
      <c r="WUQ236" s="26"/>
      <c r="WUR236" s="26"/>
      <c r="WUS236" s="26"/>
      <c r="WUT236" s="26"/>
      <c r="WUU236" s="26"/>
      <c r="WUV236" s="26"/>
      <c r="WUW236" s="26"/>
      <c r="WUX236" s="26"/>
      <c r="WUY236" s="26"/>
      <c r="WUZ236" s="26"/>
      <c r="WVA236" s="26"/>
      <c r="WVB236" s="26"/>
      <c r="WVC236" s="26"/>
      <c r="WVD236" s="26"/>
      <c r="WVE236" s="26"/>
      <c r="WVF236" s="26"/>
      <c r="WVG236" s="26"/>
      <c r="WVH236" s="26"/>
      <c r="WVI236" s="26"/>
      <c r="WVJ236" s="26"/>
      <c r="WVK236" s="26"/>
      <c r="WVL236" s="26"/>
      <c r="WVM236" s="26"/>
      <c r="WVN236" s="26"/>
      <c r="WVO236" s="26"/>
      <c r="WVP236" s="26"/>
      <c r="WVQ236" s="26"/>
      <c r="WVR236" s="26"/>
      <c r="WVS236" s="26"/>
    </row>
    <row r="237" spans="1:16139" s="29" customFormat="1" ht="53.25" customHeight="1">
      <c r="A237" s="21">
        <v>7729314745</v>
      </c>
      <c r="B237" s="8" t="s">
        <v>278</v>
      </c>
      <c r="C237" s="8" t="s">
        <v>56</v>
      </c>
      <c r="D237" s="8" t="s">
        <v>284</v>
      </c>
      <c r="E237" s="8"/>
      <c r="F237" s="8"/>
      <c r="G237" s="9">
        <f>'2023'!G240</f>
        <v>2478.701</v>
      </c>
      <c r="H237" s="9">
        <f>'2023'!H240</f>
        <v>1826.6789999999999</v>
      </c>
      <c r="I237" s="9">
        <f>'2023'!I240</f>
        <v>1040.8920000000001</v>
      </c>
      <c r="J237" s="9">
        <f>'2023'!J240</f>
        <v>2255.4229999999998</v>
      </c>
      <c r="K237" s="9">
        <f t="shared" si="103"/>
        <v>7601.6949999999997</v>
      </c>
      <c r="L237" s="23">
        <v>2368.1358076386528</v>
      </c>
      <c r="M237" s="10">
        <v>2368.1358076386528</v>
      </c>
      <c r="N237" s="23">
        <f>'2023'!O240</f>
        <v>1971.8400000000001</v>
      </c>
      <c r="O237" s="10">
        <f t="shared" si="108"/>
        <v>2050.7136</v>
      </c>
      <c r="P237" s="11">
        <f t="shared" si="104"/>
        <v>982298.81468973588</v>
      </c>
      <c r="Q237" s="11">
        <f t="shared" si="105"/>
        <v>723905.22960156621</v>
      </c>
      <c r="R237" s="11">
        <f t="shared" si="105"/>
        <v>330402.23655341251</v>
      </c>
      <c r="S237" s="11">
        <f t="shared" si="106"/>
        <v>715921.34781899292</v>
      </c>
      <c r="T237" s="11">
        <f t="shared" si="107"/>
        <v>2752527.6286637075</v>
      </c>
      <c r="U237" s="27"/>
      <c r="V237" s="25"/>
      <c r="W237" s="25"/>
      <c r="X237" s="13"/>
      <c r="Y237" s="13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  <c r="JM237" s="26"/>
      <c r="JN237" s="26"/>
      <c r="JO237" s="26"/>
      <c r="JP237" s="26"/>
      <c r="JQ237" s="26"/>
      <c r="JR237" s="26"/>
      <c r="JS237" s="26"/>
      <c r="JT237" s="26"/>
      <c r="JU237" s="26"/>
      <c r="JV237" s="26"/>
      <c r="JW237" s="26"/>
      <c r="JX237" s="26"/>
      <c r="JY237" s="26"/>
      <c r="JZ237" s="26"/>
      <c r="KA237" s="26"/>
      <c r="KB237" s="26"/>
      <c r="KC237" s="26"/>
      <c r="KD237" s="26"/>
      <c r="KE237" s="26"/>
      <c r="KF237" s="26"/>
      <c r="KG237" s="26"/>
      <c r="KH237" s="26"/>
      <c r="KI237" s="26"/>
      <c r="KJ237" s="26"/>
      <c r="KK237" s="26"/>
      <c r="KL237" s="26"/>
      <c r="KM237" s="26"/>
      <c r="KN237" s="26"/>
      <c r="KO237" s="26"/>
      <c r="KP237" s="26"/>
      <c r="KQ237" s="26"/>
      <c r="KR237" s="26"/>
      <c r="KS237" s="26"/>
      <c r="KT237" s="26"/>
      <c r="KU237" s="26"/>
      <c r="KV237" s="26"/>
      <c r="KW237" s="26"/>
      <c r="KX237" s="26"/>
      <c r="KY237" s="26"/>
      <c r="KZ237" s="26"/>
      <c r="LA237" s="26"/>
      <c r="LB237" s="26"/>
      <c r="LC237" s="26"/>
      <c r="LD237" s="26"/>
      <c r="LE237" s="26"/>
      <c r="LF237" s="26"/>
      <c r="LG237" s="26"/>
      <c r="LH237" s="26"/>
      <c r="LI237" s="26"/>
      <c r="LJ237" s="26"/>
      <c r="LK237" s="26"/>
      <c r="LL237" s="26"/>
      <c r="LM237" s="26"/>
      <c r="LN237" s="26"/>
      <c r="LO237" s="26"/>
      <c r="LP237" s="26"/>
      <c r="LQ237" s="26"/>
      <c r="LR237" s="26"/>
      <c r="LS237" s="26"/>
      <c r="LT237" s="26"/>
      <c r="LU237" s="26"/>
      <c r="LV237" s="26"/>
      <c r="LW237" s="26"/>
      <c r="LX237" s="26"/>
      <c r="LY237" s="26"/>
      <c r="LZ237" s="26"/>
      <c r="MA237" s="26"/>
      <c r="MB237" s="26"/>
      <c r="MC237" s="26"/>
      <c r="MD237" s="26"/>
      <c r="ME237" s="26"/>
      <c r="MF237" s="26"/>
      <c r="MG237" s="26"/>
      <c r="MH237" s="26"/>
      <c r="MI237" s="26"/>
      <c r="MJ237" s="26"/>
      <c r="MK237" s="26"/>
      <c r="ML237" s="26"/>
      <c r="MM237" s="26"/>
      <c r="MN237" s="26"/>
      <c r="MO237" s="26"/>
      <c r="MP237" s="26"/>
      <c r="MQ237" s="26"/>
      <c r="MR237" s="26"/>
      <c r="MS237" s="26"/>
      <c r="MT237" s="26"/>
      <c r="MU237" s="26"/>
      <c r="MV237" s="26"/>
      <c r="MW237" s="26"/>
      <c r="MX237" s="26"/>
      <c r="MY237" s="26"/>
      <c r="MZ237" s="26"/>
      <c r="NA237" s="26"/>
      <c r="NB237" s="26"/>
      <c r="NC237" s="26"/>
      <c r="ND237" s="26"/>
      <c r="NE237" s="26"/>
      <c r="NF237" s="26"/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SQ237" s="26"/>
      <c r="SR237" s="26"/>
      <c r="SS237" s="26"/>
      <c r="ST237" s="26"/>
      <c r="SU237" s="26"/>
      <c r="SV237" s="26"/>
      <c r="SW237" s="26"/>
      <c r="SX237" s="26"/>
      <c r="SY237" s="26"/>
      <c r="SZ237" s="26"/>
      <c r="TA237" s="26"/>
      <c r="TB237" s="26"/>
      <c r="TC237" s="26"/>
      <c r="TD237" s="26"/>
      <c r="TE237" s="26"/>
      <c r="TF237" s="26"/>
      <c r="TG237" s="26"/>
      <c r="TH237" s="26"/>
      <c r="TI237" s="26"/>
      <c r="TJ237" s="26"/>
      <c r="TK237" s="26"/>
      <c r="TL237" s="26"/>
      <c r="TM237" s="26"/>
      <c r="TN237" s="26"/>
      <c r="TO237" s="26"/>
      <c r="TP237" s="26"/>
      <c r="TQ237" s="26"/>
      <c r="TR237" s="26"/>
      <c r="TS237" s="26"/>
      <c r="TT237" s="26"/>
      <c r="TU237" s="26"/>
      <c r="TV237" s="26"/>
      <c r="TW237" s="26"/>
      <c r="TX237" s="26"/>
      <c r="TY237" s="26"/>
      <c r="TZ237" s="26"/>
      <c r="UA237" s="26"/>
      <c r="UB237" s="26"/>
      <c r="UC237" s="26"/>
      <c r="UD237" s="26"/>
      <c r="UE237" s="26"/>
      <c r="UF237" s="26"/>
      <c r="UG237" s="26"/>
      <c r="UH237" s="26"/>
      <c r="UI237" s="26"/>
      <c r="UJ237" s="26"/>
      <c r="UK237" s="26"/>
      <c r="UL237" s="26"/>
      <c r="UM237" s="26"/>
      <c r="UN237" s="26"/>
      <c r="UO237" s="26"/>
      <c r="UP237" s="26"/>
      <c r="UQ237" s="26"/>
      <c r="UR237" s="26"/>
      <c r="US237" s="26"/>
      <c r="UT237" s="26"/>
      <c r="UU237" s="26"/>
      <c r="UV237" s="26"/>
      <c r="UW237" s="26"/>
      <c r="UX237" s="26"/>
      <c r="UY237" s="26"/>
      <c r="UZ237" s="26"/>
      <c r="VA237" s="26"/>
      <c r="VB237" s="26"/>
      <c r="VC237" s="26"/>
      <c r="VD237" s="26"/>
      <c r="VE237" s="26"/>
      <c r="VF237" s="26"/>
      <c r="VG237" s="26"/>
      <c r="VH237" s="26"/>
      <c r="VI237" s="26"/>
      <c r="VJ237" s="26"/>
      <c r="VK237" s="26"/>
      <c r="VL237" s="26"/>
      <c r="VM237" s="26"/>
      <c r="VN237" s="26"/>
      <c r="VO237" s="26"/>
      <c r="VP237" s="26"/>
      <c r="VQ237" s="26"/>
      <c r="VR237" s="26"/>
      <c r="VS237" s="26"/>
      <c r="VT237" s="26"/>
      <c r="VU237" s="26"/>
      <c r="VV237" s="26"/>
      <c r="VW237" s="26"/>
      <c r="VX237" s="26"/>
      <c r="VY237" s="26"/>
      <c r="VZ237" s="26"/>
      <c r="WA237" s="26"/>
      <c r="WB237" s="26"/>
      <c r="WC237" s="26"/>
      <c r="WD237" s="26"/>
      <c r="WE237" s="26"/>
      <c r="WF237" s="26"/>
      <c r="WG237" s="26"/>
      <c r="WH237" s="26"/>
      <c r="WI237" s="26"/>
      <c r="WJ237" s="26"/>
      <c r="WK237" s="26"/>
      <c r="WL237" s="26"/>
      <c r="WM237" s="26"/>
      <c r="WN237" s="26"/>
      <c r="WO237" s="26"/>
      <c r="WP237" s="26"/>
      <c r="WQ237" s="26"/>
      <c r="WR237" s="26"/>
      <c r="WS237" s="26"/>
      <c r="WT237" s="26"/>
      <c r="WU237" s="26"/>
      <c r="WV237" s="26"/>
      <c r="WW237" s="26"/>
      <c r="WX237" s="26"/>
      <c r="WY237" s="26"/>
      <c r="WZ237" s="26"/>
      <c r="XA237" s="26"/>
      <c r="XB237" s="26"/>
      <c r="XC237" s="26"/>
      <c r="XD237" s="26"/>
      <c r="XE237" s="26"/>
      <c r="XF237" s="26"/>
      <c r="XG237" s="26"/>
      <c r="XH237" s="26"/>
      <c r="XI237" s="26"/>
      <c r="XJ237" s="26"/>
      <c r="XK237" s="26"/>
      <c r="XL237" s="26"/>
      <c r="XM237" s="26"/>
      <c r="XN237" s="26"/>
      <c r="XO237" s="26"/>
      <c r="XP237" s="26"/>
      <c r="XQ237" s="26"/>
      <c r="XR237" s="26"/>
      <c r="XS237" s="26"/>
      <c r="XT237" s="26"/>
      <c r="XU237" s="26"/>
      <c r="XV237" s="26"/>
      <c r="XW237" s="26"/>
      <c r="XX237" s="26"/>
      <c r="XY237" s="26"/>
      <c r="XZ237" s="26"/>
      <c r="YA237" s="26"/>
      <c r="YB237" s="26"/>
      <c r="YC237" s="26"/>
      <c r="YD237" s="26"/>
      <c r="YE237" s="26"/>
      <c r="YF237" s="26"/>
      <c r="YG237" s="26"/>
      <c r="YH237" s="26"/>
      <c r="YI237" s="26"/>
      <c r="YJ237" s="26"/>
      <c r="YK237" s="26"/>
      <c r="YL237" s="26"/>
      <c r="YM237" s="26"/>
      <c r="YN237" s="26"/>
      <c r="YO237" s="26"/>
      <c r="YP237" s="26"/>
      <c r="YQ237" s="26"/>
      <c r="YR237" s="26"/>
      <c r="YS237" s="26"/>
      <c r="YT237" s="26"/>
      <c r="YU237" s="26"/>
      <c r="YV237" s="26"/>
      <c r="YW237" s="26"/>
      <c r="YX237" s="26"/>
      <c r="YY237" s="26"/>
      <c r="YZ237" s="26"/>
      <c r="ZA237" s="26"/>
      <c r="ZB237" s="26"/>
      <c r="ZC237" s="26"/>
      <c r="ZD237" s="26"/>
      <c r="ZE237" s="26"/>
      <c r="ZF237" s="26"/>
      <c r="ZG237" s="26"/>
      <c r="ZH237" s="26"/>
      <c r="ZI237" s="26"/>
      <c r="ZJ237" s="26"/>
      <c r="ZK237" s="26"/>
      <c r="ZL237" s="26"/>
      <c r="ZM237" s="26"/>
      <c r="ZN237" s="26"/>
      <c r="ZO237" s="26"/>
      <c r="ZP237" s="26"/>
      <c r="ZQ237" s="26"/>
      <c r="ZR237" s="26"/>
      <c r="ZS237" s="26"/>
      <c r="ZT237" s="26"/>
      <c r="ZU237" s="26"/>
      <c r="ZV237" s="26"/>
      <c r="ZW237" s="26"/>
      <c r="ZX237" s="26"/>
      <c r="ZY237" s="26"/>
      <c r="ZZ237" s="26"/>
      <c r="AAA237" s="26"/>
      <c r="AAB237" s="26"/>
      <c r="AAC237" s="26"/>
      <c r="AAD237" s="26"/>
      <c r="AAE237" s="26"/>
      <c r="AAF237" s="26"/>
      <c r="AAG237" s="26"/>
      <c r="AAH237" s="26"/>
      <c r="AAI237" s="26"/>
      <c r="AAJ237" s="26"/>
      <c r="AAK237" s="26"/>
      <c r="AAL237" s="26"/>
      <c r="AAM237" s="26"/>
      <c r="AAN237" s="26"/>
      <c r="AAO237" s="26"/>
      <c r="AAP237" s="26"/>
      <c r="AAQ237" s="26"/>
      <c r="AAR237" s="26"/>
      <c r="AAS237" s="26"/>
      <c r="AAT237" s="26"/>
      <c r="AAU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  <c r="AGP237" s="26"/>
      <c r="AGQ237" s="26"/>
      <c r="AGR237" s="26"/>
      <c r="AGS237" s="26"/>
      <c r="AGT237" s="26"/>
      <c r="AGU237" s="26"/>
      <c r="AGV237" s="26"/>
      <c r="AGW237" s="26"/>
      <c r="AGX237" s="26"/>
      <c r="AGY237" s="26"/>
      <c r="AGZ237" s="26"/>
      <c r="AHA237" s="26"/>
      <c r="AHB237" s="26"/>
      <c r="AHC237" s="26"/>
      <c r="AHD237" s="26"/>
      <c r="AHE237" s="26"/>
      <c r="AHF237" s="26"/>
      <c r="AHG237" s="26"/>
      <c r="AHH237" s="26"/>
      <c r="AHI237" s="26"/>
      <c r="AHJ237" s="26"/>
      <c r="AHK237" s="26"/>
      <c r="AHL237" s="26"/>
      <c r="AHM237" s="26"/>
      <c r="AHN237" s="26"/>
      <c r="AHO237" s="26"/>
      <c r="AHP237" s="26"/>
      <c r="AHQ237" s="26"/>
      <c r="AHR237" s="26"/>
      <c r="AHS237" s="26"/>
      <c r="AHT237" s="26"/>
      <c r="AHU237" s="26"/>
      <c r="AHV237" s="26"/>
      <c r="AHW237" s="26"/>
      <c r="AHX237" s="26"/>
      <c r="AHY237" s="26"/>
      <c r="AHZ237" s="26"/>
      <c r="AIA237" s="26"/>
      <c r="AIB237" s="26"/>
      <c r="AIC237" s="26"/>
      <c r="AID237" s="26"/>
      <c r="AIE237" s="26"/>
      <c r="AIF237" s="26"/>
      <c r="AIG237" s="26"/>
      <c r="AIH237" s="26"/>
      <c r="AII237" s="26"/>
      <c r="AIJ237" s="26"/>
      <c r="AIK237" s="26"/>
      <c r="AIL237" s="26"/>
      <c r="AIM237" s="26"/>
      <c r="AIN237" s="26"/>
      <c r="AIO237" s="26"/>
      <c r="AIP237" s="26"/>
      <c r="AIQ237" s="26"/>
      <c r="AIR237" s="26"/>
      <c r="AIS237" s="26"/>
      <c r="AIT237" s="26"/>
      <c r="AIU237" s="26"/>
      <c r="AIV237" s="26"/>
      <c r="AIW237" s="26"/>
      <c r="AIX237" s="26"/>
      <c r="AIY237" s="26"/>
      <c r="AIZ237" s="26"/>
      <c r="AJA237" s="26"/>
      <c r="AJB237" s="26"/>
      <c r="AJC237" s="26"/>
      <c r="AJD237" s="26"/>
      <c r="AJE237" s="26"/>
      <c r="AJF237" s="26"/>
      <c r="AJG237" s="26"/>
      <c r="AJH237" s="26"/>
      <c r="AJI237" s="26"/>
      <c r="AJJ237" s="26"/>
      <c r="AJK237" s="26"/>
      <c r="AJL237" s="26"/>
      <c r="AJM237" s="26"/>
      <c r="AJN237" s="26"/>
      <c r="AJO237" s="26"/>
      <c r="AJP237" s="26"/>
      <c r="AJQ237" s="26"/>
      <c r="AJR237" s="26"/>
      <c r="AJS237" s="26"/>
      <c r="AJT237" s="26"/>
      <c r="AJU237" s="26"/>
      <c r="AJV237" s="26"/>
      <c r="AJW237" s="26"/>
      <c r="AJX237" s="26"/>
      <c r="AJY237" s="26"/>
      <c r="AJZ237" s="26"/>
      <c r="AKA237" s="26"/>
      <c r="AKB237" s="26"/>
      <c r="AKC237" s="26"/>
      <c r="AKD237" s="26"/>
      <c r="AKE237" s="26"/>
      <c r="AKF237" s="26"/>
      <c r="AKG237" s="26"/>
      <c r="AKH237" s="26"/>
      <c r="AKI237" s="26"/>
      <c r="AKJ237" s="26"/>
      <c r="AKK237" s="26"/>
      <c r="AKL237" s="26"/>
      <c r="AKM237" s="26"/>
      <c r="AKN237" s="26"/>
      <c r="AKO237" s="26"/>
      <c r="AKP237" s="26"/>
      <c r="AKQ237" s="26"/>
      <c r="AKR237" s="26"/>
      <c r="AKS237" s="26"/>
      <c r="AKT237" s="26"/>
      <c r="AKU237" s="26"/>
      <c r="AKV237" s="26"/>
      <c r="AKW237" s="26"/>
      <c r="AKX237" s="26"/>
      <c r="AKY237" s="26"/>
      <c r="AKZ237" s="26"/>
      <c r="ALA237" s="26"/>
      <c r="ALB237" s="26"/>
      <c r="ALC237" s="26"/>
      <c r="ALD237" s="26"/>
      <c r="ALE237" s="26"/>
      <c r="ALF237" s="26"/>
      <c r="ALG237" s="26"/>
      <c r="ALH237" s="26"/>
      <c r="ALI237" s="26"/>
      <c r="ALJ237" s="26"/>
      <c r="ALK237" s="26"/>
      <c r="ALL237" s="26"/>
      <c r="ALM237" s="26"/>
      <c r="ALN237" s="26"/>
      <c r="ALO237" s="26"/>
      <c r="ALP237" s="26"/>
      <c r="ALQ237" s="26"/>
      <c r="ALR237" s="26"/>
      <c r="ALS237" s="26"/>
      <c r="ALT237" s="26"/>
      <c r="ALU237" s="26"/>
      <c r="ALV237" s="26"/>
      <c r="ALW237" s="26"/>
      <c r="ALX237" s="26"/>
      <c r="ALY237" s="26"/>
      <c r="ALZ237" s="26"/>
      <c r="AMA237" s="26"/>
      <c r="AMB237" s="26"/>
      <c r="AMC237" s="26"/>
      <c r="AMD237" s="26"/>
      <c r="AME237" s="26"/>
      <c r="AMF237" s="26"/>
      <c r="AMG237" s="26"/>
      <c r="AMH237" s="26"/>
      <c r="AMI237" s="26"/>
      <c r="AMJ237" s="26"/>
      <c r="AMK237" s="26"/>
      <c r="AML237" s="26"/>
      <c r="AMM237" s="26"/>
      <c r="AMN237" s="26"/>
      <c r="AMO237" s="26"/>
      <c r="AMP237" s="26"/>
      <c r="AMQ237" s="26"/>
      <c r="AMR237" s="26"/>
      <c r="AMS237" s="26"/>
      <c r="AMT237" s="26"/>
      <c r="AMU237" s="26"/>
      <c r="AMV237" s="26"/>
      <c r="AMW237" s="26"/>
      <c r="AMX237" s="26"/>
      <c r="AMY237" s="26"/>
      <c r="AMZ237" s="26"/>
      <c r="ANA237" s="26"/>
      <c r="ANB237" s="26"/>
      <c r="ANC237" s="26"/>
      <c r="AND237" s="26"/>
      <c r="ANE237" s="26"/>
      <c r="ANF237" s="26"/>
      <c r="ANG237" s="26"/>
      <c r="ANH237" s="26"/>
      <c r="ANI237" s="26"/>
      <c r="ANJ237" s="26"/>
      <c r="ANK237" s="26"/>
      <c r="ANL237" s="26"/>
      <c r="ANM237" s="26"/>
      <c r="ANN237" s="26"/>
      <c r="ANO237" s="26"/>
      <c r="ANP237" s="26"/>
      <c r="ANQ237" s="26"/>
      <c r="ANR237" s="26"/>
      <c r="ANS237" s="26"/>
      <c r="ANT237" s="26"/>
      <c r="ANU237" s="26"/>
      <c r="ANV237" s="26"/>
      <c r="ANW237" s="26"/>
      <c r="ANX237" s="26"/>
      <c r="ANY237" s="26"/>
      <c r="ANZ237" s="26"/>
      <c r="AOA237" s="26"/>
      <c r="AOB237" s="26"/>
      <c r="AOC237" s="26"/>
      <c r="AOD237" s="26"/>
      <c r="AOE237" s="26"/>
      <c r="AOF237" s="26"/>
      <c r="AOG237" s="26"/>
      <c r="AOH237" s="26"/>
      <c r="AOI237" s="26"/>
      <c r="AOJ237" s="26"/>
      <c r="AOK237" s="26"/>
      <c r="AOL237" s="26"/>
      <c r="AOM237" s="26"/>
      <c r="AON237" s="26"/>
      <c r="AOO237" s="26"/>
      <c r="AOP237" s="26"/>
      <c r="AOQ237" s="26"/>
      <c r="AOR237" s="26"/>
      <c r="AOS237" s="26"/>
      <c r="AOT237" s="26"/>
      <c r="AOU237" s="26"/>
      <c r="AOV237" s="26"/>
      <c r="AOW237" s="26"/>
      <c r="AOX237" s="26"/>
      <c r="AOY237" s="26"/>
      <c r="AOZ237" s="26"/>
      <c r="APA237" s="26"/>
      <c r="APB237" s="26"/>
      <c r="APC237" s="26"/>
      <c r="APD237" s="26"/>
      <c r="APE237" s="26"/>
      <c r="APF237" s="26"/>
      <c r="APG237" s="26"/>
      <c r="APH237" s="26"/>
      <c r="API237" s="26"/>
      <c r="APJ237" s="26"/>
      <c r="APK237" s="26"/>
      <c r="APL237" s="26"/>
      <c r="APM237" s="26"/>
      <c r="APN237" s="26"/>
      <c r="APO237" s="26"/>
      <c r="APP237" s="26"/>
      <c r="APQ237" s="26"/>
      <c r="APR237" s="26"/>
      <c r="APS237" s="26"/>
      <c r="APT237" s="26"/>
      <c r="APU237" s="26"/>
      <c r="APV237" s="26"/>
      <c r="APW237" s="26"/>
      <c r="APX237" s="26"/>
      <c r="APY237" s="26"/>
      <c r="APZ237" s="26"/>
      <c r="AQA237" s="26"/>
      <c r="AQB237" s="26"/>
      <c r="AQC237" s="26"/>
      <c r="AQD237" s="26"/>
      <c r="AQE237" s="26"/>
      <c r="AQF237" s="26"/>
      <c r="AQG237" s="26"/>
      <c r="AQH237" s="26"/>
      <c r="AQI237" s="26"/>
      <c r="AQJ237" s="26"/>
      <c r="AQK237" s="26"/>
      <c r="AQL237" s="26"/>
      <c r="AQM237" s="26"/>
      <c r="AQN237" s="26"/>
      <c r="AQO237" s="26"/>
      <c r="AQP237" s="26"/>
      <c r="AQQ237" s="26"/>
      <c r="AQR237" s="26"/>
      <c r="AQS237" s="26"/>
      <c r="AQT237" s="26"/>
      <c r="AQU237" s="26"/>
      <c r="AQV237" s="26"/>
      <c r="AQW237" s="26"/>
      <c r="AQX237" s="26"/>
      <c r="AQY237" s="26"/>
      <c r="AQZ237" s="26"/>
      <c r="ARA237" s="26"/>
      <c r="ARB237" s="26"/>
      <c r="ARC237" s="26"/>
      <c r="ARD237" s="26"/>
      <c r="ARE237" s="26"/>
      <c r="ARF237" s="26"/>
      <c r="ARG237" s="26"/>
      <c r="ARH237" s="26"/>
      <c r="ARI237" s="26"/>
      <c r="ARJ237" s="26"/>
      <c r="ARK237" s="26"/>
      <c r="ARL237" s="26"/>
      <c r="ARM237" s="26"/>
      <c r="ARN237" s="26"/>
      <c r="ARO237" s="26"/>
      <c r="ARP237" s="26"/>
      <c r="ARQ237" s="26"/>
      <c r="ARR237" s="26"/>
      <c r="ARS237" s="26"/>
      <c r="ART237" s="26"/>
      <c r="ARU237" s="26"/>
      <c r="ARV237" s="26"/>
      <c r="ARW237" s="26"/>
      <c r="ARX237" s="26"/>
      <c r="ARY237" s="26"/>
      <c r="ARZ237" s="26"/>
      <c r="ASA237" s="26"/>
      <c r="ASB237" s="26"/>
      <c r="ASC237" s="26"/>
      <c r="ASD237" s="26"/>
      <c r="ASE237" s="26"/>
      <c r="ASF237" s="26"/>
      <c r="ASG237" s="26"/>
      <c r="ASH237" s="26"/>
      <c r="ASI237" s="26"/>
      <c r="ASJ237" s="26"/>
      <c r="ASK237" s="26"/>
      <c r="ASL237" s="26"/>
      <c r="ASM237" s="26"/>
      <c r="ASN237" s="26"/>
      <c r="ASO237" s="26"/>
      <c r="ASP237" s="26"/>
      <c r="ASQ237" s="26"/>
      <c r="ASR237" s="26"/>
      <c r="ASS237" s="26"/>
      <c r="AST237" s="26"/>
      <c r="ASU237" s="26"/>
      <c r="ASV237" s="26"/>
      <c r="ASW237" s="26"/>
      <c r="ASX237" s="26"/>
      <c r="ASY237" s="26"/>
      <c r="ASZ237" s="26"/>
      <c r="ATA237" s="26"/>
      <c r="ATB237" s="26"/>
      <c r="ATC237" s="26"/>
      <c r="ATD237" s="26"/>
      <c r="ATE237" s="26"/>
      <c r="ATF237" s="26"/>
      <c r="ATG237" s="26"/>
      <c r="ATH237" s="26"/>
      <c r="ATI237" s="26"/>
      <c r="ATJ237" s="26"/>
      <c r="ATK237" s="26"/>
      <c r="ATL237" s="26"/>
      <c r="ATM237" s="26"/>
      <c r="ATN237" s="26"/>
      <c r="ATO237" s="26"/>
      <c r="ATP237" s="26"/>
      <c r="ATQ237" s="26"/>
      <c r="ATR237" s="26"/>
      <c r="ATS237" s="26"/>
      <c r="ATT237" s="26"/>
      <c r="ATU237" s="26"/>
      <c r="ATV237" s="26"/>
      <c r="ATW237" s="26"/>
      <c r="ATX237" s="26"/>
      <c r="ATY237" s="26"/>
      <c r="ATZ237" s="26"/>
      <c r="AUA237" s="26"/>
      <c r="AUB237" s="26"/>
      <c r="AUC237" s="26"/>
      <c r="AUD237" s="26"/>
      <c r="AUE237" s="26"/>
      <c r="AUF237" s="26"/>
      <c r="AUG237" s="26"/>
      <c r="AUH237" s="26"/>
      <c r="AUI237" s="26"/>
      <c r="AUJ237" s="26"/>
      <c r="AUK237" s="26"/>
      <c r="AUL237" s="26"/>
      <c r="AUM237" s="26"/>
      <c r="AUN237" s="26"/>
      <c r="AUO237" s="26"/>
      <c r="AUP237" s="26"/>
      <c r="AUQ237" s="26"/>
      <c r="AUR237" s="26"/>
      <c r="AUS237" s="26"/>
      <c r="AUT237" s="26"/>
      <c r="AUU237" s="26"/>
      <c r="AUV237" s="26"/>
      <c r="AUW237" s="26"/>
      <c r="AUX237" s="26"/>
      <c r="AUY237" s="26"/>
      <c r="AUZ237" s="26"/>
      <c r="AVA237" s="26"/>
      <c r="AVB237" s="26"/>
      <c r="AVC237" s="26"/>
      <c r="AVD237" s="26"/>
      <c r="AVE237" s="26"/>
      <c r="AVF237" s="26"/>
      <c r="AVG237" s="26"/>
      <c r="AVH237" s="26"/>
      <c r="AVI237" s="26"/>
      <c r="AVJ237" s="26"/>
      <c r="AVK237" s="26"/>
      <c r="AVL237" s="26"/>
      <c r="AVM237" s="26"/>
      <c r="AVN237" s="26"/>
      <c r="AVO237" s="26"/>
      <c r="AVP237" s="26"/>
      <c r="AVQ237" s="26"/>
      <c r="AVR237" s="26"/>
      <c r="AVS237" s="26"/>
      <c r="AVT237" s="26"/>
      <c r="AVU237" s="26"/>
      <c r="AVV237" s="26"/>
      <c r="AVW237" s="26"/>
      <c r="AVX237" s="26"/>
      <c r="AVY237" s="26"/>
      <c r="AVZ237" s="26"/>
      <c r="AWA237" s="26"/>
      <c r="AWB237" s="26"/>
      <c r="AWC237" s="26"/>
      <c r="AWD237" s="26"/>
      <c r="AWE237" s="26"/>
      <c r="AWF237" s="26"/>
      <c r="AWG237" s="26"/>
      <c r="AWH237" s="26"/>
      <c r="AWI237" s="26"/>
      <c r="AWJ237" s="26"/>
      <c r="AWK237" s="26"/>
      <c r="AWL237" s="26"/>
      <c r="AWM237" s="26"/>
      <c r="AWN237" s="26"/>
      <c r="AWO237" s="26"/>
      <c r="AWP237" s="26"/>
      <c r="AWQ237" s="26"/>
      <c r="AWR237" s="26"/>
      <c r="AWS237" s="26"/>
      <c r="AWT237" s="26"/>
      <c r="AWU237" s="26"/>
      <c r="AWV237" s="26"/>
      <c r="AWW237" s="26"/>
      <c r="AWX237" s="26"/>
      <c r="AWY237" s="26"/>
      <c r="AWZ237" s="26"/>
      <c r="AXA237" s="26"/>
      <c r="AXB237" s="26"/>
      <c r="AXC237" s="26"/>
      <c r="AXD237" s="26"/>
      <c r="AXE237" s="26"/>
      <c r="AXF237" s="26"/>
      <c r="AXG237" s="26"/>
      <c r="AXH237" s="26"/>
      <c r="AXI237" s="26"/>
      <c r="AXJ237" s="26"/>
      <c r="AXK237" s="26"/>
      <c r="AXL237" s="26"/>
      <c r="AXM237" s="26"/>
      <c r="AXN237" s="26"/>
      <c r="AXO237" s="26"/>
      <c r="AXP237" s="26"/>
      <c r="AXQ237" s="26"/>
      <c r="AXR237" s="26"/>
      <c r="AXS237" s="26"/>
      <c r="AXT237" s="26"/>
      <c r="AXU237" s="26"/>
      <c r="AXV237" s="26"/>
      <c r="AXW237" s="26"/>
      <c r="AXX237" s="26"/>
      <c r="AXY237" s="26"/>
      <c r="AXZ237" s="26"/>
      <c r="AYA237" s="26"/>
      <c r="AYB237" s="26"/>
      <c r="AYC237" s="26"/>
      <c r="AYD237" s="26"/>
      <c r="AYE237" s="26"/>
      <c r="AYF237" s="26"/>
      <c r="AYG237" s="26"/>
      <c r="AYH237" s="26"/>
      <c r="AYI237" s="26"/>
      <c r="AYJ237" s="26"/>
      <c r="AYK237" s="26"/>
      <c r="AYL237" s="26"/>
      <c r="AYM237" s="26"/>
      <c r="AYN237" s="26"/>
      <c r="AYO237" s="26"/>
      <c r="AYP237" s="26"/>
      <c r="AYQ237" s="26"/>
      <c r="AYR237" s="26"/>
      <c r="AYS237" s="26"/>
      <c r="AYT237" s="26"/>
      <c r="AYU237" s="26"/>
      <c r="AYV237" s="26"/>
      <c r="AYW237" s="26"/>
      <c r="AYX237" s="26"/>
      <c r="AYY237" s="26"/>
      <c r="AYZ237" s="26"/>
      <c r="AZA237" s="26"/>
      <c r="AZB237" s="26"/>
      <c r="AZC237" s="26"/>
      <c r="AZD237" s="26"/>
      <c r="AZE237" s="26"/>
      <c r="AZF237" s="26"/>
      <c r="AZG237" s="26"/>
      <c r="AZH237" s="26"/>
      <c r="AZI237" s="26"/>
      <c r="AZJ237" s="26"/>
      <c r="AZK237" s="26"/>
      <c r="AZL237" s="26"/>
      <c r="AZM237" s="26"/>
      <c r="AZN237" s="26"/>
      <c r="AZO237" s="26"/>
      <c r="AZP237" s="26"/>
      <c r="AZQ237" s="26"/>
      <c r="AZR237" s="26"/>
      <c r="AZS237" s="26"/>
      <c r="AZT237" s="26"/>
      <c r="AZU237" s="26"/>
      <c r="AZV237" s="26"/>
      <c r="AZW237" s="26"/>
      <c r="AZX237" s="26"/>
      <c r="AZY237" s="26"/>
      <c r="AZZ237" s="26"/>
      <c r="BAA237" s="26"/>
      <c r="BAB237" s="26"/>
      <c r="BAC237" s="26"/>
      <c r="BAD237" s="26"/>
      <c r="BAE237" s="26"/>
      <c r="BAF237" s="26"/>
      <c r="BAG237" s="26"/>
      <c r="BAH237" s="26"/>
      <c r="BAI237" s="26"/>
      <c r="BAJ237" s="26"/>
      <c r="BAK237" s="26"/>
      <c r="BAL237" s="26"/>
      <c r="BAM237" s="26"/>
      <c r="BAN237" s="26"/>
      <c r="BAO237" s="26"/>
      <c r="BAP237" s="26"/>
      <c r="BAQ237" s="26"/>
      <c r="BAR237" s="26"/>
      <c r="BAS237" s="26"/>
      <c r="BAT237" s="26"/>
      <c r="BAU237" s="26"/>
      <c r="BAV237" s="26"/>
      <c r="BAW237" s="26"/>
      <c r="BAX237" s="26"/>
      <c r="BAY237" s="26"/>
      <c r="BAZ237" s="26"/>
      <c r="BBA237" s="26"/>
      <c r="BBB237" s="26"/>
      <c r="BBC237" s="26"/>
      <c r="BBD237" s="26"/>
      <c r="BBE237" s="26"/>
      <c r="BBF237" s="26"/>
      <c r="BBG237" s="26"/>
      <c r="BBH237" s="26"/>
      <c r="BBI237" s="26"/>
      <c r="BBJ237" s="26"/>
      <c r="BBK237" s="26"/>
      <c r="BBL237" s="26"/>
      <c r="BBM237" s="26"/>
      <c r="BBN237" s="26"/>
      <c r="BBO237" s="26"/>
      <c r="BBP237" s="26"/>
      <c r="BBQ237" s="26"/>
      <c r="BBR237" s="26"/>
      <c r="BBS237" s="26"/>
      <c r="BBT237" s="26"/>
      <c r="BBU237" s="26"/>
      <c r="BBV237" s="26"/>
      <c r="BBW237" s="26"/>
      <c r="BBX237" s="26"/>
      <c r="BBY237" s="26"/>
      <c r="BBZ237" s="26"/>
      <c r="BCA237" s="26"/>
      <c r="BCB237" s="26"/>
      <c r="BCC237" s="26"/>
      <c r="BCD237" s="26"/>
      <c r="BCE237" s="26"/>
      <c r="BCF237" s="26"/>
      <c r="BCG237" s="26"/>
      <c r="BCH237" s="26"/>
      <c r="BCI237" s="26"/>
      <c r="BCJ237" s="26"/>
      <c r="BCK237" s="26"/>
      <c r="BCL237" s="26"/>
      <c r="BCM237" s="26"/>
      <c r="BCN237" s="26"/>
      <c r="BCO237" s="26"/>
      <c r="BCP237" s="26"/>
      <c r="BCQ237" s="26"/>
      <c r="BCR237" s="26"/>
      <c r="BCS237" s="26"/>
      <c r="BCT237" s="26"/>
      <c r="BCU237" s="26"/>
      <c r="BCV237" s="26"/>
      <c r="BCW237" s="26"/>
      <c r="BCX237" s="26"/>
      <c r="BCY237" s="26"/>
      <c r="BCZ237" s="26"/>
      <c r="BDA237" s="26"/>
      <c r="BDB237" s="26"/>
      <c r="BDC237" s="26"/>
      <c r="BDD237" s="26"/>
      <c r="BDE237" s="26"/>
      <c r="BDF237" s="26"/>
      <c r="BDG237" s="26"/>
      <c r="BDH237" s="26"/>
      <c r="BDI237" s="26"/>
      <c r="BDJ237" s="26"/>
      <c r="BDK237" s="26"/>
      <c r="BDL237" s="26"/>
      <c r="BDM237" s="26"/>
      <c r="BDN237" s="26"/>
      <c r="BDO237" s="26"/>
      <c r="BDP237" s="26"/>
      <c r="BDQ237" s="26"/>
      <c r="BDR237" s="26"/>
      <c r="BDS237" s="26"/>
      <c r="BDT237" s="26"/>
      <c r="BDU237" s="26"/>
      <c r="BDV237" s="26"/>
      <c r="BDW237" s="26"/>
      <c r="BDX237" s="26"/>
      <c r="BDY237" s="26"/>
      <c r="BDZ237" s="26"/>
      <c r="BEA237" s="26"/>
      <c r="BEB237" s="26"/>
      <c r="BEC237" s="26"/>
      <c r="BED237" s="26"/>
      <c r="BEE237" s="26"/>
      <c r="BEF237" s="26"/>
      <c r="BEG237" s="26"/>
      <c r="BEH237" s="26"/>
      <c r="BEI237" s="26"/>
      <c r="BEJ237" s="26"/>
      <c r="BEK237" s="26"/>
      <c r="BEL237" s="26"/>
      <c r="BEM237" s="26"/>
      <c r="BEN237" s="26"/>
      <c r="BEO237" s="26"/>
      <c r="BEP237" s="26"/>
      <c r="BEQ237" s="26"/>
      <c r="BER237" s="26"/>
      <c r="BES237" s="26"/>
      <c r="BET237" s="26"/>
      <c r="BEU237" s="26"/>
      <c r="BEV237" s="26"/>
      <c r="BEW237" s="26"/>
      <c r="BEX237" s="26"/>
      <c r="BEY237" s="26"/>
      <c r="BEZ237" s="26"/>
      <c r="BFA237" s="26"/>
      <c r="BFB237" s="26"/>
      <c r="BFC237" s="26"/>
      <c r="BFD237" s="26"/>
      <c r="BFE237" s="26"/>
      <c r="BFF237" s="26"/>
      <c r="BFG237" s="26"/>
      <c r="BFH237" s="26"/>
      <c r="BFI237" s="26"/>
      <c r="BFJ237" s="26"/>
      <c r="BFK237" s="26"/>
      <c r="BFL237" s="26"/>
      <c r="BFM237" s="26"/>
      <c r="BFN237" s="26"/>
      <c r="BFO237" s="26"/>
      <c r="BFP237" s="26"/>
      <c r="BFQ237" s="26"/>
      <c r="BFR237" s="26"/>
      <c r="BFS237" s="26"/>
      <c r="BFT237" s="26"/>
      <c r="BFU237" s="26"/>
      <c r="BFV237" s="26"/>
      <c r="BFW237" s="26"/>
      <c r="BFX237" s="26"/>
      <c r="BFY237" s="26"/>
      <c r="BFZ237" s="26"/>
      <c r="BGA237" s="26"/>
      <c r="BGB237" s="26"/>
      <c r="BGC237" s="26"/>
      <c r="BGD237" s="26"/>
      <c r="BGE237" s="26"/>
      <c r="BGF237" s="26"/>
      <c r="BGG237" s="26"/>
      <c r="BGH237" s="26"/>
      <c r="BGI237" s="26"/>
      <c r="BGJ237" s="26"/>
      <c r="BGK237" s="26"/>
      <c r="BGL237" s="26"/>
      <c r="BGM237" s="26"/>
      <c r="BGN237" s="26"/>
      <c r="BGO237" s="26"/>
      <c r="BGP237" s="26"/>
      <c r="BGQ237" s="26"/>
      <c r="BGR237" s="26"/>
      <c r="BGS237" s="26"/>
      <c r="BGT237" s="26"/>
      <c r="BGU237" s="26"/>
      <c r="BGV237" s="26"/>
      <c r="BGW237" s="26"/>
      <c r="BGX237" s="26"/>
      <c r="BGY237" s="26"/>
      <c r="BGZ237" s="26"/>
      <c r="BHA237" s="26"/>
      <c r="BHB237" s="26"/>
      <c r="BHC237" s="26"/>
      <c r="BHD237" s="26"/>
      <c r="BHE237" s="26"/>
      <c r="BHF237" s="26"/>
      <c r="BHG237" s="26"/>
      <c r="BHH237" s="26"/>
      <c r="BHI237" s="26"/>
      <c r="BHJ237" s="26"/>
      <c r="BHK237" s="26"/>
      <c r="BHL237" s="26"/>
      <c r="BHM237" s="26"/>
      <c r="BHN237" s="26"/>
      <c r="BHO237" s="26"/>
      <c r="BHP237" s="26"/>
      <c r="BHQ237" s="26"/>
      <c r="BHR237" s="26"/>
      <c r="BHS237" s="26"/>
      <c r="BHT237" s="26"/>
      <c r="BHU237" s="26"/>
      <c r="BHV237" s="26"/>
      <c r="BHW237" s="26"/>
      <c r="BHX237" s="26"/>
      <c r="BHY237" s="26"/>
      <c r="BHZ237" s="26"/>
      <c r="BIA237" s="26"/>
      <c r="BIB237" s="26"/>
      <c r="BIC237" s="26"/>
      <c r="BID237" s="26"/>
      <c r="BIE237" s="26"/>
      <c r="BIF237" s="26"/>
      <c r="BIG237" s="26"/>
      <c r="BIH237" s="26"/>
      <c r="BII237" s="26"/>
      <c r="BIJ237" s="26"/>
      <c r="BIK237" s="26"/>
      <c r="BIL237" s="26"/>
      <c r="BIM237" s="26"/>
      <c r="BIN237" s="26"/>
      <c r="BIO237" s="26"/>
      <c r="BIP237" s="26"/>
      <c r="BIQ237" s="26"/>
      <c r="BIR237" s="26"/>
      <c r="BIS237" s="26"/>
      <c r="BIT237" s="26"/>
      <c r="BIU237" s="26"/>
      <c r="BIV237" s="26"/>
      <c r="BIW237" s="26"/>
      <c r="BIX237" s="26"/>
      <c r="BIY237" s="26"/>
      <c r="BIZ237" s="26"/>
      <c r="BJA237" s="26"/>
      <c r="BJB237" s="26"/>
      <c r="BJC237" s="26"/>
      <c r="BJD237" s="26"/>
      <c r="BJE237" s="26"/>
      <c r="BJF237" s="26"/>
      <c r="BJG237" s="26"/>
      <c r="BJH237" s="26"/>
      <c r="BJI237" s="26"/>
      <c r="BJJ237" s="26"/>
      <c r="BJK237" s="26"/>
      <c r="BJL237" s="26"/>
      <c r="BJM237" s="26"/>
      <c r="BJN237" s="26"/>
      <c r="BJO237" s="26"/>
      <c r="BJP237" s="26"/>
      <c r="BJQ237" s="26"/>
      <c r="BJR237" s="26"/>
      <c r="BJS237" s="26"/>
      <c r="BJT237" s="26"/>
      <c r="BJU237" s="26"/>
      <c r="BJV237" s="26"/>
      <c r="BJW237" s="26"/>
      <c r="BJX237" s="26"/>
      <c r="BJY237" s="26"/>
      <c r="BJZ237" s="26"/>
      <c r="BKA237" s="26"/>
      <c r="BKB237" s="26"/>
      <c r="BKC237" s="26"/>
      <c r="BKD237" s="26"/>
      <c r="BKE237" s="26"/>
      <c r="BKF237" s="26"/>
      <c r="BKG237" s="26"/>
      <c r="BKH237" s="26"/>
      <c r="BKI237" s="26"/>
      <c r="BKJ237" s="26"/>
      <c r="BKK237" s="26"/>
      <c r="BKL237" s="26"/>
      <c r="BKM237" s="26"/>
      <c r="BKN237" s="26"/>
      <c r="BKO237" s="26"/>
      <c r="BKP237" s="26"/>
      <c r="BKQ237" s="26"/>
      <c r="BKR237" s="26"/>
      <c r="BKS237" s="26"/>
      <c r="BKT237" s="26"/>
      <c r="BKU237" s="26"/>
      <c r="BKV237" s="26"/>
      <c r="BKW237" s="26"/>
      <c r="BKX237" s="26"/>
      <c r="BKY237" s="26"/>
      <c r="BKZ237" s="26"/>
      <c r="BLA237" s="26"/>
      <c r="BLB237" s="26"/>
      <c r="BLC237" s="26"/>
      <c r="BLD237" s="26"/>
      <c r="BLE237" s="26"/>
      <c r="BLF237" s="26"/>
      <c r="BLG237" s="26"/>
      <c r="BLH237" s="26"/>
      <c r="BLI237" s="26"/>
      <c r="BLJ237" s="26"/>
      <c r="BLK237" s="26"/>
      <c r="BLL237" s="26"/>
      <c r="BLM237" s="26"/>
      <c r="BLN237" s="26"/>
      <c r="BLO237" s="26"/>
      <c r="BLP237" s="26"/>
      <c r="BLQ237" s="26"/>
      <c r="BLR237" s="26"/>
      <c r="BLS237" s="26"/>
      <c r="BLT237" s="26"/>
      <c r="BLU237" s="26"/>
      <c r="BLV237" s="26"/>
      <c r="BLW237" s="26"/>
      <c r="BLX237" s="26"/>
      <c r="BLY237" s="26"/>
      <c r="BLZ237" s="26"/>
      <c r="BMA237" s="26"/>
      <c r="BMB237" s="26"/>
      <c r="BMC237" s="26"/>
      <c r="BMD237" s="26"/>
      <c r="BME237" s="26"/>
      <c r="BMF237" s="26"/>
      <c r="BMG237" s="26"/>
      <c r="BMH237" s="26"/>
      <c r="BMI237" s="26"/>
      <c r="BMJ237" s="26"/>
      <c r="BMK237" s="26"/>
      <c r="BML237" s="26"/>
      <c r="BMM237" s="26"/>
      <c r="BMN237" s="26"/>
      <c r="BMO237" s="26"/>
      <c r="BMP237" s="26"/>
      <c r="BMQ237" s="26"/>
      <c r="BMR237" s="26"/>
      <c r="BMS237" s="26"/>
      <c r="BMT237" s="26"/>
      <c r="BMU237" s="26"/>
      <c r="BMV237" s="26"/>
      <c r="BMW237" s="26"/>
      <c r="BMX237" s="26"/>
      <c r="BMY237" s="26"/>
      <c r="BMZ237" s="26"/>
      <c r="BNA237" s="26"/>
      <c r="BNB237" s="26"/>
      <c r="BNC237" s="26"/>
      <c r="BND237" s="26"/>
      <c r="BNE237" s="26"/>
      <c r="BNF237" s="26"/>
      <c r="BNG237" s="26"/>
      <c r="BNH237" s="26"/>
      <c r="BNI237" s="26"/>
      <c r="BNJ237" s="26"/>
      <c r="BNK237" s="26"/>
      <c r="BNL237" s="26"/>
      <c r="BNM237" s="26"/>
      <c r="BNN237" s="26"/>
      <c r="BNO237" s="26"/>
      <c r="BNP237" s="26"/>
      <c r="BNQ237" s="26"/>
      <c r="BNR237" s="26"/>
      <c r="BNS237" s="26"/>
      <c r="BNT237" s="26"/>
      <c r="BNU237" s="26"/>
      <c r="BNV237" s="26"/>
      <c r="BNW237" s="26"/>
      <c r="BNX237" s="26"/>
      <c r="BNY237" s="26"/>
      <c r="BNZ237" s="26"/>
      <c r="BOA237" s="26"/>
      <c r="BOB237" s="26"/>
      <c r="BOC237" s="26"/>
      <c r="BOD237" s="26"/>
      <c r="BOE237" s="26"/>
      <c r="BOF237" s="26"/>
      <c r="BOG237" s="26"/>
      <c r="BOH237" s="26"/>
      <c r="BOI237" s="26"/>
      <c r="BOJ237" s="26"/>
      <c r="BOK237" s="26"/>
      <c r="BOL237" s="26"/>
      <c r="BOM237" s="26"/>
      <c r="BON237" s="26"/>
      <c r="BOO237" s="26"/>
      <c r="BOP237" s="26"/>
      <c r="BOQ237" s="26"/>
      <c r="BOR237" s="26"/>
      <c r="BOS237" s="26"/>
      <c r="BOT237" s="26"/>
      <c r="BOU237" s="26"/>
      <c r="BOV237" s="26"/>
      <c r="BOW237" s="26"/>
      <c r="BOX237" s="26"/>
      <c r="BOY237" s="26"/>
      <c r="BOZ237" s="26"/>
      <c r="BPA237" s="26"/>
      <c r="BPB237" s="26"/>
      <c r="BPC237" s="26"/>
      <c r="BPD237" s="26"/>
      <c r="BPE237" s="26"/>
      <c r="BPF237" s="26"/>
      <c r="BPG237" s="26"/>
      <c r="BPH237" s="26"/>
      <c r="BPI237" s="26"/>
      <c r="BPJ237" s="26"/>
      <c r="BPK237" s="26"/>
      <c r="BPL237" s="26"/>
      <c r="BPM237" s="26"/>
      <c r="BPN237" s="26"/>
      <c r="BPO237" s="26"/>
      <c r="BPP237" s="26"/>
      <c r="BPQ237" s="26"/>
      <c r="BPR237" s="26"/>
      <c r="BPS237" s="26"/>
      <c r="BPT237" s="26"/>
      <c r="BPU237" s="26"/>
      <c r="BPV237" s="26"/>
      <c r="BPW237" s="26"/>
      <c r="BPX237" s="26"/>
      <c r="BPY237" s="26"/>
      <c r="BPZ237" s="26"/>
      <c r="BQA237" s="26"/>
      <c r="BQB237" s="26"/>
      <c r="BQC237" s="26"/>
      <c r="BQD237" s="26"/>
      <c r="BQE237" s="26"/>
      <c r="BQF237" s="26"/>
      <c r="BQG237" s="26"/>
      <c r="BQH237" s="26"/>
      <c r="BQI237" s="26"/>
      <c r="BQJ237" s="26"/>
      <c r="BQK237" s="26"/>
      <c r="BQL237" s="26"/>
      <c r="BQM237" s="26"/>
      <c r="BQN237" s="26"/>
      <c r="BQO237" s="26"/>
      <c r="BQP237" s="26"/>
      <c r="BQQ237" s="26"/>
      <c r="BQR237" s="26"/>
      <c r="BQS237" s="26"/>
      <c r="BQT237" s="26"/>
      <c r="BQU237" s="26"/>
      <c r="BQV237" s="26"/>
      <c r="BQW237" s="26"/>
      <c r="BQX237" s="26"/>
      <c r="BQY237" s="26"/>
      <c r="BQZ237" s="26"/>
      <c r="BRA237" s="26"/>
      <c r="BRB237" s="26"/>
      <c r="BRC237" s="26"/>
      <c r="BRD237" s="26"/>
      <c r="BRE237" s="26"/>
      <c r="BRF237" s="26"/>
      <c r="BRG237" s="26"/>
      <c r="BRH237" s="26"/>
      <c r="BRI237" s="26"/>
      <c r="BRJ237" s="26"/>
      <c r="BRK237" s="26"/>
      <c r="BRL237" s="26"/>
      <c r="BRM237" s="26"/>
      <c r="BRN237" s="26"/>
      <c r="BRO237" s="26"/>
      <c r="BRP237" s="26"/>
      <c r="BRQ237" s="26"/>
      <c r="BRR237" s="26"/>
      <c r="BRS237" s="26"/>
      <c r="BRT237" s="26"/>
      <c r="BRU237" s="26"/>
      <c r="BRV237" s="26"/>
      <c r="BRW237" s="26"/>
      <c r="BRX237" s="26"/>
      <c r="BRY237" s="26"/>
      <c r="BRZ237" s="26"/>
      <c r="BSA237" s="26"/>
      <c r="BSB237" s="26"/>
      <c r="BSC237" s="26"/>
      <c r="BSD237" s="26"/>
      <c r="BSE237" s="26"/>
      <c r="BSF237" s="26"/>
      <c r="BSG237" s="26"/>
      <c r="BSH237" s="26"/>
      <c r="BSI237" s="26"/>
      <c r="BSJ237" s="26"/>
      <c r="BSK237" s="26"/>
      <c r="BSL237" s="26"/>
      <c r="BSM237" s="26"/>
      <c r="BSN237" s="26"/>
      <c r="BSO237" s="26"/>
      <c r="BSP237" s="26"/>
      <c r="BSQ237" s="26"/>
      <c r="BSR237" s="26"/>
      <c r="BSS237" s="26"/>
      <c r="BST237" s="26"/>
      <c r="BSU237" s="26"/>
      <c r="BSV237" s="26"/>
      <c r="BSW237" s="26"/>
      <c r="BSX237" s="26"/>
      <c r="BSY237" s="26"/>
      <c r="BSZ237" s="26"/>
      <c r="BTA237" s="26"/>
      <c r="BTB237" s="26"/>
      <c r="BTC237" s="26"/>
      <c r="BTD237" s="26"/>
      <c r="BTE237" s="26"/>
      <c r="BTF237" s="26"/>
      <c r="BTG237" s="26"/>
      <c r="BTH237" s="26"/>
      <c r="BTI237" s="26"/>
      <c r="BTJ237" s="26"/>
      <c r="BTK237" s="26"/>
      <c r="BTL237" s="26"/>
      <c r="BTM237" s="26"/>
      <c r="BTN237" s="26"/>
      <c r="BTO237" s="26"/>
      <c r="BTP237" s="26"/>
      <c r="BTQ237" s="26"/>
      <c r="BTR237" s="26"/>
      <c r="BTS237" s="26"/>
      <c r="BTT237" s="26"/>
      <c r="BTU237" s="26"/>
      <c r="BTV237" s="26"/>
      <c r="BTW237" s="26"/>
      <c r="BTX237" s="26"/>
      <c r="BTY237" s="26"/>
      <c r="BTZ237" s="26"/>
      <c r="BUA237" s="26"/>
      <c r="BUB237" s="26"/>
      <c r="BUC237" s="26"/>
      <c r="BUD237" s="26"/>
      <c r="BUE237" s="26"/>
      <c r="BUF237" s="26"/>
      <c r="BUG237" s="26"/>
      <c r="BUH237" s="26"/>
      <c r="BUI237" s="26"/>
      <c r="BUJ237" s="26"/>
      <c r="BUK237" s="26"/>
      <c r="BUL237" s="26"/>
      <c r="BUM237" s="26"/>
      <c r="BUN237" s="26"/>
      <c r="BUO237" s="26"/>
      <c r="BUP237" s="26"/>
      <c r="BUQ237" s="26"/>
      <c r="BUR237" s="26"/>
      <c r="BUS237" s="26"/>
      <c r="BUT237" s="26"/>
      <c r="BUU237" s="26"/>
      <c r="BUV237" s="26"/>
      <c r="BUW237" s="26"/>
      <c r="BUX237" s="26"/>
      <c r="BUY237" s="26"/>
      <c r="BUZ237" s="26"/>
      <c r="BVA237" s="26"/>
      <c r="BVB237" s="26"/>
      <c r="BVC237" s="26"/>
      <c r="BVD237" s="26"/>
      <c r="BVE237" s="26"/>
      <c r="BVF237" s="26"/>
      <c r="BVG237" s="26"/>
      <c r="BVH237" s="26"/>
      <c r="BVI237" s="26"/>
      <c r="BVJ237" s="26"/>
      <c r="BVK237" s="26"/>
      <c r="BVL237" s="26"/>
      <c r="BVM237" s="26"/>
      <c r="BVN237" s="26"/>
      <c r="BVO237" s="26"/>
      <c r="BVP237" s="26"/>
      <c r="BVQ237" s="26"/>
      <c r="BVR237" s="26"/>
      <c r="BVS237" s="26"/>
      <c r="BVT237" s="26"/>
      <c r="BVU237" s="26"/>
      <c r="BVV237" s="26"/>
      <c r="BVW237" s="26"/>
      <c r="BVX237" s="26"/>
      <c r="BVY237" s="26"/>
      <c r="BVZ237" s="26"/>
      <c r="BWA237" s="26"/>
      <c r="BWB237" s="26"/>
      <c r="BWC237" s="26"/>
      <c r="BWD237" s="26"/>
      <c r="BWE237" s="26"/>
      <c r="BWF237" s="26"/>
      <c r="BWG237" s="26"/>
      <c r="BWH237" s="26"/>
      <c r="BWI237" s="26"/>
      <c r="BWJ237" s="26"/>
      <c r="BWK237" s="26"/>
      <c r="BWL237" s="26"/>
      <c r="BWM237" s="26"/>
      <c r="BWN237" s="26"/>
      <c r="BWO237" s="26"/>
      <c r="BWP237" s="26"/>
      <c r="BWQ237" s="26"/>
      <c r="BWR237" s="26"/>
      <c r="BWS237" s="26"/>
      <c r="BWT237" s="26"/>
      <c r="BWU237" s="26"/>
      <c r="BWV237" s="26"/>
      <c r="BWW237" s="26"/>
      <c r="BWX237" s="26"/>
      <c r="BWY237" s="26"/>
      <c r="BWZ237" s="26"/>
      <c r="BXA237" s="26"/>
      <c r="BXB237" s="26"/>
      <c r="BXC237" s="26"/>
      <c r="BXD237" s="26"/>
      <c r="BXE237" s="26"/>
      <c r="BXF237" s="26"/>
      <c r="BXG237" s="26"/>
      <c r="BXH237" s="26"/>
      <c r="BXI237" s="26"/>
      <c r="BXJ237" s="26"/>
      <c r="BXK237" s="26"/>
      <c r="BXL237" s="26"/>
      <c r="BXM237" s="26"/>
      <c r="BXN237" s="26"/>
      <c r="BXO237" s="26"/>
      <c r="BXP237" s="26"/>
      <c r="BXQ237" s="26"/>
      <c r="BXR237" s="26"/>
      <c r="BXS237" s="26"/>
      <c r="BXT237" s="26"/>
      <c r="BXU237" s="26"/>
      <c r="BXV237" s="26"/>
      <c r="BXW237" s="26"/>
      <c r="BXX237" s="26"/>
      <c r="BXY237" s="26"/>
      <c r="BXZ237" s="26"/>
      <c r="BYA237" s="26"/>
      <c r="BYB237" s="26"/>
      <c r="BYC237" s="26"/>
      <c r="BYD237" s="26"/>
      <c r="BYE237" s="26"/>
      <c r="BYF237" s="26"/>
      <c r="BYG237" s="26"/>
      <c r="BYH237" s="26"/>
      <c r="BYI237" s="26"/>
      <c r="BYJ237" s="26"/>
      <c r="BYK237" s="26"/>
      <c r="BYL237" s="26"/>
      <c r="BYM237" s="26"/>
      <c r="BYN237" s="26"/>
      <c r="BYO237" s="26"/>
      <c r="BYP237" s="26"/>
      <c r="BYQ237" s="26"/>
      <c r="BYR237" s="26"/>
      <c r="BYS237" s="26"/>
      <c r="BYT237" s="26"/>
      <c r="BYU237" s="26"/>
      <c r="BYV237" s="26"/>
      <c r="BYW237" s="26"/>
      <c r="BYX237" s="26"/>
      <c r="BYY237" s="26"/>
      <c r="BYZ237" s="26"/>
      <c r="BZA237" s="26"/>
      <c r="BZB237" s="26"/>
      <c r="BZC237" s="26"/>
      <c r="BZD237" s="26"/>
      <c r="BZE237" s="26"/>
      <c r="BZF237" s="26"/>
      <c r="BZG237" s="26"/>
      <c r="BZH237" s="26"/>
      <c r="BZI237" s="26"/>
      <c r="BZJ237" s="26"/>
      <c r="BZK237" s="26"/>
      <c r="BZL237" s="26"/>
      <c r="BZM237" s="26"/>
      <c r="BZN237" s="26"/>
      <c r="BZO237" s="26"/>
      <c r="BZP237" s="26"/>
      <c r="BZQ237" s="26"/>
      <c r="BZR237" s="26"/>
      <c r="BZS237" s="26"/>
      <c r="BZT237" s="26"/>
      <c r="BZU237" s="26"/>
      <c r="BZV237" s="26"/>
      <c r="BZW237" s="26"/>
      <c r="BZX237" s="26"/>
      <c r="BZY237" s="26"/>
      <c r="BZZ237" s="26"/>
      <c r="CAA237" s="26"/>
      <c r="CAB237" s="26"/>
      <c r="CAC237" s="26"/>
      <c r="CAD237" s="26"/>
      <c r="CAE237" s="26"/>
      <c r="CAF237" s="26"/>
      <c r="CAG237" s="26"/>
      <c r="CAH237" s="26"/>
      <c r="CAI237" s="26"/>
      <c r="CAJ237" s="26"/>
      <c r="CAK237" s="26"/>
      <c r="CAL237" s="26"/>
      <c r="CAM237" s="26"/>
      <c r="CAN237" s="26"/>
      <c r="CAO237" s="26"/>
      <c r="CAP237" s="26"/>
      <c r="CAQ237" s="26"/>
      <c r="CAR237" s="26"/>
      <c r="CAS237" s="26"/>
      <c r="CAT237" s="26"/>
      <c r="CAU237" s="26"/>
      <c r="CAV237" s="26"/>
      <c r="CAW237" s="26"/>
      <c r="CAX237" s="26"/>
      <c r="CAY237" s="26"/>
      <c r="CAZ237" s="26"/>
      <c r="CBA237" s="26"/>
      <c r="CBB237" s="26"/>
      <c r="CBC237" s="26"/>
      <c r="CBD237" s="26"/>
      <c r="CBE237" s="26"/>
      <c r="CBF237" s="26"/>
      <c r="CBG237" s="26"/>
      <c r="CBH237" s="26"/>
      <c r="CBI237" s="26"/>
      <c r="CBJ237" s="26"/>
      <c r="CBK237" s="26"/>
      <c r="CBL237" s="26"/>
      <c r="CBM237" s="26"/>
      <c r="CBN237" s="26"/>
      <c r="CBO237" s="26"/>
      <c r="CBP237" s="26"/>
      <c r="CBQ237" s="26"/>
      <c r="CBR237" s="26"/>
      <c r="CBS237" s="26"/>
      <c r="CBT237" s="26"/>
      <c r="CBU237" s="26"/>
      <c r="CBV237" s="26"/>
      <c r="CBW237" s="26"/>
      <c r="CBX237" s="26"/>
      <c r="CBY237" s="26"/>
      <c r="CBZ237" s="26"/>
      <c r="CCA237" s="26"/>
      <c r="CCB237" s="26"/>
      <c r="CCC237" s="26"/>
      <c r="CCD237" s="26"/>
      <c r="CCE237" s="26"/>
      <c r="CCF237" s="26"/>
      <c r="CCG237" s="26"/>
      <c r="CCH237" s="26"/>
      <c r="CCI237" s="26"/>
      <c r="CCJ237" s="26"/>
      <c r="CCK237" s="26"/>
      <c r="CCL237" s="26"/>
      <c r="CCM237" s="26"/>
      <c r="CCN237" s="26"/>
      <c r="CCO237" s="26"/>
      <c r="CCP237" s="26"/>
      <c r="CCQ237" s="26"/>
      <c r="CCR237" s="26"/>
      <c r="CCS237" s="26"/>
      <c r="CCT237" s="26"/>
      <c r="CCU237" s="26"/>
      <c r="CCV237" s="26"/>
      <c r="CCW237" s="26"/>
      <c r="CCX237" s="26"/>
      <c r="CCY237" s="26"/>
      <c r="CCZ237" s="26"/>
      <c r="CDA237" s="26"/>
      <c r="CDB237" s="26"/>
      <c r="CDC237" s="26"/>
      <c r="CDD237" s="26"/>
      <c r="CDE237" s="26"/>
      <c r="CDF237" s="26"/>
      <c r="CDG237" s="26"/>
      <c r="CDH237" s="26"/>
      <c r="CDI237" s="26"/>
      <c r="CDJ237" s="26"/>
      <c r="CDK237" s="26"/>
      <c r="CDL237" s="26"/>
      <c r="CDM237" s="26"/>
      <c r="CDN237" s="26"/>
      <c r="CDO237" s="26"/>
      <c r="CDP237" s="26"/>
      <c r="CDQ237" s="26"/>
      <c r="CDR237" s="26"/>
      <c r="CDS237" s="26"/>
      <c r="CDT237" s="26"/>
      <c r="CDU237" s="26"/>
      <c r="CDV237" s="26"/>
      <c r="CDW237" s="26"/>
      <c r="CDX237" s="26"/>
      <c r="CDY237" s="26"/>
      <c r="CDZ237" s="26"/>
      <c r="CEA237" s="26"/>
      <c r="CEB237" s="26"/>
      <c r="CEC237" s="26"/>
      <c r="CED237" s="26"/>
      <c r="CEE237" s="26"/>
      <c r="CEF237" s="26"/>
      <c r="CEG237" s="26"/>
      <c r="CEH237" s="26"/>
      <c r="CEI237" s="26"/>
      <c r="CEJ237" s="26"/>
      <c r="CEK237" s="26"/>
      <c r="CEL237" s="26"/>
      <c r="CEM237" s="26"/>
      <c r="CEN237" s="26"/>
      <c r="CEO237" s="26"/>
      <c r="CEP237" s="26"/>
      <c r="CEQ237" s="26"/>
      <c r="CER237" s="26"/>
      <c r="CES237" s="26"/>
      <c r="CET237" s="26"/>
      <c r="CEU237" s="26"/>
      <c r="CEV237" s="26"/>
      <c r="CEW237" s="26"/>
      <c r="CEX237" s="26"/>
      <c r="CEY237" s="26"/>
      <c r="CEZ237" s="26"/>
      <c r="CFA237" s="26"/>
      <c r="CFB237" s="26"/>
      <c r="CFC237" s="26"/>
      <c r="CFD237" s="26"/>
      <c r="CFE237" s="26"/>
      <c r="CFF237" s="26"/>
      <c r="CFG237" s="26"/>
      <c r="CFH237" s="26"/>
      <c r="CFI237" s="26"/>
      <c r="CFJ237" s="26"/>
      <c r="CFK237" s="26"/>
      <c r="CFL237" s="26"/>
      <c r="CFM237" s="26"/>
      <c r="CFN237" s="26"/>
      <c r="CFO237" s="26"/>
      <c r="CFP237" s="26"/>
      <c r="CFQ237" s="26"/>
      <c r="CFR237" s="26"/>
      <c r="CFS237" s="26"/>
      <c r="CFT237" s="26"/>
      <c r="CFU237" s="26"/>
      <c r="CFV237" s="26"/>
      <c r="CFW237" s="26"/>
      <c r="CFX237" s="26"/>
      <c r="CFY237" s="26"/>
      <c r="CFZ237" s="26"/>
      <c r="CGA237" s="26"/>
      <c r="CGB237" s="26"/>
      <c r="CGC237" s="26"/>
      <c r="CGD237" s="26"/>
      <c r="CGE237" s="26"/>
      <c r="CGF237" s="26"/>
      <c r="CGG237" s="26"/>
      <c r="CGH237" s="26"/>
      <c r="CGI237" s="26"/>
      <c r="CGJ237" s="26"/>
      <c r="CGK237" s="26"/>
      <c r="CGL237" s="26"/>
      <c r="CGM237" s="26"/>
      <c r="CGN237" s="26"/>
      <c r="CGO237" s="26"/>
      <c r="CGP237" s="26"/>
      <c r="CGQ237" s="26"/>
      <c r="CGR237" s="26"/>
      <c r="CGS237" s="26"/>
      <c r="CGT237" s="26"/>
      <c r="CGU237" s="26"/>
      <c r="CGV237" s="26"/>
      <c r="CGW237" s="26"/>
      <c r="CGX237" s="26"/>
      <c r="CGY237" s="26"/>
      <c r="CGZ237" s="26"/>
      <c r="CHA237" s="26"/>
      <c r="CHB237" s="26"/>
      <c r="CHC237" s="26"/>
      <c r="CHD237" s="26"/>
      <c r="CHE237" s="26"/>
      <c r="CHF237" s="26"/>
      <c r="CHG237" s="26"/>
      <c r="CHH237" s="26"/>
      <c r="CHI237" s="26"/>
      <c r="CHJ237" s="26"/>
      <c r="CHK237" s="26"/>
      <c r="CHL237" s="26"/>
      <c r="CHM237" s="26"/>
      <c r="CHN237" s="26"/>
      <c r="CHO237" s="26"/>
      <c r="CHP237" s="26"/>
      <c r="CHQ237" s="26"/>
      <c r="CHR237" s="26"/>
      <c r="CHS237" s="26"/>
      <c r="CHT237" s="26"/>
      <c r="CHU237" s="26"/>
      <c r="CHV237" s="26"/>
      <c r="CHW237" s="26"/>
      <c r="CHX237" s="26"/>
      <c r="CHY237" s="26"/>
      <c r="CHZ237" s="26"/>
      <c r="CIA237" s="26"/>
      <c r="CIB237" s="26"/>
      <c r="CIC237" s="26"/>
      <c r="CID237" s="26"/>
      <c r="CIE237" s="26"/>
      <c r="CIF237" s="26"/>
      <c r="CIG237" s="26"/>
      <c r="CIH237" s="26"/>
      <c r="CII237" s="26"/>
      <c r="CIJ237" s="26"/>
      <c r="CIK237" s="26"/>
      <c r="CIL237" s="26"/>
      <c r="CIM237" s="26"/>
      <c r="CIN237" s="26"/>
      <c r="CIO237" s="26"/>
      <c r="CIP237" s="26"/>
      <c r="CIQ237" s="26"/>
      <c r="CIR237" s="26"/>
      <c r="CIS237" s="26"/>
      <c r="CIT237" s="26"/>
      <c r="CIU237" s="26"/>
      <c r="CIV237" s="26"/>
      <c r="CIW237" s="26"/>
      <c r="CIX237" s="26"/>
      <c r="CIY237" s="26"/>
      <c r="CIZ237" s="26"/>
      <c r="CJA237" s="26"/>
      <c r="CJB237" s="26"/>
      <c r="CJC237" s="26"/>
      <c r="CJD237" s="26"/>
      <c r="CJE237" s="26"/>
      <c r="CJF237" s="26"/>
      <c r="CJG237" s="26"/>
      <c r="CJH237" s="26"/>
      <c r="CJI237" s="26"/>
      <c r="CJJ237" s="26"/>
      <c r="CJK237" s="26"/>
      <c r="CJL237" s="26"/>
      <c r="CJM237" s="26"/>
      <c r="CJN237" s="26"/>
      <c r="CJO237" s="26"/>
      <c r="CJP237" s="26"/>
      <c r="CJQ237" s="26"/>
      <c r="CJR237" s="26"/>
      <c r="CJS237" s="26"/>
      <c r="CJT237" s="26"/>
      <c r="CJU237" s="26"/>
      <c r="CJV237" s="26"/>
      <c r="CJW237" s="26"/>
      <c r="CJX237" s="26"/>
      <c r="CJY237" s="26"/>
      <c r="CJZ237" s="26"/>
      <c r="CKA237" s="26"/>
      <c r="CKB237" s="26"/>
      <c r="CKC237" s="26"/>
      <c r="CKD237" s="26"/>
      <c r="CKE237" s="26"/>
      <c r="CKF237" s="26"/>
      <c r="CKG237" s="26"/>
      <c r="CKH237" s="26"/>
      <c r="CKI237" s="26"/>
      <c r="CKJ237" s="26"/>
      <c r="CKK237" s="26"/>
      <c r="CKL237" s="26"/>
      <c r="CKM237" s="26"/>
      <c r="CKN237" s="26"/>
      <c r="CKO237" s="26"/>
      <c r="CKP237" s="26"/>
      <c r="CKQ237" s="26"/>
      <c r="CKR237" s="26"/>
      <c r="CKS237" s="26"/>
      <c r="CKT237" s="26"/>
      <c r="CKU237" s="26"/>
      <c r="CKV237" s="26"/>
      <c r="CKW237" s="26"/>
      <c r="CKX237" s="26"/>
      <c r="CKY237" s="26"/>
      <c r="CKZ237" s="26"/>
      <c r="CLA237" s="26"/>
      <c r="CLB237" s="26"/>
      <c r="CLC237" s="26"/>
      <c r="CLD237" s="26"/>
      <c r="CLE237" s="26"/>
      <c r="CLF237" s="26"/>
      <c r="CLG237" s="26"/>
      <c r="CLH237" s="26"/>
      <c r="CLI237" s="26"/>
      <c r="CLJ237" s="26"/>
      <c r="CLK237" s="26"/>
      <c r="CLL237" s="26"/>
      <c r="CLM237" s="26"/>
      <c r="CLN237" s="26"/>
      <c r="CLO237" s="26"/>
      <c r="CLP237" s="26"/>
      <c r="CLQ237" s="26"/>
      <c r="CLR237" s="26"/>
      <c r="CLS237" s="26"/>
      <c r="CLT237" s="26"/>
      <c r="CLU237" s="26"/>
      <c r="CLV237" s="26"/>
      <c r="CLW237" s="26"/>
      <c r="CLX237" s="26"/>
      <c r="CLY237" s="26"/>
      <c r="CLZ237" s="26"/>
      <c r="CMA237" s="26"/>
      <c r="CMB237" s="26"/>
      <c r="CMC237" s="26"/>
      <c r="CMD237" s="26"/>
      <c r="CME237" s="26"/>
      <c r="CMF237" s="26"/>
      <c r="CMG237" s="26"/>
      <c r="CMH237" s="26"/>
      <c r="CMI237" s="26"/>
      <c r="CMJ237" s="26"/>
      <c r="CMK237" s="26"/>
      <c r="CML237" s="26"/>
      <c r="CMM237" s="26"/>
      <c r="CMN237" s="26"/>
      <c r="CMO237" s="26"/>
      <c r="CMP237" s="26"/>
      <c r="CMQ237" s="26"/>
      <c r="CMR237" s="26"/>
      <c r="CMS237" s="26"/>
      <c r="CMT237" s="26"/>
      <c r="CMU237" s="26"/>
      <c r="CMV237" s="26"/>
      <c r="CMW237" s="26"/>
      <c r="CMX237" s="26"/>
      <c r="CMY237" s="26"/>
      <c r="CMZ237" s="26"/>
      <c r="CNA237" s="26"/>
      <c r="CNB237" s="26"/>
      <c r="CNC237" s="26"/>
      <c r="CND237" s="26"/>
      <c r="CNE237" s="26"/>
      <c r="CNF237" s="26"/>
      <c r="CNG237" s="26"/>
      <c r="CNH237" s="26"/>
      <c r="CNI237" s="26"/>
      <c r="CNJ237" s="26"/>
      <c r="CNK237" s="26"/>
      <c r="CNL237" s="26"/>
      <c r="CNM237" s="26"/>
      <c r="CNN237" s="26"/>
      <c r="CNO237" s="26"/>
      <c r="CNP237" s="26"/>
      <c r="CNQ237" s="26"/>
      <c r="CNR237" s="26"/>
      <c r="CNS237" s="26"/>
      <c r="CNT237" s="26"/>
      <c r="CNU237" s="26"/>
      <c r="CNV237" s="26"/>
      <c r="CNW237" s="26"/>
      <c r="CNX237" s="26"/>
      <c r="CNY237" s="26"/>
      <c r="CNZ237" s="26"/>
      <c r="COA237" s="26"/>
      <c r="COB237" s="26"/>
      <c r="COC237" s="26"/>
      <c r="COD237" s="26"/>
      <c r="COE237" s="26"/>
      <c r="COF237" s="26"/>
      <c r="COG237" s="26"/>
      <c r="COH237" s="26"/>
      <c r="COI237" s="26"/>
      <c r="COJ237" s="26"/>
      <c r="COK237" s="26"/>
      <c r="COL237" s="26"/>
      <c r="COM237" s="26"/>
      <c r="CON237" s="26"/>
      <c r="COO237" s="26"/>
      <c r="COP237" s="26"/>
      <c r="COQ237" s="26"/>
      <c r="COR237" s="26"/>
      <c r="COS237" s="26"/>
      <c r="COT237" s="26"/>
      <c r="COU237" s="26"/>
      <c r="COV237" s="26"/>
      <c r="COW237" s="26"/>
      <c r="COX237" s="26"/>
      <c r="COY237" s="26"/>
      <c r="COZ237" s="26"/>
      <c r="CPA237" s="26"/>
      <c r="CPB237" s="26"/>
      <c r="CPC237" s="26"/>
      <c r="CPD237" s="26"/>
      <c r="CPE237" s="26"/>
      <c r="CPF237" s="26"/>
      <c r="CPG237" s="26"/>
      <c r="CPH237" s="26"/>
      <c r="CPI237" s="26"/>
      <c r="CPJ237" s="26"/>
      <c r="CPK237" s="26"/>
      <c r="CPL237" s="26"/>
      <c r="CPM237" s="26"/>
      <c r="CPN237" s="26"/>
      <c r="CPO237" s="26"/>
      <c r="CPP237" s="26"/>
      <c r="CPQ237" s="26"/>
      <c r="CPR237" s="26"/>
      <c r="CPS237" s="26"/>
      <c r="CPT237" s="26"/>
      <c r="CPU237" s="26"/>
      <c r="CPV237" s="26"/>
      <c r="CPW237" s="26"/>
      <c r="CPX237" s="26"/>
      <c r="CPY237" s="26"/>
      <c r="CPZ237" s="26"/>
      <c r="CQA237" s="26"/>
      <c r="CQB237" s="26"/>
      <c r="CQC237" s="26"/>
      <c r="CQD237" s="26"/>
      <c r="CQE237" s="26"/>
      <c r="CQF237" s="26"/>
      <c r="CQG237" s="26"/>
      <c r="CQH237" s="26"/>
      <c r="CQI237" s="26"/>
      <c r="CQJ237" s="26"/>
      <c r="CQK237" s="26"/>
      <c r="CQL237" s="26"/>
      <c r="CQM237" s="26"/>
      <c r="CQN237" s="26"/>
      <c r="CQO237" s="26"/>
      <c r="CQP237" s="26"/>
      <c r="CQQ237" s="26"/>
      <c r="CQR237" s="26"/>
      <c r="CQS237" s="26"/>
      <c r="CQT237" s="26"/>
      <c r="CQU237" s="26"/>
      <c r="CQV237" s="26"/>
      <c r="CQW237" s="26"/>
      <c r="CQX237" s="26"/>
      <c r="CQY237" s="26"/>
      <c r="CQZ237" s="26"/>
      <c r="CRA237" s="26"/>
      <c r="CRB237" s="26"/>
      <c r="CRC237" s="26"/>
      <c r="CRD237" s="26"/>
      <c r="CRE237" s="26"/>
      <c r="CRF237" s="26"/>
      <c r="CRG237" s="26"/>
      <c r="CRH237" s="26"/>
      <c r="CRI237" s="26"/>
      <c r="CRJ237" s="26"/>
      <c r="CRK237" s="26"/>
      <c r="CRL237" s="26"/>
      <c r="CRM237" s="26"/>
      <c r="CRN237" s="26"/>
      <c r="CRO237" s="26"/>
      <c r="CRP237" s="26"/>
      <c r="CRQ237" s="26"/>
      <c r="CRR237" s="26"/>
      <c r="CRS237" s="26"/>
      <c r="CRT237" s="26"/>
      <c r="CRU237" s="26"/>
      <c r="CRV237" s="26"/>
      <c r="CRW237" s="26"/>
      <c r="CRX237" s="26"/>
      <c r="CRY237" s="26"/>
      <c r="CRZ237" s="26"/>
      <c r="CSA237" s="26"/>
      <c r="CSB237" s="26"/>
      <c r="CSC237" s="26"/>
      <c r="CSD237" s="26"/>
      <c r="CSE237" s="26"/>
      <c r="CSF237" s="26"/>
      <c r="CSG237" s="26"/>
      <c r="CSH237" s="26"/>
      <c r="CSI237" s="26"/>
      <c r="CSJ237" s="26"/>
      <c r="CSK237" s="26"/>
      <c r="CSL237" s="26"/>
      <c r="CSM237" s="26"/>
      <c r="CSN237" s="26"/>
      <c r="CSO237" s="26"/>
      <c r="CSP237" s="26"/>
      <c r="CSQ237" s="26"/>
      <c r="CSR237" s="26"/>
      <c r="CSS237" s="26"/>
      <c r="CST237" s="26"/>
      <c r="CSU237" s="26"/>
      <c r="CSV237" s="26"/>
      <c r="CSW237" s="26"/>
      <c r="CSX237" s="26"/>
      <c r="CSY237" s="26"/>
      <c r="CSZ237" s="26"/>
      <c r="CTA237" s="26"/>
      <c r="CTB237" s="26"/>
      <c r="CTC237" s="26"/>
      <c r="CTD237" s="26"/>
      <c r="CTE237" s="26"/>
      <c r="CTF237" s="26"/>
      <c r="CTG237" s="26"/>
      <c r="CTH237" s="26"/>
      <c r="CTI237" s="26"/>
      <c r="CTJ237" s="26"/>
      <c r="CTK237" s="26"/>
      <c r="CTL237" s="26"/>
      <c r="CTM237" s="26"/>
      <c r="CTN237" s="26"/>
      <c r="CTO237" s="26"/>
      <c r="CTP237" s="26"/>
      <c r="CTQ237" s="26"/>
      <c r="CTR237" s="26"/>
      <c r="CTS237" s="26"/>
      <c r="CTT237" s="26"/>
      <c r="CTU237" s="26"/>
      <c r="CTV237" s="26"/>
      <c r="CTW237" s="26"/>
      <c r="CTX237" s="26"/>
      <c r="CTY237" s="26"/>
      <c r="CTZ237" s="26"/>
      <c r="CUA237" s="26"/>
      <c r="CUB237" s="26"/>
      <c r="CUC237" s="26"/>
      <c r="CUD237" s="26"/>
      <c r="CUE237" s="26"/>
      <c r="CUF237" s="26"/>
      <c r="CUG237" s="26"/>
      <c r="CUH237" s="26"/>
      <c r="CUI237" s="26"/>
      <c r="CUJ237" s="26"/>
      <c r="CUK237" s="26"/>
      <c r="CUL237" s="26"/>
      <c r="CUM237" s="26"/>
      <c r="CUN237" s="26"/>
      <c r="CUO237" s="26"/>
      <c r="CUP237" s="26"/>
      <c r="CUQ237" s="26"/>
      <c r="CUR237" s="26"/>
      <c r="CUS237" s="26"/>
      <c r="CUT237" s="26"/>
      <c r="CUU237" s="26"/>
      <c r="CUV237" s="26"/>
      <c r="CUW237" s="26"/>
      <c r="CUX237" s="26"/>
      <c r="CUY237" s="26"/>
      <c r="CUZ237" s="26"/>
      <c r="CVA237" s="26"/>
      <c r="CVB237" s="26"/>
      <c r="CVC237" s="26"/>
      <c r="CVD237" s="26"/>
      <c r="CVE237" s="26"/>
      <c r="CVF237" s="26"/>
      <c r="CVG237" s="26"/>
      <c r="CVH237" s="26"/>
      <c r="CVI237" s="26"/>
      <c r="CVJ237" s="26"/>
      <c r="CVK237" s="26"/>
      <c r="CVL237" s="26"/>
      <c r="CVM237" s="26"/>
      <c r="CVN237" s="26"/>
      <c r="CVO237" s="26"/>
      <c r="CVP237" s="26"/>
      <c r="CVQ237" s="26"/>
      <c r="CVR237" s="26"/>
      <c r="CVS237" s="26"/>
      <c r="CVT237" s="26"/>
      <c r="CVU237" s="26"/>
      <c r="CVV237" s="26"/>
      <c r="CVW237" s="26"/>
      <c r="CVX237" s="26"/>
      <c r="CVY237" s="26"/>
      <c r="CVZ237" s="26"/>
      <c r="CWA237" s="26"/>
      <c r="CWB237" s="26"/>
      <c r="CWC237" s="26"/>
      <c r="CWD237" s="26"/>
      <c r="CWE237" s="26"/>
      <c r="CWF237" s="26"/>
      <c r="CWG237" s="26"/>
      <c r="CWH237" s="26"/>
      <c r="CWI237" s="26"/>
      <c r="CWJ237" s="26"/>
      <c r="CWK237" s="26"/>
      <c r="CWL237" s="26"/>
      <c r="CWM237" s="26"/>
      <c r="CWN237" s="26"/>
      <c r="CWO237" s="26"/>
      <c r="CWP237" s="26"/>
      <c r="CWQ237" s="26"/>
      <c r="CWR237" s="26"/>
      <c r="CWS237" s="26"/>
      <c r="CWT237" s="26"/>
      <c r="CWU237" s="26"/>
      <c r="CWV237" s="26"/>
      <c r="CWW237" s="26"/>
      <c r="CWX237" s="26"/>
      <c r="CWY237" s="26"/>
      <c r="CWZ237" s="26"/>
      <c r="CXA237" s="26"/>
      <c r="CXB237" s="26"/>
      <c r="CXC237" s="26"/>
      <c r="CXD237" s="26"/>
      <c r="CXE237" s="26"/>
      <c r="CXF237" s="26"/>
      <c r="CXG237" s="26"/>
      <c r="CXH237" s="26"/>
      <c r="CXI237" s="26"/>
      <c r="CXJ237" s="26"/>
      <c r="CXK237" s="26"/>
      <c r="CXL237" s="26"/>
      <c r="CXM237" s="26"/>
      <c r="CXN237" s="26"/>
      <c r="CXO237" s="26"/>
      <c r="CXP237" s="26"/>
      <c r="CXQ237" s="26"/>
      <c r="CXR237" s="26"/>
      <c r="CXS237" s="26"/>
      <c r="CXT237" s="26"/>
      <c r="CXU237" s="26"/>
      <c r="CXV237" s="26"/>
      <c r="CXW237" s="26"/>
      <c r="CXX237" s="26"/>
      <c r="CXY237" s="26"/>
      <c r="CXZ237" s="26"/>
      <c r="CYA237" s="26"/>
      <c r="CYB237" s="26"/>
      <c r="CYC237" s="26"/>
      <c r="CYD237" s="26"/>
      <c r="CYE237" s="26"/>
      <c r="CYF237" s="26"/>
      <c r="CYG237" s="26"/>
      <c r="CYH237" s="26"/>
      <c r="CYI237" s="26"/>
      <c r="CYJ237" s="26"/>
      <c r="CYK237" s="26"/>
      <c r="CYL237" s="26"/>
      <c r="CYM237" s="26"/>
      <c r="CYN237" s="26"/>
      <c r="CYO237" s="26"/>
      <c r="CYP237" s="26"/>
      <c r="CYQ237" s="26"/>
      <c r="CYR237" s="26"/>
      <c r="CYS237" s="26"/>
      <c r="CYT237" s="26"/>
      <c r="CYU237" s="26"/>
      <c r="CYV237" s="26"/>
      <c r="CYW237" s="26"/>
      <c r="CYX237" s="26"/>
      <c r="CYY237" s="26"/>
      <c r="CYZ237" s="26"/>
      <c r="CZA237" s="26"/>
      <c r="CZB237" s="26"/>
      <c r="CZC237" s="26"/>
      <c r="CZD237" s="26"/>
      <c r="CZE237" s="26"/>
      <c r="CZF237" s="26"/>
      <c r="CZG237" s="26"/>
      <c r="CZH237" s="26"/>
      <c r="CZI237" s="26"/>
      <c r="CZJ237" s="26"/>
      <c r="CZK237" s="26"/>
      <c r="CZL237" s="26"/>
      <c r="CZM237" s="26"/>
      <c r="CZN237" s="26"/>
      <c r="CZO237" s="26"/>
      <c r="CZP237" s="26"/>
      <c r="CZQ237" s="26"/>
      <c r="CZR237" s="26"/>
      <c r="CZS237" s="26"/>
      <c r="CZT237" s="26"/>
      <c r="CZU237" s="26"/>
      <c r="CZV237" s="26"/>
      <c r="CZW237" s="26"/>
      <c r="CZX237" s="26"/>
      <c r="CZY237" s="26"/>
      <c r="CZZ237" s="26"/>
      <c r="DAA237" s="26"/>
      <c r="DAB237" s="26"/>
      <c r="DAC237" s="26"/>
      <c r="DAD237" s="26"/>
      <c r="DAE237" s="26"/>
      <c r="DAF237" s="26"/>
      <c r="DAG237" s="26"/>
      <c r="DAH237" s="26"/>
      <c r="DAI237" s="26"/>
      <c r="DAJ237" s="26"/>
      <c r="DAK237" s="26"/>
      <c r="DAL237" s="26"/>
      <c r="DAM237" s="26"/>
      <c r="DAN237" s="26"/>
      <c r="DAO237" s="26"/>
      <c r="DAP237" s="26"/>
      <c r="DAQ237" s="26"/>
      <c r="DAR237" s="26"/>
      <c r="DAS237" s="26"/>
      <c r="DAT237" s="26"/>
      <c r="DAU237" s="26"/>
      <c r="DAV237" s="26"/>
      <c r="DAW237" s="26"/>
      <c r="DAX237" s="26"/>
      <c r="DAY237" s="26"/>
      <c r="DAZ237" s="26"/>
      <c r="DBA237" s="26"/>
      <c r="DBB237" s="26"/>
      <c r="DBC237" s="26"/>
      <c r="DBD237" s="26"/>
      <c r="DBE237" s="26"/>
      <c r="DBF237" s="26"/>
      <c r="DBG237" s="26"/>
      <c r="DBH237" s="26"/>
      <c r="DBI237" s="26"/>
      <c r="DBJ237" s="26"/>
      <c r="DBK237" s="26"/>
      <c r="DBL237" s="26"/>
      <c r="DBM237" s="26"/>
      <c r="DBN237" s="26"/>
      <c r="DBO237" s="26"/>
      <c r="DBP237" s="26"/>
      <c r="DBQ237" s="26"/>
      <c r="DBR237" s="26"/>
      <c r="DBS237" s="26"/>
      <c r="DBT237" s="26"/>
      <c r="DBU237" s="26"/>
      <c r="DBV237" s="26"/>
      <c r="DBW237" s="26"/>
      <c r="DBX237" s="26"/>
      <c r="DBY237" s="26"/>
      <c r="DBZ237" s="26"/>
      <c r="DCA237" s="26"/>
      <c r="DCB237" s="26"/>
      <c r="DCC237" s="26"/>
      <c r="DCD237" s="26"/>
      <c r="DCE237" s="26"/>
      <c r="DCF237" s="26"/>
      <c r="DCG237" s="26"/>
      <c r="DCH237" s="26"/>
      <c r="DCI237" s="26"/>
      <c r="DCJ237" s="26"/>
      <c r="DCK237" s="26"/>
      <c r="DCL237" s="26"/>
      <c r="DCM237" s="26"/>
      <c r="DCN237" s="26"/>
      <c r="DCO237" s="26"/>
      <c r="DCP237" s="26"/>
      <c r="DCQ237" s="26"/>
      <c r="DCR237" s="26"/>
      <c r="DCS237" s="26"/>
      <c r="DCT237" s="26"/>
      <c r="DCU237" s="26"/>
      <c r="DCV237" s="26"/>
      <c r="DCW237" s="26"/>
      <c r="DCX237" s="26"/>
      <c r="DCY237" s="26"/>
      <c r="DCZ237" s="26"/>
      <c r="DDA237" s="26"/>
      <c r="DDB237" s="26"/>
      <c r="DDC237" s="26"/>
      <c r="DDD237" s="26"/>
      <c r="DDE237" s="26"/>
      <c r="DDF237" s="26"/>
      <c r="DDG237" s="26"/>
      <c r="DDH237" s="26"/>
      <c r="DDI237" s="26"/>
      <c r="DDJ237" s="26"/>
      <c r="DDK237" s="26"/>
      <c r="DDL237" s="26"/>
      <c r="DDM237" s="26"/>
      <c r="DDN237" s="26"/>
      <c r="DDO237" s="26"/>
      <c r="DDP237" s="26"/>
      <c r="DDQ237" s="26"/>
      <c r="DDR237" s="26"/>
      <c r="DDS237" s="26"/>
      <c r="DDT237" s="26"/>
      <c r="DDU237" s="26"/>
      <c r="DDV237" s="26"/>
      <c r="DDW237" s="26"/>
      <c r="DDX237" s="26"/>
      <c r="DDY237" s="26"/>
      <c r="DDZ237" s="26"/>
      <c r="DEA237" s="26"/>
      <c r="DEB237" s="26"/>
      <c r="DEC237" s="26"/>
      <c r="DED237" s="26"/>
      <c r="DEE237" s="26"/>
      <c r="DEF237" s="26"/>
      <c r="DEG237" s="26"/>
      <c r="DEH237" s="26"/>
      <c r="DEI237" s="26"/>
      <c r="DEJ237" s="26"/>
      <c r="DEK237" s="26"/>
      <c r="DEL237" s="26"/>
      <c r="DEM237" s="26"/>
      <c r="DEN237" s="26"/>
      <c r="DEO237" s="26"/>
      <c r="DEP237" s="26"/>
      <c r="DEQ237" s="26"/>
      <c r="DER237" s="26"/>
      <c r="DES237" s="26"/>
      <c r="DET237" s="26"/>
      <c r="DEU237" s="26"/>
      <c r="DEV237" s="26"/>
      <c r="DEW237" s="26"/>
      <c r="DEX237" s="26"/>
      <c r="DEY237" s="26"/>
      <c r="DEZ237" s="26"/>
      <c r="DFA237" s="26"/>
      <c r="DFB237" s="26"/>
      <c r="DFC237" s="26"/>
      <c r="DFD237" s="26"/>
      <c r="DFE237" s="26"/>
      <c r="DFF237" s="26"/>
      <c r="DFG237" s="26"/>
      <c r="DFH237" s="26"/>
      <c r="DFI237" s="26"/>
      <c r="DFJ237" s="26"/>
      <c r="DFK237" s="26"/>
      <c r="DFL237" s="26"/>
      <c r="DFM237" s="26"/>
      <c r="DFN237" s="26"/>
      <c r="DFO237" s="26"/>
      <c r="DFP237" s="26"/>
      <c r="DFQ237" s="26"/>
      <c r="DFR237" s="26"/>
      <c r="DFS237" s="26"/>
      <c r="DFT237" s="26"/>
      <c r="DFU237" s="26"/>
      <c r="DFV237" s="26"/>
      <c r="DFW237" s="26"/>
      <c r="DFX237" s="26"/>
      <c r="DFY237" s="26"/>
      <c r="DFZ237" s="26"/>
      <c r="DGA237" s="26"/>
      <c r="DGB237" s="26"/>
      <c r="DGC237" s="26"/>
      <c r="DGD237" s="26"/>
      <c r="DGE237" s="26"/>
      <c r="DGF237" s="26"/>
      <c r="DGG237" s="26"/>
      <c r="DGH237" s="26"/>
      <c r="DGI237" s="26"/>
      <c r="DGJ237" s="26"/>
      <c r="DGK237" s="26"/>
      <c r="DGL237" s="26"/>
      <c r="DGM237" s="26"/>
      <c r="DGN237" s="26"/>
      <c r="DGO237" s="26"/>
      <c r="DGP237" s="26"/>
      <c r="DGQ237" s="26"/>
      <c r="DGR237" s="26"/>
      <c r="DGS237" s="26"/>
      <c r="DGT237" s="26"/>
      <c r="DGU237" s="26"/>
      <c r="DGV237" s="26"/>
      <c r="DGW237" s="26"/>
      <c r="DGX237" s="26"/>
      <c r="DGY237" s="26"/>
      <c r="DGZ237" s="26"/>
      <c r="DHA237" s="26"/>
      <c r="DHB237" s="26"/>
      <c r="DHC237" s="26"/>
      <c r="DHD237" s="26"/>
      <c r="DHE237" s="26"/>
      <c r="DHF237" s="26"/>
      <c r="DHG237" s="26"/>
      <c r="DHH237" s="26"/>
      <c r="DHI237" s="26"/>
      <c r="DHJ237" s="26"/>
      <c r="DHK237" s="26"/>
      <c r="DHL237" s="26"/>
      <c r="DHM237" s="26"/>
      <c r="DHN237" s="26"/>
      <c r="DHO237" s="26"/>
      <c r="DHP237" s="26"/>
      <c r="DHQ237" s="26"/>
      <c r="DHR237" s="26"/>
      <c r="DHS237" s="26"/>
      <c r="DHT237" s="26"/>
      <c r="DHU237" s="26"/>
      <c r="DHV237" s="26"/>
      <c r="DHW237" s="26"/>
      <c r="DHX237" s="26"/>
      <c r="DHY237" s="26"/>
      <c r="DHZ237" s="26"/>
      <c r="DIA237" s="26"/>
      <c r="DIB237" s="26"/>
      <c r="DIC237" s="26"/>
      <c r="DID237" s="26"/>
      <c r="DIE237" s="26"/>
      <c r="DIF237" s="26"/>
      <c r="DIG237" s="26"/>
      <c r="DIH237" s="26"/>
      <c r="DII237" s="26"/>
      <c r="DIJ237" s="26"/>
      <c r="DIK237" s="26"/>
      <c r="DIL237" s="26"/>
      <c r="DIM237" s="26"/>
      <c r="DIN237" s="26"/>
      <c r="DIO237" s="26"/>
      <c r="DIP237" s="26"/>
      <c r="DIQ237" s="26"/>
      <c r="DIR237" s="26"/>
      <c r="DIS237" s="26"/>
      <c r="DIT237" s="26"/>
      <c r="DIU237" s="26"/>
      <c r="DIV237" s="26"/>
      <c r="DIW237" s="26"/>
      <c r="DIX237" s="26"/>
      <c r="DIY237" s="26"/>
      <c r="DIZ237" s="26"/>
      <c r="DJA237" s="26"/>
      <c r="DJB237" s="26"/>
      <c r="DJC237" s="26"/>
      <c r="DJD237" s="26"/>
      <c r="DJE237" s="26"/>
      <c r="DJF237" s="26"/>
      <c r="DJG237" s="26"/>
      <c r="DJH237" s="26"/>
      <c r="DJI237" s="26"/>
      <c r="DJJ237" s="26"/>
      <c r="DJK237" s="26"/>
      <c r="DJL237" s="26"/>
      <c r="DJM237" s="26"/>
      <c r="DJN237" s="26"/>
      <c r="DJO237" s="26"/>
      <c r="DJP237" s="26"/>
      <c r="DJQ237" s="26"/>
      <c r="DJR237" s="26"/>
      <c r="DJS237" s="26"/>
      <c r="DJT237" s="26"/>
      <c r="DJU237" s="26"/>
      <c r="DJV237" s="26"/>
      <c r="DJW237" s="26"/>
      <c r="DJX237" s="26"/>
      <c r="DJY237" s="26"/>
      <c r="DJZ237" s="26"/>
      <c r="DKA237" s="26"/>
      <c r="DKB237" s="26"/>
      <c r="DKC237" s="26"/>
      <c r="DKD237" s="26"/>
      <c r="DKE237" s="26"/>
      <c r="DKF237" s="26"/>
      <c r="DKG237" s="26"/>
      <c r="DKH237" s="26"/>
      <c r="DKI237" s="26"/>
      <c r="DKJ237" s="26"/>
      <c r="DKK237" s="26"/>
      <c r="DKL237" s="26"/>
      <c r="DKM237" s="26"/>
      <c r="DKN237" s="26"/>
      <c r="DKO237" s="26"/>
      <c r="DKP237" s="26"/>
      <c r="DKQ237" s="26"/>
      <c r="DKR237" s="26"/>
      <c r="DKS237" s="26"/>
      <c r="DKT237" s="26"/>
      <c r="DKU237" s="26"/>
      <c r="DKV237" s="26"/>
      <c r="DKW237" s="26"/>
      <c r="DKX237" s="26"/>
      <c r="DKY237" s="26"/>
      <c r="DKZ237" s="26"/>
      <c r="DLA237" s="26"/>
      <c r="DLB237" s="26"/>
      <c r="DLC237" s="26"/>
      <c r="DLD237" s="26"/>
      <c r="DLE237" s="26"/>
      <c r="DLF237" s="26"/>
      <c r="DLG237" s="26"/>
      <c r="DLH237" s="26"/>
      <c r="DLI237" s="26"/>
      <c r="DLJ237" s="26"/>
      <c r="DLK237" s="26"/>
      <c r="DLL237" s="26"/>
      <c r="DLM237" s="26"/>
      <c r="DLN237" s="26"/>
      <c r="DLO237" s="26"/>
      <c r="DLP237" s="26"/>
      <c r="DLQ237" s="26"/>
      <c r="DLR237" s="26"/>
      <c r="DLS237" s="26"/>
      <c r="DLT237" s="26"/>
      <c r="DLU237" s="26"/>
      <c r="DLV237" s="26"/>
      <c r="DLW237" s="26"/>
      <c r="DLX237" s="26"/>
      <c r="DLY237" s="26"/>
      <c r="DLZ237" s="26"/>
      <c r="DMA237" s="26"/>
      <c r="DMB237" s="26"/>
      <c r="DMC237" s="26"/>
      <c r="DMD237" s="26"/>
      <c r="DME237" s="26"/>
      <c r="DMF237" s="26"/>
      <c r="DMG237" s="26"/>
      <c r="DMH237" s="26"/>
      <c r="DMI237" s="26"/>
      <c r="DMJ237" s="26"/>
      <c r="DMK237" s="26"/>
      <c r="DML237" s="26"/>
      <c r="DMM237" s="26"/>
      <c r="DMN237" s="26"/>
      <c r="DMO237" s="26"/>
      <c r="DMP237" s="26"/>
      <c r="DMQ237" s="26"/>
      <c r="DMR237" s="26"/>
      <c r="DMS237" s="26"/>
      <c r="DMT237" s="26"/>
      <c r="DMU237" s="26"/>
      <c r="DMV237" s="26"/>
      <c r="DMW237" s="26"/>
      <c r="DMX237" s="26"/>
      <c r="DMY237" s="26"/>
      <c r="DMZ237" s="26"/>
      <c r="DNA237" s="26"/>
      <c r="DNB237" s="26"/>
      <c r="DNC237" s="26"/>
      <c r="DND237" s="26"/>
      <c r="DNE237" s="26"/>
      <c r="DNF237" s="26"/>
      <c r="DNG237" s="26"/>
      <c r="DNH237" s="26"/>
      <c r="DNI237" s="26"/>
      <c r="DNJ237" s="26"/>
      <c r="DNK237" s="26"/>
      <c r="DNL237" s="26"/>
      <c r="DNM237" s="26"/>
      <c r="DNN237" s="26"/>
      <c r="DNO237" s="26"/>
      <c r="DNP237" s="26"/>
      <c r="DNQ237" s="26"/>
      <c r="DNR237" s="26"/>
      <c r="DNS237" s="26"/>
      <c r="DNT237" s="26"/>
      <c r="DNU237" s="26"/>
      <c r="DNV237" s="26"/>
      <c r="DNW237" s="26"/>
      <c r="DNX237" s="26"/>
      <c r="DNY237" s="26"/>
      <c r="DNZ237" s="26"/>
      <c r="DOA237" s="26"/>
      <c r="DOB237" s="26"/>
      <c r="DOC237" s="26"/>
      <c r="DOD237" s="26"/>
      <c r="DOE237" s="26"/>
      <c r="DOF237" s="26"/>
      <c r="DOG237" s="26"/>
      <c r="DOH237" s="26"/>
      <c r="DOI237" s="26"/>
      <c r="DOJ237" s="26"/>
      <c r="DOK237" s="26"/>
      <c r="DOL237" s="26"/>
      <c r="DOM237" s="26"/>
      <c r="DON237" s="26"/>
      <c r="DOO237" s="26"/>
      <c r="DOP237" s="26"/>
      <c r="DOQ237" s="26"/>
      <c r="DOR237" s="26"/>
      <c r="DOS237" s="26"/>
      <c r="DOT237" s="26"/>
      <c r="DOU237" s="26"/>
      <c r="DOV237" s="26"/>
      <c r="DOW237" s="26"/>
      <c r="DOX237" s="26"/>
      <c r="DOY237" s="26"/>
      <c r="DOZ237" s="26"/>
      <c r="DPA237" s="26"/>
      <c r="DPB237" s="26"/>
      <c r="DPC237" s="26"/>
      <c r="DPD237" s="26"/>
      <c r="DPE237" s="26"/>
      <c r="DPF237" s="26"/>
      <c r="DPG237" s="26"/>
      <c r="DPH237" s="26"/>
      <c r="DPI237" s="26"/>
      <c r="DPJ237" s="26"/>
      <c r="DPK237" s="26"/>
      <c r="DPL237" s="26"/>
      <c r="DPM237" s="26"/>
      <c r="DPN237" s="26"/>
      <c r="DPO237" s="26"/>
      <c r="DPP237" s="26"/>
      <c r="DPQ237" s="26"/>
      <c r="DPR237" s="26"/>
      <c r="DPS237" s="26"/>
      <c r="DPT237" s="26"/>
      <c r="DPU237" s="26"/>
      <c r="DPV237" s="26"/>
      <c r="DPW237" s="26"/>
      <c r="DPX237" s="26"/>
      <c r="DPY237" s="26"/>
      <c r="DPZ237" s="26"/>
      <c r="DQA237" s="26"/>
      <c r="DQB237" s="26"/>
      <c r="DQC237" s="26"/>
      <c r="DQD237" s="26"/>
      <c r="DQE237" s="26"/>
      <c r="DQF237" s="26"/>
      <c r="DQG237" s="26"/>
      <c r="DQH237" s="26"/>
      <c r="DQI237" s="26"/>
      <c r="DQJ237" s="26"/>
      <c r="DQK237" s="26"/>
      <c r="DQL237" s="26"/>
      <c r="DQM237" s="26"/>
      <c r="DQN237" s="26"/>
      <c r="DQO237" s="26"/>
      <c r="DQP237" s="26"/>
      <c r="DQQ237" s="26"/>
      <c r="DQR237" s="26"/>
      <c r="DQS237" s="26"/>
      <c r="DQT237" s="26"/>
      <c r="DQU237" s="26"/>
      <c r="DQV237" s="26"/>
      <c r="DQW237" s="26"/>
      <c r="DQX237" s="26"/>
      <c r="DQY237" s="26"/>
      <c r="DQZ237" s="26"/>
      <c r="DRA237" s="26"/>
      <c r="DRB237" s="26"/>
      <c r="DRC237" s="26"/>
      <c r="DRD237" s="26"/>
      <c r="DRE237" s="26"/>
      <c r="DRF237" s="26"/>
      <c r="DRG237" s="26"/>
      <c r="DRH237" s="26"/>
      <c r="DRI237" s="26"/>
      <c r="DRJ237" s="26"/>
      <c r="DRK237" s="26"/>
      <c r="DRL237" s="26"/>
      <c r="DRM237" s="26"/>
      <c r="DRN237" s="26"/>
      <c r="DRO237" s="26"/>
      <c r="DRP237" s="26"/>
      <c r="DRQ237" s="26"/>
      <c r="DRR237" s="26"/>
      <c r="DRS237" s="26"/>
      <c r="DRT237" s="26"/>
      <c r="DRU237" s="26"/>
      <c r="DRV237" s="26"/>
      <c r="DRW237" s="26"/>
      <c r="DRX237" s="26"/>
      <c r="DRY237" s="26"/>
      <c r="DRZ237" s="26"/>
      <c r="DSA237" s="26"/>
      <c r="DSB237" s="26"/>
      <c r="DSC237" s="26"/>
      <c r="DSD237" s="26"/>
      <c r="DSE237" s="26"/>
      <c r="DSF237" s="26"/>
      <c r="DSG237" s="26"/>
      <c r="DSH237" s="26"/>
      <c r="DSI237" s="26"/>
      <c r="DSJ237" s="26"/>
      <c r="DSK237" s="26"/>
      <c r="DSL237" s="26"/>
      <c r="DSM237" s="26"/>
      <c r="DSN237" s="26"/>
      <c r="DSO237" s="26"/>
      <c r="DSP237" s="26"/>
      <c r="DSQ237" s="26"/>
      <c r="DSR237" s="26"/>
      <c r="DSS237" s="26"/>
      <c r="DST237" s="26"/>
      <c r="DSU237" s="26"/>
      <c r="DSV237" s="26"/>
      <c r="DSW237" s="26"/>
      <c r="DSX237" s="26"/>
      <c r="DSY237" s="26"/>
      <c r="DSZ237" s="26"/>
      <c r="DTA237" s="26"/>
      <c r="DTB237" s="26"/>
      <c r="DTC237" s="26"/>
      <c r="DTD237" s="26"/>
      <c r="DTE237" s="26"/>
      <c r="DTF237" s="26"/>
      <c r="DTG237" s="26"/>
      <c r="DTH237" s="26"/>
      <c r="DTI237" s="26"/>
      <c r="DTJ237" s="26"/>
      <c r="DTK237" s="26"/>
      <c r="DTL237" s="26"/>
      <c r="DTM237" s="26"/>
      <c r="DTN237" s="26"/>
      <c r="DTO237" s="26"/>
      <c r="DTP237" s="26"/>
      <c r="DTQ237" s="26"/>
      <c r="DTR237" s="26"/>
      <c r="DTS237" s="26"/>
      <c r="DTT237" s="26"/>
      <c r="DTU237" s="26"/>
      <c r="DTV237" s="26"/>
      <c r="DTW237" s="26"/>
      <c r="DTX237" s="26"/>
      <c r="DTY237" s="26"/>
      <c r="DTZ237" s="26"/>
      <c r="DUA237" s="26"/>
      <c r="DUB237" s="26"/>
      <c r="DUC237" s="26"/>
      <c r="DUD237" s="26"/>
      <c r="DUE237" s="26"/>
      <c r="DUF237" s="26"/>
      <c r="DUG237" s="26"/>
      <c r="DUH237" s="26"/>
      <c r="DUI237" s="26"/>
      <c r="DUJ237" s="26"/>
      <c r="DUK237" s="26"/>
      <c r="DUL237" s="26"/>
      <c r="DUM237" s="26"/>
      <c r="DUN237" s="26"/>
      <c r="DUO237" s="26"/>
      <c r="DUP237" s="26"/>
      <c r="DUQ237" s="26"/>
      <c r="DUR237" s="26"/>
      <c r="DUS237" s="26"/>
      <c r="DUT237" s="26"/>
      <c r="DUU237" s="26"/>
      <c r="DUV237" s="26"/>
      <c r="DUW237" s="26"/>
      <c r="DUX237" s="26"/>
      <c r="DUY237" s="26"/>
      <c r="DUZ237" s="26"/>
      <c r="DVA237" s="26"/>
      <c r="DVB237" s="26"/>
      <c r="DVC237" s="26"/>
      <c r="DVD237" s="26"/>
      <c r="DVE237" s="26"/>
      <c r="DVF237" s="26"/>
      <c r="DVG237" s="26"/>
      <c r="DVH237" s="26"/>
      <c r="DVI237" s="26"/>
      <c r="DVJ237" s="26"/>
      <c r="DVK237" s="26"/>
      <c r="DVL237" s="26"/>
      <c r="DVM237" s="26"/>
      <c r="DVN237" s="26"/>
      <c r="DVO237" s="26"/>
      <c r="DVP237" s="26"/>
      <c r="DVQ237" s="26"/>
      <c r="DVR237" s="26"/>
      <c r="DVS237" s="26"/>
      <c r="DVT237" s="26"/>
      <c r="DVU237" s="26"/>
      <c r="DVV237" s="26"/>
      <c r="DVW237" s="26"/>
      <c r="DVX237" s="26"/>
      <c r="DVY237" s="26"/>
      <c r="DVZ237" s="26"/>
      <c r="DWA237" s="26"/>
      <c r="DWB237" s="26"/>
      <c r="DWC237" s="26"/>
      <c r="DWD237" s="26"/>
      <c r="DWE237" s="26"/>
      <c r="DWF237" s="26"/>
      <c r="DWG237" s="26"/>
      <c r="DWH237" s="26"/>
      <c r="DWI237" s="26"/>
      <c r="DWJ237" s="26"/>
      <c r="DWK237" s="26"/>
      <c r="DWL237" s="26"/>
      <c r="DWM237" s="26"/>
      <c r="DWN237" s="26"/>
      <c r="DWO237" s="26"/>
      <c r="DWP237" s="26"/>
      <c r="DWQ237" s="26"/>
      <c r="DWR237" s="26"/>
      <c r="DWS237" s="26"/>
      <c r="DWT237" s="26"/>
      <c r="DWU237" s="26"/>
      <c r="DWV237" s="26"/>
      <c r="DWW237" s="26"/>
      <c r="DWX237" s="26"/>
      <c r="DWY237" s="26"/>
      <c r="DWZ237" s="26"/>
      <c r="DXA237" s="26"/>
      <c r="DXB237" s="26"/>
      <c r="DXC237" s="26"/>
      <c r="DXD237" s="26"/>
      <c r="DXE237" s="26"/>
      <c r="DXF237" s="26"/>
      <c r="DXG237" s="26"/>
      <c r="DXH237" s="26"/>
      <c r="DXI237" s="26"/>
      <c r="DXJ237" s="26"/>
      <c r="DXK237" s="26"/>
      <c r="DXL237" s="26"/>
      <c r="DXM237" s="26"/>
      <c r="DXN237" s="26"/>
      <c r="DXO237" s="26"/>
      <c r="DXP237" s="26"/>
      <c r="DXQ237" s="26"/>
      <c r="DXR237" s="26"/>
      <c r="DXS237" s="26"/>
      <c r="DXT237" s="26"/>
      <c r="DXU237" s="26"/>
      <c r="DXV237" s="26"/>
      <c r="DXW237" s="26"/>
      <c r="DXX237" s="26"/>
      <c r="DXY237" s="26"/>
      <c r="DXZ237" s="26"/>
      <c r="DYA237" s="26"/>
      <c r="DYB237" s="26"/>
      <c r="DYC237" s="26"/>
      <c r="DYD237" s="26"/>
      <c r="DYE237" s="26"/>
      <c r="DYF237" s="26"/>
      <c r="DYG237" s="26"/>
      <c r="DYH237" s="26"/>
      <c r="DYI237" s="26"/>
      <c r="DYJ237" s="26"/>
      <c r="DYK237" s="26"/>
      <c r="DYL237" s="26"/>
      <c r="DYM237" s="26"/>
      <c r="DYN237" s="26"/>
      <c r="DYO237" s="26"/>
      <c r="DYP237" s="26"/>
      <c r="DYQ237" s="26"/>
      <c r="DYR237" s="26"/>
      <c r="DYS237" s="26"/>
      <c r="DYT237" s="26"/>
      <c r="DYU237" s="26"/>
      <c r="DYV237" s="26"/>
      <c r="DYW237" s="26"/>
      <c r="DYX237" s="26"/>
      <c r="DYY237" s="26"/>
      <c r="DYZ237" s="26"/>
      <c r="DZA237" s="26"/>
      <c r="DZB237" s="26"/>
      <c r="DZC237" s="26"/>
      <c r="DZD237" s="26"/>
      <c r="DZE237" s="26"/>
      <c r="DZF237" s="26"/>
      <c r="DZG237" s="26"/>
      <c r="DZH237" s="26"/>
      <c r="DZI237" s="26"/>
      <c r="DZJ237" s="26"/>
      <c r="DZK237" s="26"/>
      <c r="DZL237" s="26"/>
      <c r="DZM237" s="26"/>
      <c r="DZN237" s="26"/>
      <c r="DZO237" s="26"/>
      <c r="DZP237" s="26"/>
      <c r="DZQ237" s="26"/>
      <c r="DZR237" s="26"/>
      <c r="DZS237" s="26"/>
      <c r="DZT237" s="26"/>
      <c r="DZU237" s="26"/>
      <c r="DZV237" s="26"/>
      <c r="DZW237" s="26"/>
      <c r="DZX237" s="26"/>
      <c r="DZY237" s="26"/>
      <c r="DZZ237" s="26"/>
      <c r="EAA237" s="26"/>
      <c r="EAB237" s="26"/>
      <c r="EAC237" s="26"/>
      <c r="EAD237" s="26"/>
      <c r="EAE237" s="26"/>
      <c r="EAF237" s="26"/>
      <c r="EAG237" s="26"/>
      <c r="EAH237" s="26"/>
      <c r="EAI237" s="26"/>
      <c r="EAJ237" s="26"/>
      <c r="EAK237" s="26"/>
      <c r="EAL237" s="26"/>
      <c r="EAM237" s="26"/>
      <c r="EAN237" s="26"/>
      <c r="EAO237" s="26"/>
      <c r="EAP237" s="26"/>
      <c r="EAQ237" s="26"/>
      <c r="EAR237" s="26"/>
      <c r="EAS237" s="26"/>
      <c r="EAT237" s="26"/>
      <c r="EAU237" s="26"/>
      <c r="EAV237" s="26"/>
      <c r="EAW237" s="26"/>
      <c r="EAX237" s="26"/>
      <c r="EAY237" s="26"/>
      <c r="EAZ237" s="26"/>
      <c r="EBA237" s="26"/>
      <c r="EBB237" s="26"/>
      <c r="EBC237" s="26"/>
      <c r="EBD237" s="26"/>
      <c r="EBE237" s="26"/>
      <c r="EBF237" s="26"/>
      <c r="EBG237" s="26"/>
      <c r="EBH237" s="26"/>
      <c r="EBI237" s="26"/>
      <c r="EBJ237" s="26"/>
      <c r="EBK237" s="26"/>
      <c r="EBL237" s="26"/>
      <c r="EBM237" s="26"/>
      <c r="EBN237" s="26"/>
      <c r="EBO237" s="26"/>
      <c r="EBP237" s="26"/>
      <c r="EBQ237" s="26"/>
      <c r="EBR237" s="26"/>
      <c r="EBS237" s="26"/>
      <c r="EBT237" s="26"/>
      <c r="EBU237" s="26"/>
      <c r="EBV237" s="26"/>
      <c r="EBW237" s="26"/>
      <c r="EBX237" s="26"/>
      <c r="EBY237" s="26"/>
      <c r="EBZ237" s="26"/>
      <c r="ECA237" s="26"/>
      <c r="ECB237" s="26"/>
      <c r="ECC237" s="26"/>
      <c r="ECD237" s="26"/>
      <c r="ECE237" s="26"/>
      <c r="ECF237" s="26"/>
      <c r="ECG237" s="26"/>
      <c r="ECH237" s="26"/>
      <c r="ECI237" s="26"/>
      <c r="ECJ237" s="26"/>
      <c r="ECK237" s="26"/>
      <c r="ECL237" s="26"/>
      <c r="ECM237" s="26"/>
      <c r="ECN237" s="26"/>
      <c r="ECO237" s="26"/>
      <c r="ECP237" s="26"/>
      <c r="ECQ237" s="26"/>
      <c r="ECR237" s="26"/>
      <c r="ECS237" s="26"/>
      <c r="ECT237" s="26"/>
      <c r="ECU237" s="26"/>
      <c r="ECV237" s="26"/>
      <c r="ECW237" s="26"/>
      <c r="ECX237" s="26"/>
      <c r="ECY237" s="26"/>
      <c r="ECZ237" s="26"/>
      <c r="EDA237" s="26"/>
      <c r="EDB237" s="26"/>
      <c r="EDC237" s="26"/>
      <c r="EDD237" s="26"/>
      <c r="EDE237" s="26"/>
      <c r="EDF237" s="26"/>
      <c r="EDG237" s="26"/>
      <c r="EDH237" s="26"/>
      <c r="EDI237" s="26"/>
      <c r="EDJ237" s="26"/>
      <c r="EDK237" s="26"/>
      <c r="EDL237" s="26"/>
      <c r="EDM237" s="26"/>
      <c r="EDN237" s="26"/>
      <c r="EDO237" s="26"/>
      <c r="EDP237" s="26"/>
      <c r="EDQ237" s="26"/>
      <c r="EDR237" s="26"/>
      <c r="EDS237" s="26"/>
      <c r="EDT237" s="26"/>
      <c r="EDU237" s="26"/>
      <c r="EDV237" s="26"/>
      <c r="EDW237" s="26"/>
      <c r="EDX237" s="26"/>
      <c r="EDY237" s="26"/>
      <c r="EDZ237" s="26"/>
      <c r="EEA237" s="26"/>
      <c r="EEB237" s="26"/>
      <c r="EEC237" s="26"/>
      <c r="EED237" s="26"/>
      <c r="EEE237" s="26"/>
      <c r="EEF237" s="26"/>
      <c r="EEG237" s="26"/>
      <c r="EEH237" s="26"/>
      <c r="EEI237" s="26"/>
      <c r="EEJ237" s="26"/>
      <c r="EEK237" s="26"/>
      <c r="EEL237" s="26"/>
      <c r="EEM237" s="26"/>
      <c r="EEN237" s="26"/>
      <c r="EEO237" s="26"/>
      <c r="EEP237" s="26"/>
      <c r="EEQ237" s="26"/>
      <c r="EER237" s="26"/>
      <c r="EES237" s="26"/>
      <c r="EET237" s="26"/>
      <c r="EEU237" s="26"/>
      <c r="EEV237" s="26"/>
      <c r="EEW237" s="26"/>
      <c r="EEX237" s="26"/>
      <c r="EEY237" s="26"/>
      <c r="EEZ237" s="26"/>
      <c r="EFA237" s="26"/>
      <c r="EFB237" s="26"/>
      <c r="EFC237" s="26"/>
      <c r="EFD237" s="26"/>
      <c r="EFE237" s="26"/>
      <c r="EFF237" s="26"/>
      <c r="EFG237" s="26"/>
      <c r="EFH237" s="26"/>
      <c r="EFI237" s="26"/>
      <c r="EFJ237" s="26"/>
      <c r="EFK237" s="26"/>
      <c r="EFL237" s="26"/>
      <c r="EFM237" s="26"/>
      <c r="EFN237" s="26"/>
      <c r="EFO237" s="26"/>
      <c r="EFP237" s="26"/>
      <c r="EFQ237" s="26"/>
      <c r="EFR237" s="26"/>
      <c r="EFS237" s="26"/>
      <c r="EFT237" s="26"/>
      <c r="EFU237" s="26"/>
      <c r="EFV237" s="26"/>
      <c r="EFW237" s="26"/>
      <c r="EFX237" s="26"/>
      <c r="EFY237" s="26"/>
      <c r="EFZ237" s="26"/>
      <c r="EGA237" s="26"/>
      <c r="EGB237" s="26"/>
      <c r="EGC237" s="26"/>
      <c r="EGD237" s="26"/>
      <c r="EGE237" s="26"/>
      <c r="EGF237" s="26"/>
      <c r="EGG237" s="26"/>
      <c r="EGH237" s="26"/>
      <c r="EGI237" s="26"/>
      <c r="EGJ237" s="26"/>
      <c r="EGK237" s="26"/>
      <c r="EGL237" s="26"/>
      <c r="EGM237" s="26"/>
      <c r="EGN237" s="26"/>
      <c r="EGO237" s="26"/>
      <c r="EGP237" s="26"/>
      <c r="EGQ237" s="26"/>
      <c r="EGR237" s="26"/>
      <c r="EGS237" s="26"/>
      <c r="EGT237" s="26"/>
      <c r="EGU237" s="26"/>
      <c r="EGV237" s="26"/>
      <c r="EGW237" s="26"/>
      <c r="EGX237" s="26"/>
      <c r="EGY237" s="26"/>
      <c r="EGZ237" s="26"/>
      <c r="EHA237" s="26"/>
      <c r="EHB237" s="26"/>
      <c r="EHC237" s="26"/>
      <c r="EHD237" s="26"/>
      <c r="EHE237" s="26"/>
      <c r="EHF237" s="26"/>
      <c r="EHG237" s="26"/>
      <c r="EHH237" s="26"/>
      <c r="EHI237" s="26"/>
      <c r="EHJ237" s="26"/>
      <c r="EHK237" s="26"/>
      <c r="EHL237" s="26"/>
      <c r="EHM237" s="26"/>
      <c r="EHN237" s="26"/>
      <c r="EHO237" s="26"/>
      <c r="EHP237" s="26"/>
      <c r="EHQ237" s="26"/>
      <c r="EHR237" s="26"/>
      <c r="EHS237" s="26"/>
      <c r="EHT237" s="26"/>
      <c r="EHU237" s="26"/>
      <c r="EHV237" s="26"/>
      <c r="EHW237" s="26"/>
      <c r="EHX237" s="26"/>
      <c r="EHY237" s="26"/>
      <c r="EHZ237" s="26"/>
      <c r="EIA237" s="26"/>
      <c r="EIB237" s="26"/>
      <c r="EIC237" s="26"/>
      <c r="EID237" s="26"/>
      <c r="EIE237" s="26"/>
      <c r="EIF237" s="26"/>
      <c r="EIG237" s="26"/>
      <c r="EIH237" s="26"/>
      <c r="EII237" s="26"/>
      <c r="EIJ237" s="26"/>
      <c r="EIK237" s="26"/>
      <c r="EIL237" s="26"/>
      <c r="EIM237" s="26"/>
      <c r="EIN237" s="26"/>
      <c r="EIO237" s="26"/>
      <c r="EIP237" s="26"/>
      <c r="EIQ237" s="26"/>
      <c r="EIR237" s="26"/>
      <c r="EIS237" s="26"/>
      <c r="EIT237" s="26"/>
      <c r="EIU237" s="26"/>
      <c r="EIV237" s="26"/>
      <c r="EIW237" s="26"/>
      <c r="EIX237" s="26"/>
      <c r="EIY237" s="26"/>
      <c r="EIZ237" s="26"/>
      <c r="EJA237" s="26"/>
      <c r="EJB237" s="26"/>
      <c r="EJC237" s="26"/>
      <c r="EJD237" s="26"/>
      <c r="EJE237" s="26"/>
      <c r="EJF237" s="26"/>
      <c r="EJG237" s="26"/>
      <c r="EJH237" s="26"/>
      <c r="EJI237" s="26"/>
      <c r="EJJ237" s="26"/>
      <c r="EJK237" s="26"/>
      <c r="EJL237" s="26"/>
      <c r="EJM237" s="26"/>
      <c r="EJN237" s="26"/>
      <c r="EJO237" s="26"/>
      <c r="EJP237" s="26"/>
      <c r="EJQ237" s="26"/>
      <c r="EJR237" s="26"/>
      <c r="EJS237" s="26"/>
      <c r="EJT237" s="26"/>
      <c r="EJU237" s="26"/>
      <c r="EJV237" s="26"/>
      <c r="EJW237" s="26"/>
      <c r="EJX237" s="26"/>
      <c r="EJY237" s="26"/>
      <c r="EJZ237" s="26"/>
      <c r="EKA237" s="26"/>
      <c r="EKB237" s="26"/>
      <c r="EKC237" s="26"/>
      <c r="EKD237" s="26"/>
      <c r="EKE237" s="26"/>
      <c r="EKF237" s="26"/>
      <c r="EKG237" s="26"/>
      <c r="EKH237" s="26"/>
      <c r="EKI237" s="26"/>
      <c r="EKJ237" s="26"/>
      <c r="EKK237" s="26"/>
      <c r="EKL237" s="26"/>
      <c r="EKM237" s="26"/>
      <c r="EKN237" s="26"/>
      <c r="EKO237" s="26"/>
      <c r="EKP237" s="26"/>
      <c r="EKQ237" s="26"/>
      <c r="EKR237" s="26"/>
      <c r="EKS237" s="26"/>
      <c r="EKT237" s="26"/>
      <c r="EKU237" s="26"/>
      <c r="EKV237" s="26"/>
      <c r="EKW237" s="26"/>
      <c r="EKX237" s="26"/>
      <c r="EKY237" s="26"/>
      <c r="EKZ237" s="26"/>
      <c r="ELA237" s="26"/>
      <c r="ELB237" s="26"/>
      <c r="ELC237" s="26"/>
      <c r="ELD237" s="26"/>
      <c r="ELE237" s="26"/>
      <c r="ELF237" s="26"/>
      <c r="ELG237" s="26"/>
      <c r="ELH237" s="26"/>
      <c r="ELI237" s="26"/>
      <c r="ELJ237" s="26"/>
      <c r="ELK237" s="26"/>
      <c r="ELL237" s="26"/>
      <c r="ELM237" s="26"/>
      <c r="ELN237" s="26"/>
      <c r="ELO237" s="26"/>
      <c r="ELP237" s="26"/>
      <c r="ELQ237" s="26"/>
      <c r="ELR237" s="26"/>
      <c r="ELS237" s="26"/>
      <c r="ELT237" s="26"/>
      <c r="ELU237" s="26"/>
      <c r="ELV237" s="26"/>
      <c r="ELW237" s="26"/>
      <c r="ELX237" s="26"/>
      <c r="ELY237" s="26"/>
      <c r="ELZ237" s="26"/>
      <c r="EMA237" s="26"/>
      <c r="EMB237" s="26"/>
      <c r="EMC237" s="26"/>
      <c r="EMD237" s="26"/>
      <c r="EME237" s="26"/>
      <c r="EMF237" s="26"/>
      <c r="EMG237" s="26"/>
      <c r="EMH237" s="26"/>
      <c r="EMI237" s="26"/>
      <c r="EMJ237" s="26"/>
      <c r="EMK237" s="26"/>
      <c r="EML237" s="26"/>
      <c r="EMM237" s="26"/>
      <c r="EMN237" s="26"/>
      <c r="EMO237" s="26"/>
      <c r="EMP237" s="26"/>
      <c r="EMQ237" s="26"/>
      <c r="EMR237" s="26"/>
      <c r="EMS237" s="26"/>
      <c r="EMT237" s="26"/>
      <c r="EMU237" s="26"/>
      <c r="EMV237" s="26"/>
      <c r="EMW237" s="26"/>
      <c r="EMX237" s="26"/>
      <c r="EMY237" s="26"/>
      <c r="EMZ237" s="26"/>
      <c r="ENA237" s="26"/>
      <c r="ENB237" s="26"/>
      <c r="ENC237" s="26"/>
      <c r="END237" s="26"/>
      <c r="ENE237" s="26"/>
      <c r="ENF237" s="26"/>
      <c r="ENG237" s="26"/>
      <c r="ENH237" s="26"/>
      <c r="ENI237" s="26"/>
      <c r="ENJ237" s="26"/>
      <c r="ENK237" s="26"/>
      <c r="ENL237" s="26"/>
      <c r="ENM237" s="26"/>
      <c r="ENN237" s="26"/>
      <c r="ENO237" s="26"/>
      <c r="ENP237" s="26"/>
      <c r="ENQ237" s="26"/>
      <c r="ENR237" s="26"/>
      <c r="ENS237" s="26"/>
      <c r="ENT237" s="26"/>
      <c r="ENU237" s="26"/>
      <c r="ENV237" s="26"/>
      <c r="ENW237" s="26"/>
      <c r="ENX237" s="26"/>
      <c r="ENY237" s="26"/>
      <c r="ENZ237" s="26"/>
      <c r="EOA237" s="26"/>
      <c r="EOB237" s="26"/>
      <c r="EOC237" s="26"/>
      <c r="EOD237" s="26"/>
      <c r="EOE237" s="26"/>
      <c r="EOF237" s="26"/>
      <c r="EOG237" s="26"/>
      <c r="EOH237" s="26"/>
      <c r="EOI237" s="26"/>
      <c r="EOJ237" s="26"/>
      <c r="EOK237" s="26"/>
      <c r="EOL237" s="26"/>
      <c r="EOM237" s="26"/>
      <c r="EON237" s="26"/>
      <c r="EOO237" s="26"/>
      <c r="EOP237" s="26"/>
      <c r="EOQ237" s="26"/>
      <c r="EOR237" s="26"/>
      <c r="EOS237" s="26"/>
      <c r="EOT237" s="26"/>
      <c r="EOU237" s="26"/>
      <c r="EOV237" s="26"/>
      <c r="EOW237" s="26"/>
      <c r="EOX237" s="26"/>
      <c r="EOY237" s="26"/>
      <c r="EOZ237" s="26"/>
      <c r="EPA237" s="26"/>
      <c r="EPB237" s="26"/>
      <c r="EPC237" s="26"/>
      <c r="EPD237" s="26"/>
      <c r="EPE237" s="26"/>
      <c r="EPF237" s="26"/>
      <c r="EPG237" s="26"/>
      <c r="EPH237" s="26"/>
      <c r="EPI237" s="26"/>
      <c r="EPJ237" s="26"/>
      <c r="EPK237" s="26"/>
      <c r="EPL237" s="26"/>
      <c r="EPM237" s="26"/>
      <c r="EPN237" s="26"/>
      <c r="EPO237" s="26"/>
      <c r="EPP237" s="26"/>
      <c r="EPQ237" s="26"/>
      <c r="EPR237" s="26"/>
      <c r="EPS237" s="26"/>
      <c r="EPT237" s="26"/>
      <c r="EPU237" s="26"/>
      <c r="EPV237" s="26"/>
      <c r="EPW237" s="26"/>
      <c r="EPX237" s="26"/>
      <c r="EPY237" s="26"/>
      <c r="EPZ237" s="26"/>
      <c r="EQA237" s="26"/>
      <c r="EQB237" s="26"/>
      <c r="EQC237" s="26"/>
      <c r="EQD237" s="26"/>
      <c r="EQE237" s="26"/>
      <c r="EQF237" s="26"/>
      <c r="EQG237" s="26"/>
      <c r="EQH237" s="26"/>
      <c r="EQI237" s="26"/>
      <c r="EQJ237" s="26"/>
      <c r="EQK237" s="26"/>
      <c r="EQL237" s="26"/>
      <c r="EQM237" s="26"/>
      <c r="EQN237" s="26"/>
      <c r="EQO237" s="26"/>
      <c r="EQP237" s="26"/>
      <c r="EQQ237" s="26"/>
      <c r="EQR237" s="26"/>
      <c r="EQS237" s="26"/>
      <c r="EQT237" s="26"/>
      <c r="EQU237" s="26"/>
      <c r="EQV237" s="26"/>
      <c r="EQW237" s="26"/>
      <c r="EQX237" s="26"/>
      <c r="EQY237" s="26"/>
      <c r="EQZ237" s="26"/>
      <c r="ERA237" s="26"/>
      <c r="ERB237" s="26"/>
      <c r="ERC237" s="26"/>
      <c r="ERD237" s="26"/>
      <c r="ERE237" s="26"/>
      <c r="ERF237" s="26"/>
      <c r="ERG237" s="26"/>
      <c r="ERH237" s="26"/>
      <c r="ERI237" s="26"/>
      <c r="ERJ237" s="26"/>
      <c r="ERK237" s="26"/>
      <c r="ERL237" s="26"/>
      <c r="ERM237" s="26"/>
      <c r="ERN237" s="26"/>
      <c r="ERO237" s="26"/>
      <c r="ERP237" s="26"/>
      <c r="ERQ237" s="26"/>
      <c r="ERR237" s="26"/>
      <c r="ERS237" s="26"/>
      <c r="ERT237" s="26"/>
      <c r="ERU237" s="26"/>
      <c r="ERV237" s="26"/>
      <c r="ERW237" s="26"/>
      <c r="ERX237" s="26"/>
      <c r="ERY237" s="26"/>
      <c r="ERZ237" s="26"/>
      <c r="ESA237" s="26"/>
      <c r="ESB237" s="26"/>
      <c r="ESC237" s="26"/>
      <c r="ESD237" s="26"/>
      <c r="ESE237" s="26"/>
      <c r="ESF237" s="26"/>
      <c r="ESG237" s="26"/>
      <c r="ESH237" s="26"/>
      <c r="ESI237" s="26"/>
      <c r="ESJ237" s="26"/>
      <c r="ESK237" s="26"/>
      <c r="ESL237" s="26"/>
      <c r="ESM237" s="26"/>
      <c r="ESN237" s="26"/>
      <c r="ESO237" s="26"/>
      <c r="ESP237" s="26"/>
      <c r="ESQ237" s="26"/>
      <c r="ESR237" s="26"/>
      <c r="ESS237" s="26"/>
      <c r="EST237" s="26"/>
      <c r="ESU237" s="26"/>
      <c r="ESV237" s="26"/>
      <c r="ESW237" s="26"/>
      <c r="ESX237" s="26"/>
      <c r="ESY237" s="26"/>
      <c r="ESZ237" s="26"/>
      <c r="ETA237" s="26"/>
      <c r="ETB237" s="26"/>
      <c r="ETC237" s="26"/>
      <c r="ETD237" s="26"/>
      <c r="ETE237" s="26"/>
      <c r="ETF237" s="26"/>
      <c r="ETG237" s="26"/>
      <c r="ETH237" s="26"/>
      <c r="ETI237" s="26"/>
      <c r="ETJ237" s="26"/>
      <c r="ETK237" s="26"/>
      <c r="ETL237" s="26"/>
      <c r="ETM237" s="26"/>
      <c r="ETN237" s="26"/>
      <c r="ETO237" s="26"/>
      <c r="ETP237" s="26"/>
      <c r="ETQ237" s="26"/>
      <c r="ETR237" s="26"/>
      <c r="ETS237" s="26"/>
      <c r="ETT237" s="26"/>
      <c r="ETU237" s="26"/>
      <c r="ETV237" s="26"/>
      <c r="ETW237" s="26"/>
      <c r="ETX237" s="26"/>
      <c r="ETY237" s="26"/>
      <c r="ETZ237" s="26"/>
      <c r="EUA237" s="26"/>
      <c r="EUB237" s="26"/>
      <c r="EUC237" s="26"/>
      <c r="EUD237" s="26"/>
      <c r="EUE237" s="26"/>
      <c r="EUF237" s="26"/>
      <c r="EUG237" s="26"/>
      <c r="EUH237" s="26"/>
      <c r="EUI237" s="26"/>
      <c r="EUJ237" s="26"/>
      <c r="EUK237" s="26"/>
      <c r="EUL237" s="26"/>
      <c r="EUM237" s="26"/>
      <c r="EUN237" s="26"/>
      <c r="EUO237" s="26"/>
      <c r="EUP237" s="26"/>
      <c r="EUQ237" s="26"/>
      <c r="EUR237" s="26"/>
      <c r="EUS237" s="26"/>
      <c r="EUT237" s="26"/>
      <c r="EUU237" s="26"/>
      <c r="EUV237" s="26"/>
      <c r="EUW237" s="26"/>
      <c r="EUX237" s="26"/>
      <c r="EUY237" s="26"/>
      <c r="EUZ237" s="26"/>
      <c r="EVA237" s="26"/>
      <c r="EVB237" s="26"/>
      <c r="EVC237" s="26"/>
      <c r="EVD237" s="26"/>
      <c r="EVE237" s="26"/>
      <c r="EVF237" s="26"/>
      <c r="EVG237" s="26"/>
      <c r="EVH237" s="26"/>
      <c r="EVI237" s="26"/>
      <c r="EVJ237" s="26"/>
      <c r="EVK237" s="26"/>
      <c r="EVL237" s="26"/>
      <c r="EVM237" s="26"/>
      <c r="EVN237" s="26"/>
      <c r="EVO237" s="26"/>
      <c r="EVP237" s="26"/>
      <c r="EVQ237" s="26"/>
      <c r="EVR237" s="26"/>
      <c r="EVS237" s="26"/>
      <c r="EVT237" s="26"/>
      <c r="EVU237" s="26"/>
      <c r="EVV237" s="26"/>
      <c r="EVW237" s="26"/>
      <c r="EVX237" s="26"/>
      <c r="EVY237" s="26"/>
      <c r="EVZ237" s="26"/>
      <c r="EWA237" s="26"/>
      <c r="EWB237" s="26"/>
      <c r="EWC237" s="26"/>
      <c r="EWD237" s="26"/>
      <c r="EWE237" s="26"/>
      <c r="EWF237" s="26"/>
      <c r="EWG237" s="26"/>
      <c r="EWH237" s="26"/>
      <c r="EWI237" s="26"/>
      <c r="EWJ237" s="26"/>
      <c r="EWK237" s="26"/>
      <c r="EWL237" s="26"/>
      <c r="EWM237" s="26"/>
      <c r="EWN237" s="26"/>
      <c r="EWO237" s="26"/>
      <c r="EWP237" s="26"/>
      <c r="EWQ237" s="26"/>
      <c r="EWR237" s="26"/>
      <c r="EWS237" s="26"/>
      <c r="EWT237" s="26"/>
      <c r="EWU237" s="26"/>
      <c r="EWV237" s="26"/>
      <c r="EWW237" s="26"/>
      <c r="EWX237" s="26"/>
      <c r="EWY237" s="26"/>
      <c r="EWZ237" s="26"/>
      <c r="EXA237" s="26"/>
      <c r="EXB237" s="26"/>
      <c r="EXC237" s="26"/>
      <c r="EXD237" s="26"/>
      <c r="EXE237" s="26"/>
      <c r="EXF237" s="26"/>
      <c r="EXG237" s="26"/>
      <c r="EXH237" s="26"/>
      <c r="EXI237" s="26"/>
      <c r="EXJ237" s="26"/>
      <c r="EXK237" s="26"/>
      <c r="EXL237" s="26"/>
      <c r="EXM237" s="26"/>
      <c r="EXN237" s="26"/>
      <c r="EXO237" s="26"/>
      <c r="EXP237" s="26"/>
      <c r="EXQ237" s="26"/>
      <c r="EXR237" s="26"/>
      <c r="EXS237" s="26"/>
      <c r="EXT237" s="26"/>
      <c r="EXU237" s="26"/>
      <c r="EXV237" s="26"/>
      <c r="EXW237" s="26"/>
      <c r="EXX237" s="26"/>
      <c r="EXY237" s="26"/>
      <c r="EXZ237" s="26"/>
      <c r="EYA237" s="26"/>
      <c r="EYB237" s="26"/>
      <c r="EYC237" s="26"/>
      <c r="EYD237" s="26"/>
      <c r="EYE237" s="26"/>
      <c r="EYF237" s="26"/>
      <c r="EYG237" s="26"/>
      <c r="EYH237" s="26"/>
      <c r="EYI237" s="26"/>
      <c r="EYJ237" s="26"/>
      <c r="EYK237" s="26"/>
      <c r="EYL237" s="26"/>
      <c r="EYM237" s="26"/>
      <c r="EYN237" s="26"/>
      <c r="EYO237" s="26"/>
      <c r="EYP237" s="26"/>
      <c r="EYQ237" s="26"/>
      <c r="EYR237" s="26"/>
      <c r="EYS237" s="26"/>
      <c r="EYT237" s="26"/>
      <c r="EYU237" s="26"/>
      <c r="EYV237" s="26"/>
      <c r="EYW237" s="26"/>
      <c r="EYX237" s="26"/>
      <c r="EYY237" s="26"/>
      <c r="EYZ237" s="26"/>
      <c r="EZA237" s="26"/>
      <c r="EZB237" s="26"/>
      <c r="EZC237" s="26"/>
      <c r="EZD237" s="26"/>
      <c r="EZE237" s="26"/>
      <c r="EZF237" s="26"/>
      <c r="EZG237" s="26"/>
      <c r="EZH237" s="26"/>
      <c r="EZI237" s="26"/>
      <c r="EZJ237" s="26"/>
      <c r="EZK237" s="26"/>
      <c r="EZL237" s="26"/>
      <c r="EZM237" s="26"/>
      <c r="EZN237" s="26"/>
      <c r="EZO237" s="26"/>
      <c r="EZP237" s="26"/>
      <c r="EZQ237" s="26"/>
      <c r="EZR237" s="26"/>
      <c r="EZS237" s="26"/>
      <c r="EZT237" s="26"/>
      <c r="EZU237" s="26"/>
      <c r="EZV237" s="26"/>
      <c r="EZW237" s="26"/>
      <c r="EZX237" s="26"/>
      <c r="EZY237" s="26"/>
      <c r="EZZ237" s="26"/>
      <c r="FAA237" s="26"/>
      <c r="FAB237" s="26"/>
      <c r="FAC237" s="26"/>
      <c r="FAD237" s="26"/>
      <c r="FAE237" s="26"/>
      <c r="FAF237" s="26"/>
      <c r="FAG237" s="26"/>
      <c r="FAH237" s="26"/>
      <c r="FAI237" s="26"/>
      <c r="FAJ237" s="26"/>
      <c r="FAK237" s="26"/>
      <c r="FAL237" s="26"/>
      <c r="FAM237" s="26"/>
      <c r="FAN237" s="26"/>
      <c r="FAO237" s="26"/>
      <c r="FAP237" s="26"/>
      <c r="FAQ237" s="26"/>
      <c r="FAR237" s="26"/>
      <c r="FAS237" s="26"/>
      <c r="FAT237" s="26"/>
      <c r="FAU237" s="26"/>
      <c r="FAV237" s="26"/>
      <c r="FAW237" s="26"/>
      <c r="FAX237" s="26"/>
      <c r="FAY237" s="26"/>
      <c r="FAZ237" s="26"/>
      <c r="FBA237" s="26"/>
      <c r="FBB237" s="26"/>
      <c r="FBC237" s="26"/>
      <c r="FBD237" s="26"/>
      <c r="FBE237" s="26"/>
      <c r="FBF237" s="26"/>
      <c r="FBG237" s="26"/>
      <c r="FBH237" s="26"/>
      <c r="FBI237" s="26"/>
      <c r="FBJ237" s="26"/>
      <c r="FBK237" s="26"/>
      <c r="FBL237" s="26"/>
      <c r="FBM237" s="26"/>
      <c r="FBN237" s="26"/>
      <c r="FBO237" s="26"/>
      <c r="FBP237" s="26"/>
      <c r="FBQ237" s="26"/>
      <c r="FBR237" s="26"/>
      <c r="FBS237" s="26"/>
      <c r="FBT237" s="26"/>
      <c r="FBU237" s="26"/>
      <c r="FBV237" s="26"/>
      <c r="FBW237" s="26"/>
      <c r="FBX237" s="26"/>
      <c r="FBY237" s="26"/>
      <c r="FBZ237" s="26"/>
      <c r="FCA237" s="26"/>
      <c r="FCB237" s="26"/>
      <c r="FCC237" s="26"/>
      <c r="FCD237" s="26"/>
      <c r="FCE237" s="26"/>
      <c r="FCF237" s="26"/>
      <c r="FCG237" s="26"/>
      <c r="FCH237" s="26"/>
      <c r="FCI237" s="26"/>
      <c r="FCJ237" s="26"/>
      <c r="FCK237" s="26"/>
      <c r="FCL237" s="26"/>
      <c r="FCM237" s="26"/>
      <c r="FCN237" s="26"/>
      <c r="FCO237" s="26"/>
      <c r="FCP237" s="26"/>
      <c r="FCQ237" s="26"/>
      <c r="FCR237" s="26"/>
      <c r="FCS237" s="26"/>
      <c r="FCT237" s="26"/>
      <c r="FCU237" s="26"/>
      <c r="FCV237" s="26"/>
      <c r="FCW237" s="26"/>
      <c r="FCX237" s="26"/>
      <c r="FCY237" s="26"/>
      <c r="FCZ237" s="26"/>
      <c r="FDA237" s="26"/>
      <c r="FDB237" s="26"/>
      <c r="FDC237" s="26"/>
      <c r="FDD237" s="26"/>
      <c r="FDE237" s="26"/>
      <c r="FDF237" s="26"/>
      <c r="FDG237" s="26"/>
      <c r="FDH237" s="26"/>
      <c r="FDI237" s="26"/>
      <c r="FDJ237" s="26"/>
      <c r="FDK237" s="26"/>
      <c r="FDL237" s="26"/>
      <c r="FDM237" s="26"/>
      <c r="FDN237" s="26"/>
      <c r="FDO237" s="26"/>
      <c r="FDP237" s="26"/>
      <c r="FDQ237" s="26"/>
      <c r="FDR237" s="26"/>
      <c r="FDS237" s="26"/>
      <c r="FDT237" s="26"/>
      <c r="FDU237" s="26"/>
      <c r="FDV237" s="26"/>
      <c r="FDW237" s="26"/>
      <c r="FDX237" s="26"/>
      <c r="FDY237" s="26"/>
      <c r="FDZ237" s="26"/>
      <c r="FEA237" s="26"/>
      <c r="FEB237" s="26"/>
      <c r="FEC237" s="26"/>
      <c r="FED237" s="26"/>
      <c r="FEE237" s="26"/>
      <c r="FEF237" s="26"/>
      <c r="FEG237" s="26"/>
      <c r="FEH237" s="26"/>
      <c r="FEI237" s="26"/>
      <c r="FEJ237" s="26"/>
      <c r="FEK237" s="26"/>
      <c r="FEL237" s="26"/>
      <c r="FEM237" s="26"/>
      <c r="FEN237" s="26"/>
      <c r="FEO237" s="26"/>
      <c r="FEP237" s="26"/>
      <c r="FEQ237" s="26"/>
      <c r="FER237" s="26"/>
      <c r="FES237" s="26"/>
      <c r="FET237" s="26"/>
      <c r="FEU237" s="26"/>
      <c r="FEV237" s="26"/>
      <c r="FEW237" s="26"/>
      <c r="FEX237" s="26"/>
      <c r="FEY237" s="26"/>
      <c r="FEZ237" s="26"/>
      <c r="FFA237" s="26"/>
      <c r="FFB237" s="26"/>
      <c r="FFC237" s="26"/>
      <c r="FFD237" s="26"/>
      <c r="FFE237" s="26"/>
      <c r="FFF237" s="26"/>
      <c r="FFG237" s="26"/>
      <c r="FFH237" s="26"/>
      <c r="FFI237" s="26"/>
      <c r="FFJ237" s="26"/>
      <c r="FFK237" s="26"/>
      <c r="FFL237" s="26"/>
      <c r="FFM237" s="26"/>
      <c r="FFN237" s="26"/>
      <c r="FFO237" s="26"/>
      <c r="FFP237" s="26"/>
      <c r="FFQ237" s="26"/>
      <c r="FFR237" s="26"/>
      <c r="FFS237" s="26"/>
      <c r="FFT237" s="26"/>
      <c r="FFU237" s="26"/>
      <c r="FFV237" s="26"/>
      <c r="FFW237" s="26"/>
      <c r="FFX237" s="26"/>
      <c r="FFY237" s="26"/>
      <c r="FFZ237" s="26"/>
      <c r="FGA237" s="26"/>
      <c r="FGB237" s="26"/>
      <c r="FGC237" s="26"/>
      <c r="FGD237" s="26"/>
      <c r="FGE237" s="26"/>
      <c r="FGF237" s="26"/>
      <c r="FGG237" s="26"/>
      <c r="FGH237" s="26"/>
      <c r="FGI237" s="26"/>
      <c r="FGJ237" s="26"/>
      <c r="FGK237" s="26"/>
      <c r="FGL237" s="26"/>
      <c r="FGM237" s="26"/>
      <c r="FGN237" s="26"/>
      <c r="FGO237" s="26"/>
      <c r="FGP237" s="26"/>
      <c r="FGQ237" s="26"/>
      <c r="FGR237" s="26"/>
      <c r="FGS237" s="26"/>
      <c r="FGT237" s="26"/>
      <c r="FGU237" s="26"/>
      <c r="FGV237" s="26"/>
      <c r="FGW237" s="26"/>
      <c r="FGX237" s="26"/>
      <c r="FGY237" s="26"/>
      <c r="FGZ237" s="26"/>
      <c r="FHA237" s="26"/>
      <c r="FHB237" s="26"/>
      <c r="FHC237" s="26"/>
      <c r="FHD237" s="26"/>
      <c r="FHE237" s="26"/>
      <c r="FHF237" s="26"/>
      <c r="FHG237" s="26"/>
      <c r="FHH237" s="26"/>
      <c r="FHI237" s="26"/>
      <c r="FHJ237" s="26"/>
      <c r="FHK237" s="26"/>
      <c r="FHL237" s="26"/>
      <c r="FHM237" s="26"/>
      <c r="FHN237" s="26"/>
      <c r="FHO237" s="26"/>
      <c r="FHP237" s="26"/>
      <c r="FHQ237" s="26"/>
      <c r="FHR237" s="26"/>
      <c r="FHS237" s="26"/>
      <c r="FHT237" s="26"/>
      <c r="FHU237" s="26"/>
      <c r="FHV237" s="26"/>
      <c r="FHW237" s="26"/>
      <c r="FHX237" s="26"/>
      <c r="FHY237" s="26"/>
      <c r="FHZ237" s="26"/>
      <c r="FIA237" s="26"/>
      <c r="FIB237" s="26"/>
      <c r="FIC237" s="26"/>
      <c r="FID237" s="26"/>
      <c r="FIE237" s="26"/>
      <c r="FIF237" s="26"/>
      <c r="FIG237" s="26"/>
      <c r="FIH237" s="26"/>
      <c r="FII237" s="26"/>
      <c r="FIJ237" s="26"/>
      <c r="FIK237" s="26"/>
      <c r="FIL237" s="26"/>
      <c r="FIM237" s="26"/>
      <c r="FIN237" s="26"/>
      <c r="FIO237" s="26"/>
      <c r="FIP237" s="26"/>
      <c r="FIQ237" s="26"/>
      <c r="FIR237" s="26"/>
      <c r="FIS237" s="26"/>
      <c r="FIT237" s="26"/>
      <c r="FIU237" s="26"/>
      <c r="FIV237" s="26"/>
      <c r="FIW237" s="26"/>
      <c r="FIX237" s="26"/>
      <c r="FIY237" s="26"/>
      <c r="FIZ237" s="26"/>
      <c r="FJA237" s="26"/>
      <c r="FJB237" s="26"/>
      <c r="FJC237" s="26"/>
      <c r="FJD237" s="26"/>
      <c r="FJE237" s="26"/>
      <c r="FJF237" s="26"/>
      <c r="FJG237" s="26"/>
      <c r="FJH237" s="26"/>
      <c r="FJI237" s="26"/>
      <c r="FJJ237" s="26"/>
      <c r="FJK237" s="26"/>
      <c r="FJL237" s="26"/>
      <c r="FJM237" s="26"/>
      <c r="FJN237" s="26"/>
      <c r="FJO237" s="26"/>
      <c r="FJP237" s="26"/>
      <c r="FJQ237" s="26"/>
      <c r="FJR237" s="26"/>
      <c r="FJS237" s="26"/>
      <c r="FJT237" s="26"/>
      <c r="FJU237" s="26"/>
      <c r="FJV237" s="26"/>
      <c r="FJW237" s="26"/>
      <c r="FJX237" s="26"/>
      <c r="FJY237" s="26"/>
      <c r="FJZ237" s="26"/>
      <c r="FKA237" s="26"/>
      <c r="FKB237" s="26"/>
      <c r="FKC237" s="26"/>
      <c r="FKD237" s="26"/>
      <c r="FKE237" s="26"/>
      <c r="FKF237" s="26"/>
      <c r="FKG237" s="26"/>
      <c r="FKH237" s="26"/>
      <c r="FKI237" s="26"/>
      <c r="FKJ237" s="26"/>
      <c r="FKK237" s="26"/>
      <c r="FKL237" s="26"/>
      <c r="FKM237" s="26"/>
      <c r="FKN237" s="26"/>
      <c r="FKO237" s="26"/>
      <c r="FKP237" s="26"/>
      <c r="FKQ237" s="26"/>
      <c r="FKR237" s="26"/>
      <c r="FKS237" s="26"/>
      <c r="FKT237" s="26"/>
      <c r="FKU237" s="26"/>
      <c r="FKV237" s="26"/>
      <c r="FKW237" s="26"/>
      <c r="FKX237" s="26"/>
      <c r="FKY237" s="26"/>
      <c r="FKZ237" s="26"/>
      <c r="FLA237" s="26"/>
      <c r="FLB237" s="26"/>
      <c r="FLC237" s="26"/>
      <c r="FLD237" s="26"/>
      <c r="FLE237" s="26"/>
      <c r="FLF237" s="26"/>
      <c r="FLG237" s="26"/>
      <c r="FLH237" s="26"/>
      <c r="FLI237" s="26"/>
      <c r="FLJ237" s="26"/>
      <c r="FLK237" s="26"/>
      <c r="FLL237" s="26"/>
      <c r="FLM237" s="26"/>
      <c r="FLN237" s="26"/>
      <c r="FLO237" s="26"/>
      <c r="FLP237" s="26"/>
      <c r="FLQ237" s="26"/>
      <c r="FLR237" s="26"/>
      <c r="FLS237" s="26"/>
      <c r="FLT237" s="26"/>
      <c r="FLU237" s="26"/>
      <c r="FLV237" s="26"/>
      <c r="FLW237" s="26"/>
      <c r="FLX237" s="26"/>
      <c r="FLY237" s="26"/>
      <c r="FLZ237" s="26"/>
      <c r="FMA237" s="26"/>
      <c r="FMB237" s="26"/>
      <c r="FMC237" s="26"/>
      <c r="FMD237" s="26"/>
      <c r="FME237" s="26"/>
      <c r="FMF237" s="26"/>
      <c r="FMG237" s="26"/>
      <c r="FMH237" s="26"/>
      <c r="FMI237" s="26"/>
      <c r="FMJ237" s="26"/>
      <c r="FMK237" s="26"/>
      <c r="FML237" s="26"/>
      <c r="FMM237" s="26"/>
      <c r="FMN237" s="26"/>
      <c r="FMO237" s="26"/>
      <c r="FMP237" s="26"/>
      <c r="FMQ237" s="26"/>
      <c r="FMR237" s="26"/>
      <c r="FMS237" s="26"/>
      <c r="FMT237" s="26"/>
      <c r="FMU237" s="26"/>
      <c r="FMV237" s="26"/>
      <c r="FMW237" s="26"/>
      <c r="FMX237" s="26"/>
      <c r="FMY237" s="26"/>
      <c r="FMZ237" s="26"/>
      <c r="FNA237" s="26"/>
      <c r="FNB237" s="26"/>
      <c r="FNC237" s="26"/>
      <c r="FND237" s="26"/>
      <c r="FNE237" s="26"/>
      <c r="FNF237" s="26"/>
      <c r="FNG237" s="26"/>
      <c r="FNH237" s="26"/>
      <c r="FNI237" s="26"/>
      <c r="FNJ237" s="26"/>
      <c r="FNK237" s="26"/>
      <c r="FNL237" s="26"/>
      <c r="FNM237" s="26"/>
      <c r="FNN237" s="26"/>
      <c r="FNO237" s="26"/>
      <c r="FNP237" s="26"/>
      <c r="FNQ237" s="26"/>
      <c r="FNR237" s="26"/>
      <c r="FNS237" s="26"/>
      <c r="FNT237" s="26"/>
      <c r="FNU237" s="26"/>
      <c r="FNV237" s="26"/>
      <c r="FNW237" s="26"/>
      <c r="FNX237" s="26"/>
      <c r="FNY237" s="26"/>
      <c r="FNZ237" s="26"/>
      <c r="FOA237" s="26"/>
      <c r="FOB237" s="26"/>
      <c r="FOC237" s="26"/>
      <c r="FOD237" s="26"/>
      <c r="FOE237" s="26"/>
      <c r="FOF237" s="26"/>
      <c r="FOG237" s="26"/>
      <c r="FOH237" s="26"/>
      <c r="FOI237" s="26"/>
      <c r="FOJ237" s="26"/>
      <c r="FOK237" s="26"/>
      <c r="FOL237" s="26"/>
      <c r="FOM237" s="26"/>
      <c r="FON237" s="26"/>
      <c r="FOO237" s="26"/>
      <c r="FOP237" s="26"/>
      <c r="FOQ237" s="26"/>
      <c r="FOR237" s="26"/>
      <c r="FOS237" s="26"/>
      <c r="FOT237" s="26"/>
      <c r="FOU237" s="26"/>
      <c r="FOV237" s="26"/>
      <c r="FOW237" s="26"/>
      <c r="FOX237" s="26"/>
      <c r="FOY237" s="26"/>
      <c r="FOZ237" s="26"/>
      <c r="FPA237" s="26"/>
      <c r="FPB237" s="26"/>
      <c r="FPC237" s="26"/>
      <c r="FPD237" s="26"/>
      <c r="FPE237" s="26"/>
      <c r="FPF237" s="26"/>
      <c r="FPG237" s="26"/>
      <c r="FPH237" s="26"/>
      <c r="FPI237" s="26"/>
      <c r="FPJ237" s="26"/>
      <c r="FPK237" s="26"/>
      <c r="FPL237" s="26"/>
      <c r="FPM237" s="26"/>
      <c r="FPN237" s="26"/>
      <c r="FPO237" s="26"/>
      <c r="FPP237" s="26"/>
      <c r="FPQ237" s="26"/>
      <c r="FPR237" s="26"/>
      <c r="FPS237" s="26"/>
      <c r="FPT237" s="26"/>
      <c r="FPU237" s="26"/>
      <c r="FPV237" s="26"/>
      <c r="FPW237" s="26"/>
      <c r="FPX237" s="26"/>
      <c r="FPY237" s="26"/>
      <c r="FPZ237" s="26"/>
      <c r="FQA237" s="26"/>
      <c r="FQB237" s="26"/>
      <c r="FQC237" s="26"/>
      <c r="FQD237" s="26"/>
      <c r="FQE237" s="26"/>
      <c r="FQF237" s="26"/>
      <c r="FQG237" s="26"/>
      <c r="FQH237" s="26"/>
      <c r="FQI237" s="26"/>
      <c r="FQJ237" s="26"/>
      <c r="FQK237" s="26"/>
      <c r="FQL237" s="26"/>
      <c r="FQM237" s="26"/>
      <c r="FQN237" s="26"/>
      <c r="FQO237" s="26"/>
      <c r="FQP237" s="26"/>
      <c r="FQQ237" s="26"/>
      <c r="FQR237" s="26"/>
      <c r="FQS237" s="26"/>
      <c r="FQT237" s="26"/>
      <c r="FQU237" s="26"/>
      <c r="FQV237" s="26"/>
      <c r="FQW237" s="26"/>
      <c r="FQX237" s="26"/>
      <c r="FQY237" s="26"/>
      <c r="FQZ237" s="26"/>
      <c r="FRA237" s="26"/>
      <c r="FRB237" s="26"/>
      <c r="FRC237" s="26"/>
      <c r="FRD237" s="26"/>
      <c r="FRE237" s="26"/>
      <c r="FRF237" s="26"/>
      <c r="FRG237" s="26"/>
      <c r="FRH237" s="26"/>
      <c r="FRI237" s="26"/>
      <c r="FRJ237" s="26"/>
      <c r="FRK237" s="26"/>
      <c r="FRL237" s="26"/>
      <c r="FRM237" s="26"/>
      <c r="FRN237" s="26"/>
      <c r="FRO237" s="26"/>
      <c r="FRP237" s="26"/>
      <c r="FRQ237" s="26"/>
      <c r="FRR237" s="26"/>
      <c r="FRS237" s="26"/>
      <c r="FRT237" s="26"/>
      <c r="FRU237" s="26"/>
      <c r="FRV237" s="26"/>
      <c r="FRW237" s="26"/>
      <c r="FRX237" s="26"/>
      <c r="FRY237" s="26"/>
      <c r="FRZ237" s="26"/>
      <c r="FSA237" s="26"/>
      <c r="FSB237" s="26"/>
      <c r="FSC237" s="26"/>
      <c r="FSD237" s="26"/>
      <c r="FSE237" s="26"/>
      <c r="FSF237" s="26"/>
      <c r="FSG237" s="26"/>
      <c r="FSH237" s="26"/>
      <c r="FSI237" s="26"/>
      <c r="FSJ237" s="26"/>
      <c r="FSK237" s="26"/>
      <c r="FSL237" s="26"/>
      <c r="FSM237" s="26"/>
      <c r="FSN237" s="26"/>
      <c r="FSO237" s="26"/>
      <c r="FSP237" s="26"/>
      <c r="FSQ237" s="26"/>
      <c r="FSR237" s="26"/>
      <c r="FSS237" s="26"/>
      <c r="FST237" s="26"/>
      <c r="FSU237" s="26"/>
      <c r="FSV237" s="26"/>
      <c r="FSW237" s="26"/>
      <c r="FSX237" s="26"/>
      <c r="FSY237" s="26"/>
      <c r="FSZ237" s="26"/>
      <c r="FTA237" s="26"/>
      <c r="FTB237" s="26"/>
      <c r="FTC237" s="26"/>
      <c r="FTD237" s="26"/>
      <c r="FTE237" s="26"/>
      <c r="FTF237" s="26"/>
      <c r="FTG237" s="26"/>
      <c r="FTH237" s="26"/>
      <c r="FTI237" s="26"/>
      <c r="FTJ237" s="26"/>
      <c r="FTK237" s="26"/>
      <c r="FTL237" s="26"/>
      <c r="FTM237" s="26"/>
      <c r="FTN237" s="26"/>
      <c r="FTO237" s="26"/>
      <c r="FTP237" s="26"/>
      <c r="FTQ237" s="26"/>
      <c r="FTR237" s="26"/>
      <c r="FTS237" s="26"/>
      <c r="FTT237" s="26"/>
      <c r="FTU237" s="26"/>
      <c r="FTV237" s="26"/>
      <c r="FTW237" s="26"/>
      <c r="FTX237" s="26"/>
      <c r="FTY237" s="26"/>
      <c r="FTZ237" s="26"/>
      <c r="FUA237" s="26"/>
      <c r="FUB237" s="26"/>
      <c r="FUC237" s="26"/>
      <c r="FUD237" s="26"/>
      <c r="FUE237" s="26"/>
      <c r="FUF237" s="26"/>
      <c r="FUG237" s="26"/>
      <c r="FUH237" s="26"/>
      <c r="FUI237" s="26"/>
      <c r="FUJ237" s="26"/>
      <c r="FUK237" s="26"/>
      <c r="FUL237" s="26"/>
      <c r="FUM237" s="26"/>
      <c r="FUN237" s="26"/>
      <c r="FUO237" s="26"/>
      <c r="FUP237" s="26"/>
      <c r="FUQ237" s="26"/>
      <c r="FUR237" s="26"/>
      <c r="FUS237" s="26"/>
      <c r="FUT237" s="26"/>
      <c r="FUU237" s="26"/>
      <c r="FUV237" s="26"/>
      <c r="FUW237" s="26"/>
      <c r="FUX237" s="26"/>
      <c r="FUY237" s="26"/>
      <c r="FUZ237" s="26"/>
      <c r="FVA237" s="26"/>
      <c r="FVB237" s="26"/>
      <c r="FVC237" s="26"/>
      <c r="FVD237" s="26"/>
      <c r="FVE237" s="26"/>
      <c r="FVF237" s="26"/>
      <c r="FVG237" s="26"/>
      <c r="FVH237" s="26"/>
      <c r="FVI237" s="26"/>
      <c r="FVJ237" s="26"/>
      <c r="FVK237" s="26"/>
      <c r="FVL237" s="26"/>
      <c r="FVM237" s="26"/>
      <c r="FVN237" s="26"/>
      <c r="FVO237" s="26"/>
      <c r="FVP237" s="26"/>
      <c r="FVQ237" s="26"/>
      <c r="FVR237" s="26"/>
      <c r="FVS237" s="26"/>
      <c r="FVT237" s="26"/>
      <c r="FVU237" s="26"/>
      <c r="FVV237" s="26"/>
      <c r="FVW237" s="26"/>
      <c r="FVX237" s="26"/>
      <c r="FVY237" s="26"/>
      <c r="FVZ237" s="26"/>
      <c r="FWA237" s="26"/>
      <c r="FWB237" s="26"/>
      <c r="FWC237" s="26"/>
      <c r="FWD237" s="26"/>
      <c r="FWE237" s="26"/>
      <c r="FWF237" s="26"/>
      <c r="FWG237" s="26"/>
      <c r="FWH237" s="26"/>
      <c r="FWI237" s="26"/>
      <c r="FWJ237" s="26"/>
      <c r="FWK237" s="26"/>
      <c r="FWL237" s="26"/>
      <c r="FWM237" s="26"/>
      <c r="FWN237" s="26"/>
      <c r="FWO237" s="26"/>
      <c r="FWP237" s="26"/>
      <c r="FWQ237" s="26"/>
      <c r="FWR237" s="26"/>
      <c r="FWS237" s="26"/>
      <c r="FWT237" s="26"/>
      <c r="FWU237" s="26"/>
      <c r="FWV237" s="26"/>
      <c r="FWW237" s="26"/>
      <c r="FWX237" s="26"/>
      <c r="FWY237" s="26"/>
      <c r="FWZ237" s="26"/>
      <c r="FXA237" s="26"/>
      <c r="FXB237" s="26"/>
      <c r="FXC237" s="26"/>
      <c r="FXD237" s="26"/>
      <c r="FXE237" s="26"/>
      <c r="FXF237" s="26"/>
      <c r="FXG237" s="26"/>
      <c r="FXH237" s="26"/>
      <c r="FXI237" s="26"/>
      <c r="FXJ237" s="26"/>
      <c r="FXK237" s="26"/>
      <c r="FXL237" s="26"/>
      <c r="FXM237" s="26"/>
      <c r="FXN237" s="26"/>
      <c r="FXO237" s="26"/>
      <c r="FXP237" s="26"/>
      <c r="FXQ237" s="26"/>
      <c r="FXR237" s="26"/>
      <c r="FXS237" s="26"/>
      <c r="FXT237" s="26"/>
      <c r="FXU237" s="26"/>
      <c r="FXV237" s="26"/>
      <c r="FXW237" s="26"/>
      <c r="FXX237" s="26"/>
      <c r="FXY237" s="26"/>
      <c r="FXZ237" s="26"/>
      <c r="FYA237" s="26"/>
      <c r="FYB237" s="26"/>
      <c r="FYC237" s="26"/>
      <c r="FYD237" s="26"/>
      <c r="FYE237" s="26"/>
      <c r="FYF237" s="26"/>
      <c r="FYG237" s="26"/>
      <c r="FYH237" s="26"/>
      <c r="FYI237" s="26"/>
      <c r="FYJ237" s="26"/>
      <c r="FYK237" s="26"/>
      <c r="FYL237" s="26"/>
      <c r="FYM237" s="26"/>
      <c r="FYN237" s="26"/>
      <c r="FYO237" s="26"/>
      <c r="FYP237" s="26"/>
      <c r="FYQ237" s="26"/>
      <c r="FYR237" s="26"/>
      <c r="FYS237" s="26"/>
      <c r="FYT237" s="26"/>
      <c r="FYU237" s="26"/>
      <c r="FYV237" s="26"/>
      <c r="FYW237" s="26"/>
      <c r="FYX237" s="26"/>
      <c r="FYY237" s="26"/>
      <c r="FYZ237" s="26"/>
      <c r="FZA237" s="26"/>
      <c r="FZB237" s="26"/>
      <c r="FZC237" s="26"/>
      <c r="FZD237" s="26"/>
      <c r="FZE237" s="26"/>
      <c r="FZF237" s="26"/>
      <c r="FZG237" s="26"/>
      <c r="FZH237" s="26"/>
      <c r="FZI237" s="26"/>
      <c r="FZJ237" s="26"/>
      <c r="FZK237" s="26"/>
      <c r="FZL237" s="26"/>
      <c r="FZM237" s="26"/>
      <c r="FZN237" s="26"/>
      <c r="FZO237" s="26"/>
      <c r="FZP237" s="26"/>
      <c r="FZQ237" s="26"/>
      <c r="FZR237" s="26"/>
      <c r="FZS237" s="26"/>
      <c r="FZT237" s="26"/>
      <c r="FZU237" s="26"/>
      <c r="FZV237" s="26"/>
      <c r="FZW237" s="26"/>
      <c r="FZX237" s="26"/>
      <c r="FZY237" s="26"/>
      <c r="FZZ237" s="26"/>
      <c r="GAA237" s="26"/>
      <c r="GAB237" s="26"/>
      <c r="GAC237" s="26"/>
      <c r="GAD237" s="26"/>
      <c r="GAE237" s="26"/>
      <c r="GAF237" s="26"/>
      <c r="GAG237" s="26"/>
      <c r="GAH237" s="26"/>
      <c r="GAI237" s="26"/>
      <c r="GAJ237" s="26"/>
      <c r="GAK237" s="26"/>
      <c r="GAL237" s="26"/>
      <c r="GAM237" s="26"/>
      <c r="GAN237" s="26"/>
      <c r="GAO237" s="26"/>
      <c r="GAP237" s="26"/>
      <c r="GAQ237" s="26"/>
      <c r="GAR237" s="26"/>
      <c r="GAS237" s="26"/>
      <c r="GAT237" s="26"/>
      <c r="GAU237" s="26"/>
      <c r="GAV237" s="26"/>
      <c r="GAW237" s="26"/>
      <c r="GAX237" s="26"/>
      <c r="GAY237" s="26"/>
      <c r="GAZ237" s="26"/>
      <c r="GBA237" s="26"/>
      <c r="GBB237" s="26"/>
      <c r="GBC237" s="26"/>
      <c r="GBD237" s="26"/>
      <c r="GBE237" s="26"/>
      <c r="GBF237" s="26"/>
      <c r="GBG237" s="26"/>
      <c r="GBH237" s="26"/>
      <c r="GBI237" s="26"/>
      <c r="GBJ237" s="26"/>
      <c r="GBK237" s="26"/>
      <c r="GBL237" s="26"/>
      <c r="GBM237" s="26"/>
      <c r="GBN237" s="26"/>
      <c r="GBO237" s="26"/>
      <c r="GBP237" s="26"/>
      <c r="GBQ237" s="26"/>
      <c r="GBR237" s="26"/>
      <c r="GBS237" s="26"/>
      <c r="GBT237" s="26"/>
      <c r="GBU237" s="26"/>
      <c r="GBV237" s="26"/>
      <c r="GBW237" s="26"/>
      <c r="GBX237" s="26"/>
      <c r="GBY237" s="26"/>
      <c r="GBZ237" s="26"/>
      <c r="GCA237" s="26"/>
      <c r="GCB237" s="26"/>
      <c r="GCC237" s="26"/>
      <c r="GCD237" s="26"/>
      <c r="GCE237" s="26"/>
      <c r="GCF237" s="26"/>
      <c r="GCG237" s="26"/>
      <c r="GCH237" s="26"/>
      <c r="GCI237" s="26"/>
      <c r="GCJ237" s="26"/>
      <c r="GCK237" s="26"/>
      <c r="GCL237" s="26"/>
      <c r="GCM237" s="26"/>
      <c r="GCN237" s="26"/>
      <c r="GCO237" s="26"/>
      <c r="GCP237" s="26"/>
      <c r="GCQ237" s="26"/>
      <c r="GCR237" s="26"/>
      <c r="GCS237" s="26"/>
      <c r="GCT237" s="26"/>
      <c r="GCU237" s="26"/>
      <c r="GCV237" s="26"/>
      <c r="GCW237" s="26"/>
      <c r="GCX237" s="26"/>
      <c r="GCY237" s="26"/>
      <c r="GCZ237" s="26"/>
      <c r="GDA237" s="26"/>
      <c r="GDB237" s="26"/>
      <c r="GDC237" s="26"/>
      <c r="GDD237" s="26"/>
      <c r="GDE237" s="26"/>
      <c r="GDF237" s="26"/>
      <c r="GDG237" s="26"/>
      <c r="GDH237" s="26"/>
      <c r="GDI237" s="26"/>
      <c r="GDJ237" s="26"/>
      <c r="GDK237" s="26"/>
      <c r="GDL237" s="26"/>
      <c r="GDM237" s="26"/>
      <c r="GDN237" s="26"/>
      <c r="GDO237" s="26"/>
      <c r="GDP237" s="26"/>
      <c r="GDQ237" s="26"/>
      <c r="GDR237" s="26"/>
      <c r="GDS237" s="26"/>
      <c r="GDT237" s="26"/>
      <c r="GDU237" s="26"/>
      <c r="GDV237" s="26"/>
      <c r="GDW237" s="26"/>
      <c r="GDX237" s="26"/>
      <c r="GDY237" s="26"/>
      <c r="GDZ237" s="26"/>
      <c r="GEA237" s="26"/>
      <c r="GEB237" s="26"/>
      <c r="GEC237" s="26"/>
      <c r="GED237" s="26"/>
      <c r="GEE237" s="26"/>
      <c r="GEF237" s="26"/>
      <c r="GEG237" s="26"/>
      <c r="GEH237" s="26"/>
      <c r="GEI237" s="26"/>
      <c r="GEJ237" s="26"/>
      <c r="GEK237" s="26"/>
      <c r="GEL237" s="26"/>
      <c r="GEM237" s="26"/>
      <c r="GEN237" s="26"/>
      <c r="GEO237" s="26"/>
      <c r="GEP237" s="26"/>
      <c r="GEQ237" s="26"/>
      <c r="GER237" s="26"/>
      <c r="GES237" s="26"/>
      <c r="GET237" s="26"/>
      <c r="GEU237" s="26"/>
      <c r="GEV237" s="26"/>
      <c r="GEW237" s="26"/>
      <c r="GEX237" s="26"/>
      <c r="GEY237" s="26"/>
      <c r="GEZ237" s="26"/>
      <c r="GFA237" s="26"/>
      <c r="GFB237" s="26"/>
      <c r="GFC237" s="26"/>
      <c r="GFD237" s="26"/>
      <c r="GFE237" s="26"/>
      <c r="GFF237" s="26"/>
      <c r="GFG237" s="26"/>
      <c r="GFH237" s="26"/>
      <c r="GFI237" s="26"/>
      <c r="GFJ237" s="26"/>
      <c r="GFK237" s="26"/>
      <c r="GFL237" s="26"/>
      <c r="GFM237" s="26"/>
      <c r="GFN237" s="26"/>
      <c r="GFO237" s="26"/>
      <c r="GFP237" s="26"/>
      <c r="GFQ237" s="26"/>
      <c r="GFR237" s="26"/>
      <c r="GFS237" s="26"/>
      <c r="GFT237" s="26"/>
      <c r="GFU237" s="26"/>
      <c r="GFV237" s="26"/>
      <c r="GFW237" s="26"/>
      <c r="GFX237" s="26"/>
      <c r="GFY237" s="26"/>
      <c r="GFZ237" s="26"/>
      <c r="GGA237" s="26"/>
      <c r="GGB237" s="26"/>
      <c r="GGC237" s="26"/>
      <c r="GGD237" s="26"/>
      <c r="GGE237" s="26"/>
      <c r="GGF237" s="26"/>
      <c r="GGG237" s="26"/>
      <c r="GGH237" s="26"/>
      <c r="GGI237" s="26"/>
      <c r="GGJ237" s="26"/>
      <c r="GGK237" s="26"/>
      <c r="GGL237" s="26"/>
      <c r="GGM237" s="26"/>
      <c r="GGN237" s="26"/>
      <c r="GGO237" s="26"/>
      <c r="GGP237" s="26"/>
      <c r="GGQ237" s="26"/>
      <c r="GGR237" s="26"/>
      <c r="GGS237" s="26"/>
      <c r="GGT237" s="26"/>
      <c r="GGU237" s="26"/>
      <c r="GGV237" s="26"/>
      <c r="GGW237" s="26"/>
      <c r="GGX237" s="26"/>
      <c r="GGY237" s="26"/>
      <c r="GGZ237" s="26"/>
      <c r="GHA237" s="26"/>
      <c r="GHB237" s="26"/>
      <c r="GHC237" s="26"/>
      <c r="GHD237" s="26"/>
      <c r="GHE237" s="26"/>
      <c r="GHF237" s="26"/>
      <c r="GHG237" s="26"/>
      <c r="GHH237" s="26"/>
      <c r="GHI237" s="26"/>
      <c r="GHJ237" s="26"/>
      <c r="GHK237" s="26"/>
      <c r="GHL237" s="26"/>
      <c r="GHM237" s="26"/>
      <c r="GHN237" s="26"/>
      <c r="GHO237" s="26"/>
      <c r="GHP237" s="26"/>
      <c r="GHQ237" s="26"/>
      <c r="GHR237" s="26"/>
      <c r="GHS237" s="26"/>
      <c r="GHT237" s="26"/>
      <c r="GHU237" s="26"/>
      <c r="GHV237" s="26"/>
      <c r="GHW237" s="26"/>
      <c r="GHX237" s="26"/>
      <c r="GHY237" s="26"/>
      <c r="GHZ237" s="26"/>
      <c r="GIA237" s="26"/>
      <c r="GIB237" s="26"/>
      <c r="GIC237" s="26"/>
      <c r="GID237" s="26"/>
      <c r="GIE237" s="26"/>
      <c r="GIF237" s="26"/>
      <c r="GIG237" s="26"/>
      <c r="GIH237" s="26"/>
      <c r="GII237" s="26"/>
      <c r="GIJ237" s="26"/>
      <c r="GIK237" s="26"/>
      <c r="GIL237" s="26"/>
      <c r="GIM237" s="26"/>
      <c r="GIN237" s="26"/>
      <c r="GIO237" s="26"/>
      <c r="GIP237" s="26"/>
      <c r="GIQ237" s="26"/>
      <c r="GIR237" s="26"/>
      <c r="GIS237" s="26"/>
      <c r="GIT237" s="26"/>
      <c r="GIU237" s="26"/>
      <c r="GIV237" s="26"/>
      <c r="GIW237" s="26"/>
      <c r="GIX237" s="26"/>
      <c r="GIY237" s="26"/>
      <c r="GIZ237" s="26"/>
      <c r="GJA237" s="26"/>
      <c r="GJB237" s="26"/>
      <c r="GJC237" s="26"/>
      <c r="GJD237" s="26"/>
      <c r="GJE237" s="26"/>
      <c r="GJF237" s="26"/>
      <c r="GJG237" s="26"/>
      <c r="GJH237" s="26"/>
      <c r="GJI237" s="26"/>
      <c r="GJJ237" s="26"/>
      <c r="GJK237" s="26"/>
      <c r="GJL237" s="26"/>
      <c r="GJM237" s="26"/>
      <c r="GJN237" s="26"/>
      <c r="GJO237" s="26"/>
      <c r="GJP237" s="26"/>
      <c r="GJQ237" s="26"/>
      <c r="GJR237" s="26"/>
      <c r="GJS237" s="26"/>
      <c r="GJT237" s="26"/>
      <c r="GJU237" s="26"/>
      <c r="GJV237" s="26"/>
      <c r="GJW237" s="26"/>
      <c r="GJX237" s="26"/>
      <c r="GJY237" s="26"/>
      <c r="GJZ237" s="26"/>
      <c r="GKA237" s="26"/>
      <c r="GKB237" s="26"/>
      <c r="GKC237" s="26"/>
      <c r="GKD237" s="26"/>
      <c r="GKE237" s="26"/>
      <c r="GKF237" s="26"/>
      <c r="GKG237" s="26"/>
      <c r="GKH237" s="26"/>
      <c r="GKI237" s="26"/>
      <c r="GKJ237" s="26"/>
      <c r="GKK237" s="26"/>
      <c r="GKL237" s="26"/>
      <c r="GKM237" s="26"/>
      <c r="GKN237" s="26"/>
      <c r="GKO237" s="26"/>
      <c r="GKP237" s="26"/>
      <c r="GKQ237" s="26"/>
      <c r="GKR237" s="26"/>
      <c r="GKS237" s="26"/>
      <c r="GKT237" s="26"/>
      <c r="GKU237" s="26"/>
      <c r="GKV237" s="26"/>
      <c r="GKW237" s="26"/>
      <c r="GKX237" s="26"/>
      <c r="GKY237" s="26"/>
      <c r="GKZ237" s="26"/>
      <c r="GLA237" s="26"/>
      <c r="GLB237" s="26"/>
      <c r="GLC237" s="26"/>
      <c r="GLD237" s="26"/>
      <c r="GLE237" s="26"/>
      <c r="GLF237" s="26"/>
      <c r="GLG237" s="26"/>
      <c r="GLH237" s="26"/>
      <c r="GLI237" s="26"/>
      <c r="GLJ237" s="26"/>
      <c r="GLK237" s="26"/>
      <c r="GLL237" s="26"/>
      <c r="GLM237" s="26"/>
      <c r="GLN237" s="26"/>
      <c r="GLO237" s="26"/>
      <c r="GLP237" s="26"/>
      <c r="GLQ237" s="26"/>
      <c r="GLR237" s="26"/>
      <c r="GLS237" s="26"/>
      <c r="GLT237" s="26"/>
      <c r="GLU237" s="26"/>
      <c r="GLV237" s="26"/>
      <c r="GLW237" s="26"/>
      <c r="GLX237" s="26"/>
      <c r="GLY237" s="26"/>
      <c r="GLZ237" s="26"/>
      <c r="GMA237" s="26"/>
      <c r="GMB237" s="26"/>
      <c r="GMC237" s="26"/>
      <c r="GMD237" s="26"/>
      <c r="GME237" s="26"/>
      <c r="GMF237" s="26"/>
      <c r="GMG237" s="26"/>
      <c r="GMH237" s="26"/>
      <c r="GMI237" s="26"/>
      <c r="GMJ237" s="26"/>
      <c r="GMK237" s="26"/>
      <c r="GML237" s="26"/>
      <c r="GMM237" s="26"/>
      <c r="GMN237" s="26"/>
      <c r="GMO237" s="26"/>
      <c r="GMP237" s="26"/>
      <c r="GMQ237" s="26"/>
      <c r="GMR237" s="26"/>
      <c r="GMS237" s="26"/>
      <c r="GMT237" s="26"/>
      <c r="GMU237" s="26"/>
      <c r="GMV237" s="26"/>
      <c r="GMW237" s="26"/>
      <c r="GMX237" s="26"/>
      <c r="GMY237" s="26"/>
      <c r="GMZ237" s="26"/>
      <c r="GNA237" s="26"/>
      <c r="GNB237" s="26"/>
      <c r="GNC237" s="26"/>
      <c r="GND237" s="26"/>
      <c r="GNE237" s="26"/>
      <c r="GNF237" s="26"/>
      <c r="GNG237" s="26"/>
      <c r="GNH237" s="26"/>
      <c r="GNI237" s="26"/>
      <c r="GNJ237" s="26"/>
      <c r="GNK237" s="26"/>
      <c r="GNL237" s="26"/>
      <c r="GNM237" s="26"/>
      <c r="GNN237" s="26"/>
      <c r="GNO237" s="26"/>
      <c r="GNP237" s="26"/>
      <c r="GNQ237" s="26"/>
      <c r="GNR237" s="26"/>
      <c r="GNS237" s="26"/>
      <c r="GNT237" s="26"/>
      <c r="GNU237" s="26"/>
      <c r="GNV237" s="26"/>
      <c r="GNW237" s="26"/>
      <c r="GNX237" s="26"/>
      <c r="GNY237" s="26"/>
      <c r="GNZ237" s="26"/>
      <c r="GOA237" s="26"/>
      <c r="GOB237" s="26"/>
      <c r="GOC237" s="26"/>
      <c r="GOD237" s="26"/>
      <c r="GOE237" s="26"/>
      <c r="GOF237" s="26"/>
      <c r="GOG237" s="26"/>
      <c r="GOH237" s="26"/>
      <c r="GOI237" s="26"/>
      <c r="GOJ237" s="26"/>
      <c r="GOK237" s="26"/>
      <c r="GOL237" s="26"/>
      <c r="GOM237" s="26"/>
      <c r="GON237" s="26"/>
      <c r="GOO237" s="26"/>
      <c r="GOP237" s="26"/>
      <c r="GOQ237" s="26"/>
      <c r="GOR237" s="26"/>
      <c r="GOS237" s="26"/>
      <c r="GOT237" s="26"/>
      <c r="GOU237" s="26"/>
      <c r="GOV237" s="26"/>
      <c r="GOW237" s="26"/>
      <c r="GOX237" s="26"/>
      <c r="GOY237" s="26"/>
      <c r="GOZ237" s="26"/>
      <c r="GPA237" s="26"/>
      <c r="GPB237" s="26"/>
      <c r="GPC237" s="26"/>
      <c r="GPD237" s="26"/>
      <c r="GPE237" s="26"/>
      <c r="GPF237" s="26"/>
      <c r="GPG237" s="26"/>
      <c r="GPH237" s="26"/>
      <c r="GPI237" s="26"/>
      <c r="GPJ237" s="26"/>
      <c r="GPK237" s="26"/>
      <c r="GPL237" s="26"/>
      <c r="GPM237" s="26"/>
      <c r="GPN237" s="26"/>
      <c r="GPO237" s="26"/>
      <c r="GPP237" s="26"/>
      <c r="GPQ237" s="26"/>
      <c r="GPR237" s="26"/>
      <c r="GPS237" s="26"/>
      <c r="GPT237" s="26"/>
      <c r="GPU237" s="26"/>
      <c r="GPV237" s="26"/>
      <c r="GPW237" s="26"/>
      <c r="GPX237" s="26"/>
      <c r="GPY237" s="26"/>
      <c r="GPZ237" s="26"/>
      <c r="GQA237" s="26"/>
      <c r="GQB237" s="26"/>
      <c r="GQC237" s="26"/>
      <c r="GQD237" s="26"/>
      <c r="GQE237" s="26"/>
      <c r="GQF237" s="26"/>
      <c r="GQG237" s="26"/>
      <c r="GQH237" s="26"/>
      <c r="GQI237" s="26"/>
      <c r="GQJ237" s="26"/>
      <c r="GQK237" s="26"/>
      <c r="GQL237" s="26"/>
      <c r="GQM237" s="26"/>
      <c r="GQN237" s="26"/>
      <c r="GQO237" s="26"/>
      <c r="GQP237" s="26"/>
      <c r="GQQ237" s="26"/>
      <c r="GQR237" s="26"/>
      <c r="GQS237" s="26"/>
      <c r="GQT237" s="26"/>
      <c r="GQU237" s="26"/>
      <c r="GQV237" s="26"/>
      <c r="GQW237" s="26"/>
      <c r="GQX237" s="26"/>
      <c r="GQY237" s="26"/>
      <c r="GQZ237" s="26"/>
      <c r="GRA237" s="26"/>
      <c r="GRB237" s="26"/>
      <c r="GRC237" s="26"/>
      <c r="GRD237" s="26"/>
      <c r="GRE237" s="26"/>
      <c r="GRF237" s="26"/>
      <c r="GRG237" s="26"/>
      <c r="GRH237" s="26"/>
      <c r="GRI237" s="26"/>
      <c r="GRJ237" s="26"/>
      <c r="GRK237" s="26"/>
      <c r="GRL237" s="26"/>
      <c r="GRM237" s="26"/>
      <c r="GRN237" s="26"/>
      <c r="GRO237" s="26"/>
      <c r="GRP237" s="26"/>
      <c r="GRQ237" s="26"/>
      <c r="GRR237" s="26"/>
      <c r="GRS237" s="26"/>
      <c r="GRT237" s="26"/>
      <c r="GRU237" s="26"/>
      <c r="GRV237" s="26"/>
      <c r="GRW237" s="26"/>
      <c r="GRX237" s="26"/>
      <c r="GRY237" s="26"/>
      <c r="GRZ237" s="26"/>
      <c r="GSA237" s="26"/>
      <c r="GSB237" s="26"/>
      <c r="GSC237" s="26"/>
      <c r="GSD237" s="26"/>
      <c r="GSE237" s="26"/>
      <c r="GSF237" s="26"/>
      <c r="GSG237" s="26"/>
      <c r="GSH237" s="26"/>
      <c r="GSI237" s="26"/>
      <c r="GSJ237" s="26"/>
      <c r="GSK237" s="26"/>
      <c r="GSL237" s="26"/>
      <c r="GSM237" s="26"/>
      <c r="GSN237" s="26"/>
      <c r="GSO237" s="26"/>
      <c r="GSP237" s="26"/>
      <c r="GSQ237" s="26"/>
      <c r="GSR237" s="26"/>
      <c r="GSS237" s="26"/>
      <c r="GST237" s="26"/>
      <c r="GSU237" s="26"/>
      <c r="GSV237" s="26"/>
      <c r="GSW237" s="26"/>
      <c r="GSX237" s="26"/>
      <c r="GSY237" s="26"/>
      <c r="GSZ237" s="26"/>
      <c r="GTA237" s="26"/>
      <c r="GTB237" s="26"/>
      <c r="GTC237" s="26"/>
      <c r="GTD237" s="26"/>
      <c r="GTE237" s="26"/>
      <c r="GTF237" s="26"/>
      <c r="GTG237" s="26"/>
      <c r="GTH237" s="26"/>
      <c r="GTI237" s="26"/>
      <c r="GTJ237" s="26"/>
      <c r="GTK237" s="26"/>
      <c r="GTL237" s="26"/>
      <c r="GTM237" s="26"/>
      <c r="GTN237" s="26"/>
      <c r="GTO237" s="26"/>
      <c r="GTP237" s="26"/>
      <c r="GTQ237" s="26"/>
      <c r="GTR237" s="26"/>
      <c r="GTS237" s="26"/>
      <c r="GTT237" s="26"/>
      <c r="GTU237" s="26"/>
      <c r="GTV237" s="26"/>
      <c r="GTW237" s="26"/>
      <c r="GTX237" s="26"/>
      <c r="GTY237" s="26"/>
      <c r="GTZ237" s="26"/>
      <c r="GUA237" s="26"/>
      <c r="GUB237" s="26"/>
      <c r="GUC237" s="26"/>
      <c r="GUD237" s="26"/>
      <c r="GUE237" s="26"/>
      <c r="GUF237" s="26"/>
      <c r="GUG237" s="26"/>
      <c r="GUH237" s="26"/>
      <c r="GUI237" s="26"/>
      <c r="GUJ237" s="26"/>
      <c r="GUK237" s="26"/>
      <c r="GUL237" s="26"/>
      <c r="GUM237" s="26"/>
      <c r="GUN237" s="26"/>
      <c r="GUO237" s="26"/>
      <c r="GUP237" s="26"/>
      <c r="GUQ237" s="26"/>
      <c r="GUR237" s="26"/>
      <c r="GUS237" s="26"/>
      <c r="GUT237" s="26"/>
      <c r="GUU237" s="26"/>
      <c r="GUV237" s="26"/>
      <c r="GUW237" s="26"/>
      <c r="GUX237" s="26"/>
      <c r="GUY237" s="26"/>
      <c r="GUZ237" s="26"/>
      <c r="GVA237" s="26"/>
      <c r="GVB237" s="26"/>
      <c r="GVC237" s="26"/>
      <c r="GVD237" s="26"/>
      <c r="GVE237" s="26"/>
      <c r="GVF237" s="26"/>
      <c r="GVG237" s="26"/>
      <c r="GVH237" s="26"/>
      <c r="GVI237" s="26"/>
      <c r="GVJ237" s="26"/>
      <c r="GVK237" s="26"/>
      <c r="GVL237" s="26"/>
      <c r="GVM237" s="26"/>
      <c r="GVN237" s="26"/>
      <c r="GVO237" s="26"/>
      <c r="GVP237" s="26"/>
      <c r="GVQ237" s="26"/>
      <c r="GVR237" s="26"/>
      <c r="GVS237" s="26"/>
      <c r="GVT237" s="26"/>
      <c r="GVU237" s="26"/>
      <c r="GVV237" s="26"/>
      <c r="GVW237" s="26"/>
      <c r="GVX237" s="26"/>
      <c r="GVY237" s="26"/>
      <c r="GVZ237" s="26"/>
      <c r="GWA237" s="26"/>
      <c r="GWB237" s="26"/>
      <c r="GWC237" s="26"/>
      <c r="GWD237" s="26"/>
      <c r="GWE237" s="26"/>
      <c r="GWF237" s="26"/>
      <c r="GWG237" s="26"/>
      <c r="GWH237" s="26"/>
      <c r="GWI237" s="26"/>
      <c r="GWJ237" s="26"/>
      <c r="GWK237" s="26"/>
      <c r="GWL237" s="26"/>
      <c r="GWM237" s="26"/>
      <c r="GWN237" s="26"/>
      <c r="GWO237" s="26"/>
      <c r="GWP237" s="26"/>
      <c r="GWQ237" s="26"/>
      <c r="GWR237" s="26"/>
      <c r="GWS237" s="26"/>
      <c r="GWT237" s="26"/>
      <c r="GWU237" s="26"/>
      <c r="GWV237" s="26"/>
      <c r="GWW237" s="26"/>
      <c r="GWX237" s="26"/>
      <c r="GWY237" s="26"/>
      <c r="GWZ237" s="26"/>
      <c r="GXA237" s="26"/>
      <c r="GXB237" s="26"/>
      <c r="GXC237" s="26"/>
      <c r="GXD237" s="26"/>
      <c r="GXE237" s="26"/>
      <c r="GXF237" s="26"/>
      <c r="GXG237" s="26"/>
      <c r="GXH237" s="26"/>
      <c r="GXI237" s="26"/>
      <c r="GXJ237" s="26"/>
      <c r="GXK237" s="26"/>
      <c r="GXL237" s="26"/>
      <c r="GXM237" s="26"/>
      <c r="GXN237" s="26"/>
      <c r="GXO237" s="26"/>
      <c r="GXP237" s="26"/>
      <c r="GXQ237" s="26"/>
      <c r="GXR237" s="26"/>
      <c r="GXS237" s="26"/>
      <c r="GXT237" s="26"/>
      <c r="GXU237" s="26"/>
      <c r="GXV237" s="26"/>
      <c r="GXW237" s="26"/>
      <c r="GXX237" s="26"/>
      <c r="GXY237" s="26"/>
      <c r="GXZ237" s="26"/>
      <c r="GYA237" s="26"/>
      <c r="GYB237" s="26"/>
      <c r="GYC237" s="26"/>
      <c r="GYD237" s="26"/>
      <c r="GYE237" s="26"/>
      <c r="GYF237" s="26"/>
      <c r="GYG237" s="26"/>
      <c r="GYH237" s="26"/>
      <c r="GYI237" s="26"/>
      <c r="GYJ237" s="26"/>
      <c r="GYK237" s="26"/>
      <c r="GYL237" s="26"/>
      <c r="GYM237" s="26"/>
      <c r="GYN237" s="26"/>
      <c r="GYO237" s="26"/>
      <c r="GYP237" s="26"/>
      <c r="GYQ237" s="26"/>
      <c r="GYR237" s="26"/>
      <c r="GYS237" s="26"/>
      <c r="GYT237" s="26"/>
      <c r="GYU237" s="26"/>
      <c r="GYV237" s="26"/>
      <c r="GYW237" s="26"/>
      <c r="GYX237" s="26"/>
      <c r="GYY237" s="26"/>
      <c r="GYZ237" s="26"/>
      <c r="GZA237" s="26"/>
      <c r="GZB237" s="26"/>
      <c r="GZC237" s="26"/>
      <c r="GZD237" s="26"/>
      <c r="GZE237" s="26"/>
      <c r="GZF237" s="26"/>
      <c r="GZG237" s="26"/>
      <c r="GZH237" s="26"/>
      <c r="GZI237" s="26"/>
      <c r="GZJ237" s="26"/>
      <c r="GZK237" s="26"/>
      <c r="GZL237" s="26"/>
      <c r="GZM237" s="26"/>
      <c r="GZN237" s="26"/>
      <c r="GZO237" s="26"/>
      <c r="GZP237" s="26"/>
      <c r="GZQ237" s="26"/>
      <c r="GZR237" s="26"/>
      <c r="GZS237" s="26"/>
      <c r="GZT237" s="26"/>
      <c r="GZU237" s="26"/>
      <c r="GZV237" s="26"/>
      <c r="GZW237" s="26"/>
      <c r="GZX237" s="26"/>
      <c r="GZY237" s="26"/>
      <c r="GZZ237" s="26"/>
      <c r="HAA237" s="26"/>
      <c r="HAB237" s="26"/>
      <c r="HAC237" s="26"/>
      <c r="HAD237" s="26"/>
      <c r="HAE237" s="26"/>
      <c r="HAF237" s="26"/>
      <c r="HAG237" s="26"/>
      <c r="HAH237" s="26"/>
      <c r="HAI237" s="26"/>
      <c r="HAJ237" s="26"/>
      <c r="HAK237" s="26"/>
      <c r="HAL237" s="26"/>
      <c r="HAM237" s="26"/>
      <c r="HAN237" s="26"/>
      <c r="HAO237" s="26"/>
      <c r="HAP237" s="26"/>
      <c r="HAQ237" s="26"/>
      <c r="HAR237" s="26"/>
      <c r="HAS237" s="26"/>
      <c r="HAT237" s="26"/>
      <c r="HAU237" s="26"/>
      <c r="HAV237" s="26"/>
      <c r="HAW237" s="26"/>
      <c r="HAX237" s="26"/>
      <c r="HAY237" s="26"/>
      <c r="HAZ237" s="26"/>
      <c r="HBA237" s="26"/>
      <c r="HBB237" s="26"/>
      <c r="HBC237" s="26"/>
      <c r="HBD237" s="26"/>
      <c r="HBE237" s="26"/>
      <c r="HBF237" s="26"/>
      <c r="HBG237" s="26"/>
      <c r="HBH237" s="26"/>
      <c r="HBI237" s="26"/>
      <c r="HBJ237" s="26"/>
      <c r="HBK237" s="26"/>
      <c r="HBL237" s="26"/>
      <c r="HBM237" s="26"/>
      <c r="HBN237" s="26"/>
      <c r="HBO237" s="26"/>
      <c r="HBP237" s="26"/>
      <c r="HBQ237" s="26"/>
      <c r="HBR237" s="26"/>
      <c r="HBS237" s="26"/>
      <c r="HBT237" s="26"/>
      <c r="HBU237" s="26"/>
      <c r="HBV237" s="26"/>
      <c r="HBW237" s="26"/>
      <c r="HBX237" s="26"/>
      <c r="HBY237" s="26"/>
      <c r="HBZ237" s="26"/>
      <c r="HCA237" s="26"/>
      <c r="HCB237" s="26"/>
      <c r="HCC237" s="26"/>
      <c r="HCD237" s="26"/>
      <c r="HCE237" s="26"/>
      <c r="HCF237" s="26"/>
      <c r="HCG237" s="26"/>
      <c r="HCH237" s="26"/>
      <c r="HCI237" s="26"/>
      <c r="HCJ237" s="26"/>
      <c r="HCK237" s="26"/>
      <c r="HCL237" s="26"/>
      <c r="HCM237" s="26"/>
      <c r="HCN237" s="26"/>
      <c r="HCO237" s="26"/>
      <c r="HCP237" s="26"/>
      <c r="HCQ237" s="26"/>
      <c r="HCR237" s="26"/>
      <c r="HCS237" s="26"/>
      <c r="HCT237" s="26"/>
      <c r="HCU237" s="26"/>
      <c r="HCV237" s="26"/>
      <c r="HCW237" s="26"/>
      <c r="HCX237" s="26"/>
      <c r="HCY237" s="26"/>
      <c r="HCZ237" s="26"/>
      <c r="HDA237" s="26"/>
      <c r="HDB237" s="26"/>
      <c r="HDC237" s="26"/>
      <c r="HDD237" s="26"/>
      <c r="HDE237" s="26"/>
      <c r="HDF237" s="26"/>
      <c r="HDG237" s="26"/>
      <c r="HDH237" s="26"/>
      <c r="HDI237" s="26"/>
      <c r="HDJ237" s="26"/>
      <c r="HDK237" s="26"/>
      <c r="HDL237" s="26"/>
      <c r="HDM237" s="26"/>
      <c r="HDN237" s="26"/>
      <c r="HDO237" s="26"/>
      <c r="HDP237" s="26"/>
      <c r="HDQ237" s="26"/>
      <c r="HDR237" s="26"/>
      <c r="HDS237" s="26"/>
      <c r="HDT237" s="26"/>
      <c r="HDU237" s="26"/>
      <c r="HDV237" s="26"/>
      <c r="HDW237" s="26"/>
      <c r="HDX237" s="26"/>
      <c r="HDY237" s="26"/>
      <c r="HDZ237" s="26"/>
      <c r="HEA237" s="26"/>
      <c r="HEB237" s="26"/>
      <c r="HEC237" s="26"/>
      <c r="HED237" s="26"/>
      <c r="HEE237" s="26"/>
      <c r="HEF237" s="26"/>
      <c r="HEG237" s="26"/>
      <c r="HEH237" s="26"/>
      <c r="HEI237" s="26"/>
      <c r="HEJ237" s="26"/>
      <c r="HEK237" s="26"/>
      <c r="HEL237" s="26"/>
      <c r="HEM237" s="26"/>
      <c r="HEN237" s="26"/>
      <c r="HEO237" s="26"/>
      <c r="HEP237" s="26"/>
      <c r="HEQ237" s="26"/>
      <c r="HER237" s="26"/>
      <c r="HES237" s="26"/>
      <c r="HET237" s="26"/>
      <c r="HEU237" s="26"/>
      <c r="HEV237" s="26"/>
      <c r="HEW237" s="26"/>
      <c r="HEX237" s="26"/>
      <c r="HEY237" s="26"/>
      <c r="HEZ237" s="26"/>
      <c r="HFA237" s="26"/>
      <c r="HFB237" s="26"/>
      <c r="HFC237" s="26"/>
      <c r="HFD237" s="26"/>
      <c r="HFE237" s="26"/>
      <c r="HFF237" s="26"/>
      <c r="HFG237" s="26"/>
      <c r="HFH237" s="26"/>
      <c r="HFI237" s="26"/>
      <c r="HFJ237" s="26"/>
      <c r="HFK237" s="26"/>
      <c r="HFL237" s="26"/>
      <c r="HFM237" s="26"/>
      <c r="HFN237" s="26"/>
      <c r="HFO237" s="26"/>
      <c r="HFP237" s="26"/>
      <c r="HFQ237" s="26"/>
      <c r="HFR237" s="26"/>
      <c r="HFS237" s="26"/>
      <c r="HFT237" s="26"/>
      <c r="HFU237" s="26"/>
      <c r="HFV237" s="26"/>
      <c r="HFW237" s="26"/>
      <c r="HFX237" s="26"/>
      <c r="HFY237" s="26"/>
      <c r="HFZ237" s="26"/>
      <c r="HGA237" s="26"/>
      <c r="HGB237" s="26"/>
      <c r="HGC237" s="26"/>
      <c r="HGD237" s="26"/>
      <c r="HGE237" s="26"/>
      <c r="HGF237" s="26"/>
      <c r="HGG237" s="26"/>
      <c r="HGH237" s="26"/>
      <c r="HGI237" s="26"/>
      <c r="HGJ237" s="26"/>
      <c r="HGK237" s="26"/>
      <c r="HGL237" s="26"/>
      <c r="HGM237" s="26"/>
      <c r="HGN237" s="26"/>
      <c r="HGO237" s="26"/>
      <c r="HGP237" s="26"/>
      <c r="HGQ237" s="26"/>
      <c r="HGR237" s="26"/>
      <c r="HGS237" s="26"/>
      <c r="HGT237" s="26"/>
      <c r="HGU237" s="26"/>
      <c r="HGV237" s="26"/>
      <c r="HGW237" s="26"/>
      <c r="HGX237" s="26"/>
      <c r="HGY237" s="26"/>
      <c r="HGZ237" s="26"/>
      <c r="HHA237" s="26"/>
      <c r="HHB237" s="26"/>
      <c r="HHC237" s="26"/>
      <c r="HHD237" s="26"/>
      <c r="HHE237" s="26"/>
      <c r="HHF237" s="26"/>
      <c r="HHG237" s="26"/>
      <c r="HHH237" s="26"/>
      <c r="HHI237" s="26"/>
      <c r="HHJ237" s="26"/>
      <c r="HHK237" s="26"/>
      <c r="HHL237" s="26"/>
      <c r="HHM237" s="26"/>
      <c r="HHN237" s="26"/>
      <c r="HHO237" s="26"/>
      <c r="HHP237" s="26"/>
      <c r="HHQ237" s="26"/>
      <c r="HHR237" s="26"/>
      <c r="HHS237" s="26"/>
      <c r="HHT237" s="26"/>
      <c r="HHU237" s="26"/>
      <c r="HHV237" s="26"/>
      <c r="HHW237" s="26"/>
      <c r="HHX237" s="26"/>
      <c r="HHY237" s="26"/>
      <c r="HHZ237" s="26"/>
      <c r="HIA237" s="26"/>
      <c r="HIB237" s="26"/>
      <c r="HIC237" s="26"/>
      <c r="HID237" s="26"/>
      <c r="HIE237" s="26"/>
      <c r="HIF237" s="26"/>
      <c r="HIG237" s="26"/>
      <c r="HIH237" s="26"/>
      <c r="HII237" s="26"/>
      <c r="HIJ237" s="26"/>
      <c r="HIK237" s="26"/>
      <c r="HIL237" s="26"/>
      <c r="HIM237" s="26"/>
      <c r="HIN237" s="26"/>
      <c r="HIO237" s="26"/>
      <c r="HIP237" s="26"/>
      <c r="HIQ237" s="26"/>
      <c r="HIR237" s="26"/>
      <c r="HIS237" s="26"/>
      <c r="HIT237" s="26"/>
      <c r="HIU237" s="26"/>
      <c r="HIV237" s="26"/>
      <c r="HIW237" s="26"/>
      <c r="HIX237" s="26"/>
      <c r="HIY237" s="26"/>
      <c r="HIZ237" s="26"/>
      <c r="HJA237" s="26"/>
      <c r="HJB237" s="26"/>
      <c r="HJC237" s="26"/>
      <c r="HJD237" s="26"/>
      <c r="HJE237" s="26"/>
      <c r="HJF237" s="26"/>
      <c r="HJG237" s="26"/>
      <c r="HJH237" s="26"/>
      <c r="HJI237" s="26"/>
      <c r="HJJ237" s="26"/>
      <c r="HJK237" s="26"/>
      <c r="HJL237" s="26"/>
      <c r="HJM237" s="26"/>
      <c r="HJN237" s="26"/>
      <c r="HJO237" s="26"/>
      <c r="HJP237" s="26"/>
      <c r="HJQ237" s="26"/>
      <c r="HJR237" s="26"/>
      <c r="HJS237" s="26"/>
      <c r="HJT237" s="26"/>
      <c r="HJU237" s="26"/>
      <c r="HJV237" s="26"/>
      <c r="HJW237" s="26"/>
      <c r="HJX237" s="26"/>
      <c r="HJY237" s="26"/>
      <c r="HJZ237" s="26"/>
      <c r="HKA237" s="26"/>
      <c r="HKB237" s="26"/>
      <c r="HKC237" s="26"/>
      <c r="HKD237" s="26"/>
      <c r="HKE237" s="26"/>
      <c r="HKF237" s="26"/>
      <c r="HKG237" s="26"/>
      <c r="HKH237" s="26"/>
      <c r="HKI237" s="26"/>
      <c r="HKJ237" s="26"/>
      <c r="HKK237" s="26"/>
      <c r="HKL237" s="26"/>
      <c r="HKM237" s="26"/>
      <c r="HKN237" s="26"/>
      <c r="HKO237" s="26"/>
      <c r="HKP237" s="26"/>
      <c r="HKQ237" s="26"/>
      <c r="HKR237" s="26"/>
      <c r="HKS237" s="26"/>
      <c r="HKT237" s="26"/>
      <c r="HKU237" s="26"/>
      <c r="HKV237" s="26"/>
      <c r="HKW237" s="26"/>
      <c r="HKX237" s="26"/>
      <c r="HKY237" s="26"/>
      <c r="HKZ237" s="26"/>
      <c r="HLA237" s="26"/>
      <c r="HLB237" s="26"/>
      <c r="HLC237" s="26"/>
      <c r="HLD237" s="26"/>
      <c r="HLE237" s="26"/>
      <c r="HLF237" s="26"/>
      <c r="HLG237" s="26"/>
      <c r="HLH237" s="26"/>
      <c r="HLI237" s="26"/>
      <c r="HLJ237" s="26"/>
      <c r="HLK237" s="26"/>
      <c r="HLL237" s="26"/>
      <c r="HLM237" s="26"/>
      <c r="HLN237" s="26"/>
      <c r="HLO237" s="26"/>
      <c r="HLP237" s="26"/>
      <c r="HLQ237" s="26"/>
      <c r="HLR237" s="26"/>
      <c r="HLS237" s="26"/>
      <c r="HLT237" s="26"/>
      <c r="HLU237" s="26"/>
      <c r="HLV237" s="26"/>
      <c r="HLW237" s="26"/>
      <c r="HLX237" s="26"/>
      <c r="HLY237" s="26"/>
      <c r="HLZ237" s="26"/>
      <c r="HMA237" s="26"/>
      <c r="HMB237" s="26"/>
      <c r="HMC237" s="26"/>
      <c r="HMD237" s="26"/>
      <c r="HME237" s="26"/>
      <c r="HMF237" s="26"/>
      <c r="HMG237" s="26"/>
      <c r="HMH237" s="26"/>
      <c r="HMI237" s="26"/>
      <c r="HMJ237" s="26"/>
      <c r="HMK237" s="26"/>
      <c r="HML237" s="26"/>
      <c r="HMM237" s="26"/>
      <c r="HMN237" s="26"/>
      <c r="HMO237" s="26"/>
      <c r="HMP237" s="26"/>
      <c r="HMQ237" s="26"/>
      <c r="HMR237" s="26"/>
      <c r="HMS237" s="26"/>
      <c r="HMT237" s="26"/>
      <c r="HMU237" s="26"/>
      <c r="HMV237" s="26"/>
      <c r="HMW237" s="26"/>
      <c r="HMX237" s="26"/>
      <c r="HMY237" s="26"/>
      <c r="HMZ237" s="26"/>
      <c r="HNA237" s="26"/>
      <c r="HNB237" s="26"/>
      <c r="HNC237" s="26"/>
      <c r="HND237" s="26"/>
      <c r="HNE237" s="26"/>
      <c r="HNF237" s="26"/>
      <c r="HNG237" s="26"/>
      <c r="HNH237" s="26"/>
      <c r="HNI237" s="26"/>
      <c r="HNJ237" s="26"/>
      <c r="HNK237" s="26"/>
      <c r="HNL237" s="26"/>
      <c r="HNM237" s="26"/>
      <c r="HNN237" s="26"/>
      <c r="HNO237" s="26"/>
      <c r="HNP237" s="26"/>
      <c r="HNQ237" s="26"/>
      <c r="HNR237" s="26"/>
      <c r="HNS237" s="26"/>
      <c r="HNT237" s="26"/>
      <c r="HNU237" s="26"/>
      <c r="HNV237" s="26"/>
      <c r="HNW237" s="26"/>
      <c r="HNX237" s="26"/>
      <c r="HNY237" s="26"/>
      <c r="HNZ237" s="26"/>
      <c r="HOA237" s="26"/>
      <c r="HOB237" s="26"/>
      <c r="HOC237" s="26"/>
      <c r="HOD237" s="26"/>
      <c r="HOE237" s="26"/>
      <c r="HOF237" s="26"/>
      <c r="HOG237" s="26"/>
      <c r="HOH237" s="26"/>
      <c r="HOI237" s="26"/>
      <c r="HOJ237" s="26"/>
      <c r="HOK237" s="26"/>
      <c r="HOL237" s="26"/>
      <c r="HOM237" s="26"/>
      <c r="HON237" s="26"/>
      <c r="HOO237" s="26"/>
      <c r="HOP237" s="26"/>
      <c r="HOQ237" s="26"/>
      <c r="HOR237" s="26"/>
      <c r="HOS237" s="26"/>
      <c r="HOT237" s="26"/>
      <c r="HOU237" s="26"/>
      <c r="HOV237" s="26"/>
      <c r="HOW237" s="26"/>
      <c r="HOX237" s="26"/>
      <c r="HOY237" s="26"/>
      <c r="HOZ237" s="26"/>
      <c r="HPA237" s="26"/>
      <c r="HPB237" s="26"/>
      <c r="HPC237" s="26"/>
      <c r="HPD237" s="26"/>
      <c r="HPE237" s="26"/>
      <c r="HPF237" s="26"/>
      <c r="HPG237" s="26"/>
      <c r="HPH237" s="26"/>
      <c r="HPI237" s="26"/>
      <c r="HPJ237" s="26"/>
      <c r="HPK237" s="26"/>
      <c r="HPL237" s="26"/>
      <c r="HPM237" s="26"/>
      <c r="HPN237" s="26"/>
      <c r="HPO237" s="26"/>
      <c r="HPP237" s="26"/>
      <c r="HPQ237" s="26"/>
      <c r="HPR237" s="26"/>
      <c r="HPS237" s="26"/>
      <c r="HPT237" s="26"/>
      <c r="HPU237" s="26"/>
      <c r="HPV237" s="26"/>
      <c r="HPW237" s="26"/>
      <c r="HPX237" s="26"/>
      <c r="HPY237" s="26"/>
      <c r="HPZ237" s="26"/>
      <c r="HQA237" s="26"/>
      <c r="HQB237" s="26"/>
      <c r="HQC237" s="26"/>
      <c r="HQD237" s="26"/>
      <c r="HQE237" s="26"/>
      <c r="HQF237" s="26"/>
      <c r="HQG237" s="26"/>
      <c r="HQH237" s="26"/>
      <c r="HQI237" s="26"/>
      <c r="HQJ237" s="26"/>
      <c r="HQK237" s="26"/>
      <c r="HQL237" s="26"/>
      <c r="HQM237" s="26"/>
      <c r="HQN237" s="26"/>
      <c r="HQO237" s="26"/>
      <c r="HQP237" s="26"/>
      <c r="HQQ237" s="26"/>
      <c r="HQR237" s="26"/>
      <c r="HQS237" s="26"/>
      <c r="HQT237" s="26"/>
      <c r="HQU237" s="26"/>
      <c r="HQV237" s="26"/>
      <c r="HQW237" s="26"/>
      <c r="HQX237" s="26"/>
      <c r="HQY237" s="26"/>
      <c r="HQZ237" s="26"/>
      <c r="HRA237" s="26"/>
      <c r="HRB237" s="26"/>
      <c r="HRC237" s="26"/>
      <c r="HRD237" s="26"/>
      <c r="HRE237" s="26"/>
      <c r="HRF237" s="26"/>
      <c r="HRG237" s="26"/>
      <c r="HRH237" s="26"/>
      <c r="HRI237" s="26"/>
      <c r="HRJ237" s="26"/>
      <c r="HRK237" s="26"/>
      <c r="HRL237" s="26"/>
      <c r="HRM237" s="26"/>
      <c r="HRN237" s="26"/>
      <c r="HRO237" s="26"/>
      <c r="HRP237" s="26"/>
      <c r="HRQ237" s="26"/>
      <c r="HRR237" s="26"/>
      <c r="HRS237" s="26"/>
      <c r="HRT237" s="26"/>
      <c r="HRU237" s="26"/>
      <c r="HRV237" s="26"/>
      <c r="HRW237" s="26"/>
      <c r="HRX237" s="26"/>
      <c r="HRY237" s="26"/>
      <c r="HRZ237" s="26"/>
      <c r="HSA237" s="26"/>
      <c r="HSB237" s="26"/>
      <c r="HSC237" s="26"/>
      <c r="HSD237" s="26"/>
      <c r="HSE237" s="26"/>
      <c r="HSF237" s="26"/>
      <c r="HSG237" s="26"/>
      <c r="HSH237" s="26"/>
      <c r="HSI237" s="26"/>
      <c r="HSJ237" s="26"/>
      <c r="HSK237" s="26"/>
      <c r="HSL237" s="26"/>
      <c r="HSM237" s="26"/>
      <c r="HSN237" s="26"/>
      <c r="HSO237" s="26"/>
      <c r="HSP237" s="26"/>
      <c r="HSQ237" s="26"/>
      <c r="HSR237" s="26"/>
      <c r="HSS237" s="26"/>
      <c r="HST237" s="26"/>
      <c r="HSU237" s="26"/>
      <c r="HSV237" s="26"/>
      <c r="HSW237" s="26"/>
      <c r="HSX237" s="26"/>
      <c r="HSY237" s="26"/>
      <c r="HSZ237" s="26"/>
      <c r="HTA237" s="26"/>
      <c r="HTB237" s="26"/>
      <c r="HTC237" s="26"/>
      <c r="HTD237" s="26"/>
      <c r="HTE237" s="26"/>
      <c r="HTF237" s="26"/>
      <c r="HTG237" s="26"/>
      <c r="HTH237" s="26"/>
      <c r="HTI237" s="26"/>
      <c r="HTJ237" s="26"/>
      <c r="HTK237" s="26"/>
      <c r="HTL237" s="26"/>
      <c r="HTM237" s="26"/>
      <c r="HTN237" s="26"/>
      <c r="HTO237" s="26"/>
      <c r="HTP237" s="26"/>
      <c r="HTQ237" s="26"/>
      <c r="HTR237" s="26"/>
      <c r="HTS237" s="26"/>
      <c r="HTT237" s="26"/>
      <c r="HTU237" s="26"/>
      <c r="HTV237" s="26"/>
      <c r="HTW237" s="26"/>
      <c r="HTX237" s="26"/>
      <c r="HTY237" s="26"/>
      <c r="HTZ237" s="26"/>
      <c r="HUA237" s="26"/>
      <c r="HUB237" s="26"/>
      <c r="HUC237" s="26"/>
      <c r="HUD237" s="26"/>
      <c r="HUE237" s="26"/>
      <c r="HUF237" s="26"/>
      <c r="HUG237" s="26"/>
      <c r="HUH237" s="26"/>
      <c r="HUI237" s="26"/>
      <c r="HUJ237" s="26"/>
      <c r="HUK237" s="26"/>
      <c r="HUL237" s="26"/>
      <c r="HUM237" s="26"/>
      <c r="HUN237" s="26"/>
      <c r="HUO237" s="26"/>
      <c r="HUP237" s="26"/>
      <c r="HUQ237" s="26"/>
      <c r="HUR237" s="26"/>
      <c r="HUS237" s="26"/>
      <c r="HUT237" s="26"/>
      <c r="HUU237" s="26"/>
      <c r="HUV237" s="26"/>
      <c r="HUW237" s="26"/>
      <c r="HUX237" s="26"/>
      <c r="HUY237" s="26"/>
      <c r="HUZ237" s="26"/>
      <c r="HVA237" s="26"/>
      <c r="HVB237" s="26"/>
      <c r="HVC237" s="26"/>
      <c r="HVD237" s="26"/>
      <c r="HVE237" s="26"/>
      <c r="HVF237" s="26"/>
      <c r="HVG237" s="26"/>
      <c r="HVH237" s="26"/>
      <c r="HVI237" s="26"/>
      <c r="HVJ237" s="26"/>
      <c r="HVK237" s="26"/>
      <c r="HVL237" s="26"/>
      <c r="HVM237" s="26"/>
      <c r="HVN237" s="26"/>
      <c r="HVO237" s="26"/>
      <c r="HVP237" s="26"/>
      <c r="HVQ237" s="26"/>
      <c r="HVR237" s="26"/>
      <c r="HVS237" s="26"/>
      <c r="HVT237" s="26"/>
      <c r="HVU237" s="26"/>
      <c r="HVV237" s="26"/>
      <c r="HVW237" s="26"/>
      <c r="HVX237" s="26"/>
      <c r="HVY237" s="26"/>
      <c r="HVZ237" s="26"/>
      <c r="HWA237" s="26"/>
      <c r="HWB237" s="26"/>
      <c r="HWC237" s="26"/>
      <c r="HWD237" s="26"/>
      <c r="HWE237" s="26"/>
      <c r="HWF237" s="26"/>
      <c r="HWG237" s="26"/>
      <c r="HWH237" s="26"/>
      <c r="HWI237" s="26"/>
      <c r="HWJ237" s="26"/>
      <c r="HWK237" s="26"/>
      <c r="HWL237" s="26"/>
      <c r="HWM237" s="26"/>
      <c r="HWN237" s="26"/>
      <c r="HWO237" s="26"/>
      <c r="HWP237" s="26"/>
      <c r="HWQ237" s="26"/>
      <c r="HWR237" s="26"/>
      <c r="HWS237" s="26"/>
      <c r="HWT237" s="26"/>
      <c r="HWU237" s="26"/>
      <c r="HWV237" s="26"/>
      <c r="HWW237" s="26"/>
      <c r="HWX237" s="26"/>
      <c r="HWY237" s="26"/>
      <c r="HWZ237" s="26"/>
      <c r="HXA237" s="26"/>
      <c r="HXB237" s="26"/>
      <c r="HXC237" s="26"/>
      <c r="HXD237" s="26"/>
      <c r="HXE237" s="26"/>
      <c r="HXF237" s="26"/>
      <c r="HXG237" s="26"/>
      <c r="HXH237" s="26"/>
      <c r="HXI237" s="26"/>
      <c r="HXJ237" s="26"/>
      <c r="HXK237" s="26"/>
      <c r="HXL237" s="26"/>
      <c r="HXM237" s="26"/>
      <c r="HXN237" s="26"/>
      <c r="HXO237" s="26"/>
      <c r="HXP237" s="26"/>
      <c r="HXQ237" s="26"/>
      <c r="HXR237" s="26"/>
      <c r="HXS237" s="26"/>
      <c r="HXT237" s="26"/>
      <c r="HXU237" s="26"/>
      <c r="HXV237" s="26"/>
      <c r="HXW237" s="26"/>
      <c r="HXX237" s="26"/>
      <c r="HXY237" s="26"/>
      <c r="HXZ237" s="26"/>
      <c r="HYA237" s="26"/>
      <c r="HYB237" s="26"/>
      <c r="HYC237" s="26"/>
      <c r="HYD237" s="26"/>
      <c r="HYE237" s="26"/>
      <c r="HYF237" s="26"/>
      <c r="HYG237" s="26"/>
      <c r="HYH237" s="26"/>
      <c r="HYI237" s="26"/>
      <c r="HYJ237" s="26"/>
      <c r="HYK237" s="26"/>
      <c r="HYL237" s="26"/>
      <c r="HYM237" s="26"/>
      <c r="HYN237" s="26"/>
      <c r="HYO237" s="26"/>
      <c r="HYP237" s="26"/>
      <c r="HYQ237" s="26"/>
      <c r="HYR237" s="26"/>
      <c r="HYS237" s="26"/>
      <c r="HYT237" s="26"/>
      <c r="HYU237" s="26"/>
      <c r="HYV237" s="26"/>
      <c r="HYW237" s="26"/>
      <c r="HYX237" s="26"/>
      <c r="HYY237" s="26"/>
      <c r="HYZ237" s="26"/>
      <c r="HZA237" s="26"/>
      <c r="HZB237" s="26"/>
      <c r="HZC237" s="26"/>
      <c r="HZD237" s="26"/>
      <c r="HZE237" s="26"/>
      <c r="HZF237" s="26"/>
      <c r="HZG237" s="26"/>
      <c r="HZH237" s="26"/>
      <c r="HZI237" s="26"/>
      <c r="HZJ237" s="26"/>
      <c r="HZK237" s="26"/>
      <c r="HZL237" s="26"/>
      <c r="HZM237" s="26"/>
      <c r="HZN237" s="26"/>
      <c r="HZO237" s="26"/>
      <c r="HZP237" s="26"/>
      <c r="HZQ237" s="26"/>
      <c r="HZR237" s="26"/>
      <c r="HZS237" s="26"/>
      <c r="HZT237" s="26"/>
      <c r="HZU237" s="26"/>
      <c r="HZV237" s="26"/>
      <c r="HZW237" s="26"/>
      <c r="HZX237" s="26"/>
      <c r="HZY237" s="26"/>
      <c r="HZZ237" s="26"/>
      <c r="IAA237" s="26"/>
      <c r="IAB237" s="26"/>
      <c r="IAC237" s="26"/>
      <c r="IAD237" s="26"/>
      <c r="IAE237" s="26"/>
      <c r="IAF237" s="26"/>
      <c r="IAG237" s="26"/>
      <c r="IAH237" s="26"/>
      <c r="IAI237" s="26"/>
      <c r="IAJ237" s="26"/>
      <c r="IAK237" s="26"/>
      <c r="IAL237" s="26"/>
      <c r="IAM237" s="26"/>
      <c r="IAN237" s="26"/>
      <c r="IAO237" s="26"/>
      <c r="IAP237" s="26"/>
      <c r="IAQ237" s="26"/>
      <c r="IAR237" s="26"/>
      <c r="IAS237" s="26"/>
      <c r="IAT237" s="26"/>
      <c r="IAU237" s="26"/>
      <c r="IAV237" s="26"/>
      <c r="IAW237" s="26"/>
      <c r="IAX237" s="26"/>
      <c r="IAY237" s="26"/>
      <c r="IAZ237" s="26"/>
      <c r="IBA237" s="26"/>
      <c r="IBB237" s="26"/>
      <c r="IBC237" s="26"/>
      <c r="IBD237" s="26"/>
      <c r="IBE237" s="26"/>
      <c r="IBF237" s="26"/>
      <c r="IBG237" s="26"/>
      <c r="IBH237" s="26"/>
      <c r="IBI237" s="26"/>
      <c r="IBJ237" s="26"/>
      <c r="IBK237" s="26"/>
      <c r="IBL237" s="26"/>
      <c r="IBM237" s="26"/>
      <c r="IBN237" s="26"/>
      <c r="IBO237" s="26"/>
      <c r="IBP237" s="26"/>
      <c r="IBQ237" s="26"/>
      <c r="IBR237" s="26"/>
      <c r="IBS237" s="26"/>
      <c r="IBT237" s="26"/>
      <c r="IBU237" s="26"/>
      <c r="IBV237" s="26"/>
      <c r="IBW237" s="26"/>
      <c r="IBX237" s="26"/>
      <c r="IBY237" s="26"/>
      <c r="IBZ237" s="26"/>
      <c r="ICA237" s="26"/>
      <c r="ICB237" s="26"/>
      <c r="ICC237" s="26"/>
      <c r="ICD237" s="26"/>
      <c r="ICE237" s="26"/>
      <c r="ICF237" s="26"/>
      <c r="ICG237" s="26"/>
      <c r="ICH237" s="26"/>
      <c r="ICI237" s="26"/>
      <c r="ICJ237" s="26"/>
      <c r="ICK237" s="26"/>
      <c r="ICL237" s="26"/>
      <c r="ICM237" s="26"/>
      <c r="ICN237" s="26"/>
      <c r="ICO237" s="26"/>
      <c r="ICP237" s="26"/>
      <c r="ICQ237" s="26"/>
      <c r="ICR237" s="26"/>
      <c r="ICS237" s="26"/>
      <c r="ICT237" s="26"/>
      <c r="ICU237" s="26"/>
      <c r="ICV237" s="26"/>
      <c r="ICW237" s="26"/>
      <c r="ICX237" s="26"/>
      <c r="ICY237" s="26"/>
      <c r="ICZ237" s="26"/>
      <c r="IDA237" s="26"/>
      <c r="IDB237" s="26"/>
      <c r="IDC237" s="26"/>
      <c r="IDD237" s="26"/>
      <c r="IDE237" s="26"/>
      <c r="IDF237" s="26"/>
      <c r="IDG237" s="26"/>
      <c r="IDH237" s="26"/>
      <c r="IDI237" s="26"/>
      <c r="IDJ237" s="26"/>
      <c r="IDK237" s="26"/>
      <c r="IDL237" s="26"/>
      <c r="IDM237" s="26"/>
      <c r="IDN237" s="26"/>
      <c r="IDO237" s="26"/>
      <c r="IDP237" s="26"/>
      <c r="IDQ237" s="26"/>
      <c r="IDR237" s="26"/>
      <c r="IDS237" s="26"/>
      <c r="IDT237" s="26"/>
      <c r="IDU237" s="26"/>
      <c r="IDV237" s="26"/>
      <c r="IDW237" s="26"/>
      <c r="IDX237" s="26"/>
      <c r="IDY237" s="26"/>
      <c r="IDZ237" s="26"/>
      <c r="IEA237" s="26"/>
      <c r="IEB237" s="26"/>
      <c r="IEC237" s="26"/>
      <c r="IED237" s="26"/>
      <c r="IEE237" s="26"/>
      <c r="IEF237" s="26"/>
      <c r="IEG237" s="26"/>
      <c r="IEH237" s="26"/>
      <c r="IEI237" s="26"/>
      <c r="IEJ237" s="26"/>
      <c r="IEK237" s="26"/>
      <c r="IEL237" s="26"/>
      <c r="IEM237" s="26"/>
      <c r="IEN237" s="26"/>
      <c r="IEO237" s="26"/>
      <c r="IEP237" s="26"/>
      <c r="IEQ237" s="26"/>
      <c r="IER237" s="26"/>
      <c r="IES237" s="26"/>
      <c r="IET237" s="26"/>
      <c r="IEU237" s="26"/>
      <c r="IEV237" s="26"/>
      <c r="IEW237" s="26"/>
      <c r="IEX237" s="26"/>
      <c r="IEY237" s="26"/>
      <c r="IEZ237" s="26"/>
      <c r="IFA237" s="26"/>
      <c r="IFB237" s="26"/>
      <c r="IFC237" s="26"/>
      <c r="IFD237" s="26"/>
      <c r="IFE237" s="26"/>
      <c r="IFF237" s="26"/>
      <c r="IFG237" s="26"/>
      <c r="IFH237" s="26"/>
      <c r="IFI237" s="26"/>
      <c r="IFJ237" s="26"/>
      <c r="IFK237" s="26"/>
      <c r="IFL237" s="26"/>
      <c r="IFM237" s="26"/>
      <c r="IFN237" s="26"/>
      <c r="IFO237" s="26"/>
      <c r="IFP237" s="26"/>
      <c r="IFQ237" s="26"/>
      <c r="IFR237" s="26"/>
      <c r="IFS237" s="26"/>
      <c r="IFT237" s="26"/>
      <c r="IFU237" s="26"/>
      <c r="IFV237" s="26"/>
      <c r="IFW237" s="26"/>
      <c r="IFX237" s="26"/>
      <c r="IFY237" s="26"/>
      <c r="IFZ237" s="26"/>
      <c r="IGA237" s="26"/>
      <c r="IGB237" s="26"/>
      <c r="IGC237" s="26"/>
      <c r="IGD237" s="26"/>
      <c r="IGE237" s="26"/>
      <c r="IGF237" s="26"/>
      <c r="IGG237" s="26"/>
      <c r="IGH237" s="26"/>
      <c r="IGI237" s="26"/>
      <c r="IGJ237" s="26"/>
      <c r="IGK237" s="26"/>
      <c r="IGL237" s="26"/>
      <c r="IGM237" s="26"/>
      <c r="IGN237" s="26"/>
      <c r="IGO237" s="26"/>
      <c r="IGP237" s="26"/>
      <c r="IGQ237" s="26"/>
      <c r="IGR237" s="26"/>
      <c r="IGS237" s="26"/>
      <c r="IGT237" s="26"/>
      <c r="IGU237" s="26"/>
      <c r="IGV237" s="26"/>
      <c r="IGW237" s="26"/>
      <c r="IGX237" s="26"/>
      <c r="IGY237" s="26"/>
      <c r="IGZ237" s="26"/>
      <c r="IHA237" s="26"/>
      <c r="IHB237" s="26"/>
      <c r="IHC237" s="26"/>
      <c r="IHD237" s="26"/>
      <c r="IHE237" s="26"/>
      <c r="IHF237" s="26"/>
      <c r="IHG237" s="26"/>
      <c r="IHH237" s="26"/>
      <c r="IHI237" s="26"/>
      <c r="IHJ237" s="26"/>
      <c r="IHK237" s="26"/>
      <c r="IHL237" s="26"/>
      <c r="IHM237" s="26"/>
      <c r="IHN237" s="26"/>
      <c r="IHO237" s="26"/>
      <c r="IHP237" s="26"/>
      <c r="IHQ237" s="26"/>
      <c r="IHR237" s="26"/>
      <c r="IHS237" s="26"/>
      <c r="IHT237" s="26"/>
      <c r="IHU237" s="26"/>
      <c r="IHV237" s="26"/>
      <c r="IHW237" s="26"/>
      <c r="IHX237" s="26"/>
      <c r="IHY237" s="26"/>
      <c r="IHZ237" s="26"/>
      <c r="IIA237" s="26"/>
      <c r="IIB237" s="26"/>
      <c r="IIC237" s="26"/>
      <c r="IID237" s="26"/>
      <c r="IIE237" s="26"/>
      <c r="IIF237" s="26"/>
      <c r="IIG237" s="26"/>
      <c r="IIH237" s="26"/>
      <c r="III237" s="26"/>
      <c r="IIJ237" s="26"/>
      <c r="IIK237" s="26"/>
      <c r="IIL237" s="26"/>
      <c r="IIM237" s="26"/>
      <c r="IIN237" s="26"/>
      <c r="IIO237" s="26"/>
      <c r="IIP237" s="26"/>
      <c r="IIQ237" s="26"/>
      <c r="IIR237" s="26"/>
      <c r="IIS237" s="26"/>
      <c r="IIT237" s="26"/>
      <c r="IIU237" s="26"/>
      <c r="IIV237" s="26"/>
      <c r="IIW237" s="26"/>
      <c r="IIX237" s="26"/>
      <c r="IIY237" s="26"/>
      <c r="IIZ237" s="26"/>
      <c r="IJA237" s="26"/>
      <c r="IJB237" s="26"/>
      <c r="IJC237" s="26"/>
      <c r="IJD237" s="26"/>
      <c r="IJE237" s="26"/>
      <c r="IJF237" s="26"/>
      <c r="IJG237" s="26"/>
      <c r="IJH237" s="26"/>
      <c r="IJI237" s="26"/>
      <c r="IJJ237" s="26"/>
      <c r="IJK237" s="26"/>
      <c r="IJL237" s="26"/>
      <c r="IJM237" s="26"/>
      <c r="IJN237" s="26"/>
      <c r="IJO237" s="26"/>
      <c r="IJP237" s="26"/>
      <c r="IJQ237" s="26"/>
      <c r="IJR237" s="26"/>
      <c r="IJS237" s="26"/>
      <c r="IJT237" s="26"/>
      <c r="IJU237" s="26"/>
      <c r="IJV237" s="26"/>
      <c r="IJW237" s="26"/>
      <c r="IJX237" s="26"/>
      <c r="IJY237" s="26"/>
      <c r="IJZ237" s="26"/>
      <c r="IKA237" s="26"/>
      <c r="IKB237" s="26"/>
      <c r="IKC237" s="26"/>
      <c r="IKD237" s="26"/>
      <c r="IKE237" s="26"/>
      <c r="IKF237" s="26"/>
      <c r="IKG237" s="26"/>
      <c r="IKH237" s="26"/>
      <c r="IKI237" s="26"/>
      <c r="IKJ237" s="26"/>
      <c r="IKK237" s="26"/>
      <c r="IKL237" s="26"/>
      <c r="IKM237" s="26"/>
      <c r="IKN237" s="26"/>
      <c r="IKO237" s="26"/>
      <c r="IKP237" s="26"/>
      <c r="IKQ237" s="26"/>
      <c r="IKR237" s="26"/>
      <c r="IKS237" s="26"/>
      <c r="IKT237" s="26"/>
      <c r="IKU237" s="26"/>
      <c r="IKV237" s="26"/>
      <c r="IKW237" s="26"/>
      <c r="IKX237" s="26"/>
      <c r="IKY237" s="26"/>
      <c r="IKZ237" s="26"/>
      <c r="ILA237" s="26"/>
      <c r="ILB237" s="26"/>
      <c r="ILC237" s="26"/>
      <c r="ILD237" s="26"/>
      <c r="ILE237" s="26"/>
      <c r="ILF237" s="26"/>
      <c r="ILG237" s="26"/>
      <c r="ILH237" s="26"/>
      <c r="ILI237" s="26"/>
      <c r="ILJ237" s="26"/>
      <c r="ILK237" s="26"/>
      <c r="ILL237" s="26"/>
      <c r="ILM237" s="26"/>
      <c r="ILN237" s="26"/>
      <c r="ILO237" s="26"/>
      <c r="ILP237" s="26"/>
      <c r="ILQ237" s="26"/>
      <c r="ILR237" s="26"/>
      <c r="ILS237" s="26"/>
      <c r="ILT237" s="26"/>
      <c r="ILU237" s="26"/>
      <c r="ILV237" s="26"/>
      <c r="ILW237" s="26"/>
      <c r="ILX237" s="26"/>
      <c r="ILY237" s="26"/>
      <c r="ILZ237" s="26"/>
      <c r="IMA237" s="26"/>
      <c r="IMB237" s="26"/>
      <c r="IMC237" s="26"/>
      <c r="IMD237" s="26"/>
      <c r="IME237" s="26"/>
      <c r="IMF237" s="26"/>
      <c r="IMG237" s="26"/>
      <c r="IMH237" s="26"/>
      <c r="IMI237" s="26"/>
      <c r="IMJ237" s="26"/>
      <c r="IMK237" s="26"/>
      <c r="IML237" s="26"/>
      <c r="IMM237" s="26"/>
      <c r="IMN237" s="26"/>
      <c r="IMO237" s="26"/>
      <c r="IMP237" s="26"/>
      <c r="IMQ237" s="26"/>
      <c r="IMR237" s="26"/>
      <c r="IMS237" s="26"/>
      <c r="IMT237" s="26"/>
      <c r="IMU237" s="26"/>
      <c r="IMV237" s="26"/>
      <c r="IMW237" s="26"/>
      <c r="IMX237" s="26"/>
      <c r="IMY237" s="26"/>
      <c r="IMZ237" s="26"/>
      <c r="INA237" s="26"/>
      <c r="INB237" s="26"/>
      <c r="INC237" s="26"/>
      <c r="IND237" s="26"/>
      <c r="INE237" s="26"/>
      <c r="INF237" s="26"/>
      <c r="ING237" s="26"/>
      <c r="INH237" s="26"/>
      <c r="INI237" s="26"/>
      <c r="INJ237" s="26"/>
      <c r="INK237" s="26"/>
      <c r="INL237" s="26"/>
      <c r="INM237" s="26"/>
      <c r="INN237" s="26"/>
      <c r="INO237" s="26"/>
      <c r="INP237" s="26"/>
      <c r="INQ237" s="26"/>
      <c r="INR237" s="26"/>
      <c r="INS237" s="26"/>
      <c r="INT237" s="26"/>
      <c r="INU237" s="26"/>
      <c r="INV237" s="26"/>
      <c r="INW237" s="26"/>
      <c r="INX237" s="26"/>
      <c r="INY237" s="26"/>
      <c r="INZ237" s="26"/>
      <c r="IOA237" s="26"/>
      <c r="IOB237" s="26"/>
      <c r="IOC237" s="26"/>
      <c r="IOD237" s="26"/>
      <c r="IOE237" s="26"/>
      <c r="IOF237" s="26"/>
      <c r="IOG237" s="26"/>
      <c r="IOH237" s="26"/>
      <c r="IOI237" s="26"/>
      <c r="IOJ237" s="26"/>
      <c r="IOK237" s="26"/>
      <c r="IOL237" s="26"/>
      <c r="IOM237" s="26"/>
      <c r="ION237" s="26"/>
      <c r="IOO237" s="26"/>
      <c r="IOP237" s="26"/>
      <c r="IOQ237" s="26"/>
      <c r="IOR237" s="26"/>
      <c r="IOS237" s="26"/>
      <c r="IOT237" s="26"/>
      <c r="IOU237" s="26"/>
      <c r="IOV237" s="26"/>
      <c r="IOW237" s="26"/>
      <c r="IOX237" s="26"/>
      <c r="IOY237" s="26"/>
      <c r="IOZ237" s="26"/>
      <c r="IPA237" s="26"/>
      <c r="IPB237" s="26"/>
      <c r="IPC237" s="26"/>
      <c r="IPD237" s="26"/>
      <c r="IPE237" s="26"/>
      <c r="IPF237" s="26"/>
      <c r="IPG237" s="26"/>
      <c r="IPH237" s="26"/>
      <c r="IPI237" s="26"/>
      <c r="IPJ237" s="26"/>
      <c r="IPK237" s="26"/>
      <c r="IPL237" s="26"/>
      <c r="IPM237" s="26"/>
      <c r="IPN237" s="26"/>
      <c r="IPO237" s="26"/>
      <c r="IPP237" s="26"/>
      <c r="IPQ237" s="26"/>
      <c r="IPR237" s="26"/>
      <c r="IPS237" s="26"/>
      <c r="IPT237" s="26"/>
      <c r="IPU237" s="26"/>
      <c r="IPV237" s="26"/>
      <c r="IPW237" s="26"/>
      <c r="IPX237" s="26"/>
      <c r="IPY237" s="26"/>
      <c r="IPZ237" s="26"/>
      <c r="IQA237" s="26"/>
      <c r="IQB237" s="26"/>
      <c r="IQC237" s="26"/>
      <c r="IQD237" s="26"/>
      <c r="IQE237" s="26"/>
      <c r="IQF237" s="26"/>
      <c r="IQG237" s="26"/>
      <c r="IQH237" s="26"/>
      <c r="IQI237" s="26"/>
      <c r="IQJ237" s="26"/>
      <c r="IQK237" s="26"/>
      <c r="IQL237" s="26"/>
      <c r="IQM237" s="26"/>
      <c r="IQN237" s="26"/>
      <c r="IQO237" s="26"/>
      <c r="IQP237" s="26"/>
      <c r="IQQ237" s="26"/>
      <c r="IQR237" s="26"/>
      <c r="IQS237" s="26"/>
      <c r="IQT237" s="26"/>
      <c r="IQU237" s="26"/>
      <c r="IQV237" s="26"/>
      <c r="IQW237" s="26"/>
      <c r="IQX237" s="26"/>
      <c r="IQY237" s="26"/>
      <c r="IQZ237" s="26"/>
      <c r="IRA237" s="26"/>
      <c r="IRB237" s="26"/>
      <c r="IRC237" s="26"/>
      <c r="IRD237" s="26"/>
      <c r="IRE237" s="26"/>
      <c r="IRF237" s="26"/>
      <c r="IRG237" s="26"/>
      <c r="IRH237" s="26"/>
      <c r="IRI237" s="26"/>
      <c r="IRJ237" s="26"/>
      <c r="IRK237" s="26"/>
      <c r="IRL237" s="26"/>
      <c r="IRM237" s="26"/>
      <c r="IRN237" s="26"/>
      <c r="IRO237" s="26"/>
      <c r="IRP237" s="26"/>
      <c r="IRQ237" s="26"/>
      <c r="IRR237" s="26"/>
      <c r="IRS237" s="26"/>
      <c r="IRT237" s="26"/>
      <c r="IRU237" s="26"/>
      <c r="IRV237" s="26"/>
      <c r="IRW237" s="26"/>
      <c r="IRX237" s="26"/>
      <c r="IRY237" s="26"/>
      <c r="IRZ237" s="26"/>
      <c r="ISA237" s="26"/>
      <c r="ISB237" s="26"/>
      <c r="ISC237" s="26"/>
      <c r="ISD237" s="26"/>
      <c r="ISE237" s="26"/>
      <c r="ISF237" s="26"/>
      <c r="ISG237" s="26"/>
      <c r="ISH237" s="26"/>
      <c r="ISI237" s="26"/>
      <c r="ISJ237" s="26"/>
      <c r="ISK237" s="26"/>
      <c r="ISL237" s="26"/>
      <c r="ISM237" s="26"/>
      <c r="ISN237" s="26"/>
      <c r="ISO237" s="26"/>
      <c r="ISP237" s="26"/>
      <c r="ISQ237" s="26"/>
      <c r="ISR237" s="26"/>
      <c r="ISS237" s="26"/>
      <c r="IST237" s="26"/>
      <c r="ISU237" s="26"/>
      <c r="ISV237" s="26"/>
      <c r="ISW237" s="26"/>
      <c r="ISX237" s="26"/>
      <c r="ISY237" s="26"/>
      <c r="ISZ237" s="26"/>
      <c r="ITA237" s="26"/>
      <c r="ITB237" s="26"/>
      <c r="ITC237" s="26"/>
      <c r="ITD237" s="26"/>
      <c r="ITE237" s="26"/>
      <c r="ITF237" s="26"/>
      <c r="ITG237" s="26"/>
      <c r="ITH237" s="26"/>
      <c r="ITI237" s="26"/>
      <c r="ITJ237" s="26"/>
      <c r="ITK237" s="26"/>
      <c r="ITL237" s="26"/>
      <c r="ITM237" s="26"/>
      <c r="ITN237" s="26"/>
      <c r="ITO237" s="26"/>
      <c r="ITP237" s="26"/>
      <c r="ITQ237" s="26"/>
      <c r="ITR237" s="26"/>
      <c r="ITS237" s="26"/>
      <c r="ITT237" s="26"/>
      <c r="ITU237" s="26"/>
      <c r="ITV237" s="26"/>
      <c r="ITW237" s="26"/>
      <c r="ITX237" s="26"/>
      <c r="ITY237" s="26"/>
      <c r="ITZ237" s="26"/>
      <c r="IUA237" s="26"/>
      <c r="IUB237" s="26"/>
      <c r="IUC237" s="26"/>
      <c r="IUD237" s="26"/>
      <c r="IUE237" s="26"/>
      <c r="IUF237" s="26"/>
      <c r="IUG237" s="26"/>
      <c r="IUH237" s="26"/>
      <c r="IUI237" s="26"/>
      <c r="IUJ237" s="26"/>
      <c r="IUK237" s="26"/>
      <c r="IUL237" s="26"/>
      <c r="IUM237" s="26"/>
      <c r="IUN237" s="26"/>
      <c r="IUO237" s="26"/>
      <c r="IUP237" s="26"/>
      <c r="IUQ237" s="26"/>
      <c r="IUR237" s="26"/>
      <c r="IUS237" s="26"/>
      <c r="IUT237" s="26"/>
      <c r="IUU237" s="26"/>
      <c r="IUV237" s="26"/>
      <c r="IUW237" s="26"/>
      <c r="IUX237" s="26"/>
      <c r="IUY237" s="26"/>
      <c r="IUZ237" s="26"/>
      <c r="IVA237" s="26"/>
      <c r="IVB237" s="26"/>
      <c r="IVC237" s="26"/>
      <c r="IVD237" s="26"/>
      <c r="IVE237" s="26"/>
      <c r="IVF237" s="26"/>
      <c r="IVG237" s="26"/>
      <c r="IVH237" s="26"/>
      <c r="IVI237" s="26"/>
      <c r="IVJ237" s="26"/>
      <c r="IVK237" s="26"/>
      <c r="IVL237" s="26"/>
      <c r="IVM237" s="26"/>
      <c r="IVN237" s="26"/>
      <c r="IVO237" s="26"/>
      <c r="IVP237" s="26"/>
      <c r="IVQ237" s="26"/>
      <c r="IVR237" s="26"/>
      <c r="IVS237" s="26"/>
      <c r="IVT237" s="26"/>
      <c r="IVU237" s="26"/>
      <c r="IVV237" s="26"/>
      <c r="IVW237" s="26"/>
      <c r="IVX237" s="26"/>
      <c r="IVY237" s="26"/>
      <c r="IVZ237" s="26"/>
      <c r="IWA237" s="26"/>
      <c r="IWB237" s="26"/>
      <c r="IWC237" s="26"/>
      <c r="IWD237" s="26"/>
      <c r="IWE237" s="26"/>
      <c r="IWF237" s="26"/>
      <c r="IWG237" s="26"/>
      <c r="IWH237" s="26"/>
      <c r="IWI237" s="26"/>
      <c r="IWJ237" s="26"/>
      <c r="IWK237" s="26"/>
      <c r="IWL237" s="26"/>
      <c r="IWM237" s="26"/>
      <c r="IWN237" s="26"/>
      <c r="IWO237" s="26"/>
      <c r="IWP237" s="26"/>
      <c r="IWQ237" s="26"/>
      <c r="IWR237" s="26"/>
      <c r="IWS237" s="26"/>
      <c r="IWT237" s="26"/>
      <c r="IWU237" s="26"/>
      <c r="IWV237" s="26"/>
      <c r="IWW237" s="26"/>
      <c r="IWX237" s="26"/>
      <c r="IWY237" s="26"/>
      <c r="IWZ237" s="26"/>
      <c r="IXA237" s="26"/>
      <c r="IXB237" s="26"/>
      <c r="IXC237" s="26"/>
      <c r="IXD237" s="26"/>
      <c r="IXE237" s="26"/>
      <c r="IXF237" s="26"/>
      <c r="IXG237" s="26"/>
      <c r="IXH237" s="26"/>
      <c r="IXI237" s="26"/>
      <c r="IXJ237" s="26"/>
      <c r="IXK237" s="26"/>
      <c r="IXL237" s="26"/>
      <c r="IXM237" s="26"/>
      <c r="IXN237" s="26"/>
      <c r="IXO237" s="26"/>
      <c r="IXP237" s="26"/>
      <c r="IXQ237" s="26"/>
      <c r="IXR237" s="26"/>
      <c r="IXS237" s="26"/>
      <c r="IXT237" s="26"/>
      <c r="IXU237" s="26"/>
      <c r="IXV237" s="26"/>
      <c r="IXW237" s="26"/>
      <c r="IXX237" s="26"/>
      <c r="IXY237" s="26"/>
      <c r="IXZ237" s="26"/>
      <c r="IYA237" s="26"/>
      <c r="IYB237" s="26"/>
      <c r="IYC237" s="26"/>
      <c r="IYD237" s="26"/>
      <c r="IYE237" s="26"/>
      <c r="IYF237" s="26"/>
      <c r="IYG237" s="26"/>
      <c r="IYH237" s="26"/>
      <c r="IYI237" s="26"/>
      <c r="IYJ237" s="26"/>
      <c r="IYK237" s="26"/>
      <c r="IYL237" s="26"/>
      <c r="IYM237" s="26"/>
      <c r="IYN237" s="26"/>
      <c r="IYO237" s="26"/>
      <c r="IYP237" s="26"/>
      <c r="IYQ237" s="26"/>
      <c r="IYR237" s="26"/>
      <c r="IYS237" s="26"/>
      <c r="IYT237" s="26"/>
      <c r="IYU237" s="26"/>
      <c r="IYV237" s="26"/>
      <c r="IYW237" s="26"/>
      <c r="IYX237" s="26"/>
      <c r="IYY237" s="26"/>
      <c r="IYZ237" s="26"/>
      <c r="IZA237" s="26"/>
      <c r="IZB237" s="26"/>
      <c r="IZC237" s="26"/>
      <c r="IZD237" s="26"/>
      <c r="IZE237" s="26"/>
      <c r="IZF237" s="26"/>
      <c r="IZG237" s="26"/>
      <c r="IZH237" s="26"/>
      <c r="IZI237" s="26"/>
      <c r="IZJ237" s="26"/>
      <c r="IZK237" s="26"/>
      <c r="IZL237" s="26"/>
      <c r="IZM237" s="26"/>
      <c r="IZN237" s="26"/>
      <c r="IZO237" s="26"/>
      <c r="IZP237" s="26"/>
      <c r="IZQ237" s="26"/>
      <c r="IZR237" s="26"/>
      <c r="IZS237" s="26"/>
      <c r="IZT237" s="26"/>
      <c r="IZU237" s="26"/>
      <c r="IZV237" s="26"/>
      <c r="IZW237" s="26"/>
      <c r="IZX237" s="26"/>
      <c r="IZY237" s="26"/>
      <c r="IZZ237" s="26"/>
      <c r="JAA237" s="26"/>
      <c r="JAB237" s="26"/>
      <c r="JAC237" s="26"/>
      <c r="JAD237" s="26"/>
      <c r="JAE237" s="26"/>
      <c r="JAF237" s="26"/>
      <c r="JAG237" s="26"/>
      <c r="JAH237" s="26"/>
      <c r="JAI237" s="26"/>
      <c r="JAJ237" s="26"/>
      <c r="JAK237" s="26"/>
      <c r="JAL237" s="26"/>
      <c r="JAM237" s="26"/>
      <c r="JAN237" s="26"/>
      <c r="JAO237" s="26"/>
      <c r="JAP237" s="26"/>
      <c r="JAQ237" s="26"/>
      <c r="JAR237" s="26"/>
      <c r="JAS237" s="26"/>
      <c r="JAT237" s="26"/>
      <c r="JAU237" s="26"/>
      <c r="JAV237" s="26"/>
      <c r="JAW237" s="26"/>
      <c r="JAX237" s="26"/>
      <c r="JAY237" s="26"/>
      <c r="JAZ237" s="26"/>
      <c r="JBA237" s="26"/>
      <c r="JBB237" s="26"/>
      <c r="JBC237" s="26"/>
      <c r="JBD237" s="26"/>
      <c r="JBE237" s="26"/>
      <c r="JBF237" s="26"/>
      <c r="JBG237" s="26"/>
      <c r="JBH237" s="26"/>
      <c r="JBI237" s="26"/>
      <c r="JBJ237" s="26"/>
      <c r="JBK237" s="26"/>
      <c r="JBL237" s="26"/>
      <c r="JBM237" s="26"/>
      <c r="JBN237" s="26"/>
      <c r="JBO237" s="26"/>
      <c r="JBP237" s="26"/>
      <c r="JBQ237" s="26"/>
      <c r="JBR237" s="26"/>
      <c r="JBS237" s="26"/>
      <c r="JBT237" s="26"/>
      <c r="JBU237" s="26"/>
      <c r="JBV237" s="26"/>
      <c r="JBW237" s="26"/>
      <c r="JBX237" s="26"/>
      <c r="JBY237" s="26"/>
      <c r="JBZ237" s="26"/>
      <c r="JCA237" s="26"/>
      <c r="JCB237" s="26"/>
      <c r="JCC237" s="26"/>
      <c r="JCD237" s="26"/>
      <c r="JCE237" s="26"/>
      <c r="JCF237" s="26"/>
      <c r="JCG237" s="26"/>
      <c r="JCH237" s="26"/>
      <c r="JCI237" s="26"/>
      <c r="JCJ237" s="26"/>
      <c r="JCK237" s="26"/>
      <c r="JCL237" s="26"/>
      <c r="JCM237" s="26"/>
      <c r="JCN237" s="26"/>
      <c r="JCO237" s="26"/>
      <c r="JCP237" s="26"/>
      <c r="JCQ237" s="26"/>
      <c r="JCR237" s="26"/>
      <c r="JCS237" s="26"/>
      <c r="JCT237" s="26"/>
      <c r="JCU237" s="26"/>
      <c r="JCV237" s="26"/>
      <c r="JCW237" s="26"/>
      <c r="JCX237" s="26"/>
      <c r="JCY237" s="26"/>
      <c r="JCZ237" s="26"/>
      <c r="JDA237" s="26"/>
      <c r="JDB237" s="26"/>
      <c r="JDC237" s="26"/>
      <c r="JDD237" s="26"/>
      <c r="JDE237" s="26"/>
      <c r="JDF237" s="26"/>
      <c r="JDG237" s="26"/>
      <c r="JDH237" s="26"/>
      <c r="JDI237" s="26"/>
      <c r="JDJ237" s="26"/>
      <c r="JDK237" s="26"/>
      <c r="JDL237" s="26"/>
      <c r="JDM237" s="26"/>
      <c r="JDN237" s="26"/>
      <c r="JDO237" s="26"/>
      <c r="JDP237" s="26"/>
      <c r="JDQ237" s="26"/>
      <c r="JDR237" s="26"/>
      <c r="JDS237" s="26"/>
      <c r="JDT237" s="26"/>
      <c r="JDU237" s="26"/>
      <c r="JDV237" s="26"/>
      <c r="JDW237" s="26"/>
      <c r="JDX237" s="26"/>
      <c r="JDY237" s="26"/>
      <c r="JDZ237" s="26"/>
      <c r="JEA237" s="26"/>
      <c r="JEB237" s="26"/>
      <c r="JEC237" s="26"/>
      <c r="JED237" s="26"/>
      <c r="JEE237" s="26"/>
      <c r="JEF237" s="26"/>
      <c r="JEG237" s="26"/>
      <c r="JEH237" s="26"/>
      <c r="JEI237" s="26"/>
      <c r="JEJ237" s="26"/>
      <c r="JEK237" s="26"/>
      <c r="JEL237" s="26"/>
      <c r="JEM237" s="26"/>
      <c r="JEN237" s="26"/>
      <c r="JEO237" s="26"/>
      <c r="JEP237" s="26"/>
      <c r="JEQ237" s="26"/>
      <c r="JER237" s="26"/>
      <c r="JES237" s="26"/>
      <c r="JET237" s="26"/>
      <c r="JEU237" s="26"/>
      <c r="JEV237" s="26"/>
      <c r="JEW237" s="26"/>
      <c r="JEX237" s="26"/>
      <c r="JEY237" s="26"/>
      <c r="JEZ237" s="26"/>
      <c r="JFA237" s="26"/>
      <c r="JFB237" s="26"/>
      <c r="JFC237" s="26"/>
      <c r="JFD237" s="26"/>
      <c r="JFE237" s="26"/>
      <c r="JFF237" s="26"/>
      <c r="JFG237" s="26"/>
      <c r="JFH237" s="26"/>
      <c r="JFI237" s="26"/>
      <c r="JFJ237" s="26"/>
      <c r="JFK237" s="26"/>
      <c r="JFL237" s="26"/>
      <c r="JFM237" s="26"/>
      <c r="JFN237" s="26"/>
      <c r="JFO237" s="26"/>
      <c r="JFP237" s="26"/>
      <c r="JFQ237" s="26"/>
      <c r="JFR237" s="26"/>
      <c r="JFS237" s="26"/>
      <c r="JFT237" s="26"/>
      <c r="JFU237" s="26"/>
      <c r="JFV237" s="26"/>
      <c r="JFW237" s="26"/>
      <c r="JFX237" s="26"/>
      <c r="JFY237" s="26"/>
      <c r="JFZ237" s="26"/>
      <c r="JGA237" s="26"/>
      <c r="JGB237" s="26"/>
      <c r="JGC237" s="26"/>
      <c r="JGD237" s="26"/>
      <c r="JGE237" s="26"/>
      <c r="JGF237" s="26"/>
      <c r="JGG237" s="26"/>
      <c r="JGH237" s="26"/>
      <c r="JGI237" s="26"/>
      <c r="JGJ237" s="26"/>
      <c r="JGK237" s="26"/>
      <c r="JGL237" s="26"/>
      <c r="JGM237" s="26"/>
      <c r="JGN237" s="26"/>
      <c r="JGO237" s="26"/>
      <c r="JGP237" s="26"/>
      <c r="JGQ237" s="26"/>
      <c r="JGR237" s="26"/>
      <c r="JGS237" s="26"/>
      <c r="JGT237" s="26"/>
      <c r="JGU237" s="26"/>
      <c r="JGV237" s="26"/>
      <c r="JGW237" s="26"/>
      <c r="JGX237" s="26"/>
      <c r="JGY237" s="26"/>
      <c r="JGZ237" s="26"/>
      <c r="JHA237" s="26"/>
      <c r="JHB237" s="26"/>
      <c r="JHC237" s="26"/>
      <c r="JHD237" s="26"/>
      <c r="JHE237" s="26"/>
      <c r="JHF237" s="26"/>
      <c r="JHG237" s="26"/>
      <c r="JHH237" s="26"/>
      <c r="JHI237" s="26"/>
      <c r="JHJ237" s="26"/>
      <c r="JHK237" s="26"/>
      <c r="JHL237" s="26"/>
      <c r="JHM237" s="26"/>
      <c r="JHN237" s="26"/>
      <c r="JHO237" s="26"/>
      <c r="JHP237" s="26"/>
      <c r="JHQ237" s="26"/>
      <c r="JHR237" s="26"/>
      <c r="JHS237" s="26"/>
      <c r="JHT237" s="26"/>
      <c r="JHU237" s="26"/>
      <c r="JHV237" s="26"/>
      <c r="JHW237" s="26"/>
      <c r="JHX237" s="26"/>
      <c r="JHY237" s="26"/>
      <c r="JHZ237" s="26"/>
      <c r="JIA237" s="26"/>
      <c r="JIB237" s="26"/>
      <c r="JIC237" s="26"/>
      <c r="JID237" s="26"/>
      <c r="JIE237" s="26"/>
      <c r="JIF237" s="26"/>
      <c r="JIG237" s="26"/>
      <c r="JIH237" s="26"/>
      <c r="JII237" s="26"/>
      <c r="JIJ237" s="26"/>
      <c r="JIK237" s="26"/>
      <c r="JIL237" s="26"/>
      <c r="JIM237" s="26"/>
      <c r="JIN237" s="26"/>
      <c r="JIO237" s="26"/>
      <c r="JIP237" s="26"/>
      <c r="JIQ237" s="26"/>
      <c r="JIR237" s="26"/>
      <c r="JIS237" s="26"/>
      <c r="JIT237" s="26"/>
      <c r="JIU237" s="26"/>
      <c r="JIV237" s="26"/>
      <c r="JIW237" s="26"/>
      <c r="JIX237" s="26"/>
      <c r="JIY237" s="26"/>
      <c r="JIZ237" s="26"/>
      <c r="JJA237" s="26"/>
      <c r="JJB237" s="26"/>
      <c r="JJC237" s="26"/>
      <c r="JJD237" s="26"/>
      <c r="JJE237" s="26"/>
      <c r="JJF237" s="26"/>
      <c r="JJG237" s="26"/>
      <c r="JJH237" s="26"/>
      <c r="JJI237" s="26"/>
      <c r="JJJ237" s="26"/>
      <c r="JJK237" s="26"/>
      <c r="JJL237" s="26"/>
      <c r="JJM237" s="26"/>
      <c r="JJN237" s="26"/>
      <c r="JJO237" s="26"/>
      <c r="JJP237" s="26"/>
      <c r="JJQ237" s="26"/>
      <c r="JJR237" s="26"/>
      <c r="JJS237" s="26"/>
      <c r="JJT237" s="26"/>
      <c r="JJU237" s="26"/>
      <c r="JJV237" s="26"/>
      <c r="JJW237" s="26"/>
      <c r="JJX237" s="26"/>
      <c r="JJY237" s="26"/>
      <c r="JJZ237" s="26"/>
      <c r="JKA237" s="26"/>
      <c r="JKB237" s="26"/>
      <c r="JKC237" s="26"/>
      <c r="JKD237" s="26"/>
      <c r="JKE237" s="26"/>
      <c r="JKF237" s="26"/>
      <c r="JKG237" s="26"/>
      <c r="JKH237" s="26"/>
      <c r="JKI237" s="26"/>
      <c r="JKJ237" s="26"/>
      <c r="JKK237" s="26"/>
      <c r="JKL237" s="26"/>
      <c r="JKM237" s="26"/>
      <c r="JKN237" s="26"/>
      <c r="JKO237" s="26"/>
      <c r="JKP237" s="26"/>
      <c r="JKQ237" s="26"/>
      <c r="JKR237" s="26"/>
      <c r="JKS237" s="26"/>
      <c r="JKT237" s="26"/>
      <c r="JKU237" s="26"/>
      <c r="JKV237" s="26"/>
      <c r="JKW237" s="26"/>
      <c r="JKX237" s="26"/>
      <c r="JKY237" s="26"/>
      <c r="JKZ237" s="26"/>
      <c r="JLA237" s="26"/>
      <c r="JLB237" s="26"/>
      <c r="JLC237" s="26"/>
      <c r="JLD237" s="26"/>
      <c r="JLE237" s="26"/>
      <c r="JLF237" s="26"/>
      <c r="JLG237" s="26"/>
      <c r="JLH237" s="26"/>
      <c r="JLI237" s="26"/>
      <c r="JLJ237" s="26"/>
      <c r="JLK237" s="26"/>
      <c r="JLL237" s="26"/>
      <c r="JLM237" s="26"/>
      <c r="JLN237" s="26"/>
      <c r="JLO237" s="26"/>
      <c r="JLP237" s="26"/>
      <c r="JLQ237" s="26"/>
      <c r="JLR237" s="26"/>
      <c r="JLS237" s="26"/>
      <c r="JLT237" s="26"/>
      <c r="JLU237" s="26"/>
      <c r="JLV237" s="26"/>
      <c r="JLW237" s="26"/>
      <c r="JLX237" s="26"/>
      <c r="JLY237" s="26"/>
      <c r="JLZ237" s="26"/>
      <c r="JMA237" s="26"/>
      <c r="JMB237" s="26"/>
      <c r="JMC237" s="26"/>
      <c r="JMD237" s="26"/>
      <c r="JME237" s="26"/>
      <c r="JMF237" s="26"/>
      <c r="JMG237" s="26"/>
      <c r="JMH237" s="26"/>
      <c r="JMI237" s="26"/>
      <c r="JMJ237" s="26"/>
      <c r="JMK237" s="26"/>
      <c r="JML237" s="26"/>
      <c r="JMM237" s="26"/>
      <c r="JMN237" s="26"/>
      <c r="JMO237" s="26"/>
      <c r="JMP237" s="26"/>
      <c r="JMQ237" s="26"/>
      <c r="JMR237" s="26"/>
      <c r="JMS237" s="26"/>
      <c r="JMT237" s="26"/>
      <c r="JMU237" s="26"/>
      <c r="JMV237" s="26"/>
      <c r="JMW237" s="26"/>
      <c r="JMX237" s="26"/>
      <c r="JMY237" s="26"/>
      <c r="JMZ237" s="26"/>
      <c r="JNA237" s="26"/>
      <c r="JNB237" s="26"/>
      <c r="JNC237" s="26"/>
      <c r="JND237" s="26"/>
      <c r="JNE237" s="26"/>
      <c r="JNF237" s="26"/>
      <c r="JNG237" s="26"/>
      <c r="JNH237" s="26"/>
      <c r="JNI237" s="26"/>
      <c r="JNJ237" s="26"/>
      <c r="JNK237" s="26"/>
      <c r="JNL237" s="26"/>
      <c r="JNM237" s="26"/>
      <c r="JNN237" s="26"/>
      <c r="JNO237" s="26"/>
      <c r="JNP237" s="26"/>
      <c r="JNQ237" s="26"/>
      <c r="JNR237" s="26"/>
      <c r="JNS237" s="26"/>
      <c r="JNT237" s="26"/>
      <c r="JNU237" s="26"/>
      <c r="JNV237" s="26"/>
      <c r="JNW237" s="26"/>
      <c r="JNX237" s="26"/>
      <c r="JNY237" s="26"/>
      <c r="JNZ237" s="26"/>
      <c r="JOA237" s="26"/>
      <c r="JOB237" s="26"/>
      <c r="JOC237" s="26"/>
      <c r="JOD237" s="26"/>
      <c r="JOE237" s="26"/>
      <c r="JOF237" s="26"/>
      <c r="JOG237" s="26"/>
      <c r="JOH237" s="26"/>
      <c r="JOI237" s="26"/>
      <c r="JOJ237" s="26"/>
      <c r="JOK237" s="26"/>
      <c r="JOL237" s="26"/>
      <c r="JOM237" s="26"/>
      <c r="JON237" s="26"/>
      <c r="JOO237" s="26"/>
      <c r="JOP237" s="26"/>
      <c r="JOQ237" s="26"/>
      <c r="JOR237" s="26"/>
      <c r="JOS237" s="26"/>
      <c r="JOT237" s="26"/>
      <c r="JOU237" s="26"/>
      <c r="JOV237" s="26"/>
      <c r="JOW237" s="26"/>
      <c r="JOX237" s="26"/>
      <c r="JOY237" s="26"/>
      <c r="JOZ237" s="26"/>
      <c r="JPA237" s="26"/>
      <c r="JPB237" s="26"/>
      <c r="JPC237" s="26"/>
      <c r="JPD237" s="26"/>
      <c r="JPE237" s="26"/>
      <c r="JPF237" s="26"/>
      <c r="JPG237" s="26"/>
      <c r="JPH237" s="26"/>
      <c r="JPI237" s="26"/>
      <c r="JPJ237" s="26"/>
      <c r="JPK237" s="26"/>
      <c r="JPL237" s="26"/>
      <c r="JPM237" s="26"/>
      <c r="JPN237" s="26"/>
      <c r="JPO237" s="26"/>
      <c r="JPP237" s="26"/>
      <c r="JPQ237" s="26"/>
      <c r="JPR237" s="26"/>
      <c r="JPS237" s="26"/>
      <c r="JPT237" s="26"/>
      <c r="JPU237" s="26"/>
      <c r="JPV237" s="26"/>
      <c r="JPW237" s="26"/>
      <c r="JPX237" s="26"/>
      <c r="JPY237" s="26"/>
      <c r="JPZ237" s="26"/>
      <c r="JQA237" s="26"/>
      <c r="JQB237" s="26"/>
      <c r="JQC237" s="26"/>
      <c r="JQD237" s="26"/>
      <c r="JQE237" s="26"/>
      <c r="JQF237" s="26"/>
      <c r="JQG237" s="26"/>
      <c r="JQH237" s="26"/>
      <c r="JQI237" s="26"/>
      <c r="JQJ237" s="26"/>
      <c r="JQK237" s="26"/>
      <c r="JQL237" s="26"/>
      <c r="JQM237" s="26"/>
      <c r="JQN237" s="26"/>
      <c r="JQO237" s="26"/>
      <c r="JQP237" s="26"/>
      <c r="JQQ237" s="26"/>
      <c r="JQR237" s="26"/>
      <c r="JQS237" s="26"/>
      <c r="JQT237" s="26"/>
      <c r="JQU237" s="26"/>
      <c r="JQV237" s="26"/>
      <c r="JQW237" s="26"/>
      <c r="JQX237" s="26"/>
      <c r="JQY237" s="26"/>
      <c r="JQZ237" s="26"/>
      <c r="JRA237" s="26"/>
      <c r="JRB237" s="26"/>
      <c r="JRC237" s="26"/>
      <c r="JRD237" s="26"/>
      <c r="JRE237" s="26"/>
      <c r="JRF237" s="26"/>
      <c r="JRG237" s="26"/>
      <c r="JRH237" s="26"/>
      <c r="JRI237" s="26"/>
      <c r="JRJ237" s="26"/>
      <c r="JRK237" s="26"/>
      <c r="JRL237" s="26"/>
      <c r="JRM237" s="26"/>
      <c r="JRN237" s="26"/>
      <c r="JRO237" s="26"/>
      <c r="JRP237" s="26"/>
      <c r="JRQ237" s="26"/>
      <c r="JRR237" s="26"/>
      <c r="JRS237" s="26"/>
      <c r="JRT237" s="26"/>
      <c r="JRU237" s="26"/>
      <c r="JRV237" s="26"/>
      <c r="JRW237" s="26"/>
      <c r="JRX237" s="26"/>
      <c r="JRY237" s="26"/>
      <c r="JRZ237" s="26"/>
      <c r="JSA237" s="26"/>
      <c r="JSB237" s="26"/>
      <c r="JSC237" s="26"/>
      <c r="JSD237" s="26"/>
      <c r="JSE237" s="26"/>
      <c r="JSF237" s="26"/>
      <c r="JSG237" s="26"/>
      <c r="JSH237" s="26"/>
      <c r="JSI237" s="26"/>
      <c r="JSJ237" s="26"/>
      <c r="JSK237" s="26"/>
      <c r="JSL237" s="26"/>
      <c r="JSM237" s="26"/>
      <c r="JSN237" s="26"/>
      <c r="JSO237" s="26"/>
      <c r="JSP237" s="26"/>
      <c r="JSQ237" s="26"/>
      <c r="JSR237" s="26"/>
      <c r="JSS237" s="26"/>
      <c r="JST237" s="26"/>
      <c r="JSU237" s="26"/>
      <c r="JSV237" s="26"/>
      <c r="JSW237" s="26"/>
      <c r="JSX237" s="26"/>
      <c r="JSY237" s="26"/>
      <c r="JSZ237" s="26"/>
      <c r="JTA237" s="26"/>
      <c r="JTB237" s="26"/>
      <c r="JTC237" s="26"/>
      <c r="JTD237" s="26"/>
      <c r="JTE237" s="26"/>
      <c r="JTF237" s="26"/>
      <c r="JTG237" s="26"/>
      <c r="JTH237" s="26"/>
      <c r="JTI237" s="26"/>
      <c r="JTJ237" s="26"/>
      <c r="JTK237" s="26"/>
      <c r="JTL237" s="26"/>
      <c r="JTM237" s="26"/>
      <c r="JTN237" s="26"/>
      <c r="JTO237" s="26"/>
      <c r="JTP237" s="26"/>
      <c r="JTQ237" s="26"/>
      <c r="JTR237" s="26"/>
      <c r="JTS237" s="26"/>
      <c r="JTT237" s="26"/>
      <c r="JTU237" s="26"/>
      <c r="JTV237" s="26"/>
      <c r="JTW237" s="26"/>
      <c r="JTX237" s="26"/>
      <c r="JTY237" s="26"/>
      <c r="JTZ237" s="26"/>
      <c r="JUA237" s="26"/>
      <c r="JUB237" s="26"/>
      <c r="JUC237" s="26"/>
      <c r="JUD237" s="26"/>
      <c r="JUE237" s="26"/>
      <c r="JUF237" s="26"/>
      <c r="JUG237" s="26"/>
      <c r="JUH237" s="26"/>
      <c r="JUI237" s="26"/>
      <c r="JUJ237" s="26"/>
      <c r="JUK237" s="26"/>
      <c r="JUL237" s="26"/>
      <c r="JUM237" s="26"/>
      <c r="JUN237" s="26"/>
      <c r="JUO237" s="26"/>
      <c r="JUP237" s="26"/>
      <c r="JUQ237" s="26"/>
      <c r="JUR237" s="26"/>
      <c r="JUS237" s="26"/>
      <c r="JUT237" s="26"/>
      <c r="JUU237" s="26"/>
      <c r="JUV237" s="26"/>
      <c r="JUW237" s="26"/>
      <c r="JUX237" s="26"/>
      <c r="JUY237" s="26"/>
      <c r="JUZ237" s="26"/>
      <c r="JVA237" s="26"/>
      <c r="JVB237" s="26"/>
      <c r="JVC237" s="26"/>
      <c r="JVD237" s="26"/>
      <c r="JVE237" s="26"/>
      <c r="JVF237" s="26"/>
      <c r="JVG237" s="26"/>
      <c r="JVH237" s="26"/>
      <c r="JVI237" s="26"/>
      <c r="JVJ237" s="26"/>
      <c r="JVK237" s="26"/>
      <c r="JVL237" s="26"/>
      <c r="JVM237" s="26"/>
      <c r="JVN237" s="26"/>
      <c r="JVO237" s="26"/>
      <c r="JVP237" s="26"/>
      <c r="JVQ237" s="26"/>
      <c r="JVR237" s="26"/>
      <c r="JVS237" s="26"/>
      <c r="JVT237" s="26"/>
      <c r="JVU237" s="26"/>
      <c r="JVV237" s="26"/>
      <c r="JVW237" s="26"/>
      <c r="JVX237" s="26"/>
      <c r="JVY237" s="26"/>
      <c r="JVZ237" s="26"/>
      <c r="JWA237" s="26"/>
      <c r="JWB237" s="26"/>
      <c r="JWC237" s="26"/>
      <c r="JWD237" s="26"/>
      <c r="JWE237" s="26"/>
      <c r="JWF237" s="26"/>
      <c r="JWG237" s="26"/>
      <c r="JWH237" s="26"/>
      <c r="JWI237" s="26"/>
      <c r="JWJ237" s="26"/>
      <c r="JWK237" s="26"/>
      <c r="JWL237" s="26"/>
      <c r="JWM237" s="26"/>
      <c r="JWN237" s="26"/>
      <c r="JWO237" s="26"/>
      <c r="JWP237" s="26"/>
      <c r="JWQ237" s="26"/>
      <c r="JWR237" s="26"/>
      <c r="JWS237" s="26"/>
      <c r="JWT237" s="26"/>
      <c r="JWU237" s="26"/>
      <c r="JWV237" s="26"/>
      <c r="JWW237" s="26"/>
      <c r="JWX237" s="26"/>
      <c r="JWY237" s="26"/>
      <c r="JWZ237" s="26"/>
      <c r="JXA237" s="26"/>
      <c r="JXB237" s="26"/>
      <c r="JXC237" s="26"/>
      <c r="JXD237" s="26"/>
      <c r="JXE237" s="26"/>
      <c r="JXF237" s="26"/>
      <c r="JXG237" s="26"/>
      <c r="JXH237" s="26"/>
      <c r="JXI237" s="26"/>
      <c r="JXJ237" s="26"/>
      <c r="JXK237" s="26"/>
      <c r="JXL237" s="26"/>
      <c r="JXM237" s="26"/>
      <c r="JXN237" s="26"/>
      <c r="JXO237" s="26"/>
      <c r="JXP237" s="26"/>
      <c r="JXQ237" s="26"/>
      <c r="JXR237" s="26"/>
      <c r="JXS237" s="26"/>
      <c r="JXT237" s="26"/>
      <c r="JXU237" s="26"/>
      <c r="JXV237" s="26"/>
      <c r="JXW237" s="26"/>
      <c r="JXX237" s="26"/>
      <c r="JXY237" s="26"/>
      <c r="JXZ237" s="26"/>
      <c r="JYA237" s="26"/>
      <c r="JYB237" s="26"/>
      <c r="JYC237" s="26"/>
      <c r="JYD237" s="26"/>
      <c r="JYE237" s="26"/>
      <c r="JYF237" s="26"/>
      <c r="JYG237" s="26"/>
      <c r="JYH237" s="26"/>
      <c r="JYI237" s="26"/>
      <c r="JYJ237" s="26"/>
      <c r="JYK237" s="26"/>
      <c r="JYL237" s="26"/>
      <c r="JYM237" s="26"/>
      <c r="JYN237" s="26"/>
      <c r="JYO237" s="26"/>
      <c r="JYP237" s="26"/>
      <c r="JYQ237" s="26"/>
      <c r="JYR237" s="26"/>
      <c r="JYS237" s="26"/>
      <c r="JYT237" s="26"/>
      <c r="JYU237" s="26"/>
      <c r="JYV237" s="26"/>
      <c r="JYW237" s="26"/>
      <c r="JYX237" s="26"/>
      <c r="JYY237" s="26"/>
      <c r="JYZ237" s="26"/>
      <c r="JZA237" s="26"/>
      <c r="JZB237" s="26"/>
      <c r="JZC237" s="26"/>
      <c r="JZD237" s="26"/>
      <c r="JZE237" s="26"/>
      <c r="JZF237" s="26"/>
      <c r="JZG237" s="26"/>
      <c r="JZH237" s="26"/>
      <c r="JZI237" s="26"/>
      <c r="JZJ237" s="26"/>
      <c r="JZK237" s="26"/>
      <c r="JZL237" s="26"/>
      <c r="JZM237" s="26"/>
      <c r="JZN237" s="26"/>
      <c r="JZO237" s="26"/>
      <c r="JZP237" s="26"/>
      <c r="JZQ237" s="26"/>
      <c r="JZR237" s="26"/>
      <c r="JZS237" s="26"/>
      <c r="JZT237" s="26"/>
      <c r="JZU237" s="26"/>
      <c r="JZV237" s="26"/>
      <c r="JZW237" s="26"/>
      <c r="JZX237" s="26"/>
      <c r="JZY237" s="26"/>
      <c r="JZZ237" s="26"/>
      <c r="KAA237" s="26"/>
      <c r="KAB237" s="26"/>
      <c r="KAC237" s="26"/>
      <c r="KAD237" s="26"/>
      <c r="KAE237" s="26"/>
      <c r="KAF237" s="26"/>
      <c r="KAG237" s="26"/>
      <c r="KAH237" s="26"/>
      <c r="KAI237" s="26"/>
      <c r="KAJ237" s="26"/>
      <c r="KAK237" s="26"/>
      <c r="KAL237" s="26"/>
      <c r="KAM237" s="26"/>
      <c r="KAN237" s="26"/>
      <c r="KAO237" s="26"/>
      <c r="KAP237" s="26"/>
      <c r="KAQ237" s="26"/>
      <c r="KAR237" s="26"/>
      <c r="KAS237" s="26"/>
      <c r="KAT237" s="26"/>
      <c r="KAU237" s="26"/>
      <c r="KAV237" s="26"/>
      <c r="KAW237" s="26"/>
      <c r="KAX237" s="26"/>
      <c r="KAY237" s="26"/>
      <c r="KAZ237" s="26"/>
      <c r="KBA237" s="26"/>
      <c r="KBB237" s="26"/>
      <c r="KBC237" s="26"/>
      <c r="KBD237" s="26"/>
      <c r="KBE237" s="26"/>
      <c r="KBF237" s="26"/>
      <c r="KBG237" s="26"/>
      <c r="KBH237" s="26"/>
      <c r="KBI237" s="26"/>
      <c r="KBJ237" s="26"/>
      <c r="KBK237" s="26"/>
      <c r="KBL237" s="26"/>
      <c r="KBM237" s="26"/>
      <c r="KBN237" s="26"/>
      <c r="KBO237" s="26"/>
      <c r="KBP237" s="26"/>
      <c r="KBQ237" s="26"/>
      <c r="KBR237" s="26"/>
      <c r="KBS237" s="26"/>
      <c r="KBT237" s="26"/>
      <c r="KBU237" s="26"/>
      <c r="KBV237" s="26"/>
      <c r="KBW237" s="26"/>
      <c r="KBX237" s="26"/>
      <c r="KBY237" s="26"/>
      <c r="KBZ237" s="26"/>
      <c r="KCA237" s="26"/>
      <c r="KCB237" s="26"/>
      <c r="KCC237" s="26"/>
      <c r="KCD237" s="26"/>
      <c r="KCE237" s="26"/>
      <c r="KCF237" s="26"/>
      <c r="KCG237" s="26"/>
      <c r="KCH237" s="26"/>
      <c r="KCI237" s="26"/>
      <c r="KCJ237" s="26"/>
      <c r="KCK237" s="26"/>
      <c r="KCL237" s="26"/>
      <c r="KCM237" s="26"/>
      <c r="KCN237" s="26"/>
      <c r="KCO237" s="26"/>
      <c r="KCP237" s="26"/>
      <c r="KCQ237" s="26"/>
      <c r="KCR237" s="26"/>
      <c r="KCS237" s="26"/>
      <c r="KCT237" s="26"/>
      <c r="KCU237" s="26"/>
      <c r="KCV237" s="26"/>
      <c r="KCW237" s="26"/>
      <c r="KCX237" s="26"/>
      <c r="KCY237" s="26"/>
      <c r="KCZ237" s="26"/>
      <c r="KDA237" s="26"/>
      <c r="KDB237" s="26"/>
      <c r="KDC237" s="26"/>
      <c r="KDD237" s="26"/>
      <c r="KDE237" s="26"/>
      <c r="KDF237" s="26"/>
      <c r="KDG237" s="26"/>
      <c r="KDH237" s="26"/>
      <c r="KDI237" s="26"/>
      <c r="KDJ237" s="26"/>
      <c r="KDK237" s="26"/>
      <c r="KDL237" s="26"/>
      <c r="KDM237" s="26"/>
      <c r="KDN237" s="26"/>
      <c r="KDO237" s="26"/>
      <c r="KDP237" s="26"/>
      <c r="KDQ237" s="26"/>
      <c r="KDR237" s="26"/>
      <c r="KDS237" s="26"/>
      <c r="KDT237" s="26"/>
      <c r="KDU237" s="26"/>
      <c r="KDV237" s="26"/>
      <c r="KDW237" s="26"/>
      <c r="KDX237" s="26"/>
      <c r="KDY237" s="26"/>
      <c r="KDZ237" s="26"/>
      <c r="KEA237" s="26"/>
      <c r="KEB237" s="26"/>
      <c r="KEC237" s="26"/>
      <c r="KED237" s="26"/>
      <c r="KEE237" s="26"/>
      <c r="KEF237" s="26"/>
      <c r="KEG237" s="26"/>
      <c r="KEH237" s="26"/>
      <c r="KEI237" s="26"/>
      <c r="KEJ237" s="26"/>
      <c r="KEK237" s="26"/>
      <c r="KEL237" s="26"/>
      <c r="KEM237" s="26"/>
      <c r="KEN237" s="26"/>
      <c r="KEO237" s="26"/>
      <c r="KEP237" s="26"/>
      <c r="KEQ237" s="26"/>
      <c r="KER237" s="26"/>
      <c r="KES237" s="26"/>
      <c r="KET237" s="26"/>
      <c r="KEU237" s="26"/>
      <c r="KEV237" s="26"/>
      <c r="KEW237" s="26"/>
      <c r="KEX237" s="26"/>
      <c r="KEY237" s="26"/>
      <c r="KEZ237" s="26"/>
      <c r="KFA237" s="26"/>
      <c r="KFB237" s="26"/>
      <c r="KFC237" s="26"/>
      <c r="KFD237" s="26"/>
      <c r="KFE237" s="26"/>
      <c r="KFF237" s="26"/>
      <c r="KFG237" s="26"/>
      <c r="KFH237" s="26"/>
      <c r="KFI237" s="26"/>
      <c r="KFJ237" s="26"/>
      <c r="KFK237" s="26"/>
      <c r="KFL237" s="26"/>
      <c r="KFM237" s="26"/>
      <c r="KFN237" s="26"/>
      <c r="KFO237" s="26"/>
      <c r="KFP237" s="26"/>
      <c r="KFQ237" s="26"/>
      <c r="KFR237" s="26"/>
      <c r="KFS237" s="26"/>
      <c r="KFT237" s="26"/>
      <c r="KFU237" s="26"/>
      <c r="KFV237" s="26"/>
      <c r="KFW237" s="26"/>
      <c r="KFX237" s="26"/>
      <c r="KFY237" s="26"/>
      <c r="KFZ237" s="26"/>
      <c r="KGA237" s="26"/>
      <c r="KGB237" s="26"/>
      <c r="KGC237" s="26"/>
      <c r="KGD237" s="26"/>
      <c r="KGE237" s="26"/>
      <c r="KGF237" s="26"/>
      <c r="KGG237" s="26"/>
      <c r="KGH237" s="26"/>
      <c r="KGI237" s="26"/>
      <c r="KGJ237" s="26"/>
      <c r="KGK237" s="26"/>
      <c r="KGL237" s="26"/>
      <c r="KGM237" s="26"/>
      <c r="KGN237" s="26"/>
      <c r="KGO237" s="26"/>
      <c r="KGP237" s="26"/>
      <c r="KGQ237" s="26"/>
      <c r="KGR237" s="26"/>
      <c r="KGS237" s="26"/>
      <c r="KGT237" s="26"/>
      <c r="KGU237" s="26"/>
      <c r="KGV237" s="26"/>
      <c r="KGW237" s="26"/>
      <c r="KGX237" s="26"/>
      <c r="KGY237" s="26"/>
      <c r="KGZ237" s="26"/>
      <c r="KHA237" s="26"/>
      <c r="KHB237" s="26"/>
      <c r="KHC237" s="26"/>
      <c r="KHD237" s="26"/>
      <c r="KHE237" s="26"/>
      <c r="KHF237" s="26"/>
      <c r="KHG237" s="26"/>
      <c r="KHH237" s="26"/>
      <c r="KHI237" s="26"/>
      <c r="KHJ237" s="26"/>
      <c r="KHK237" s="26"/>
      <c r="KHL237" s="26"/>
      <c r="KHM237" s="26"/>
      <c r="KHN237" s="26"/>
      <c r="KHO237" s="26"/>
      <c r="KHP237" s="26"/>
      <c r="KHQ237" s="26"/>
      <c r="KHR237" s="26"/>
      <c r="KHS237" s="26"/>
      <c r="KHT237" s="26"/>
      <c r="KHU237" s="26"/>
      <c r="KHV237" s="26"/>
      <c r="KHW237" s="26"/>
      <c r="KHX237" s="26"/>
      <c r="KHY237" s="26"/>
      <c r="KHZ237" s="26"/>
      <c r="KIA237" s="26"/>
      <c r="KIB237" s="26"/>
      <c r="KIC237" s="26"/>
      <c r="KID237" s="26"/>
      <c r="KIE237" s="26"/>
      <c r="KIF237" s="26"/>
      <c r="KIG237" s="26"/>
      <c r="KIH237" s="26"/>
      <c r="KII237" s="26"/>
      <c r="KIJ237" s="26"/>
      <c r="KIK237" s="26"/>
      <c r="KIL237" s="26"/>
      <c r="KIM237" s="26"/>
      <c r="KIN237" s="26"/>
      <c r="KIO237" s="26"/>
      <c r="KIP237" s="26"/>
      <c r="KIQ237" s="26"/>
      <c r="KIR237" s="26"/>
      <c r="KIS237" s="26"/>
      <c r="KIT237" s="26"/>
      <c r="KIU237" s="26"/>
      <c r="KIV237" s="26"/>
      <c r="KIW237" s="26"/>
      <c r="KIX237" s="26"/>
      <c r="KIY237" s="26"/>
      <c r="KIZ237" s="26"/>
      <c r="KJA237" s="26"/>
      <c r="KJB237" s="26"/>
      <c r="KJC237" s="26"/>
      <c r="KJD237" s="26"/>
      <c r="KJE237" s="26"/>
      <c r="KJF237" s="26"/>
      <c r="KJG237" s="26"/>
      <c r="KJH237" s="26"/>
      <c r="KJI237" s="26"/>
      <c r="KJJ237" s="26"/>
      <c r="KJK237" s="26"/>
      <c r="KJL237" s="26"/>
      <c r="KJM237" s="26"/>
      <c r="KJN237" s="26"/>
      <c r="KJO237" s="26"/>
      <c r="KJP237" s="26"/>
      <c r="KJQ237" s="26"/>
      <c r="KJR237" s="26"/>
      <c r="KJS237" s="26"/>
      <c r="KJT237" s="26"/>
      <c r="KJU237" s="26"/>
      <c r="KJV237" s="26"/>
      <c r="KJW237" s="26"/>
      <c r="KJX237" s="26"/>
      <c r="KJY237" s="26"/>
      <c r="KJZ237" s="26"/>
      <c r="KKA237" s="26"/>
      <c r="KKB237" s="26"/>
      <c r="KKC237" s="26"/>
      <c r="KKD237" s="26"/>
      <c r="KKE237" s="26"/>
      <c r="KKF237" s="26"/>
      <c r="KKG237" s="26"/>
      <c r="KKH237" s="26"/>
      <c r="KKI237" s="26"/>
      <c r="KKJ237" s="26"/>
      <c r="KKK237" s="26"/>
      <c r="KKL237" s="26"/>
      <c r="KKM237" s="26"/>
      <c r="KKN237" s="26"/>
      <c r="KKO237" s="26"/>
      <c r="KKP237" s="26"/>
      <c r="KKQ237" s="26"/>
      <c r="KKR237" s="26"/>
      <c r="KKS237" s="26"/>
      <c r="KKT237" s="26"/>
      <c r="KKU237" s="26"/>
      <c r="KKV237" s="26"/>
      <c r="KKW237" s="26"/>
      <c r="KKX237" s="26"/>
      <c r="KKY237" s="26"/>
      <c r="KKZ237" s="26"/>
      <c r="KLA237" s="26"/>
      <c r="KLB237" s="26"/>
      <c r="KLC237" s="26"/>
      <c r="KLD237" s="26"/>
      <c r="KLE237" s="26"/>
      <c r="KLF237" s="26"/>
      <c r="KLG237" s="26"/>
      <c r="KLH237" s="26"/>
      <c r="KLI237" s="26"/>
      <c r="KLJ237" s="26"/>
      <c r="KLK237" s="26"/>
      <c r="KLL237" s="26"/>
      <c r="KLM237" s="26"/>
      <c r="KLN237" s="26"/>
      <c r="KLO237" s="26"/>
      <c r="KLP237" s="26"/>
      <c r="KLQ237" s="26"/>
      <c r="KLR237" s="26"/>
      <c r="KLS237" s="26"/>
      <c r="KLT237" s="26"/>
      <c r="KLU237" s="26"/>
      <c r="KLV237" s="26"/>
      <c r="KLW237" s="26"/>
      <c r="KLX237" s="26"/>
      <c r="KLY237" s="26"/>
      <c r="KLZ237" s="26"/>
      <c r="KMA237" s="26"/>
      <c r="KMB237" s="26"/>
      <c r="KMC237" s="26"/>
      <c r="KMD237" s="26"/>
      <c r="KME237" s="26"/>
      <c r="KMF237" s="26"/>
      <c r="KMG237" s="26"/>
      <c r="KMH237" s="26"/>
      <c r="KMI237" s="26"/>
      <c r="KMJ237" s="26"/>
      <c r="KMK237" s="26"/>
      <c r="KML237" s="26"/>
      <c r="KMM237" s="26"/>
      <c r="KMN237" s="26"/>
      <c r="KMO237" s="26"/>
      <c r="KMP237" s="26"/>
      <c r="KMQ237" s="26"/>
      <c r="KMR237" s="26"/>
      <c r="KMS237" s="26"/>
      <c r="KMT237" s="26"/>
      <c r="KMU237" s="26"/>
      <c r="KMV237" s="26"/>
      <c r="KMW237" s="26"/>
      <c r="KMX237" s="26"/>
      <c r="KMY237" s="26"/>
      <c r="KMZ237" s="26"/>
      <c r="KNA237" s="26"/>
      <c r="KNB237" s="26"/>
      <c r="KNC237" s="26"/>
      <c r="KND237" s="26"/>
      <c r="KNE237" s="26"/>
      <c r="KNF237" s="26"/>
      <c r="KNG237" s="26"/>
      <c r="KNH237" s="26"/>
      <c r="KNI237" s="26"/>
      <c r="KNJ237" s="26"/>
      <c r="KNK237" s="26"/>
      <c r="KNL237" s="26"/>
      <c r="KNM237" s="26"/>
      <c r="KNN237" s="26"/>
      <c r="KNO237" s="26"/>
      <c r="KNP237" s="26"/>
      <c r="KNQ237" s="26"/>
      <c r="KNR237" s="26"/>
      <c r="KNS237" s="26"/>
      <c r="KNT237" s="26"/>
      <c r="KNU237" s="26"/>
      <c r="KNV237" s="26"/>
      <c r="KNW237" s="26"/>
      <c r="KNX237" s="26"/>
      <c r="KNY237" s="26"/>
      <c r="KNZ237" s="26"/>
      <c r="KOA237" s="26"/>
      <c r="KOB237" s="26"/>
      <c r="KOC237" s="26"/>
      <c r="KOD237" s="26"/>
      <c r="KOE237" s="26"/>
      <c r="KOF237" s="26"/>
      <c r="KOG237" s="26"/>
      <c r="KOH237" s="26"/>
      <c r="KOI237" s="26"/>
      <c r="KOJ237" s="26"/>
      <c r="KOK237" s="26"/>
      <c r="KOL237" s="26"/>
      <c r="KOM237" s="26"/>
      <c r="KON237" s="26"/>
      <c r="KOO237" s="26"/>
      <c r="KOP237" s="26"/>
      <c r="KOQ237" s="26"/>
      <c r="KOR237" s="26"/>
      <c r="KOS237" s="26"/>
      <c r="KOT237" s="26"/>
      <c r="KOU237" s="26"/>
      <c r="KOV237" s="26"/>
      <c r="KOW237" s="26"/>
      <c r="KOX237" s="26"/>
      <c r="KOY237" s="26"/>
      <c r="KOZ237" s="26"/>
      <c r="KPA237" s="26"/>
      <c r="KPB237" s="26"/>
      <c r="KPC237" s="26"/>
      <c r="KPD237" s="26"/>
      <c r="KPE237" s="26"/>
      <c r="KPF237" s="26"/>
      <c r="KPG237" s="26"/>
      <c r="KPH237" s="26"/>
      <c r="KPI237" s="26"/>
      <c r="KPJ237" s="26"/>
      <c r="KPK237" s="26"/>
      <c r="KPL237" s="26"/>
      <c r="KPM237" s="26"/>
      <c r="KPN237" s="26"/>
      <c r="KPO237" s="26"/>
      <c r="KPP237" s="26"/>
      <c r="KPQ237" s="26"/>
      <c r="KPR237" s="26"/>
      <c r="KPS237" s="26"/>
      <c r="KPT237" s="26"/>
      <c r="KPU237" s="26"/>
      <c r="KPV237" s="26"/>
      <c r="KPW237" s="26"/>
      <c r="KPX237" s="26"/>
      <c r="KPY237" s="26"/>
      <c r="KPZ237" s="26"/>
      <c r="KQA237" s="26"/>
      <c r="KQB237" s="26"/>
      <c r="KQC237" s="26"/>
      <c r="KQD237" s="26"/>
      <c r="KQE237" s="26"/>
      <c r="KQF237" s="26"/>
      <c r="KQG237" s="26"/>
      <c r="KQH237" s="26"/>
      <c r="KQI237" s="26"/>
      <c r="KQJ237" s="26"/>
      <c r="KQK237" s="26"/>
      <c r="KQL237" s="26"/>
      <c r="KQM237" s="26"/>
      <c r="KQN237" s="26"/>
      <c r="KQO237" s="26"/>
      <c r="KQP237" s="26"/>
      <c r="KQQ237" s="26"/>
      <c r="KQR237" s="26"/>
      <c r="KQS237" s="26"/>
      <c r="KQT237" s="26"/>
      <c r="KQU237" s="26"/>
      <c r="KQV237" s="26"/>
      <c r="KQW237" s="26"/>
      <c r="KQX237" s="26"/>
      <c r="KQY237" s="26"/>
      <c r="KQZ237" s="26"/>
      <c r="KRA237" s="26"/>
      <c r="KRB237" s="26"/>
      <c r="KRC237" s="26"/>
      <c r="KRD237" s="26"/>
      <c r="KRE237" s="26"/>
      <c r="KRF237" s="26"/>
      <c r="KRG237" s="26"/>
      <c r="KRH237" s="26"/>
      <c r="KRI237" s="26"/>
      <c r="KRJ237" s="26"/>
      <c r="KRK237" s="26"/>
      <c r="KRL237" s="26"/>
      <c r="KRM237" s="26"/>
      <c r="KRN237" s="26"/>
      <c r="KRO237" s="26"/>
      <c r="KRP237" s="26"/>
      <c r="KRQ237" s="26"/>
      <c r="KRR237" s="26"/>
      <c r="KRS237" s="26"/>
      <c r="KRT237" s="26"/>
      <c r="KRU237" s="26"/>
      <c r="KRV237" s="26"/>
      <c r="KRW237" s="26"/>
      <c r="KRX237" s="26"/>
      <c r="KRY237" s="26"/>
      <c r="KRZ237" s="26"/>
      <c r="KSA237" s="26"/>
      <c r="KSB237" s="26"/>
      <c r="KSC237" s="26"/>
      <c r="KSD237" s="26"/>
      <c r="KSE237" s="26"/>
      <c r="KSF237" s="26"/>
      <c r="KSG237" s="26"/>
      <c r="KSH237" s="26"/>
      <c r="KSI237" s="26"/>
      <c r="KSJ237" s="26"/>
      <c r="KSK237" s="26"/>
      <c r="KSL237" s="26"/>
      <c r="KSM237" s="26"/>
      <c r="KSN237" s="26"/>
      <c r="KSO237" s="26"/>
      <c r="KSP237" s="26"/>
      <c r="KSQ237" s="26"/>
      <c r="KSR237" s="26"/>
      <c r="KSS237" s="26"/>
      <c r="KST237" s="26"/>
      <c r="KSU237" s="26"/>
      <c r="KSV237" s="26"/>
      <c r="KSW237" s="26"/>
      <c r="KSX237" s="26"/>
      <c r="KSY237" s="26"/>
      <c r="KSZ237" s="26"/>
      <c r="KTA237" s="26"/>
      <c r="KTB237" s="26"/>
      <c r="KTC237" s="26"/>
      <c r="KTD237" s="26"/>
      <c r="KTE237" s="26"/>
      <c r="KTF237" s="26"/>
      <c r="KTG237" s="26"/>
      <c r="KTH237" s="26"/>
      <c r="KTI237" s="26"/>
      <c r="KTJ237" s="26"/>
      <c r="KTK237" s="26"/>
      <c r="KTL237" s="26"/>
      <c r="KTM237" s="26"/>
      <c r="KTN237" s="26"/>
      <c r="KTO237" s="26"/>
      <c r="KTP237" s="26"/>
      <c r="KTQ237" s="26"/>
      <c r="KTR237" s="26"/>
      <c r="KTS237" s="26"/>
      <c r="KTT237" s="26"/>
      <c r="KTU237" s="26"/>
      <c r="KTV237" s="26"/>
      <c r="KTW237" s="26"/>
      <c r="KTX237" s="26"/>
      <c r="KTY237" s="26"/>
      <c r="KTZ237" s="26"/>
      <c r="KUA237" s="26"/>
      <c r="KUB237" s="26"/>
      <c r="KUC237" s="26"/>
      <c r="KUD237" s="26"/>
      <c r="KUE237" s="26"/>
      <c r="KUF237" s="26"/>
      <c r="KUG237" s="26"/>
      <c r="KUH237" s="26"/>
      <c r="KUI237" s="26"/>
      <c r="KUJ237" s="26"/>
      <c r="KUK237" s="26"/>
      <c r="KUL237" s="26"/>
      <c r="KUM237" s="26"/>
      <c r="KUN237" s="26"/>
      <c r="KUO237" s="26"/>
      <c r="KUP237" s="26"/>
      <c r="KUQ237" s="26"/>
      <c r="KUR237" s="26"/>
      <c r="KUS237" s="26"/>
      <c r="KUT237" s="26"/>
      <c r="KUU237" s="26"/>
      <c r="KUV237" s="26"/>
      <c r="KUW237" s="26"/>
      <c r="KUX237" s="26"/>
      <c r="KUY237" s="26"/>
      <c r="KUZ237" s="26"/>
      <c r="KVA237" s="26"/>
      <c r="KVB237" s="26"/>
      <c r="KVC237" s="26"/>
      <c r="KVD237" s="26"/>
      <c r="KVE237" s="26"/>
      <c r="KVF237" s="26"/>
      <c r="KVG237" s="26"/>
      <c r="KVH237" s="26"/>
      <c r="KVI237" s="26"/>
      <c r="KVJ237" s="26"/>
      <c r="KVK237" s="26"/>
      <c r="KVL237" s="26"/>
      <c r="KVM237" s="26"/>
      <c r="KVN237" s="26"/>
      <c r="KVO237" s="26"/>
      <c r="KVP237" s="26"/>
      <c r="KVQ237" s="26"/>
      <c r="KVR237" s="26"/>
      <c r="KVS237" s="26"/>
      <c r="KVT237" s="26"/>
      <c r="KVU237" s="26"/>
      <c r="KVV237" s="26"/>
      <c r="KVW237" s="26"/>
      <c r="KVX237" s="26"/>
      <c r="KVY237" s="26"/>
      <c r="KVZ237" s="26"/>
      <c r="KWA237" s="26"/>
      <c r="KWB237" s="26"/>
      <c r="KWC237" s="26"/>
      <c r="KWD237" s="26"/>
      <c r="KWE237" s="26"/>
      <c r="KWF237" s="26"/>
      <c r="KWG237" s="26"/>
      <c r="KWH237" s="26"/>
      <c r="KWI237" s="26"/>
      <c r="KWJ237" s="26"/>
      <c r="KWK237" s="26"/>
      <c r="KWL237" s="26"/>
      <c r="KWM237" s="26"/>
      <c r="KWN237" s="26"/>
      <c r="KWO237" s="26"/>
      <c r="KWP237" s="26"/>
      <c r="KWQ237" s="26"/>
      <c r="KWR237" s="26"/>
      <c r="KWS237" s="26"/>
      <c r="KWT237" s="26"/>
      <c r="KWU237" s="26"/>
      <c r="KWV237" s="26"/>
      <c r="KWW237" s="26"/>
      <c r="KWX237" s="26"/>
      <c r="KWY237" s="26"/>
      <c r="KWZ237" s="26"/>
      <c r="KXA237" s="26"/>
      <c r="KXB237" s="26"/>
      <c r="KXC237" s="26"/>
      <c r="KXD237" s="26"/>
      <c r="KXE237" s="26"/>
      <c r="KXF237" s="26"/>
      <c r="KXG237" s="26"/>
      <c r="KXH237" s="26"/>
      <c r="KXI237" s="26"/>
      <c r="KXJ237" s="26"/>
      <c r="KXK237" s="26"/>
      <c r="KXL237" s="26"/>
      <c r="KXM237" s="26"/>
      <c r="KXN237" s="26"/>
      <c r="KXO237" s="26"/>
      <c r="KXP237" s="26"/>
      <c r="KXQ237" s="26"/>
      <c r="KXR237" s="26"/>
      <c r="KXS237" s="26"/>
      <c r="KXT237" s="26"/>
      <c r="KXU237" s="26"/>
      <c r="KXV237" s="26"/>
      <c r="KXW237" s="26"/>
      <c r="KXX237" s="26"/>
      <c r="KXY237" s="26"/>
      <c r="KXZ237" s="26"/>
      <c r="KYA237" s="26"/>
      <c r="KYB237" s="26"/>
      <c r="KYC237" s="26"/>
      <c r="KYD237" s="26"/>
      <c r="KYE237" s="26"/>
      <c r="KYF237" s="26"/>
      <c r="KYG237" s="26"/>
      <c r="KYH237" s="26"/>
      <c r="KYI237" s="26"/>
      <c r="KYJ237" s="26"/>
      <c r="KYK237" s="26"/>
      <c r="KYL237" s="26"/>
      <c r="KYM237" s="26"/>
      <c r="KYN237" s="26"/>
      <c r="KYO237" s="26"/>
      <c r="KYP237" s="26"/>
      <c r="KYQ237" s="26"/>
      <c r="KYR237" s="26"/>
      <c r="KYS237" s="26"/>
      <c r="KYT237" s="26"/>
      <c r="KYU237" s="26"/>
      <c r="KYV237" s="26"/>
      <c r="KYW237" s="26"/>
      <c r="KYX237" s="26"/>
      <c r="KYY237" s="26"/>
      <c r="KYZ237" s="26"/>
      <c r="KZA237" s="26"/>
      <c r="KZB237" s="26"/>
      <c r="KZC237" s="26"/>
      <c r="KZD237" s="26"/>
      <c r="KZE237" s="26"/>
      <c r="KZF237" s="26"/>
      <c r="KZG237" s="26"/>
      <c r="KZH237" s="26"/>
      <c r="KZI237" s="26"/>
      <c r="KZJ237" s="26"/>
      <c r="KZK237" s="26"/>
      <c r="KZL237" s="26"/>
      <c r="KZM237" s="26"/>
      <c r="KZN237" s="26"/>
      <c r="KZO237" s="26"/>
      <c r="KZP237" s="26"/>
      <c r="KZQ237" s="26"/>
      <c r="KZR237" s="26"/>
      <c r="KZS237" s="26"/>
      <c r="KZT237" s="26"/>
      <c r="KZU237" s="26"/>
      <c r="KZV237" s="26"/>
      <c r="KZW237" s="26"/>
      <c r="KZX237" s="26"/>
      <c r="KZY237" s="26"/>
      <c r="KZZ237" s="26"/>
      <c r="LAA237" s="26"/>
      <c r="LAB237" s="26"/>
      <c r="LAC237" s="26"/>
      <c r="LAD237" s="26"/>
      <c r="LAE237" s="26"/>
      <c r="LAF237" s="26"/>
      <c r="LAG237" s="26"/>
      <c r="LAH237" s="26"/>
      <c r="LAI237" s="26"/>
      <c r="LAJ237" s="26"/>
      <c r="LAK237" s="26"/>
      <c r="LAL237" s="26"/>
      <c r="LAM237" s="26"/>
      <c r="LAN237" s="26"/>
      <c r="LAO237" s="26"/>
      <c r="LAP237" s="26"/>
      <c r="LAQ237" s="26"/>
      <c r="LAR237" s="26"/>
      <c r="LAS237" s="26"/>
      <c r="LAT237" s="26"/>
      <c r="LAU237" s="26"/>
      <c r="LAV237" s="26"/>
      <c r="LAW237" s="26"/>
      <c r="LAX237" s="26"/>
      <c r="LAY237" s="26"/>
      <c r="LAZ237" s="26"/>
      <c r="LBA237" s="26"/>
      <c r="LBB237" s="26"/>
      <c r="LBC237" s="26"/>
      <c r="LBD237" s="26"/>
      <c r="LBE237" s="26"/>
      <c r="LBF237" s="26"/>
      <c r="LBG237" s="26"/>
      <c r="LBH237" s="26"/>
      <c r="LBI237" s="26"/>
      <c r="LBJ237" s="26"/>
      <c r="LBK237" s="26"/>
      <c r="LBL237" s="26"/>
      <c r="LBM237" s="26"/>
      <c r="LBN237" s="26"/>
      <c r="LBO237" s="26"/>
      <c r="LBP237" s="26"/>
      <c r="LBQ237" s="26"/>
      <c r="LBR237" s="26"/>
      <c r="LBS237" s="26"/>
      <c r="LBT237" s="26"/>
      <c r="LBU237" s="26"/>
      <c r="LBV237" s="26"/>
      <c r="LBW237" s="26"/>
      <c r="LBX237" s="26"/>
      <c r="LBY237" s="26"/>
      <c r="LBZ237" s="26"/>
      <c r="LCA237" s="26"/>
      <c r="LCB237" s="26"/>
      <c r="LCC237" s="26"/>
      <c r="LCD237" s="26"/>
      <c r="LCE237" s="26"/>
      <c r="LCF237" s="26"/>
      <c r="LCG237" s="26"/>
      <c r="LCH237" s="26"/>
      <c r="LCI237" s="26"/>
      <c r="LCJ237" s="26"/>
      <c r="LCK237" s="26"/>
      <c r="LCL237" s="26"/>
      <c r="LCM237" s="26"/>
      <c r="LCN237" s="26"/>
      <c r="LCO237" s="26"/>
      <c r="LCP237" s="26"/>
      <c r="LCQ237" s="26"/>
      <c r="LCR237" s="26"/>
      <c r="LCS237" s="26"/>
      <c r="LCT237" s="26"/>
      <c r="LCU237" s="26"/>
      <c r="LCV237" s="26"/>
      <c r="LCW237" s="26"/>
      <c r="LCX237" s="26"/>
      <c r="LCY237" s="26"/>
      <c r="LCZ237" s="26"/>
      <c r="LDA237" s="26"/>
      <c r="LDB237" s="26"/>
      <c r="LDC237" s="26"/>
      <c r="LDD237" s="26"/>
      <c r="LDE237" s="26"/>
      <c r="LDF237" s="26"/>
      <c r="LDG237" s="26"/>
      <c r="LDH237" s="26"/>
      <c r="LDI237" s="26"/>
      <c r="LDJ237" s="26"/>
      <c r="LDK237" s="26"/>
      <c r="LDL237" s="26"/>
      <c r="LDM237" s="26"/>
      <c r="LDN237" s="26"/>
      <c r="LDO237" s="26"/>
      <c r="LDP237" s="26"/>
      <c r="LDQ237" s="26"/>
      <c r="LDR237" s="26"/>
      <c r="LDS237" s="26"/>
      <c r="LDT237" s="26"/>
      <c r="LDU237" s="26"/>
      <c r="LDV237" s="26"/>
      <c r="LDW237" s="26"/>
      <c r="LDX237" s="26"/>
      <c r="LDY237" s="26"/>
      <c r="LDZ237" s="26"/>
      <c r="LEA237" s="26"/>
      <c r="LEB237" s="26"/>
      <c r="LEC237" s="26"/>
      <c r="LED237" s="26"/>
      <c r="LEE237" s="26"/>
      <c r="LEF237" s="26"/>
      <c r="LEG237" s="26"/>
      <c r="LEH237" s="26"/>
      <c r="LEI237" s="26"/>
      <c r="LEJ237" s="26"/>
      <c r="LEK237" s="26"/>
      <c r="LEL237" s="26"/>
      <c r="LEM237" s="26"/>
      <c r="LEN237" s="26"/>
      <c r="LEO237" s="26"/>
      <c r="LEP237" s="26"/>
      <c r="LEQ237" s="26"/>
      <c r="LER237" s="26"/>
      <c r="LES237" s="26"/>
      <c r="LET237" s="26"/>
      <c r="LEU237" s="26"/>
      <c r="LEV237" s="26"/>
      <c r="LEW237" s="26"/>
      <c r="LEX237" s="26"/>
      <c r="LEY237" s="26"/>
      <c r="LEZ237" s="26"/>
      <c r="LFA237" s="26"/>
      <c r="LFB237" s="26"/>
      <c r="LFC237" s="26"/>
      <c r="LFD237" s="26"/>
      <c r="LFE237" s="26"/>
      <c r="LFF237" s="26"/>
      <c r="LFG237" s="26"/>
      <c r="LFH237" s="26"/>
      <c r="LFI237" s="26"/>
      <c r="LFJ237" s="26"/>
      <c r="LFK237" s="26"/>
      <c r="LFL237" s="26"/>
      <c r="LFM237" s="26"/>
      <c r="LFN237" s="26"/>
      <c r="LFO237" s="26"/>
      <c r="LFP237" s="26"/>
      <c r="LFQ237" s="26"/>
      <c r="LFR237" s="26"/>
      <c r="LFS237" s="26"/>
      <c r="LFT237" s="26"/>
      <c r="LFU237" s="26"/>
      <c r="LFV237" s="26"/>
      <c r="LFW237" s="26"/>
      <c r="LFX237" s="26"/>
      <c r="LFY237" s="26"/>
      <c r="LFZ237" s="26"/>
      <c r="LGA237" s="26"/>
      <c r="LGB237" s="26"/>
      <c r="LGC237" s="26"/>
      <c r="LGD237" s="26"/>
      <c r="LGE237" s="26"/>
      <c r="LGF237" s="26"/>
      <c r="LGG237" s="26"/>
      <c r="LGH237" s="26"/>
      <c r="LGI237" s="26"/>
      <c r="LGJ237" s="26"/>
      <c r="LGK237" s="26"/>
      <c r="LGL237" s="26"/>
      <c r="LGM237" s="26"/>
      <c r="LGN237" s="26"/>
      <c r="LGO237" s="26"/>
      <c r="LGP237" s="26"/>
      <c r="LGQ237" s="26"/>
      <c r="LGR237" s="26"/>
      <c r="LGS237" s="26"/>
      <c r="LGT237" s="26"/>
      <c r="LGU237" s="26"/>
      <c r="LGV237" s="26"/>
      <c r="LGW237" s="26"/>
      <c r="LGX237" s="26"/>
      <c r="LGY237" s="26"/>
      <c r="LGZ237" s="26"/>
      <c r="LHA237" s="26"/>
      <c r="LHB237" s="26"/>
      <c r="LHC237" s="26"/>
      <c r="LHD237" s="26"/>
      <c r="LHE237" s="26"/>
      <c r="LHF237" s="26"/>
      <c r="LHG237" s="26"/>
      <c r="LHH237" s="26"/>
      <c r="LHI237" s="26"/>
      <c r="LHJ237" s="26"/>
      <c r="LHK237" s="26"/>
      <c r="LHL237" s="26"/>
      <c r="LHM237" s="26"/>
      <c r="LHN237" s="26"/>
      <c r="LHO237" s="26"/>
      <c r="LHP237" s="26"/>
      <c r="LHQ237" s="26"/>
      <c r="LHR237" s="26"/>
      <c r="LHS237" s="26"/>
      <c r="LHT237" s="26"/>
      <c r="LHU237" s="26"/>
      <c r="LHV237" s="26"/>
      <c r="LHW237" s="26"/>
      <c r="LHX237" s="26"/>
      <c r="LHY237" s="26"/>
      <c r="LHZ237" s="26"/>
      <c r="LIA237" s="26"/>
      <c r="LIB237" s="26"/>
      <c r="LIC237" s="26"/>
      <c r="LID237" s="26"/>
      <c r="LIE237" s="26"/>
      <c r="LIF237" s="26"/>
      <c r="LIG237" s="26"/>
      <c r="LIH237" s="26"/>
      <c r="LII237" s="26"/>
      <c r="LIJ237" s="26"/>
      <c r="LIK237" s="26"/>
      <c r="LIL237" s="26"/>
      <c r="LIM237" s="26"/>
      <c r="LIN237" s="26"/>
      <c r="LIO237" s="26"/>
      <c r="LIP237" s="26"/>
      <c r="LIQ237" s="26"/>
      <c r="LIR237" s="26"/>
      <c r="LIS237" s="26"/>
      <c r="LIT237" s="26"/>
      <c r="LIU237" s="26"/>
      <c r="LIV237" s="26"/>
      <c r="LIW237" s="26"/>
      <c r="LIX237" s="26"/>
      <c r="LIY237" s="26"/>
      <c r="LIZ237" s="26"/>
      <c r="LJA237" s="26"/>
      <c r="LJB237" s="26"/>
      <c r="LJC237" s="26"/>
      <c r="LJD237" s="26"/>
      <c r="LJE237" s="26"/>
      <c r="LJF237" s="26"/>
      <c r="LJG237" s="26"/>
      <c r="LJH237" s="26"/>
      <c r="LJI237" s="26"/>
      <c r="LJJ237" s="26"/>
      <c r="LJK237" s="26"/>
      <c r="LJL237" s="26"/>
      <c r="LJM237" s="26"/>
      <c r="LJN237" s="26"/>
      <c r="LJO237" s="26"/>
      <c r="LJP237" s="26"/>
      <c r="LJQ237" s="26"/>
      <c r="LJR237" s="26"/>
      <c r="LJS237" s="26"/>
      <c r="LJT237" s="26"/>
      <c r="LJU237" s="26"/>
      <c r="LJV237" s="26"/>
      <c r="LJW237" s="26"/>
      <c r="LJX237" s="26"/>
      <c r="LJY237" s="26"/>
      <c r="LJZ237" s="26"/>
      <c r="LKA237" s="26"/>
      <c r="LKB237" s="26"/>
      <c r="LKC237" s="26"/>
      <c r="LKD237" s="26"/>
      <c r="LKE237" s="26"/>
      <c r="LKF237" s="26"/>
      <c r="LKG237" s="26"/>
      <c r="LKH237" s="26"/>
      <c r="LKI237" s="26"/>
      <c r="LKJ237" s="26"/>
      <c r="LKK237" s="26"/>
      <c r="LKL237" s="26"/>
      <c r="LKM237" s="26"/>
      <c r="LKN237" s="26"/>
      <c r="LKO237" s="26"/>
      <c r="LKP237" s="26"/>
      <c r="LKQ237" s="26"/>
      <c r="LKR237" s="26"/>
      <c r="LKS237" s="26"/>
      <c r="LKT237" s="26"/>
      <c r="LKU237" s="26"/>
      <c r="LKV237" s="26"/>
      <c r="LKW237" s="26"/>
      <c r="LKX237" s="26"/>
      <c r="LKY237" s="26"/>
      <c r="LKZ237" s="26"/>
      <c r="LLA237" s="26"/>
      <c r="LLB237" s="26"/>
      <c r="LLC237" s="26"/>
      <c r="LLD237" s="26"/>
      <c r="LLE237" s="26"/>
      <c r="LLF237" s="26"/>
      <c r="LLG237" s="26"/>
      <c r="LLH237" s="26"/>
      <c r="LLI237" s="26"/>
      <c r="LLJ237" s="26"/>
      <c r="LLK237" s="26"/>
      <c r="LLL237" s="26"/>
      <c r="LLM237" s="26"/>
      <c r="LLN237" s="26"/>
      <c r="LLO237" s="26"/>
      <c r="LLP237" s="26"/>
      <c r="LLQ237" s="26"/>
      <c r="LLR237" s="26"/>
      <c r="LLS237" s="26"/>
      <c r="LLT237" s="26"/>
      <c r="LLU237" s="26"/>
      <c r="LLV237" s="26"/>
      <c r="LLW237" s="26"/>
      <c r="LLX237" s="26"/>
      <c r="LLY237" s="26"/>
      <c r="LLZ237" s="26"/>
      <c r="LMA237" s="26"/>
      <c r="LMB237" s="26"/>
      <c r="LMC237" s="26"/>
      <c r="LMD237" s="26"/>
      <c r="LME237" s="26"/>
      <c r="LMF237" s="26"/>
      <c r="LMG237" s="26"/>
      <c r="LMH237" s="26"/>
      <c r="LMI237" s="26"/>
      <c r="LMJ237" s="26"/>
      <c r="LMK237" s="26"/>
      <c r="LML237" s="26"/>
      <c r="LMM237" s="26"/>
      <c r="LMN237" s="26"/>
      <c r="LMO237" s="26"/>
      <c r="LMP237" s="26"/>
      <c r="LMQ237" s="26"/>
      <c r="LMR237" s="26"/>
      <c r="LMS237" s="26"/>
      <c r="LMT237" s="26"/>
      <c r="LMU237" s="26"/>
      <c r="LMV237" s="26"/>
      <c r="LMW237" s="26"/>
      <c r="LMX237" s="26"/>
      <c r="LMY237" s="26"/>
      <c r="LMZ237" s="26"/>
      <c r="LNA237" s="26"/>
      <c r="LNB237" s="26"/>
      <c r="LNC237" s="26"/>
      <c r="LND237" s="26"/>
      <c r="LNE237" s="26"/>
      <c r="LNF237" s="26"/>
      <c r="LNG237" s="26"/>
      <c r="LNH237" s="26"/>
      <c r="LNI237" s="26"/>
      <c r="LNJ237" s="26"/>
      <c r="LNK237" s="26"/>
      <c r="LNL237" s="26"/>
      <c r="LNM237" s="26"/>
      <c r="LNN237" s="26"/>
      <c r="LNO237" s="26"/>
      <c r="LNP237" s="26"/>
      <c r="LNQ237" s="26"/>
      <c r="LNR237" s="26"/>
      <c r="LNS237" s="26"/>
      <c r="LNT237" s="26"/>
      <c r="LNU237" s="26"/>
      <c r="LNV237" s="26"/>
      <c r="LNW237" s="26"/>
      <c r="LNX237" s="26"/>
      <c r="LNY237" s="26"/>
      <c r="LNZ237" s="26"/>
      <c r="LOA237" s="26"/>
      <c r="LOB237" s="26"/>
      <c r="LOC237" s="26"/>
      <c r="LOD237" s="26"/>
      <c r="LOE237" s="26"/>
      <c r="LOF237" s="26"/>
      <c r="LOG237" s="26"/>
      <c r="LOH237" s="26"/>
      <c r="LOI237" s="26"/>
      <c r="LOJ237" s="26"/>
      <c r="LOK237" s="26"/>
      <c r="LOL237" s="26"/>
      <c r="LOM237" s="26"/>
      <c r="LON237" s="26"/>
      <c r="LOO237" s="26"/>
      <c r="LOP237" s="26"/>
      <c r="LOQ237" s="26"/>
      <c r="LOR237" s="26"/>
      <c r="LOS237" s="26"/>
      <c r="LOT237" s="26"/>
      <c r="LOU237" s="26"/>
      <c r="LOV237" s="26"/>
      <c r="LOW237" s="26"/>
      <c r="LOX237" s="26"/>
      <c r="LOY237" s="26"/>
      <c r="LOZ237" s="26"/>
      <c r="LPA237" s="26"/>
      <c r="LPB237" s="26"/>
      <c r="LPC237" s="26"/>
      <c r="LPD237" s="26"/>
      <c r="LPE237" s="26"/>
      <c r="LPF237" s="26"/>
      <c r="LPG237" s="26"/>
      <c r="LPH237" s="26"/>
      <c r="LPI237" s="26"/>
      <c r="LPJ237" s="26"/>
      <c r="LPK237" s="26"/>
      <c r="LPL237" s="26"/>
      <c r="LPM237" s="26"/>
      <c r="LPN237" s="26"/>
      <c r="LPO237" s="26"/>
      <c r="LPP237" s="26"/>
      <c r="LPQ237" s="26"/>
      <c r="LPR237" s="26"/>
      <c r="LPS237" s="26"/>
      <c r="LPT237" s="26"/>
      <c r="LPU237" s="26"/>
      <c r="LPV237" s="26"/>
      <c r="LPW237" s="26"/>
      <c r="LPX237" s="26"/>
      <c r="LPY237" s="26"/>
      <c r="LPZ237" s="26"/>
      <c r="LQA237" s="26"/>
      <c r="LQB237" s="26"/>
      <c r="LQC237" s="26"/>
      <c r="LQD237" s="26"/>
      <c r="LQE237" s="26"/>
      <c r="LQF237" s="26"/>
      <c r="LQG237" s="26"/>
      <c r="LQH237" s="26"/>
      <c r="LQI237" s="26"/>
      <c r="LQJ237" s="26"/>
      <c r="LQK237" s="26"/>
      <c r="LQL237" s="26"/>
      <c r="LQM237" s="26"/>
      <c r="LQN237" s="26"/>
      <c r="LQO237" s="26"/>
      <c r="LQP237" s="26"/>
      <c r="LQQ237" s="26"/>
      <c r="LQR237" s="26"/>
      <c r="LQS237" s="26"/>
      <c r="LQT237" s="26"/>
      <c r="LQU237" s="26"/>
      <c r="LQV237" s="26"/>
      <c r="LQW237" s="26"/>
      <c r="LQX237" s="26"/>
      <c r="LQY237" s="26"/>
      <c r="LQZ237" s="26"/>
      <c r="LRA237" s="26"/>
      <c r="LRB237" s="26"/>
      <c r="LRC237" s="26"/>
      <c r="LRD237" s="26"/>
      <c r="LRE237" s="26"/>
      <c r="LRF237" s="26"/>
      <c r="LRG237" s="26"/>
      <c r="LRH237" s="26"/>
      <c r="LRI237" s="26"/>
      <c r="LRJ237" s="26"/>
      <c r="LRK237" s="26"/>
      <c r="LRL237" s="26"/>
      <c r="LRM237" s="26"/>
      <c r="LRN237" s="26"/>
      <c r="LRO237" s="26"/>
      <c r="LRP237" s="26"/>
      <c r="LRQ237" s="26"/>
      <c r="LRR237" s="26"/>
      <c r="LRS237" s="26"/>
      <c r="LRT237" s="26"/>
      <c r="LRU237" s="26"/>
      <c r="LRV237" s="26"/>
      <c r="LRW237" s="26"/>
      <c r="LRX237" s="26"/>
      <c r="LRY237" s="26"/>
      <c r="LRZ237" s="26"/>
      <c r="LSA237" s="26"/>
      <c r="LSB237" s="26"/>
      <c r="LSC237" s="26"/>
      <c r="LSD237" s="26"/>
      <c r="LSE237" s="26"/>
      <c r="LSF237" s="26"/>
      <c r="LSG237" s="26"/>
      <c r="LSH237" s="26"/>
      <c r="LSI237" s="26"/>
      <c r="LSJ237" s="26"/>
      <c r="LSK237" s="26"/>
      <c r="LSL237" s="26"/>
      <c r="LSM237" s="26"/>
      <c r="LSN237" s="26"/>
      <c r="LSO237" s="26"/>
      <c r="LSP237" s="26"/>
      <c r="LSQ237" s="26"/>
      <c r="LSR237" s="26"/>
      <c r="LSS237" s="26"/>
      <c r="LST237" s="26"/>
      <c r="LSU237" s="26"/>
      <c r="LSV237" s="26"/>
      <c r="LSW237" s="26"/>
      <c r="LSX237" s="26"/>
      <c r="LSY237" s="26"/>
      <c r="LSZ237" s="26"/>
      <c r="LTA237" s="26"/>
      <c r="LTB237" s="26"/>
      <c r="LTC237" s="26"/>
      <c r="LTD237" s="26"/>
      <c r="LTE237" s="26"/>
      <c r="LTF237" s="26"/>
      <c r="LTG237" s="26"/>
      <c r="LTH237" s="26"/>
      <c r="LTI237" s="26"/>
      <c r="LTJ237" s="26"/>
      <c r="LTK237" s="26"/>
      <c r="LTL237" s="26"/>
      <c r="LTM237" s="26"/>
      <c r="LTN237" s="26"/>
      <c r="LTO237" s="26"/>
      <c r="LTP237" s="26"/>
      <c r="LTQ237" s="26"/>
      <c r="LTR237" s="26"/>
      <c r="LTS237" s="26"/>
      <c r="LTT237" s="26"/>
      <c r="LTU237" s="26"/>
      <c r="LTV237" s="26"/>
      <c r="LTW237" s="26"/>
      <c r="LTX237" s="26"/>
      <c r="LTY237" s="26"/>
      <c r="LTZ237" s="26"/>
      <c r="LUA237" s="26"/>
      <c r="LUB237" s="26"/>
      <c r="LUC237" s="26"/>
      <c r="LUD237" s="26"/>
      <c r="LUE237" s="26"/>
      <c r="LUF237" s="26"/>
      <c r="LUG237" s="26"/>
      <c r="LUH237" s="26"/>
      <c r="LUI237" s="26"/>
      <c r="LUJ237" s="26"/>
      <c r="LUK237" s="26"/>
      <c r="LUL237" s="26"/>
      <c r="LUM237" s="26"/>
      <c r="LUN237" s="26"/>
      <c r="LUO237" s="26"/>
      <c r="LUP237" s="26"/>
      <c r="LUQ237" s="26"/>
      <c r="LUR237" s="26"/>
      <c r="LUS237" s="26"/>
      <c r="LUT237" s="26"/>
      <c r="LUU237" s="26"/>
      <c r="LUV237" s="26"/>
      <c r="LUW237" s="26"/>
      <c r="LUX237" s="26"/>
      <c r="LUY237" s="26"/>
      <c r="LUZ237" s="26"/>
      <c r="LVA237" s="26"/>
      <c r="LVB237" s="26"/>
      <c r="LVC237" s="26"/>
      <c r="LVD237" s="26"/>
      <c r="LVE237" s="26"/>
      <c r="LVF237" s="26"/>
      <c r="LVG237" s="26"/>
      <c r="LVH237" s="26"/>
      <c r="LVI237" s="26"/>
      <c r="LVJ237" s="26"/>
      <c r="LVK237" s="26"/>
      <c r="LVL237" s="26"/>
      <c r="LVM237" s="26"/>
      <c r="LVN237" s="26"/>
      <c r="LVO237" s="26"/>
      <c r="LVP237" s="26"/>
      <c r="LVQ237" s="26"/>
      <c r="LVR237" s="26"/>
      <c r="LVS237" s="26"/>
      <c r="LVT237" s="26"/>
      <c r="LVU237" s="26"/>
      <c r="LVV237" s="26"/>
      <c r="LVW237" s="26"/>
      <c r="LVX237" s="26"/>
      <c r="LVY237" s="26"/>
      <c r="LVZ237" s="26"/>
      <c r="LWA237" s="26"/>
      <c r="LWB237" s="26"/>
      <c r="LWC237" s="26"/>
      <c r="LWD237" s="26"/>
      <c r="LWE237" s="26"/>
      <c r="LWF237" s="26"/>
      <c r="LWG237" s="26"/>
      <c r="LWH237" s="26"/>
      <c r="LWI237" s="26"/>
      <c r="LWJ237" s="26"/>
      <c r="LWK237" s="26"/>
      <c r="LWL237" s="26"/>
      <c r="LWM237" s="26"/>
      <c r="LWN237" s="26"/>
      <c r="LWO237" s="26"/>
      <c r="LWP237" s="26"/>
      <c r="LWQ237" s="26"/>
      <c r="LWR237" s="26"/>
      <c r="LWS237" s="26"/>
      <c r="LWT237" s="26"/>
      <c r="LWU237" s="26"/>
      <c r="LWV237" s="26"/>
      <c r="LWW237" s="26"/>
      <c r="LWX237" s="26"/>
      <c r="LWY237" s="26"/>
      <c r="LWZ237" s="26"/>
      <c r="LXA237" s="26"/>
      <c r="LXB237" s="26"/>
      <c r="LXC237" s="26"/>
      <c r="LXD237" s="26"/>
      <c r="LXE237" s="26"/>
      <c r="LXF237" s="26"/>
      <c r="LXG237" s="26"/>
      <c r="LXH237" s="26"/>
      <c r="LXI237" s="26"/>
      <c r="LXJ237" s="26"/>
      <c r="LXK237" s="26"/>
      <c r="LXL237" s="26"/>
      <c r="LXM237" s="26"/>
      <c r="LXN237" s="26"/>
      <c r="LXO237" s="26"/>
      <c r="LXP237" s="26"/>
      <c r="LXQ237" s="26"/>
      <c r="LXR237" s="26"/>
      <c r="LXS237" s="26"/>
      <c r="LXT237" s="26"/>
      <c r="LXU237" s="26"/>
      <c r="LXV237" s="26"/>
      <c r="LXW237" s="26"/>
      <c r="LXX237" s="26"/>
      <c r="LXY237" s="26"/>
      <c r="LXZ237" s="26"/>
      <c r="LYA237" s="26"/>
      <c r="LYB237" s="26"/>
      <c r="LYC237" s="26"/>
      <c r="LYD237" s="26"/>
      <c r="LYE237" s="26"/>
      <c r="LYF237" s="26"/>
      <c r="LYG237" s="26"/>
      <c r="LYH237" s="26"/>
      <c r="LYI237" s="26"/>
      <c r="LYJ237" s="26"/>
      <c r="LYK237" s="26"/>
      <c r="LYL237" s="26"/>
      <c r="LYM237" s="26"/>
      <c r="LYN237" s="26"/>
      <c r="LYO237" s="26"/>
      <c r="LYP237" s="26"/>
      <c r="LYQ237" s="26"/>
      <c r="LYR237" s="26"/>
      <c r="LYS237" s="26"/>
      <c r="LYT237" s="26"/>
      <c r="LYU237" s="26"/>
      <c r="LYV237" s="26"/>
      <c r="LYW237" s="26"/>
      <c r="LYX237" s="26"/>
      <c r="LYY237" s="26"/>
      <c r="LYZ237" s="26"/>
      <c r="LZA237" s="26"/>
      <c r="LZB237" s="26"/>
      <c r="LZC237" s="26"/>
      <c r="LZD237" s="26"/>
      <c r="LZE237" s="26"/>
      <c r="LZF237" s="26"/>
      <c r="LZG237" s="26"/>
      <c r="LZH237" s="26"/>
      <c r="LZI237" s="26"/>
      <c r="LZJ237" s="26"/>
      <c r="LZK237" s="26"/>
      <c r="LZL237" s="26"/>
      <c r="LZM237" s="26"/>
      <c r="LZN237" s="26"/>
      <c r="LZO237" s="26"/>
      <c r="LZP237" s="26"/>
      <c r="LZQ237" s="26"/>
      <c r="LZR237" s="26"/>
      <c r="LZS237" s="26"/>
      <c r="LZT237" s="26"/>
      <c r="LZU237" s="26"/>
      <c r="LZV237" s="26"/>
      <c r="LZW237" s="26"/>
      <c r="LZX237" s="26"/>
      <c r="LZY237" s="26"/>
      <c r="LZZ237" s="26"/>
      <c r="MAA237" s="26"/>
      <c r="MAB237" s="26"/>
      <c r="MAC237" s="26"/>
      <c r="MAD237" s="26"/>
      <c r="MAE237" s="26"/>
      <c r="MAF237" s="26"/>
      <c r="MAG237" s="26"/>
      <c r="MAH237" s="26"/>
      <c r="MAI237" s="26"/>
      <c r="MAJ237" s="26"/>
      <c r="MAK237" s="26"/>
      <c r="MAL237" s="26"/>
      <c r="MAM237" s="26"/>
      <c r="MAN237" s="26"/>
      <c r="MAO237" s="26"/>
      <c r="MAP237" s="26"/>
      <c r="MAQ237" s="26"/>
      <c r="MAR237" s="26"/>
      <c r="MAS237" s="26"/>
      <c r="MAT237" s="26"/>
      <c r="MAU237" s="26"/>
      <c r="MAV237" s="26"/>
      <c r="MAW237" s="26"/>
      <c r="MAX237" s="26"/>
      <c r="MAY237" s="26"/>
      <c r="MAZ237" s="26"/>
      <c r="MBA237" s="26"/>
      <c r="MBB237" s="26"/>
      <c r="MBC237" s="26"/>
      <c r="MBD237" s="26"/>
      <c r="MBE237" s="26"/>
      <c r="MBF237" s="26"/>
      <c r="MBG237" s="26"/>
      <c r="MBH237" s="26"/>
      <c r="MBI237" s="26"/>
      <c r="MBJ237" s="26"/>
      <c r="MBK237" s="26"/>
      <c r="MBL237" s="26"/>
      <c r="MBM237" s="26"/>
      <c r="MBN237" s="26"/>
      <c r="MBO237" s="26"/>
      <c r="MBP237" s="26"/>
      <c r="MBQ237" s="26"/>
      <c r="MBR237" s="26"/>
      <c r="MBS237" s="26"/>
      <c r="MBT237" s="26"/>
      <c r="MBU237" s="26"/>
      <c r="MBV237" s="26"/>
      <c r="MBW237" s="26"/>
      <c r="MBX237" s="26"/>
      <c r="MBY237" s="26"/>
      <c r="MBZ237" s="26"/>
      <c r="MCA237" s="26"/>
      <c r="MCB237" s="26"/>
      <c r="MCC237" s="26"/>
      <c r="MCD237" s="26"/>
      <c r="MCE237" s="26"/>
      <c r="MCF237" s="26"/>
      <c r="MCG237" s="26"/>
      <c r="MCH237" s="26"/>
      <c r="MCI237" s="26"/>
      <c r="MCJ237" s="26"/>
      <c r="MCK237" s="26"/>
      <c r="MCL237" s="26"/>
      <c r="MCM237" s="26"/>
      <c r="MCN237" s="26"/>
      <c r="MCO237" s="26"/>
      <c r="MCP237" s="26"/>
      <c r="MCQ237" s="26"/>
      <c r="MCR237" s="26"/>
      <c r="MCS237" s="26"/>
      <c r="MCT237" s="26"/>
      <c r="MCU237" s="26"/>
      <c r="MCV237" s="26"/>
      <c r="MCW237" s="26"/>
      <c r="MCX237" s="26"/>
      <c r="MCY237" s="26"/>
      <c r="MCZ237" s="26"/>
      <c r="MDA237" s="26"/>
      <c r="MDB237" s="26"/>
      <c r="MDC237" s="26"/>
      <c r="MDD237" s="26"/>
      <c r="MDE237" s="26"/>
      <c r="MDF237" s="26"/>
      <c r="MDG237" s="26"/>
      <c r="MDH237" s="26"/>
      <c r="MDI237" s="26"/>
      <c r="MDJ237" s="26"/>
      <c r="MDK237" s="26"/>
      <c r="MDL237" s="26"/>
      <c r="MDM237" s="26"/>
      <c r="MDN237" s="26"/>
      <c r="MDO237" s="26"/>
      <c r="MDP237" s="26"/>
      <c r="MDQ237" s="26"/>
      <c r="MDR237" s="26"/>
      <c r="MDS237" s="26"/>
      <c r="MDT237" s="26"/>
      <c r="MDU237" s="26"/>
      <c r="MDV237" s="26"/>
      <c r="MDW237" s="26"/>
      <c r="MDX237" s="26"/>
      <c r="MDY237" s="26"/>
      <c r="MDZ237" s="26"/>
      <c r="MEA237" s="26"/>
      <c r="MEB237" s="26"/>
      <c r="MEC237" s="26"/>
      <c r="MED237" s="26"/>
      <c r="MEE237" s="26"/>
      <c r="MEF237" s="26"/>
      <c r="MEG237" s="26"/>
      <c r="MEH237" s="26"/>
      <c r="MEI237" s="26"/>
      <c r="MEJ237" s="26"/>
      <c r="MEK237" s="26"/>
      <c r="MEL237" s="26"/>
      <c r="MEM237" s="26"/>
      <c r="MEN237" s="26"/>
      <c r="MEO237" s="26"/>
      <c r="MEP237" s="26"/>
      <c r="MEQ237" s="26"/>
      <c r="MER237" s="26"/>
      <c r="MES237" s="26"/>
      <c r="MET237" s="26"/>
      <c r="MEU237" s="26"/>
      <c r="MEV237" s="26"/>
      <c r="MEW237" s="26"/>
      <c r="MEX237" s="26"/>
      <c r="MEY237" s="26"/>
      <c r="MEZ237" s="26"/>
      <c r="MFA237" s="26"/>
      <c r="MFB237" s="26"/>
      <c r="MFC237" s="26"/>
      <c r="MFD237" s="26"/>
      <c r="MFE237" s="26"/>
      <c r="MFF237" s="26"/>
      <c r="MFG237" s="26"/>
      <c r="MFH237" s="26"/>
      <c r="MFI237" s="26"/>
      <c r="MFJ237" s="26"/>
      <c r="MFK237" s="26"/>
      <c r="MFL237" s="26"/>
      <c r="MFM237" s="26"/>
      <c r="MFN237" s="26"/>
      <c r="MFO237" s="26"/>
      <c r="MFP237" s="26"/>
      <c r="MFQ237" s="26"/>
      <c r="MFR237" s="26"/>
      <c r="MFS237" s="26"/>
      <c r="MFT237" s="26"/>
      <c r="MFU237" s="26"/>
      <c r="MFV237" s="26"/>
      <c r="MFW237" s="26"/>
      <c r="MFX237" s="26"/>
      <c r="MFY237" s="26"/>
      <c r="MFZ237" s="26"/>
      <c r="MGA237" s="26"/>
      <c r="MGB237" s="26"/>
      <c r="MGC237" s="26"/>
      <c r="MGD237" s="26"/>
      <c r="MGE237" s="26"/>
      <c r="MGF237" s="26"/>
      <c r="MGG237" s="26"/>
      <c r="MGH237" s="26"/>
      <c r="MGI237" s="26"/>
      <c r="MGJ237" s="26"/>
      <c r="MGK237" s="26"/>
      <c r="MGL237" s="26"/>
      <c r="MGM237" s="26"/>
      <c r="MGN237" s="26"/>
      <c r="MGO237" s="26"/>
      <c r="MGP237" s="26"/>
      <c r="MGQ237" s="26"/>
      <c r="MGR237" s="26"/>
      <c r="MGS237" s="26"/>
      <c r="MGT237" s="26"/>
      <c r="MGU237" s="26"/>
      <c r="MGV237" s="26"/>
      <c r="MGW237" s="26"/>
      <c r="MGX237" s="26"/>
      <c r="MGY237" s="26"/>
      <c r="MGZ237" s="26"/>
      <c r="MHA237" s="26"/>
      <c r="MHB237" s="26"/>
      <c r="MHC237" s="26"/>
      <c r="MHD237" s="26"/>
      <c r="MHE237" s="26"/>
      <c r="MHF237" s="26"/>
      <c r="MHG237" s="26"/>
      <c r="MHH237" s="26"/>
      <c r="MHI237" s="26"/>
      <c r="MHJ237" s="26"/>
      <c r="MHK237" s="26"/>
      <c r="MHL237" s="26"/>
      <c r="MHM237" s="26"/>
      <c r="MHN237" s="26"/>
      <c r="MHO237" s="26"/>
      <c r="MHP237" s="26"/>
      <c r="MHQ237" s="26"/>
      <c r="MHR237" s="26"/>
      <c r="MHS237" s="26"/>
      <c r="MHT237" s="26"/>
      <c r="MHU237" s="26"/>
      <c r="MHV237" s="26"/>
      <c r="MHW237" s="26"/>
      <c r="MHX237" s="26"/>
      <c r="MHY237" s="26"/>
      <c r="MHZ237" s="26"/>
      <c r="MIA237" s="26"/>
      <c r="MIB237" s="26"/>
      <c r="MIC237" s="26"/>
      <c r="MID237" s="26"/>
      <c r="MIE237" s="26"/>
      <c r="MIF237" s="26"/>
      <c r="MIG237" s="26"/>
      <c r="MIH237" s="26"/>
      <c r="MII237" s="26"/>
      <c r="MIJ237" s="26"/>
      <c r="MIK237" s="26"/>
      <c r="MIL237" s="26"/>
      <c r="MIM237" s="26"/>
      <c r="MIN237" s="26"/>
      <c r="MIO237" s="26"/>
      <c r="MIP237" s="26"/>
      <c r="MIQ237" s="26"/>
      <c r="MIR237" s="26"/>
      <c r="MIS237" s="26"/>
      <c r="MIT237" s="26"/>
      <c r="MIU237" s="26"/>
      <c r="MIV237" s="26"/>
      <c r="MIW237" s="26"/>
      <c r="MIX237" s="26"/>
      <c r="MIY237" s="26"/>
      <c r="MIZ237" s="26"/>
      <c r="MJA237" s="26"/>
      <c r="MJB237" s="26"/>
      <c r="MJC237" s="26"/>
      <c r="MJD237" s="26"/>
      <c r="MJE237" s="26"/>
      <c r="MJF237" s="26"/>
      <c r="MJG237" s="26"/>
      <c r="MJH237" s="26"/>
      <c r="MJI237" s="26"/>
      <c r="MJJ237" s="26"/>
      <c r="MJK237" s="26"/>
      <c r="MJL237" s="26"/>
      <c r="MJM237" s="26"/>
      <c r="MJN237" s="26"/>
      <c r="MJO237" s="26"/>
      <c r="MJP237" s="26"/>
      <c r="MJQ237" s="26"/>
      <c r="MJR237" s="26"/>
      <c r="MJS237" s="26"/>
      <c r="MJT237" s="26"/>
      <c r="MJU237" s="26"/>
      <c r="MJV237" s="26"/>
      <c r="MJW237" s="26"/>
      <c r="MJX237" s="26"/>
      <c r="MJY237" s="26"/>
      <c r="MJZ237" s="26"/>
      <c r="MKA237" s="26"/>
      <c r="MKB237" s="26"/>
      <c r="MKC237" s="26"/>
      <c r="MKD237" s="26"/>
      <c r="MKE237" s="26"/>
      <c r="MKF237" s="26"/>
      <c r="MKG237" s="26"/>
      <c r="MKH237" s="26"/>
      <c r="MKI237" s="26"/>
      <c r="MKJ237" s="26"/>
      <c r="MKK237" s="26"/>
      <c r="MKL237" s="26"/>
      <c r="MKM237" s="26"/>
      <c r="MKN237" s="26"/>
      <c r="MKO237" s="26"/>
      <c r="MKP237" s="26"/>
      <c r="MKQ237" s="26"/>
      <c r="MKR237" s="26"/>
      <c r="MKS237" s="26"/>
      <c r="MKT237" s="26"/>
      <c r="MKU237" s="26"/>
      <c r="MKV237" s="26"/>
      <c r="MKW237" s="26"/>
      <c r="MKX237" s="26"/>
      <c r="MKY237" s="26"/>
      <c r="MKZ237" s="26"/>
      <c r="MLA237" s="26"/>
      <c r="MLB237" s="26"/>
      <c r="MLC237" s="26"/>
      <c r="MLD237" s="26"/>
      <c r="MLE237" s="26"/>
      <c r="MLF237" s="26"/>
      <c r="MLG237" s="26"/>
      <c r="MLH237" s="26"/>
      <c r="MLI237" s="26"/>
      <c r="MLJ237" s="26"/>
      <c r="MLK237" s="26"/>
      <c r="MLL237" s="26"/>
      <c r="MLM237" s="26"/>
      <c r="MLN237" s="26"/>
      <c r="MLO237" s="26"/>
      <c r="MLP237" s="26"/>
      <c r="MLQ237" s="26"/>
      <c r="MLR237" s="26"/>
      <c r="MLS237" s="26"/>
      <c r="MLT237" s="26"/>
      <c r="MLU237" s="26"/>
      <c r="MLV237" s="26"/>
      <c r="MLW237" s="26"/>
      <c r="MLX237" s="26"/>
      <c r="MLY237" s="26"/>
      <c r="MLZ237" s="26"/>
      <c r="MMA237" s="26"/>
      <c r="MMB237" s="26"/>
      <c r="MMC237" s="26"/>
      <c r="MMD237" s="26"/>
      <c r="MME237" s="26"/>
      <c r="MMF237" s="26"/>
      <c r="MMG237" s="26"/>
      <c r="MMH237" s="26"/>
      <c r="MMI237" s="26"/>
      <c r="MMJ237" s="26"/>
      <c r="MMK237" s="26"/>
      <c r="MML237" s="26"/>
      <c r="MMM237" s="26"/>
      <c r="MMN237" s="26"/>
      <c r="MMO237" s="26"/>
      <c r="MMP237" s="26"/>
      <c r="MMQ237" s="26"/>
      <c r="MMR237" s="26"/>
      <c r="MMS237" s="26"/>
      <c r="MMT237" s="26"/>
      <c r="MMU237" s="26"/>
      <c r="MMV237" s="26"/>
      <c r="MMW237" s="26"/>
      <c r="MMX237" s="26"/>
      <c r="MMY237" s="26"/>
      <c r="MMZ237" s="26"/>
      <c r="MNA237" s="26"/>
      <c r="MNB237" s="26"/>
      <c r="MNC237" s="26"/>
      <c r="MND237" s="26"/>
      <c r="MNE237" s="26"/>
      <c r="MNF237" s="26"/>
      <c r="MNG237" s="26"/>
      <c r="MNH237" s="26"/>
      <c r="MNI237" s="26"/>
      <c r="MNJ237" s="26"/>
      <c r="MNK237" s="26"/>
      <c r="MNL237" s="26"/>
      <c r="MNM237" s="26"/>
      <c r="MNN237" s="26"/>
      <c r="MNO237" s="26"/>
      <c r="MNP237" s="26"/>
      <c r="MNQ237" s="26"/>
      <c r="MNR237" s="26"/>
      <c r="MNS237" s="26"/>
      <c r="MNT237" s="26"/>
      <c r="MNU237" s="26"/>
      <c r="MNV237" s="26"/>
      <c r="MNW237" s="26"/>
      <c r="MNX237" s="26"/>
      <c r="MNY237" s="26"/>
      <c r="MNZ237" s="26"/>
      <c r="MOA237" s="26"/>
      <c r="MOB237" s="26"/>
      <c r="MOC237" s="26"/>
      <c r="MOD237" s="26"/>
      <c r="MOE237" s="26"/>
      <c r="MOF237" s="26"/>
      <c r="MOG237" s="26"/>
      <c r="MOH237" s="26"/>
      <c r="MOI237" s="26"/>
      <c r="MOJ237" s="26"/>
      <c r="MOK237" s="26"/>
      <c r="MOL237" s="26"/>
      <c r="MOM237" s="26"/>
      <c r="MON237" s="26"/>
      <c r="MOO237" s="26"/>
      <c r="MOP237" s="26"/>
      <c r="MOQ237" s="26"/>
      <c r="MOR237" s="26"/>
      <c r="MOS237" s="26"/>
      <c r="MOT237" s="26"/>
      <c r="MOU237" s="26"/>
      <c r="MOV237" s="26"/>
      <c r="MOW237" s="26"/>
      <c r="MOX237" s="26"/>
      <c r="MOY237" s="26"/>
      <c r="MOZ237" s="26"/>
      <c r="MPA237" s="26"/>
      <c r="MPB237" s="26"/>
      <c r="MPC237" s="26"/>
      <c r="MPD237" s="26"/>
      <c r="MPE237" s="26"/>
      <c r="MPF237" s="26"/>
      <c r="MPG237" s="26"/>
      <c r="MPH237" s="26"/>
      <c r="MPI237" s="26"/>
      <c r="MPJ237" s="26"/>
      <c r="MPK237" s="26"/>
      <c r="MPL237" s="26"/>
      <c r="MPM237" s="26"/>
      <c r="MPN237" s="26"/>
      <c r="MPO237" s="26"/>
      <c r="MPP237" s="26"/>
      <c r="MPQ237" s="26"/>
      <c r="MPR237" s="26"/>
      <c r="MPS237" s="26"/>
      <c r="MPT237" s="26"/>
      <c r="MPU237" s="26"/>
      <c r="MPV237" s="26"/>
      <c r="MPW237" s="26"/>
      <c r="MPX237" s="26"/>
      <c r="MPY237" s="26"/>
      <c r="MPZ237" s="26"/>
      <c r="MQA237" s="26"/>
      <c r="MQB237" s="26"/>
      <c r="MQC237" s="26"/>
      <c r="MQD237" s="26"/>
      <c r="MQE237" s="26"/>
      <c r="MQF237" s="26"/>
      <c r="MQG237" s="26"/>
      <c r="MQH237" s="26"/>
      <c r="MQI237" s="26"/>
      <c r="MQJ237" s="26"/>
      <c r="MQK237" s="26"/>
      <c r="MQL237" s="26"/>
      <c r="MQM237" s="26"/>
      <c r="MQN237" s="26"/>
      <c r="MQO237" s="26"/>
      <c r="MQP237" s="26"/>
      <c r="MQQ237" s="26"/>
      <c r="MQR237" s="26"/>
      <c r="MQS237" s="26"/>
      <c r="MQT237" s="26"/>
      <c r="MQU237" s="26"/>
      <c r="MQV237" s="26"/>
      <c r="MQW237" s="26"/>
      <c r="MQX237" s="26"/>
      <c r="MQY237" s="26"/>
      <c r="MQZ237" s="26"/>
      <c r="MRA237" s="26"/>
      <c r="MRB237" s="26"/>
      <c r="MRC237" s="26"/>
      <c r="MRD237" s="26"/>
      <c r="MRE237" s="26"/>
      <c r="MRF237" s="26"/>
      <c r="MRG237" s="26"/>
      <c r="MRH237" s="26"/>
      <c r="MRI237" s="26"/>
      <c r="MRJ237" s="26"/>
      <c r="MRK237" s="26"/>
      <c r="MRL237" s="26"/>
      <c r="MRM237" s="26"/>
      <c r="MRN237" s="26"/>
      <c r="MRO237" s="26"/>
      <c r="MRP237" s="26"/>
      <c r="MRQ237" s="26"/>
      <c r="MRR237" s="26"/>
      <c r="MRS237" s="26"/>
      <c r="MRT237" s="26"/>
      <c r="MRU237" s="26"/>
      <c r="MRV237" s="26"/>
      <c r="MRW237" s="26"/>
      <c r="MRX237" s="26"/>
      <c r="MRY237" s="26"/>
      <c r="MRZ237" s="26"/>
      <c r="MSA237" s="26"/>
      <c r="MSB237" s="26"/>
      <c r="MSC237" s="26"/>
      <c r="MSD237" s="26"/>
      <c r="MSE237" s="26"/>
      <c r="MSF237" s="26"/>
      <c r="MSG237" s="26"/>
      <c r="MSH237" s="26"/>
      <c r="MSI237" s="26"/>
      <c r="MSJ237" s="26"/>
      <c r="MSK237" s="26"/>
      <c r="MSL237" s="26"/>
      <c r="MSM237" s="26"/>
      <c r="MSN237" s="26"/>
      <c r="MSO237" s="26"/>
      <c r="MSP237" s="26"/>
      <c r="MSQ237" s="26"/>
      <c r="MSR237" s="26"/>
      <c r="MSS237" s="26"/>
      <c r="MST237" s="26"/>
      <c r="MSU237" s="26"/>
      <c r="MSV237" s="26"/>
      <c r="MSW237" s="26"/>
      <c r="MSX237" s="26"/>
      <c r="MSY237" s="26"/>
      <c r="MSZ237" s="26"/>
      <c r="MTA237" s="26"/>
      <c r="MTB237" s="26"/>
      <c r="MTC237" s="26"/>
      <c r="MTD237" s="26"/>
      <c r="MTE237" s="26"/>
      <c r="MTF237" s="26"/>
      <c r="MTG237" s="26"/>
      <c r="MTH237" s="26"/>
      <c r="MTI237" s="26"/>
      <c r="MTJ237" s="26"/>
      <c r="MTK237" s="26"/>
      <c r="MTL237" s="26"/>
      <c r="MTM237" s="26"/>
      <c r="MTN237" s="26"/>
      <c r="MTO237" s="26"/>
      <c r="MTP237" s="26"/>
      <c r="MTQ237" s="26"/>
      <c r="MTR237" s="26"/>
      <c r="MTS237" s="26"/>
      <c r="MTT237" s="26"/>
      <c r="MTU237" s="26"/>
      <c r="MTV237" s="26"/>
      <c r="MTW237" s="26"/>
      <c r="MTX237" s="26"/>
      <c r="MTY237" s="26"/>
      <c r="MTZ237" s="26"/>
      <c r="MUA237" s="26"/>
      <c r="MUB237" s="26"/>
      <c r="MUC237" s="26"/>
      <c r="MUD237" s="26"/>
      <c r="MUE237" s="26"/>
      <c r="MUF237" s="26"/>
      <c r="MUG237" s="26"/>
      <c r="MUH237" s="26"/>
      <c r="MUI237" s="26"/>
      <c r="MUJ237" s="26"/>
      <c r="MUK237" s="26"/>
      <c r="MUL237" s="26"/>
      <c r="MUM237" s="26"/>
      <c r="MUN237" s="26"/>
      <c r="MUO237" s="26"/>
      <c r="MUP237" s="26"/>
      <c r="MUQ237" s="26"/>
      <c r="MUR237" s="26"/>
      <c r="MUS237" s="26"/>
      <c r="MUT237" s="26"/>
      <c r="MUU237" s="26"/>
      <c r="MUV237" s="26"/>
      <c r="MUW237" s="26"/>
      <c r="MUX237" s="26"/>
      <c r="MUY237" s="26"/>
      <c r="MUZ237" s="26"/>
      <c r="MVA237" s="26"/>
      <c r="MVB237" s="26"/>
      <c r="MVC237" s="26"/>
      <c r="MVD237" s="26"/>
      <c r="MVE237" s="26"/>
      <c r="MVF237" s="26"/>
      <c r="MVG237" s="26"/>
      <c r="MVH237" s="26"/>
      <c r="MVI237" s="26"/>
      <c r="MVJ237" s="26"/>
      <c r="MVK237" s="26"/>
      <c r="MVL237" s="26"/>
      <c r="MVM237" s="26"/>
      <c r="MVN237" s="26"/>
      <c r="MVO237" s="26"/>
      <c r="MVP237" s="26"/>
      <c r="MVQ237" s="26"/>
      <c r="MVR237" s="26"/>
      <c r="MVS237" s="26"/>
      <c r="MVT237" s="26"/>
      <c r="MVU237" s="26"/>
      <c r="MVV237" s="26"/>
      <c r="MVW237" s="26"/>
      <c r="MVX237" s="26"/>
      <c r="MVY237" s="26"/>
      <c r="MVZ237" s="26"/>
      <c r="MWA237" s="26"/>
      <c r="MWB237" s="26"/>
      <c r="MWC237" s="26"/>
      <c r="MWD237" s="26"/>
      <c r="MWE237" s="26"/>
      <c r="MWF237" s="26"/>
      <c r="MWG237" s="26"/>
      <c r="MWH237" s="26"/>
      <c r="MWI237" s="26"/>
      <c r="MWJ237" s="26"/>
      <c r="MWK237" s="26"/>
      <c r="MWL237" s="26"/>
      <c r="MWM237" s="26"/>
      <c r="MWN237" s="26"/>
      <c r="MWO237" s="26"/>
      <c r="MWP237" s="26"/>
      <c r="MWQ237" s="26"/>
      <c r="MWR237" s="26"/>
      <c r="MWS237" s="26"/>
      <c r="MWT237" s="26"/>
      <c r="MWU237" s="26"/>
      <c r="MWV237" s="26"/>
      <c r="MWW237" s="26"/>
      <c r="MWX237" s="26"/>
      <c r="MWY237" s="26"/>
      <c r="MWZ237" s="26"/>
      <c r="MXA237" s="26"/>
      <c r="MXB237" s="26"/>
      <c r="MXC237" s="26"/>
      <c r="MXD237" s="26"/>
      <c r="MXE237" s="26"/>
      <c r="MXF237" s="26"/>
      <c r="MXG237" s="26"/>
      <c r="MXH237" s="26"/>
      <c r="MXI237" s="26"/>
      <c r="MXJ237" s="26"/>
      <c r="MXK237" s="26"/>
      <c r="MXL237" s="26"/>
      <c r="MXM237" s="26"/>
      <c r="MXN237" s="26"/>
      <c r="MXO237" s="26"/>
      <c r="MXP237" s="26"/>
      <c r="MXQ237" s="26"/>
      <c r="MXR237" s="26"/>
      <c r="MXS237" s="26"/>
      <c r="MXT237" s="26"/>
      <c r="MXU237" s="26"/>
      <c r="MXV237" s="26"/>
      <c r="MXW237" s="26"/>
      <c r="MXX237" s="26"/>
      <c r="MXY237" s="26"/>
      <c r="MXZ237" s="26"/>
      <c r="MYA237" s="26"/>
      <c r="MYB237" s="26"/>
      <c r="MYC237" s="26"/>
      <c r="MYD237" s="26"/>
      <c r="MYE237" s="26"/>
      <c r="MYF237" s="26"/>
      <c r="MYG237" s="26"/>
      <c r="MYH237" s="26"/>
      <c r="MYI237" s="26"/>
      <c r="MYJ237" s="26"/>
      <c r="MYK237" s="26"/>
      <c r="MYL237" s="26"/>
      <c r="MYM237" s="26"/>
      <c r="MYN237" s="26"/>
      <c r="MYO237" s="26"/>
      <c r="MYP237" s="26"/>
      <c r="MYQ237" s="26"/>
      <c r="MYR237" s="26"/>
      <c r="MYS237" s="26"/>
      <c r="MYT237" s="26"/>
      <c r="MYU237" s="26"/>
      <c r="MYV237" s="26"/>
      <c r="MYW237" s="26"/>
      <c r="MYX237" s="26"/>
      <c r="MYY237" s="26"/>
      <c r="MYZ237" s="26"/>
      <c r="MZA237" s="26"/>
      <c r="MZB237" s="26"/>
      <c r="MZC237" s="26"/>
      <c r="MZD237" s="26"/>
      <c r="MZE237" s="26"/>
      <c r="MZF237" s="26"/>
      <c r="MZG237" s="26"/>
      <c r="MZH237" s="26"/>
      <c r="MZI237" s="26"/>
      <c r="MZJ237" s="26"/>
      <c r="MZK237" s="26"/>
      <c r="MZL237" s="26"/>
      <c r="MZM237" s="26"/>
      <c r="MZN237" s="26"/>
      <c r="MZO237" s="26"/>
      <c r="MZP237" s="26"/>
      <c r="MZQ237" s="26"/>
      <c r="MZR237" s="26"/>
      <c r="MZS237" s="26"/>
      <c r="MZT237" s="26"/>
      <c r="MZU237" s="26"/>
      <c r="MZV237" s="26"/>
      <c r="MZW237" s="26"/>
      <c r="MZX237" s="26"/>
      <c r="MZY237" s="26"/>
      <c r="MZZ237" s="26"/>
      <c r="NAA237" s="26"/>
      <c r="NAB237" s="26"/>
      <c r="NAC237" s="26"/>
      <c r="NAD237" s="26"/>
      <c r="NAE237" s="26"/>
      <c r="NAF237" s="26"/>
      <c r="NAG237" s="26"/>
      <c r="NAH237" s="26"/>
      <c r="NAI237" s="26"/>
      <c r="NAJ237" s="26"/>
      <c r="NAK237" s="26"/>
      <c r="NAL237" s="26"/>
      <c r="NAM237" s="26"/>
      <c r="NAN237" s="26"/>
      <c r="NAO237" s="26"/>
      <c r="NAP237" s="26"/>
      <c r="NAQ237" s="26"/>
      <c r="NAR237" s="26"/>
      <c r="NAS237" s="26"/>
      <c r="NAT237" s="26"/>
      <c r="NAU237" s="26"/>
      <c r="NAV237" s="26"/>
      <c r="NAW237" s="26"/>
      <c r="NAX237" s="26"/>
      <c r="NAY237" s="26"/>
      <c r="NAZ237" s="26"/>
      <c r="NBA237" s="26"/>
      <c r="NBB237" s="26"/>
      <c r="NBC237" s="26"/>
      <c r="NBD237" s="26"/>
      <c r="NBE237" s="26"/>
      <c r="NBF237" s="26"/>
      <c r="NBG237" s="26"/>
      <c r="NBH237" s="26"/>
      <c r="NBI237" s="26"/>
      <c r="NBJ237" s="26"/>
      <c r="NBK237" s="26"/>
      <c r="NBL237" s="26"/>
      <c r="NBM237" s="26"/>
      <c r="NBN237" s="26"/>
      <c r="NBO237" s="26"/>
      <c r="NBP237" s="26"/>
      <c r="NBQ237" s="26"/>
      <c r="NBR237" s="26"/>
      <c r="NBS237" s="26"/>
      <c r="NBT237" s="26"/>
      <c r="NBU237" s="26"/>
      <c r="NBV237" s="26"/>
      <c r="NBW237" s="26"/>
      <c r="NBX237" s="26"/>
      <c r="NBY237" s="26"/>
      <c r="NBZ237" s="26"/>
      <c r="NCA237" s="26"/>
      <c r="NCB237" s="26"/>
      <c r="NCC237" s="26"/>
      <c r="NCD237" s="26"/>
      <c r="NCE237" s="26"/>
      <c r="NCF237" s="26"/>
      <c r="NCG237" s="26"/>
      <c r="NCH237" s="26"/>
      <c r="NCI237" s="26"/>
      <c r="NCJ237" s="26"/>
      <c r="NCK237" s="26"/>
      <c r="NCL237" s="26"/>
      <c r="NCM237" s="26"/>
      <c r="NCN237" s="26"/>
      <c r="NCO237" s="26"/>
      <c r="NCP237" s="26"/>
      <c r="NCQ237" s="26"/>
      <c r="NCR237" s="26"/>
      <c r="NCS237" s="26"/>
      <c r="NCT237" s="26"/>
      <c r="NCU237" s="26"/>
      <c r="NCV237" s="26"/>
      <c r="NCW237" s="26"/>
      <c r="NCX237" s="26"/>
      <c r="NCY237" s="26"/>
      <c r="NCZ237" s="26"/>
      <c r="NDA237" s="26"/>
      <c r="NDB237" s="26"/>
      <c r="NDC237" s="26"/>
      <c r="NDD237" s="26"/>
      <c r="NDE237" s="26"/>
      <c r="NDF237" s="26"/>
      <c r="NDG237" s="26"/>
      <c r="NDH237" s="26"/>
      <c r="NDI237" s="26"/>
      <c r="NDJ237" s="26"/>
      <c r="NDK237" s="26"/>
      <c r="NDL237" s="26"/>
      <c r="NDM237" s="26"/>
      <c r="NDN237" s="26"/>
      <c r="NDO237" s="26"/>
      <c r="NDP237" s="26"/>
      <c r="NDQ237" s="26"/>
      <c r="NDR237" s="26"/>
      <c r="NDS237" s="26"/>
      <c r="NDT237" s="26"/>
      <c r="NDU237" s="26"/>
      <c r="NDV237" s="26"/>
      <c r="NDW237" s="26"/>
      <c r="NDX237" s="26"/>
      <c r="NDY237" s="26"/>
      <c r="NDZ237" s="26"/>
      <c r="NEA237" s="26"/>
      <c r="NEB237" s="26"/>
      <c r="NEC237" s="26"/>
      <c r="NED237" s="26"/>
      <c r="NEE237" s="26"/>
      <c r="NEF237" s="26"/>
      <c r="NEG237" s="26"/>
      <c r="NEH237" s="26"/>
      <c r="NEI237" s="26"/>
      <c r="NEJ237" s="26"/>
      <c r="NEK237" s="26"/>
      <c r="NEL237" s="26"/>
      <c r="NEM237" s="26"/>
      <c r="NEN237" s="26"/>
      <c r="NEO237" s="26"/>
      <c r="NEP237" s="26"/>
      <c r="NEQ237" s="26"/>
      <c r="NER237" s="26"/>
      <c r="NES237" s="26"/>
      <c r="NET237" s="26"/>
      <c r="NEU237" s="26"/>
      <c r="NEV237" s="26"/>
      <c r="NEW237" s="26"/>
      <c r="NEX237" s="26"/>
      <c r="NEY237" s="26"/>
      <c r="NEZ237" s="26"/>
      <c r="NFA237" s="26"/>
      <c r="NFB237" s="26"/>
      <c r="NFC237" s="26"/>
      <c r="NFD237" s="26"/>
      <c r="NFE237" s="26"/>
      <c r="NFF237" s="26"/>
      <c r="NFG237" s="26"/>
      <c r="NFH237" s="26"/>
      <c r="NFI237" s="26"/>
      <c r="NFJ237" s="26"/>
      <c r="NFK237" s="26"/>
      <c r="NFL237" s="26"/>
      <c r="NFM237" s="26"/>
      <c r="NFN237" s="26"/>
      <c r="NFO237" s="26"/>
      <c r="NFP237" s="26"/>
      <c r="NFQ237" s="26"/>
      <c r="NFR237" s="26"/>
      <c r="NFS237" s="26"/>
      <c r="NFT237" s="26"/>
      <c r="NFU237" s="26"/>
      <c r="NFV237" s="26"/>
      <c r="NFW237" s="26"/>
      <c r="NFX237" s="26"/>
      <c r="NFY237" s="26"/>
      <c r="NFZ237" s="26"/>
      <c r="NGA237" s="26"/>
      <c r="NGB237" s="26"/>
      <c r="NGC237" s="26"/>
      <c r="NGD237" s="26"/>
      <c r="NGE237" s="26"/>
      <c r="NGF237" s="26"/>
      <c r="NGG237" s="26"/>
      <c r="NGH237" s="26"/>
      <c r="NGI237" s="26"/>
      <c r="NGJ237" s="26"/>
      <c r="NGK237" s="26"/>
      <c r="NGL237" s="26"/>
      <c r="NGM237" s="26"/>
      <c r="NGN237" s="26"/>
      <c r="NGO237" s="26"/>
      <c r="NGP237" s="26"/>
      <c r="NGQ237" s="26"/>
      <c r="NGR237" s="26"/>
      <c r="NGS237" s="26"/>
      <c r="NGT237" s="26"/>
      <c r="NGU237" s="26"/>
      <c r="NGV237" s="26"/>
      <c r="NGW237" s="26"/>
      <c r="NGX237" s="26"/>
      <c r="NGY237" s="26"/>
      <c r="NGZ237" s="26"/>
      <c r="NHA237" s="26"/>
      <c r="NHB237" s="26"/>
      <c r="NHC237" s="26"/>
      <c r="NHD237" s="26"/>
      <c r="NHE237" s="26"/>
      <c r="NHF237" s="26"/>
      <c r="NHG237" s="26"/>
      <c r="NHH237" s="26"/>
      <c r="NHI237" s="26"/>
      <c r="NHJ237" s="26"/>
      <c r="NHK237" s="26"/>
      <c r="NHL237" s="26"/>
      <c r="NHM237" s="26"/>
      <c r="NHN237" s="26"/>
      <c r="NHO237" s="26"/>
      <c r="NHP237" s="26"/>
      <c r="NHQ237" s="26"/>
      <c r="NHR237" s="26"/>
      <c r="NHS237" s="26"/>
      <c r="NHT237" s="26"/>
      <c r="NHU237" s="26"/>
      <c r="NHV237" s="26"/>
      <c r="NHW237" s="26"/>
      <c r="NHX237" s="26"/>
      <c r="NHY237" s="26"/>
      <c r="NHZ237" s="26"/>
      <c r="NIA237" s="26"/>
      <c r="NIB237" s="26"/>
      <c r="NIC237" s="26"/>
      <c r="NID237" s="26"/>
      <c r="NIE237" s="26"/>
      <c r="NIF237" s="26"/>
      <c r="NIG237" s="26"/>
      <c r="NIH237" s="26"/>
      <c r="NII237" s="26"/>
      <c r="NIJ237" s="26"/>
      <c r="NIK237" s="26"/>
      <c r="NIL237" s="26"/>
      <c r="NIM237" s="26"/>
      <c r="NIN237" s="26"/>
      <c r="NIO237" s="26"/>
      <c r="NIP237" s="26"/>
      <c r="NIQ237" s="26"/>
      <c r="NIR237" s="26"/>
      <c r="NIS237" s="26"/>
      <c r="NIT237" s="26"/>
      <c r="NIU237" s="26"/>
      <c r="NIV237" s="26"/>
      <c r="NIW237" s="26"/>
      <c r="NIX237" s="26"/>
      <c r="NIY237" s="26"/>
      <c r="NIZ237" s="26"/>
      <c r="NJA237" s="26"/>
      <c r="NJB237" s="26"/>
      <c r="NJC237" s="26"/>
      <c r="NJD237" s="26"/>
      <c r="NJE237" s="26"/>
      <c r="NJF237" s="26"/>
      <c r="NJG237" s="26"/>
      <c r="NJH237" s="26"/>
      <c r="NJI237" s="26"/>
      <c r="NJJ237" s="26"/>
      <c r="NJK237" s="26"/>
      <c r="NJL237" s="26"/>
      <c r="NJM237" s="26"/>
      <c r="NJN237" s="26"/>
      <c r="NJO237" s="26"/>
      <c r="NJP237" s="26"/>
      <c r="NJQ237" s="26"/>
      <c r="NJR237" s="26"/>
      <c r="NJS237" s="26"/>
      <c r="NJT237" s="26"/>
      <c r="NJU237" s="26"/>
      <c r="NJV237" s="26"/>
      <c r="NJW237" s="26"/>
      <c r="NJX237" s="26"/>
      <c r="NJY237" s="26"/>
      <c r="NJZ237" s="26"/>
      <c r="NKA237" s="26"/>
      <c r="NKB237" s="26"/>
      <c r="NKC237" s="26"/>
      <c r="NKD237" s="26"/>
      <c r="NKE237" s="26"/>
      <c r="NKF237" s="26"/>
      <c r="NKG237" s="26"/>
      <c r="NKH237" s="26"/>
      <c r="NKI237" s="26"/>
      <c r="NKJ237" s="26"/>
      <c r="NKK237" s="26"/>
      <c r="NKL237" s="26"/>
      <c r="NKM237" s="26"/>
      <c r="NKN237" s="26"/>
      <c r="NKO237" s="26"/>
      <c r="NKP237" s="26"/>
      <c r="NKQ237" s="26"/>
      <c r="NKR237" s="26"/>
      <c r="NKS237" s="26"/>
      <c r="NKT237" s="26"/>
      <c r="NKU237" s="26"/>
      <c r="NKV237" s="26"/>
      <c r="NKW237" s="26"/>
      <c r="NKX237" s="26"/>
      <c r="NKY237" s="26"/>
      <c r="NKZ237" s="26"/>
      <c r="NLA237" s="26"/>
      <c r="NLB237" s="26"/>
      <c r="NLC237" s="26"/>
      <c r="NLD237" s="26"/>
      <c r="NLE237" s="26"/>
      <c r="NLF237" s="26"/>
      <c r="NLG237" s="26"/>
      <c r="NLH237" s="26"/>
      <c r="NLI237" s="26"/>
      <c r="NLJ237" s="26"/>
      <c r="NLK237" s="26"/>
      <c r="NLL237" s="26"/>
      <c r="NLM237" s="26"/>
      <c r="NLN237" s="26"/>
      <c r="NLO237" s="26"/>
      <c r="NLP237" s="26"/>
      <c r="NLQ237" s="26"/>
      <c r="NLR237" s="26"/>
      <c r="NLS237" s="26"/>
      <c r="NLT237" s="26"/>
      <c r="NLU237" s="26"/>
      <c r="NLV237" s="26"/>
      <c r="NLW237" s="26"/>
      <c r="NLX237" s="26"/>
      <c r="NLY237" s="26"/>
      <c r="NLZ237" s="26"/>
      <c r="NMA237" s="26"/>
      <c r="NMB237" s="26"/>
      <c r="NMC237" s="26"/>
      <c r="NMD237" s="26"/>
      <c r="NME237" s="26"/>
      <c r="NMF237" s="26"/>
      <c r="NMG237" s="26"/>
      <c r="NMH237" s="26"/>
      <c r="NMI237" s="26"/>
      <c r="NMJ237" s="26"/>
      <c r="NMK237" s="26"/>
      <c r="NML237" s="26"/>
      <c r="NMM237" s="26"/>
      <c r="NMN237" s="26"/>
      <c r="NMO237" s="26"/>
      <c r="NMP237" s="26"/>
      <c r="NMQ237" s="26"/>
      <c r="NMR237" s="26"/>
      <c r="NMS237" s="26"/>
      <c r="NMT237" s="26"/>
      <c r="NMU237" s="26"/>
      <c r="NMV237" s="26"/>
      <c r="NMW237" s="26"/>
      <c r="NMX237" s="26"/>
      <c r="NMY237" s="26"/>
      <c r="NMZ237" s="26"/>
      <c r="NNA237" s="26"/>
      <c r="NNB237" s="26"/>
      <c r="NNC237" s="26"/>
      <c r="NND237" s="26"/>
      <c r="NNE237" s="26"/>
      <c r="NNF237" s="26"/>
      <c r="NNG237" s="26"/>
      <c r="NNH237" s="26"/>
      <c r="NNI237" s="26"/>
      <c r="NNJ237" s="26"/>
      <c r="NNK237" s="26"/>
      <c r="NNL237" s="26"/>
      <c r="NNM237" s="26"/>
      <c r="NNN237" s="26"/>
      <c r="NNO237" s="26"/>
      <c r="NNP237" s="26"/>
      <c r="NNQ237" s="26"/>
      <c r="NNR237" s="26"/>
      <c r="NNS237" s="26"/>
      <c r="NNT237" s="26"/>
      <c r="NNU237" s="26"/>
      <c r="NNV237" s="26"/>
      <c r="NNW237" s="26"/>
      <c r="NNX237" s="26"/>
      <c r="NNY237" s="26"/>
      <c r="NNZ237" s="26"/>
      <c r="NOA237" s="26"/>
      <c r="NOB237" s="26"/>
      <c r="NOC237" s="26"/>
      <c r="NOD237" s="26"/>
      <c r="NOE237" s="26"/>
      <c r="NOF237" s="26"/>
      <c r="NOG237" s="26"/>
      <c r="NOH237" s="26"/>
      <c r="NOI237" s="26"/>
      <c r="NOJ237" s="26"/>
      <c r="NOK237" s="26"/>
      <c r="NOL237" s="26"/>
      <c r="NOM237" s="26"/>
      <c r="NON237" s="26"/>
      <c r="NOO237" s="26"/>
      <c r="NOP237" s="26"/>
      <c r="NOQ237" s="26"/>
      <c r="NOR237" s="26"/>
      <c r="NOS237" s="26"/>
      <c r="NOT237" s="26"/>
      <c r="NOU237" s="26"/>
      <c r="NOV237" s="26"/>
      <c r="NOW237" s="26"/>
      <c r="NOX237" s="26"/>
      <c r="NOY237" s="26"/>
      <c r="NOZ237" s="26"/>
      <c r="NPA237" s="26"/>
      <c r="NPB237" s="26"/>
      <c r="NPC237" s="26"/>
      <c r="NPD237" s="26"/>
      <c r="NPE237" s="26"/>
      <c r="NPF237" s="26"/>
      <c r="NPG237" s="26"/>
      <c r="NPH237" s="26"/>
      <c r="NPI237" s="26"/>
      <c r="NPJ237" s="26"/>
      <c r="NPK237" s="26"/>
      <c r="NPL237" s="26"/>
      <c r="NPM237" s="26"/>
      <c r="NPN237" s="26"/>
      <c r="NPO237" s="26"/>
      <c r="NPP237" s="26"/>
      <c r="NPQ237" s="26"/>
      <c r="NPR237" s="26"/>
      <c r="NPS237" s="26"/>
      <c r="NPT237" s="26"/>
      <c r="NPU237" s="26"/>
      <c r="NPV237" s="26"/>
      <c r="NPW237" s="26"/>
      <c r="NPX237" s="26"/>
      <c r="NPY237" s="26"/>
      <c r="NPZ237" s="26"/>
      <c r="NQA237" s="26"/>
      <c r="NQB237" s="26"/>
      <c r="NQC237" s="26"/>
      <c r="NQD237" s="26"/>
      <c r="NQE237" s="26"/>
      <c r="NQF237" s="26"/>
      <c r="NQG237" s="26"/>
      <c r="NQH237" s="26"/>
      <c r="NQI237" s="26"/>
      <c r="NQJ237" s="26"/>
      <c r="NQK237" s="26"/>
      <c r="NQL237" s="26"/>
      <c r="NQM237" s="26"/>
      <c r="NQN237" s="26"/>
      <c r="NQO237" s="26"/>
      <c r="NQP237" s="26"/>
      <c r="NQQ237" s="26"/>
      <c r="NQR237" s="26"/>
      <c r="NQS237" s="26"/>
      <c r="NQT237" s="26"/>
      <c r="NQU237" s="26"/>
      <c r="NQV237" s="26"/>
      <c r="NQW237" s="26"/>
      <c r="NQX237" s="26"/>
      <c r="NQY237" s="26"/>
      <c r="NQZ237" s="26"/>
      <c r="NRA237" s="26"/>
      <c r="NRB237" s="26"/>
      <c r="NRC237" s="26"/>
      <c r="NRD237" s="26"/>
      <c r="NRE237" s="26"/>
      <c r="NRF237" s="26"/>
      <c r="NRG237" s="26"/>
      <c r="NRH237" s="26"/>
      <c r="NRI237" s="26"/>
      <c r="NRJ237" s="26"/>
      <c r="NRK237" s="26"/>
      <c r="NRL237" s="26"/>
      <c r="NRM237" s="26"/>
      <c r="NRN237" s="26"/>
      <c r="NRO237" s="26"/>
      <c r="NRP237" s="26"/>
      <c r="NRQ237" s="26"/>
      <c r="NRR237" s="26"/>
      <c r="NRS237" s="26"/>
      <c r="NRT237" s="26"/>
      <c r="NRU237" s="26"/>
      <c r="NRV237" s="26"/>
      <c r="NRW237" s="26"/>
      <c r="NRX237" s="26"/>
      <c r="NRY237" s="26"/>
      <c r="NRZ237" s="26"/>
      <c r="NSA237" s="26"/>
      <c r="NSB237" s="26"/>
      <c r="NSC237" s="26"/>
      <c r="NSD237" s="26"/>
      <c r="NSE237" s="26"/>
      <c r="NSF237" s="26"/>
      <c r="NSG237" s="26"/>
      <c r="NSH237" s="26"/>
      <c r="NSI237" s="26"/>
      <c r="NSJ237" s="26"/>
      <c r="NSK237" s="26"/>
      <c r="NSL237" s="26"/>
      <c r="NSM237" s="26"/>
      <c r="NSN237" s="26"/>
      <c r="NSO237" s="26"/>
      <c r="NSP237" s="26"/>
      <c r="NSQ237" s="26"/>
      <c r="NSR237" s="26"/>
      <c r="NSS237" s="26"/>
      <c r="NST237" s="26"/>
      <c r="NSU237" s="26"/>
      <c r="NSV237" s="26"/>
      <c r="NSW237" s="26"/>
      <c r="NSX237" s="26"/>
      <c r="NSY237" s="26"/>
      <c r="NSZ237" s="26"/>
      <c r="NTA237" s="26"/>
      <c r="NTB237" s="26"/>
      <c r="NTC237" s="26"/>
      <c r="NTD237" s="26"/>
      <c r="NTE237" s="26"/>
      <c r="NTF237" s="26"/>
      <c r="NTG237" s="26"/>
      <c r="NTH237" s="26"/>
      <c r="NTI237" s="26"/>
      <c r="NTJ237" s="26"/>
      <c r="NTK237" s="26"/>
      <c r="NTL237" s="26"/>
      <c r="NTM237" s="26"/>
      <c r="NTN237" s="26"/>
      <c r="NTO237" s="26"/>
      <c r="NTP237" s="26"/>
      <c r="NTQ237" s="26"/>
      <c r="NTR237" s="26"/>
      <c r="NTS237" s="26"/>
      <c r="NTT237" s="26"/>
      <c r="NTU237" s="26"/>
      <c r="NTV237" s="26"/>
      <c r="NTW237" s="26"/>
      <c r="NTX237" s="26"/>
      <c r="NTY237" s="26"/>
      <c r="NTZ237" s="26"/>
      <c r="NUA237" s="26"/>
      <c r="NUB237" s="26"/>
      <c r="NUC237" s="26"/>
      <c r="NUD237" s="26"/>
      <c r="NUE237" s="26"/>
      <c r="NUF237" s="26"/>
      <c r="NUG237" s="26"/>
      <c r="NUH237" s="26"/>
      <c r="NUI237" s="26"/>
      <c r="NUJ237" s="26"/>
      <c r="NUK237" s="26"/>
      <c r="NUL237" s="26"/>
      <c r="NUM237" s="26"/>
      <c r="NUN237" s="26"/>
      <c r="NUO237" s="26"/>
      <c r="NUP237" s="26"/>
      <c r="NUQ237" s="26"/>
      <c r="NUR237" s="26"/>
      <c r="NUS237" s="26"/>
      <c r="NUT237" s="26"/>
      <c r="NUU237" s="26"/>
      <c r="NUV237" s="26"/>
      <c r="NUW237" s="26"/>
      <c r="NUX237" s="26"/>
      <c r="NUY237" s="26"/>
      <c r="NUZ237" s="26"/>
      <c r="NVA237" s="26"/>
      <c r="NVB237" s="26"/>
      <c r="NVC237" s="26"/>
      <c r="NVD237" s="26"/>
      <c r="NVE237" s="26"/>
      <c r="NVF237" s="26"/>
      <c r="NVG237" s="26"/>
      <c r="NVH237" s="26"/>
      <c r="NVI237" s="26"/>
      <c r="NVJ237" s="26"/>
      <c r="NVK237" s="26"/>
      <c r="NVL237" s="26"/>
      <c r="NVM237" s="26"/>
      <c r="NVN237" s="26"/>
      <c r="NVO237" s="26"/>
      <c r="NVP237" s="26"/>
      <c r="NVQ237" s="26"/>
      <c r="NVR237" s="26"/>
      <c r="NVS237" s="26"/>
      <c r="NVT237" s="26"/>
      <c r="NVU237" s="26"/>
      <c r="NVV237" s="26"/>
      <c r="NVW237" s="26"/>
      <c r="NVX237" s="26"/>
      <c r="NVY237" s="26"/>
      <c r="NVZ237" s="26"/>
      <c r="NWA237" s="26"/>
      <c r="NWB237" s="26"/>
      <c r="NWC237" s="26"/>
      <c r="NWD237" s="26"/>
      <c r="NWE237" s="26"/>
      <c r="NWF237" s="26"/>
      <c r="NWG237" s="26"/>
      <c r="NWH237" s="26"/>
      <c r="NWI237" s="26"/>
      <c r="NWJ237" s="26"/>
      <c r="NWK237" s="26"/>
      <c r="NWL237" s="26"/>
      <c r="NWM237" s="26"/>
      <c r="NWN237" s="26"/>
      <c r="NWO237" s="26"/>
      <c r="NWP237" s="26"/>
      <c r="NWQ237" s="26"/>
      <c r="NWR237" s="26"/>
      <c r="NWS237" s="26"/>
      <c r="NWT237" s="26"/>
      <c r="NWU237" s="26"/>
      <c r="NWV237" s="26"/>
      <c r="NWW237" s="26"/>
      <c r="NWX237" s="26"/>
      <c r="NWY237" s="26"/>
      <c r="NWZ237" s="26"/>
      <c r="NXA237" s="26"/>
      <c r="NXB237" s="26"/>
      <c r="NXC237" s="26"/>
      <c r="NXD237" s="26"/>
      <c r="NXE237" s="26"/>
      <c r="NXF237" s="26"/>
      <c r="NXG237" s="26"/>
      <c r="NXH237" s="26"/>
      <c r="NXI237" s="26"/>
      <c r="NXJ237" s="26"/>
      <c r="NXK237" s="26"/>
      <c r="NXL237" s="26"/>
      <c r="NXM237" s="26"/>
      <c r="NXN237" s="26"/>
      <c r="NXO237" s="26"/>
      <c r="NXP237" s="26"/>
      <c r="NXQ237" s="26"/>
      <c r="NXR237" s="26"/>
      <c r="NXS237" s="26"/>
      <c r="NXT237" s="26"/>
      <c r="NXU237" s="26"/>
      <c r="NXV237" s="26"/>
      <c r="NXW237" s="26"/>
      <c r="NXX237" s="26"/>
      <c r="NXY237" s="26"/>
      <c r="NXZ237" s="26"/>
      <c r="NYA237" s="26"/>
      <c r="NYB237" s="26"/>
      <c r="NYC237" s="26"/>
      <c r="NYD237" s="26"/>
      <c r="NYE237" s="26"/>
      <c r="NYF237" s="26"/>
      <c r="NYG237" s="26"/>
      <c r="NYH237" s="26"/>
      <c r="NYI237" s="26"/>
      <c r="NYJ237" s="26"/>
      <c r="NYK237" s="26"/>
      <c r="NYL237" s="26"/>
      <c r="NYM237" s="26"/>
      <c r="NYN237" s="26"/>
      <c r="NYO237" s="26"/>
      <c r="NYP237" s="26"/>
      <c r="NYQ237" s="26"/>
      <c r="NYR237" s="26"/>
      <c r="NYS237" s="26"/>
      <c r="NYT237" s="26"/>
      <c r="NYU237" s="26"/>
      <c r="NYV237" s="26"/>
      <c r="NYW237" s="26"/>
      <c r="NYX237" s="26"/>
      <c r="NYY237" s="26"/>
      <c r="NYZ237" s="26"/>
      <c r="NZA237" s="26"/>
      <c r="NZB237" s="26"/>
      <c r="NZC237" s="26"/>
      <c r="NZD237" s="26"/>
      <c r="NZE237" s="26"/>
      <c r="NZF237" s="26"/>
      <c r="NZG237" s="26"/>
      <c r="NZH237" s="26"/>
      <c r="NZI237" s="26"/>
      <c r="NZJ237" s="26"/>
      <c r="NZK237" s="26"/>
      <c r="NZL237" s="26"/>
      <c r="NZM237" s="26"/>
      <c r="NZN237" s="26"/>
      <c r="NZO237" s="26"/>
      <c r="NZP237" s="26"/>
      <c r="NZQ237" s="26"/>
      <c r="NZR237" s="26"/>
      <c r="NZS237" s="26"/>
      <c r="NZT237" s="26"/>
      <c r="NZU237" s="26"/>
      <c r="NZV237" s="26"/>
      <c r="NZW237" s="26"/>
      <c r="NZX237" s="26"/>
      <c r="NZY237" s="26"/>
      <c r="NZZ237" s="26"/>
      <c r="OAA237" s="26"/>
      <c r="OAB237" s="26"/>
      <c r="OAC237" s="26"/>
      <c r="OAD237" s="26"/>
      <c r="OAE237" s="26"/>
      <c r="OAF237" s="26"/>
      <c r="OAG237" s="26"/>
      <c r="OAH237" s="26"/>
      <c r="OAI237" s="26"/>
      <c r="OAJ237" s="26"/>
      <c r="OAK237" s="26"/>
      <c r="OAL237" s="26"/>
      <c r="OAM237" s="26"/>
      <c r="OAN237" s="26"/>
      <c r="OAO237" s="26"/>
      <c r="OAP237" s="26"/>
      <c r="OAQ237" s="26"/>
      <c r="OAR237" s="26"/>
      <c r="OAS237" s="26"/>
      <c r="OAT237" s="26"/>
      <c r="OAU237" s="26"/>
      <c r="OAV237" s="26"/>
      <c r="OAW237" s="26"/>
      <c r="OAX237" s="26"/>
      <c r="OAY237" s="26"/>
      <c r="OAZ237" s="26"/>
      <c r="OBA237" s="26"/>
      <c r="OBB237" s="26"/>
      <c r="OBC237" s="26"/>
      <c r="OBD237" s="26"/>
      <c r="OBE237" s="26"/>
      <c r="OBF237" s="26"/>
      <c r="OBG237" s="26"/>
      <c r="OBH237" s="26"/>
      <c r="OBI237" s="26"/>
      <c r="OBJ237" s="26"/>
      <c r="OBK237" s="26"/>
      <c r="OBL237" s="26"/>
      <c r="OBM237" s="26"/>
      <c r="OBN237" s="26"/>
      <c r="OBO237" s="26"/>
      <c r="OBP237" s="26"/>
      <c r="OBQ237" s="26"/>
      <c r="OBR237" s="26"/>
      <c r="OBS237" s="26"/>
      <c r="OBT237" s="26"/>
      <c r="OBU237" s="26"/>
      <c r="OBV237" s="26"/>
      <c r="OBW237" s="26"/>
      <c r="OBX237" s="26"/>
      <c r="OBY237" s="26"/>
      <c r="OBZ237" s="26"/>
      <c r="OCA237" s="26"/>
      <c r="OCB237" s="26"/>
      <c r="OCC237" s="26"/>
      <c r="OCD237" s="26"/>
      <c r="OCE237" s="26"/>
      <c r="OCF237" s="26"/>
      <c r="OCG237" s="26"/>
      <c r="OCH237" s="26"/>
      <c r="OCI237" s="26"/>
      <c r="OCJ237" s="26"/>
      <c r="OCK237" s="26"/>
      <c r="OCL237" s="26"/>
      <c r="OCM237" s="26"/>
      <c r="OCN237" s="26"/>
      <c r="OCO237" s="26"/>
      <c r="OCP237" s="26"/>
      <c r="OCQ237" s="26"/>
      <c r="OCR237" s="26"/>
      <c r="OCS237" s="26"/>
      <c r="OCT237" s="26"/>
      <c r="OCU237" s="26"/>
      <c r="OCV237" s="26"/>
      <c r="OCW237" s="26"/>
      <c r="OCX237" s="26"/>
      <c r="OCY237" s="26"/>
      <c r="OCZ237" s="26"/>
      <c r="ODA237" s="26"/>
      <c r="ODB237" s="26"/>
      <c r="ODC237" s="26"/>
      <c r="ODD237" s="26"/>
      <c r="ODE237" s="26"/>
      <c r="ODF237" s="26"/>
      <c r="ODG237" s="26"/>
      <c r="ODH237" s="26"/>
      <c r="ODI237" s="26"/>
      <c r="ODJ237" s="26"/>
      <c r="ODK237" s="26"/>
      <c r="ODL237" s="26"/>
      <c r="ODM237" s="26"/>
      <c r="ODN237" s="26"/>
      <c r="ODO237" s="26"/>
      <c r="ODP237" s="26"/>
      <c r="ODQ237" s="26"/>
      <c r="ODR237" s="26"/>
      <c r="ODS237" s="26"/>
      <c r="ODT237" s="26"/>
      <c r="ODU237" s="26"/>
      <c r="ODV237" s="26"/>
      <c r="ODW237" s="26"/>
      <c r="ODX237" s="26"/>
      <c r="ODY237" s="26"/>
      <c r="ODZ237" s="26"/>
      <c r="OEA237" s="26"/>
      <c r="OEB237" s="26"/>
      <c r="OEC237" s="26"/>
      <c r="OED237" s="26"/>
      <c r="OEE237" s="26"/>
      <c r="OEF237" s="26"/>
      <c r="OEG237" s="26"/>
      <c r="OEH237" s="26"/>
      <c r="OEI237" s="26"/>
      <c r="OEJ237" s="26"/>
      <c r="OEK237" s="26"/>
      <c r="OEL237" s="26"/>
      <c r="OEM237" s="26"/>
      <c r="OEN237" s="26"/>
      <c r="OEO237" s="26"/>
      <c r="OEP237" s="26"/>
      <c r="OEQ237" s="26"/>
      <c r="OER237" s="26"/>
      <c r="OES237" s="26"/>
      <c r="OET237" s="26"/>
      <c r="OEU237" s="26"/>
      <c r="OEV237" s="26"/>
      <c r="OEW237" s="26"/>
      <c r="OEX237" s="26"/>
      <c r="OEY237" s="26"/>
      <c r="OEZ237" s="26"/>
      <c r="OFA237" s="26"/>
      <c r="OFB237" s="26"/>
      <c r="OFC237" s="26"/>
      <c r="OFD237" s="26"/>
      <c r="OFE237" s="26"/>
      <c r="OFF237" s="26"/>
      <c r="OFG237" s="26"/>
      <c r="OFH237" s="26"/>
      <c r="OFI237" s="26"/>
      <c r="OFJ237" s="26"/>
      <c r="OFK237" s="26"/>
      <c r="OFL237" s="26"/>
      <c r="OFM237" s="26"/>
      <c r="OFN237" s="26"/>
      <c r="OFO237" s="26"/>
      <c r="OFP237" s="26"/>
      <c r="OFQ237" s="26"/>
      <c r="OFR237" s="26"/>
      <c r="OFS237" s="26"/>
      <c r="OFT237" s="26"/>
      <c r="OFU237" s="26"/>
      <c r="OFV237" s="26"/>
      <c r="OFW237" s="26"/>
      <c r="OFX237" s="26"/>
      <c r="OFY237" s="26"/>
      <c r="OFZ237" s="26"/>
      <c r="OGA237" s="26"/>
      <c r="OGB237" s="26"/>
      <c r="OGC237" s="26"/>
      <c r="OGD237" s="26"/>
      <c r="OGE237" s="26"/>
      <c r="OGF237" s="26"/>
      <c r="OGG237" s="26"/>
      <c r="OGH237" s="26"/>
      <c r="OGI237" s="26"/>
      <c r="OGJ237" s="26"/>
      <c r="OGK237" s="26"/>
      <c r="OGL237" s="26"/>
      <c r="OGM237" s="26"/>
      <c r="OGN237" s="26"/>
      <c r="OGO237" s="26"/>
      <c r="OGP237" s="26"/>
      <c r="OGQ237" s="26"/>
      <c r="OGR237" s="26"/>
      <c r="OGS237" s="26"/>
      <c r="OGT237" s="26"/>
      <c r="OGU237" s="26"/>
      <c r="OGV237" s="26"/>
      <c r="OGW237" s="26"/>
      <c r="OGX237" s="26"/>
      <c r="OGY237" s="26"/>
      <c r="OGZ237" s="26"/>
      <c r="OHA237" s="26"/>
      <c r="OHB237" s="26"/>
      <c r="OHC237" s="26"/>
      <c r="OHD237" s="26"/>
      <c r="OHE237" s="26"/>
      <c r="OHF237" s="26"/>
      <c r="OHG237" s="26"/>
      <c r="OHH237" s="26"/>
      <c r="OHI237" s="26"/>
      <c r="OHJ237" s="26"/>
      <c r="OHK237" s="26"/>
      <c r="OHL237" s="26"/>
      <c r="OHM237" s="26"/>
      <c r="OHN237" s="26"/>
      <c r="OHO237" s="26"/>
      <c r="OHP237" s="26"/>
      <c r="OHQ237" s="26"/>
      <c r="OHR237" s="26"/>
      <c r="OHS237" s="26"/>
      <c r="OHT237" s="26"/>
      <c r="OHU237" s="26"/>
      <c r="OHV237" s="26"/>
      <c r="OHW237" s="26"/>
      <c r="OHX237" s="26"/>
      <c r="OHY237" s="26"/>
      <c r="OHZ237" s="26"/>
      <c r="OIA237" s="26"/>
      <c r="OIB237" s="26"/>
      <c r="OIC237" s="26"/>
      <c r="OID237" s="26"/>
      <c r="OIE237" s="26"/>
      <c r="OIF237" s="26"/>
      <c r="OIG237" s="26"/>
      <c r="OIH237" s="26"/>
      <c r="OII237" s="26"/>
      <c r="OIJ237" s="26"/>
      <c r="OIK237" s="26"/>
      <c r="OIL237" s="26"/>
      <c r="OIM237" s="26"/>
      <c r="OIN237" s="26"/>
      <c r="OIO237" s="26"/>
      <c r="OIP237" s="26"/>
      <c r="OIQ237" s="26"/>
      <c r="OIR237" s="26"/>
      <c r="OIS237" s="26"/>
      <c r="OIT237" s="26"/>
      <c r="OIU237" s="26"/>
      <c r="OIV237" s="26"/>
      <c r="OIW237" s="26"/>
      <c r="OIX237" s="26"/>
      <c r="OIY237" s="26"/>
      <c r="OIZ237" s="26"/>
      <c r="OJA237" s="26"/>
      <c r="OJB237" s="26"/>
      <c r="OJC237" s="26"/>
      <c r="OJD237" s="26"/>
      <c r="OJE237" s="26"/>
      <c r="OJF237" s="26"/>
      <c r="OJG237" s="26"/>
      <c r="OJH237" s="26"/>
      <c r="OJI237" s="26"/>
      <c r="OJJ237" s="26"/>
      <c r="OJK237" s="26"/>
      <c r="OJL237" s="26"/>
      <c r="OJM237" s="26"/>
      <c r="OJN237" s="26"/>
      <c r="OJO237" s="26"/>
      <c r="OJP237" s="26"/>
      <c r="OJQ237" s="26"/>
      <c r="OJR237" s="26"/>
      <c r="OJS237" s="26"/>
      <c r="OJT237" s="26"/>
      <c r="OJU237" s="26"/>
      <c r="OJV237" s="26"/>
      <c r="OJW237" s="26"/>
      <c r="OJX237" s="26"/>
      <c r="OJY237" s="26"/>
      <c r="OJZ237" s="26"/>
      <c r="OKA237" s="26"/>
      <c r="OKB237" s="26"/>
      <c r="OKC237" s="26"/>
      <c r="OKD237" s="26"/>
      <c r="OKE237" s="26"/>
      <c r="OKF237" s="26"/>
      <c r="OKG237" s="26"/>
      <c r="OKH237" s="26"/>
      <c r="OKI237" s="26"/>
      <c r="OKJ237" s="26"/>
      <c r="OKK237" s="26"/>
      <c r="OKL237" s="26"/>
      <c r="OKM237" s="26"/>
      <c r="OKN237" s="26"/>
      <c r="OKO237" s="26"/>
      <c r="OKP237" s="26"/>
      <c r="OKQ237" s="26"/>
      <c r="OKR237" s="26"/>
      <c r="OKS237" s="26"/>
      <c r="OKT237" s="26"/>
      <c r="OKU237" s="26"/>
      <c r="OKV237" s="26"/>
      <c r="OKW237" s="26"/>
      <c r="OKX237" s="26"/>
      <c r="OKY237" s="26"/>
      <c r="OKZ237" s="26"/>
      <c r="OLA237" s="26"/>
      <c r="OLB237" s="26"/>
      <c r="OLC237" s="26"/>
      <c r="OLD237" s="26"/>
      <c r="OLE237" s="26"/>
      <c r="OLF237" s="26"/>
      <c r="OLG237" s="26"/>
      <c r="OLH237" s="26"/>
      <c r="OLI237" s="26"/>
      <c r="OLJ237" s="26"/>
      <c r="OLK237" s="26"/>
      <c r="OLL237" s="26"/>
      <c r="OLM237" s="26"/>
      <c r="OLN237" s="26"/>
      <c r="OLO237" s="26"/>
      <c r="OLP237" s="26"/>
      <c r="OLQ237" s="26"/>
      <c r="OLR237" s="26"/>
      <c r="OLS237" s="26"/>
      <c r="OLT237" s="26"/>
      <c r="OLU237" s="26"/>
      <c r="OLV237" s="26"/>
      <c r="OLW237" s="26"/>
      <c r="OLX237" s="26"/>
      <c r="OLY237" s="26"/>
      <c r="OLZ237" s="26"/>
      <c r="OMA237" s="26"/>
      <c r="OMB237" s="26"/>
      <c r="OMC237" s="26"/>
      <c r="OMD237" s="26"/>
      <c r="OME237" s="26"/>
      <c r="OMF237" s="26"/>
      <c r="OMG237" s="26"/>
      <c r="OMH237" s="26"/>
      <c r="OMI237" s="26"/>
      <c r="OMJ237" s="26"/>
      <c r="OMK237" s="26"/>
      <c r="OML237" s="26"/>
      <c r="OMM237" s="26"/>
      <c r="OMN237" s="26"/>
      <c r="OMO237" s="26"/>
      <c r="OMP237" s="26"/>
      <c r="OMQ237" s="26"/>
      <c r="OMR237" s="26"/>
      <c r="OMS237" s="26"/>
      <c r="OMT237" s="26"/>
      <c r="OMU237" s="26"/>
      <c r="OMV237" s="26"/>
      <c r="OMW237" s="26"/>
      <c r="OMX237" s="26"/>
      <c r="OMY237" s="26"/>
      <c r="OMZ237" s="26"/>
      <c r="ONA237" s="26"/>
      <c r="ONB237" s="26"/>
      <c r="ONC237" s="26"/>
      <c r="OND237" s="26"/>
      <c r="ONE237" s="26"/>
      <c r="ONF237" s="26"/>
      <c r="ONG237" s="26"/>
      <c r="ONH237" s="26"/>
      <c r="ONI237" s="26"/>
      <c r="ONJ237" s="26"/>
      <c r="ONK237" s="26"/>
      <c r="ONL237" s="26"/>
      <c r="ONM237" s="26"/>
      <c r="ONN237" s="26"/>
      <c r="ONO237" s="26"/>
      <c r="ONP237" s="26"/>
      <c r="ONQ237" s="26"/>
      <c r="ONR237" s="26"/>
      <c r="ONS237" s="26"/>
      <c r="ONT237" s="26"/>
      <c r="ONU237" s="26"/>
      <c r="ONV237" s="26"/>
      <c r="ONW237" s="26"/>
      <c r="ONX237" s="26"/>
      <c r="ONY237" s="26"/>
      <c r="ONZ237" s="26"/>
      <c r="OOA237" s="26"/>
      <c r="OOB237" s="26"/>
      <c r="OOC237" s="26"/>
      <c r="OOD237" s="26"/>
      <c r="OOE237" s="26"/>
      <c r="OOF237" s="26"/>
      <c r="OOG237" s="26"/>
      <c r="OOH237" s="26"/>
      <c r="OOI237" s="26"/>
      <c r="OOJ237" s="26"/>
      <c r="OOK237" s="26"/>
      <c r="OOL237" s="26"/>
      <c r="OOM237" s="26"/>
      <c r="OON237" s="26"/>
      <c r="OOO237" s="26"/>
      <c r="OOP237" s="26"/>
      <c r="OOQ237" s="26"/>
      <c r="OOR237" s="26"/>
      <c r="OOS237" s="26"/>
      <c r="OOT237" s="26"/>
      <c r="OOU237" s="26"/>
      <c r="OOV237" s="26"/>
      <c r="OOW237" s="26"/>
      <c r="OOX237" s="26"/>
      <c r="OOY237" s="26"/>
      <c r="OOZ237" s="26"/>
      <c r="OPA237" s="26"/>
      <c r="OPB237" s="26"/>
      <c r="OPC237" s="26"/>
      <c r="OPD237" s="26"/>
      <c r="OPE237" s="26"/>
      <c r="OPF237" s="26"/>
      <c r="OPG237" s="26"/>
      <c r="OPH237" s="26"/>
      <c r="OPI237" s="26"/>
      <c r="OPJ237" s="26"/>
      <c r="OPK237" s="26"/>
      <c r="OPL237" s="26"/>
      <c r="OPM237" s="26"/>
      <c r="OPN237" s="26"/>
      <c r="OPO237" s="26"/>
      <c r="OPP237" s="26"/>
      <c r="OPQ237" s="26"/>
      <c r="OPR237" s="26"/>
      <c r="OPS237" s="26"/>
      <c r="OPT237" s="26"/>
      <c r="OPU237" s="26"/>
      <c r="OPV237" s="26"/>
      <c r="OPW237" s="26"/>
      <c r="OPX237" s="26"/>
      <c r="OPY237" s="26"/>
      <c r="OPZ237" s="26"/>
      <c r="OQA237" s="26"/>
      <c r="OQB237" s="26"/>
      <c r="OQC237" s="26"/>
      <c r="OQD237" s="26"/>
      <c r="OQE237" s="26"/>
      <c r="OQF237" s="26"/>
      <c r="OQG237" s="26"/>
      <c r="OQH237" s="26"/>
      <c r="OQI237" s="26"/>
      <c r="OQJ237" s="26"/>
      <c r="OQK237" s="26"/>
      <c r="OQL237" s="26"/>
      <c r="OQM237" s="26"/>
      <c r="OQN237" s="26"/>
      <c r="OQO237" s="26"/>
      <c r="OQP237" s="26"/>
      <c r="OQQ237" s="26"/>
      <c r="OQR237" s="26"/>
      <c r="OQS237" s="26"/>
      <c r="OQT237" s="26"/>
      <c r="OQU237" s="26"/>
      <c r="OQV237" s="26"/>
      <c r="OQW237" s="26"/>
      <c r="OQX237" s="26"/>
      <c r="OQY237" s="26"/>
      <c r="OQZ237" s="26"/>
      <c r="ORA237" s="26"/>
      <c r="ORB237" s="26"/>
      <c r="ORC237" s="26"/>
      <c r="ORD237" s="26"/>
      <c r="ORE237" s="26"/>
      <c r="ORF237" s="26"/>
      <c r="ORG237" s="26"/>
      <c r="ORH237" s="26"/>
      <c r="ORI237" s="26"/>
      <c r="ORJ237" s="26"/>
      <c r="ORK237" s="26"/>
      <c r="ORL237" s="26"/>
      <c r="ORM237" s="26"/>
      <c r="ORN237" s="26"/>
      <c r="ORO237" s="26"/>
      <c r="ORP237" s="26"/>
      <c r="ORQ237" s="26"/>
      <c r="ORR237" s="26"/>
      <c r="ORS237" s="26"/>
      <c r="ORT237" s="26"/>
      <c r="ORU237" s="26"/>
      <c r="ORV237" s="26"/>
      <c r="ORW237" s="26"/>
      <c r="ORX237" s="26"/>
      <c r="ORY237" s="26"/>
      <c r="ORZ237" s="26"/>
      <c r="OSA237" s="26"/>
      <c r="OSB237" s="26"/>
      <c r="OSC237" s="26"/>
      <c r="OSD237" s="26"/>
      <c r="OSE237" s="26"/>
      <c r="OSF237" s="26"/>
      <c r="OSG237" s="26"/>
      <c r="OSH237" s="26"/>
      <c r="OSI237" s="26"/>
      <c r="OSJ237" s="26"/>
      <c r="OSK237" s="26"/>
      <c r="OSL237" s="26"/>
      <c r="OSM237" s="26"/>
      <c r="OSN237" s="26"/>
      <c r="OSO237" s="26"/>
      <c r="OSP237" s="26"/>
      <c r="OSQ237" s="26"/>
      <c r="OSR237" s="26"/>
      <c r="OSS237" s="26"/>
      <c r="OST237" s="26"/>
      <c r="OSU237" s="26"/>
      <c r="OSV237" s="26"/>
      <c r="OSW237" s="26"/>
      <c r="OSX237" s="26"/>
      <c r="OSY237" s="26"/>
      <c r="OSZ237" s="26"/>
      <c r="OTA237" s="26"/>
      <c r="OTB237" s="26"/>
      <c r="OTC237" s="26"/>
      <c r="OTD237" s="26"/>
      <c r="OTE237" s="26"/>
      <c r="OTF237" s="26"/>
      <c r="OTG237" s="26"/>
      <c r="OTH237" s="26"/>
      <c r="OTI237" s="26"/>
      <c r="OTJ237" s="26"/>
      <c r="OTK237" s="26"/>
      <c r="OTL237" s="26"/>
      <c r="OTM237" s="26"/>
      <c r="OTN237" s="26"/>
      <c r="OTO237" s="26"/>
      <c r="OTP237" s="26"/>
      <c r="OTQ237" s="26"/>
      <c r="OTR237" s="26"/>
      <c r="OTS237" s="26"/>
      <c r="OTT237" s="26"/>
      <c r="OTU237" s="26"/>
      <c r="OTV237" s="26"/>
      <c r="OTW237" s="26"/>
      <c r="OTX237" s="26"/>
      <c r="OTY237" s="26"/>
      <c r="OTZ237" s="26"/>
      <c r="OUA237" s="26"/>
      <c r="OUB237" s="26"/>
      <c r="OUC237" s="26"/>
      <c r="OUD237" s="26"/>
      <c r="OUE237" s="26"/>
      <c r="OUF237" s="26"/>
      <c r="OUG237" s="26"/>
      <c r="OUH237" s="26"/>
      <c r="OUI237" s="26"/>
      <c r="OUJ237" s="26"/>
      <c r="OUK237" s="26"/>
      <c r="OUL237" s="26"/>
      <c r="OUM237" s="26"/>
      <c r="OUN237" s="26"/>
      <c r="OUO237" s="26"/>
      <c r="OUP237" s="26"/>
      <c r="OUQ237" s="26"/>
      <c r="OUR237" s="26"/>
      <c r="OUS237" s="26"/>
      <c r="OUT237" s="26"/>
      <c r="OUU237" s="26"/>
      <c r="OUV237" s="26"/>
      <c r="OUW237" s="26"/>
      <c r="OUX237" s="26"/>
      <c r="OUY237" s="26"/>
      <c r="OUZ237" s="26"/>
      <c r="OVA237" s="26"/>
      <c r="OVB237" s="26"/>
      <c r="OVC237" s="26"/>
      <c r="OVD237" s="26"/>
      <c r="OVE237" s="26"/>
      <c r="OVF237" s="26"/>
      <c r="OVG237" s="26"/>
      <c r="OVH237" s="26"/>
      <c r="OVI237" s="26"/>
      <c r="OVJ237" s="26"/>
      <c r="OVK237" s="26"/>
      <c r="OVL237" s="26"/>
      <c r="OVM237" s="26"/>
      <c r="OVN237" s="26"/>
      <c r="OVO237" s="26"/>
      <c r="OVP237" s="26"/>
      <c r="OVQ237" s="26"/>
      <c r="OVR237" s="26"/>
      <c r="OVS237" s="26"/>
      <c r="OVT237" s="26"/>
      <c r="OVU237" s="26"/>
      <c r="OVV237" s="26"/>
      <c r="OVW237" s="26"/>
      <c r="OVX237" s="26"/>
      <c r="OVY237" s="26"/>
      <c r="OVZ237" s="26"/>
      <c r="OWA237" s="26"/>
      <c r="OWB237" s="26"/>
      <c r="OWC237" s="26"/>
      <c r="OWD237" s="26"/>
      <c r="OWE237" s="26"/>
      <c r="OWF237" s="26"/>
      <c r="OWG237" s="26"/>
      <c r="OWH237" s="26"/>
      <c r="OWI237" s="26"/>
      <c r="OWJ237" s="26"/>
      <c r="OWK237" s="26"/>
      <c r="OWL237" s="26"/>
      <c r="OWM237" s="26"/>
      <c r="OWN237" s="26"/>
      <c r="OWO237" s="26"/>
      <c r="OWP237" s="26"/>
      <c r="OWQ237" s="26"/>
      <c r="OWR237" s="26"/>
      <c r="OWS237" s="26"/>
      <c r="OWT237" s="26"/>
      <c r="OWU237" s="26"/>
      <c r="OWV237" s="26"/>
      <c r="OWW237" s="26"/>
      <c r="OWX237" s="26"/>
      <c r="OWY237" s="26"/>
      <c r="OWZ237" s="26"/>
      <c r="OXA237" s="26"/>
      <c r="OXB237" s="26"/>
      <c r="OXC237" s="26"/>
      <c r="OXD237" s="26"/>
      <c r="OXE237" s="26"/>
      <c r="OXF237" s="26"/>
      <c r="OXG237" s="26"/>
      <c r="OXH237" s="26"/>
      <c r="OXI237" s="26"/>
      <c r="OXJ237" s="26"/>
      <c r="OXK237" s="26"/>
      <c r="OXL237" s="26"/>
      <c r="OXM237" s="26"/>
      <c r="OXN237" s="26"/>
      <c r="OXO237" s="26"/>
      <c r="OXP237" s="26"/>
      <c r="OXQ237" s="26"/>
      <c r="OXR237" s="26"/>
      <c r="OXS237" s="26"/>
      <c r="OXT237" s="26"/>
      <c r="OXU237" s="26"/>
      <c r="OXV237" s="26"/>
      <c r="OXW237" s="26"/>
      <c r="OXX237" s="26"/>
      <c r="OXY237" s="26"/>
      <c r="OXZ237" s="26"/>
      <c r="OYA237" s="26"/>
      <c r="OYB237" s="26"/>
      <c r="OYC237" s="26"/>
      <c r="OYD237" s="26"/>
      <c r="OYE237" s="26"/>
      <c r="OYF237" s="26"/>
      <c r="OYG237" s="26"/>
      <c r="OYH237" s="26"/>
      <c r="OYI237" s="26"/>
      <c r="OYJ237" s="26"/>
      <c r="OYK237" s="26"/>
      <c r="OYL237" s="26"/>
      <c r="OYM237" s="26"/>
      <c r="OYN237" s="26"/>
      <c r="OYO237" s="26"/>
      <c r="OYP237" s="26"/>
      <c r="OYQ237" s="26"/>
      <c r="OYR237" s="26"/>
      <c r="OYS237" s="26"/>
      <c r="OYT237" s="26"/>
      <c r="OYU237" s="26"/>
      <c r="OYV237" s="26"/>
      <c r="OYW237" s="26"/>
      <c r="OYX237" s="26"/>
      <c r="OYY237" s="26"/>
      <c r="OYZ237" s="26"/>
      <c r="OZA237" s="26"/>
      <c r="OZB237" s="26"/>
      <c r="OZC237" s="26"/>
      <c r="OZD237" s="26"/>
      <c r="OZE237" s="26"/>
      <c r="OZF237" s="26"/>
      <c r="OZG237" s="26"/>
      <c r="OZH237" s="26"/>
      <c r="OZI237" s="26"/>
      <c r="OZJ237" s="26"/>
      <c r="OZK237" s="26"/>
      <c r="OZL237" s="26"/>
      <c r="OZM237" s="26"/>
      <c r="OZN237" s="26"/>
      <c r="OZO237" s="26"/>
      <c r="OZP237" s="26"/>
      <c r="OZQ237" s="26"/>
      <c r="OZR237" s="26"/>
      <c r="OZS237" s="26"/>
      <c r="OZT237" s="26"/>
      <c r="OZU237" s="26"/>
      <c r="OZV237" s="26"/>
      <c r="OZW237" s="26"/>
      <c r="OZX237" s="26"/>
      <c r="OZY237" s="26"/>
      <c r="OZZ237" s="26"/>
      <c r="PAA237" s="26"/>
      <c r="PAB237" s="26"/>
      <c r="PAC237" s="26"/>
      <c r="PAD237" s="26"/>
      <c r="PAE237" s="26"/>
      <c r="PAF237" s="26"/>
      <c r="PAG237" s="26"/>
      <c r="PAH237" s="26"/>
      <c r="PAI237" s="26"/>
      <c r="PAJ237" s="26"/>
      <c r="PAK237" s="26"/>
      <c r="PAL237" s="26"/>
      <c r="PAM237" s="26"/>
      <c r="PAN237" s="26"/>
      <c r="PAO237" s="26"/>
      <c r="PAP237" s="26"/>
      <c r="PAQ237" s="26"/>
      <c r="PAR237" s="26"/>
      <c r="PAS237" s="26"/>
      <c r="PAT237" s="26"/>
      <c r="PAU237" s="26"/>
      <c r="PAV237" s="26"/>
      <c r="PAW237" s="26"/>
      <c r="PAX237" s="26"/>
      <c r="PAY237" s="26"/>
      <c r="PAZ237" s="26"/>
      <c r="PBA237" s="26"/>
      <c r="PBB237" s="26"/>
      <c r="PBC237" s="26"/>
      <c r="PBD237" s="26"/>
      <c r="PBE237" s="26"/>
      <c r="PBF237" s="26"/>
      <c r="PBG237" s="26"/>
      <c r="PBH237" s="26"/>
      <c r="PBI237" s="26"/>
      <c r="PBJ237" s="26"/>
      <c r="PBK237" s="26"/>
      <c r="PBL237" s="26"/>
      <c r="PBM237" s="26"/>
      <c r="PBN237" s="26"/>
      <c r="PBO237" s="26"/>
      <c r="PBP237" s="26"/>
      <c r="PBQ237" s="26"/>
      <c r="PBR237" s="26"/>
      <c r="PBS237" s="26"/>
      <c r="PBT237" s="26"/>
      <c r="PBU237" s="26"/>
      <c r="PBV237" s="26"/>
      <c r="PBW237" s="26"/>
      <c r="PBX237" s="26"/>
      <c r="PBY237" s="26"/>
      <c r="PBZ237" s="26"/>
      <c r="PCA237" s="26"/>
      <c r="PCB237" s="26"/>
      <c r="PCC237" s="26"/>
      <c r="PCD237" s="26"/>
      <c r="PCE237" s="26"/>
      <c r="PCF237" s="26"/>
      <c r="PCG237" s="26"/>
      <c r="PCH237" s="26"/>
      <c r="PCI237" s="26"/>
      <c r="PCJ237" s="26"/>
      <c r="PCK237" s="26"/>
      <c r="PCL237" s="26"/>
      <c r="PCM237" s="26"/>
      <c r="PCN237" s="26"/>
      <c r="PCO237" s="26"/>
      <c r="PCP237" s="26"/>
      <c r="PCQ237" s="26"/>
      <c r="PCR237" s="26"/>
      <c r="PCS237" s="26"/>
      <c r="PCT237" s="26"/>
      <c r="PCU237" s="26"/>
      <c r="PCV237" s="26"/>
      <c r="PCW237" s="26"/>
      <c r="PCX237" s="26"/>
      <c r="PCY237" s="26"/>
      <c r="PCZ237" s="26"/>
      <c r="PDA237" s="26"/>
      <c r="PDB237" s="26"/>
      <c r="PDC237" s="26"/>
      <c r="PDD237" s="26"/>
      <c r="PDE237" s="26"/>
      <c r="PDF237" s="26"/>
      <c r="PDG237" s="26"/>
      <c r="PDH237" s="26"/>
      <c r="PDI237" s="26"/>
      <c r="PDJ237" s="26"/>
      <c r="PDK237" s="26"/>
      <c r="PDL237" s="26"/>
      <c r="PDM237" s="26"/>
      <c r="PDN237" s="26"/>
      <c r="PDO237" s="26"/>
      <c r="PDP237" s="26"/>
      <c r="PDQ237" s="26"/>
      <c r="PDR237" s="26"/>
      <c r="PDS237" s="26"/>
      <c r="PDT237" s="26"/>
      <c r="PDU237" s="26"/>
      <c r="PDV237" s="26"/>
      <c r="PDW237" s="26"/>
      <c r="PDX237" s="26"/>
      <c r="PDY237" s="26"/>
      <c r="PDZ237" s="26"/>
      <c r="PEA237" s="26"/>
      <c r="PEB237" s="26"/>
      <c r="PEC237" s="26"/>
      <c r="PED237" s="26"/>
      <c r="PEE237" s="26"/>
      <c r="PEF237" s="26"/>
      <c r="PEG237" s="26"/>
      <c r="PEH237" s="26"/>
      <c r="PEI237" s="26"/>
      <c r="PEJ237" s="26"/>
      <c r="PEK237" s="26"/>
      <c r="PEL237" s="26"/>
      <c r="PEM237" s="26"/>
      <c r="PEN237" s="26"/>
      <c r="PEO237" s="26"/>
      <c r="PEP237" s="26"/>
      <c r="PEQ237" s="26"/>
      <c r="PER237" s="26"/>
      <c r="PES237" s="26"/>
      <c r="PET237" s="26"/>
      <c r="PEU237" s="26"/>
      <c r="PEV237" s="26"/>
      <c r="PEW237" s="26"/>
      <c r="PEX237" s="26"/>
      <c r="PEY237" s="26"/>
      <c r="PEZ237" s="26"/>
      <c r="PFA237" s="26"/>
      <c r="PFB237" s="26"/>
      <c r="PFC237" s="26"/>
      <c r="PFD237" s="26"/>
      <c r="PFE237" s="26"/>
      <c r="PFF237" s="26"/>
      <c r="PFG237" s="26"/>
      <c r="PFH237" s="26"/>
      <c r="PFI237" s="26"/>
      <c r="PFJ237" s="26"/>
      <c r="PFK237" s="26"/>
      <c r="PFL237" s="26"/>
      <c r="PFM237" s="26"/>
      <c r="PFN237" s="26"/>
      <c r="PFO237" s="26"/>
      <c r="PFP237" s="26"/>
      <c r="PFQ237" s="26"/>
      <c r="PFR237" s="26"/>
      <c r="PFS237" s="26"/>
      <c r="PFT237" s="26"/>
      <c r="PFU237" s="26"/>
      <c r="PFV237" s="26"/>
      <c r="PFW237" s="26"/>
      <c r="PFX237" s="26"/>
      <c r="PFY237" s="26"/>
      <c r="PFZ237" s="26"/>
      <c r="PGA237" s="26"/>
      <c r="PGB237" s="26"/>
      <c r="PGC237" s="26"/>
      <c r="PGD237" s="26"/>
      <c r="PGE237" s="26"/>
      <c r="PGF237" s="26"/>
      <c r="PGG237" s="26"/>
      <c r="PGH237" s="26"/>
      <c r="PGI237" s="26"/>
      <c r="PGJ237" s="26"/>
      <c r="PGK237" s="26"/>
      <c r="PGL237" s="26"/>
      <c r="PGM237" s="26"/>
      <c r="PGN237" s="26"/>
      <c r="PGO237" s="26"/>
      <c r="PGP237" s="26"/>
      <c r="PGQ237" s="26"/>
      <c r="PGR237" s="26"/>
      <c r="PGS237" s="26"/>
      <c r="PGT237" s="26"/>
      <c r="PGU237" s="26"/>
      <c r="PGV237" s="26"/>
      <c r="PGW237" s="26"/>
      <c r="PGX237" s="26"/>
      <c r="PGY237" s="26"/>
      <c r="PGZ237" s="26"/>
      <c r="PHA237" s="26"/>
      <c r="PHB237" s="26"/>
      <c r="PHC237" s="26"/>
      <c r="PHD237" s="26"/>
      <c r="PHE237" s="26"/>
      <c r="PHF237" s="26"/>
      <c r="PHG237" s="26"/>
      <c r="PHH237" s="26"/>
      <c r="PHI237" s="26"/>
      <c r="PHJ237" s="26"/>
      <c r="PHK237" s="26"/>
      <c r="PHL237" s="26"/>
      <c r="PHM237" s="26"/>
      <c r="PHN237" s="26"/>
      <c r="PHO237" s="26"/>
      <c r="PHP237" s="26"/>
      <c r="PHQ237" s="26"/>
      <c r="PHR237" s="26"/>
      <c r="PHS237" s="26"/>
      <c r="PHT237" s="26"/>
      <c r="PHU237" s="26"/>
      <c r="PHV237" s="26"/>
      <c r="PHW237" s="26"/>
      <c r="PHX237" s="26"/>
      <c r="PHY237" s="26"/>
      <c r="PHZ237" s="26"/>
      <c r="PIA237" s="26"/>
      <c r="PIB237" s="26"/>
      <c r="PIC237" s="26"/>
      <c r="PID237" s="26"/>
      <c r="PIE237" s="26"/>
      <c r="PIF237" s="26"/>
      <c r="PIG237" s="26"/>
      <c r="PIH237" s="26"/>
      <c r="PII237" s="26"/>
      <c r="PIJ237" s="26"/>
      <c r="PIK237" s="26"/>
      <c r="PIL237" s="26"/>
      <c r="PIM237" s="26"/>
      <c r="PIN237" s="26"/>
      <c r="PIO237" s="26"/>
      <c r="PIP237" s="26"/>
      <c r="PIQ237" s="26"/>
      <c r="PIR237" s="26"/>
      <c r="PIS237" s="26"/>
      <c r="PIT237" s="26"/>
      <c r="PIU237" s="26"/>
      <c r="PIV237" s="26"/>
      <c r="PIW237" s="26"/>
      <c r="PIX237" s="26"/>
      <c r="PIY237" s="26"/>
      <c r="PIZ237" s="26"/>
      <c r="PJA237" s="26"/>
      <c r="PJB237" s="26"/>
      <c r="PJC237" s="26"/>
      <c r="PJD237" s="26"/>
      <c r="PJE237" s="26"/>
      <c r="PJF237" s="26"/>
      <c r="PJG237" s="26"/>
      <c r="PJH237" s="26"/>
      <c r="PJI237" s="26"/>
      <c r="PJJ237" s="26"/>
      <c r="PJK237" s="26"/>
      <c r="PJL237" s="26"/>
      <c r="PJM237" s="26"/>
      <c r="PJN237" s="26"/>
      <c r="PJO237" s="26"/>
      <c r="PJP237" s="26"/>
      <c r="PJQ237" s="26"/>
      <c r="PJR237" s="26"/>
      <c r="PJS237" s="26"/>
      <c r="PJT237" s="26"/>
      <c r="PJU237" s="26"/>
      <c r="PJV237" s="26"/>
      <c r="PJW237" s="26"/>
      <c r="PJX237" s="26"/>
      <c r="PJY237" s="26"/>
      <c r="PJZ237" s="26"/>
      <c r="PKA237" s="26"/>
      <c r="PKB237" s="26"/>
      <c r="PKC237" s="26"/>
      <c r="PKD237" s="26"/>
      <c r="PKE237" s="26"/>
      <c r="PKF237" s="26"/>
      <c r="PKG237" s="26"/>
      <c r="PKH237" s="26"/>
      <c r="PKI237" s="26"/>
      <c r="PKJ237" s="26"/>
      <c r="PKK237" s="26"/>
      <c r="PKL237" s="26"/>
      <c r="PKM237" s="26"/>
      <c r="PKN237" s="26"/>
      <c r="PKO237" s="26"/>
      <c r="PKP237" s="26"/>
      <c r="PKQ237" s="26"/>
      <c r="PKR237" s="26"/>
      <c r="PKS237" s="26"/>
      <c r="PKT237" s="26"/>
      <c r="PKU237" s="26"/>
      <c r="PKV237" s="26"/>
      <c r="PKW237" s="26"/>
      <c r="PKX237" s="26"/>
      <c r="PKY237" s="26"/>
      <c r="PKZ237" s="26"/>
      <c r="PLA237" s="26"/>
      <c r="PLB237" s="26"/>
      <c r="PLC237" s="26"/>
      <c r="PLD237" s="26"/>
      <c r="PLE237" s="26"/>
      <c r="PLF237" s="26"/>
      <c r="PLG237" s="26"/>
      <c r="PLH237" s="26"/>
      <c r="PLI237" s="26"/>
      <c r="PLJ237" s="26"/>
      <c r="PLK237" s="26"/>
      <c r="PLL237" s="26"/>
      <c r="PLM237" s="26"/>
      <c r="PLN237" s="26"/>
      <c r="PLO237" s="26"/>
      <c r="PLP237" s="26"/>
      <c r="PLQ237" s="26"/>
      <c r="PLR237" s="26"/>
      <c r="PLS237" s="26"/>
      <c r="PLT237" s="26"/>
      <c r="PLU237" s="26"/>
      <c r="PLV237" s="26"/>
      <c r="PLW237" s="26"/>
      <c r="PLX237" s="26"/>
      <c r="PLY237" s="26"/>
      <c r="PLZ237" s="26"/>
      <c r="PMA237" s="26"/>
      <c r="PMB237" s="26"/>
      <c r="PMC237" s="26"/>
      <c r="PMD237" s="26"/>
      <c r="PME237" s="26"/>
      <c r="PMF237" s="26"/>
      <c r="PMG237" s="26"/>
      <c r="PMH237" s="26"/>
      <c r="PMI237" s="26"/>
      <c r="PMJ237" s="26"/>
      <c r="PMK237" s="26"/>
      <c r="PML237" s="26"/>
      <c r="PMM237" s="26"/>
      <c r="PMN237" s="26"/>
      <c r="PMO237" s="26"/>
      <c r="PMP237" s="26"/>
      <c r="PMQ237" s="26"/>
      <c r="PMR237" s="26"/>
      <c r="PMS237" s="26"/>
      <c r="PMT237" s="26"/>
      <c r="PMU237" s="26"/>
      <c r="PMV237" s="26"/>
      <c r="PMW237" s="26"/>
      <c r="PMX237" s="26"/>
      <c r="PMY237" s="26"/>
      <c r="PMZ237" s="26"/>
      <c r="PNA237" s="26"/>
      <c r="PNB237" s="26"/>
      <c r="PNC237" s="26"/>
      <c r="PND237" s="26"/>
      <c r="PNE237" s="26"/>
      <c r="PNF237" s="26"/>
      <c r="PNG237" s="26"/>
      <c r="PNH237" s="26"/>
      <c r="PNI237" s="26"/>
      <c r="PNJ237" s="26"/>
      <c r="PNK237" s="26"/>
      <c r="PNL237" s="26"/>
      <c r="PNM237" s="26"/>
      <c r="PNN237" s="26"/>
      <c r="PNO237" s="26"/>
      <c r="PNP237" s="26"/>
      <c r="PNQ237" s="26"/>
      <c r="PNR237" s="26"/>
      <c r="PNS237" s="26"/>
      <c r="PNT237" s="26"/>
      <c r="PNU237" s="26"/>
      <c r="PNV237" s="26"/>
      <c r="PNW237" s="26"/>
      <c r="PNX237" s="26"/>
      <c r="PNY237" s="26"/>
      <c r="PNZ237" s="26"/>
      <c r="POA237" s="26"/>
      <c r="POB237" s="26"/>
      <c r="POC237" s="26"/>
      <c r="POD237" s="26"/>
      <c r="POE237" s="26"/>
      <c r="POF237" s="26"/>
      <c r="POG237" s="26"/>
      <c r="POH237" s="26"/>
      <c r="POI237" s="26"/>
      <c r="POJ237" s="26"/>
      <c r="POK237" s="26"/>
      <c r="POL237" s="26"/>
      <c r="POM237" s="26"/>
      <c r="PON237" s="26"/>
      <c r="POO237" s="26"/>
      <c r="POP237" s="26"/>
      <c r="POQ237" s="26"/>
      <c r="POR237" s="26"/>
      <c r="POS237" s="26"/>
      <c r="POT237" s="26"/>
      <c r="POU237" s="26"/>
      <c r="POV237" s="26"/>
      <c r="POW237" s="26"/>
      <c r="POX237" s="26"/>
      <c r="POY237" s="26"/>
      <c r="POZ237" s="26"/>
      <c r="PPA237" s="26"/>
      <c r="PPB237" s="26"/>
      <c r="PPC237" s="26"/>
      <c r="PPD237" s="26"/>
      <c r="PPE237" s="26"/>
      <c r="PPF237" s="26"/>
      <c r="PPG237" s="26"/>
      <c r="PPH237" s="26"/>
      <c r="PPI237" s="26"/>
      <c r="PPJ237" s="26"/>
      <c r="PPK237" s="26"/>
      <c r="PPL237" s="26"/>
      <c r="PPM237" s="26"/>
      <c r="PPN237" s="26"/>
      <c r="PPO237" s="26"/>
      <c r="PPP237" s="26"/>
      <c r="PPQ237" s="26"/>
      <c r="PPR237" s="26"/>
      <c r="PPS237" s="26"/>
      <c r="PPT237" s="26"/>
      <c r="PPU237" s="26"/>
      <c r="PPV237" s="26"/>
      <c r="PPW237" s="26"/>
      <c r="PPX237" s="26"/>
      <c r="PPY237" s="26"/>
      <c r="PPZ237" s="26"/>
      <c r="PQA237" s="26"/>
      <c r="PQB237" s="26"/>
      <c r="PQC237" s="26"/>
      <c r="PQD237" s="26"/>
      <c r="PQE237" s="26"/>
      <c r="PQF237" s="26"/>
      <c r="PQG237" s="26"/>
      <c r="PQH237" s="26"/>
      <c r="PQI237" s="26"/>
      <c r="PQJ237" s="26"/>
      <c r="PQK237" s="26"/>
      <c r="PQL237" s="26"/>
      <c r="PQM237" s="26"/>
      <c r="PQN237" s="26"/>
      <c r="PQO237" s="26"/>
      <c r="PQP237" s="26"/>
      <c r="PQQ237" s="26"/>
      <c r="PQR237" s="26"/>
      <c r="PQS237" s="26"/>
      <c r="PQT237" s="26"/>
      <c r="PQU237" s="26"/>
      <c r="PQV237" s="26"/>
      <c r="PQW237" s="26"/>
      <c r="PQX237" s="26"/>
      <c r="PQY237" s="26"/>
      <c r="PQZ237" s="26"/>
      <c r="PRA237" s="26"/>
      <c r="PRB237" s="26"/>
      <c r="PRC237" s="26"/>
      <c r="PRD237" s="26"/>
      <c r="PRE237" s="26"/>
      <c r="PRF237" s="26"/>
      <c r="PRG237" s="26"/>
      <c r="PRH237" s="26"/>
      <c r="PRI237" s="26"/>
      <c r="PRJ237" s="26"/>
      <c r="PRK237" s="26"/>
      <c r="PRL237" s="26"/>
      <c r="PRM237" s="26"/>
      <c r="PRN237" s="26"/>
      <c r="PRO237" s="26"/>
      <c r="PRP237" s="26"/>
      <c r="PRQ237" s="26"/>
      <c r="PRR237" s="26"/>
      <c r="PRS237" s="26"/>
      <c r="PRT237" s="26"/>
      <c r="PRU237" s="26"/>
      <c r="PRV237" s="26"/>
      <c r="PRW237" s="26"/>
      <c r="PRX237" s="26"/>
      <c r="PRY237" s="26"/>
      <c r="PRZ237" s="26"/>
      <c r="PSA237" s="26"/>
      <c r="PSB237" s="26"/>
      <c r="PSC237" s="26"/>
      <c r="PSD237" s="26"/>
      <c r="PSE237" s="26"/>
      <c r="PSF237" s="26"/>
      <c r="PSG237" s="26"/>
      <c r="PSH237" s="26"/>
      <c r="PSI237" s="26"/>
      <c r="PSJ237" s="26"/>
      <c r="PSK237" s="26"/>
      <c r="PSL237" s="26"/>
      <c r="PSM237" s="26"/>
      <c r="PSN237" s="26"/>
      <c r="PSO237" s="26"/>
      <c r="PSP237" s="26"/>
      <c r="PSQ237" s="26"/>
      <c r="PSR237" s="26"/>
      <c r="PSS237" s="26"/>
      <c r="PST237" s="26"/>
      <c r="PSU237" s="26"/>
      <c r="PSV237" s="26"/>
      <c r="PSW237" s="26"/>
      <c r="PSX237" s="26"/>
      <c r="PSY237" s="26"/>
      <c r="PSZ237" s="26"/>
      <c r="PTA237" s="26"/>
      <c r="PTB237" s="26"/>
      <c r="PTC237" s="26"/>
      <c r="PTD237" s="26"/>
      <c r="PTE237" s="26"/>
      <c r="PTF237" s="26"/>
      <c r="PTG237" s="26"/>
      <c r="PTH237" s="26"/>
      <c r="PTI237" s="26"/>
      <c r="PTJ237" s="26"/>
      <c r="PTK237" s="26"/>
      <c r="PTL237" s="26"/>
      <c r="PTM237" s="26"/>
      <c r="PTN237" s="26"/>
      <c r="PTO237" s="26"/>
      <c r="PTP237" s="26"/>
      <c r="PTQ237" s="26"/>
      <c r="PTR237" s="26"/>
      <c r="PTS237" s="26"/>
      <c r="PTT237" s="26"/>
      <c r="PTU237" s="26"/>
      <c r="PTV237" s="26"/>
      <c r="PTW237" s="26"/>
      <c r="PTX237" s="26"/>
      <c r="PTY237" s="26"/>
      <c r="PTZ237" s="26"/>
      <c r="PUA237" s="26"/>
      <c r="PUB237" s="26"/>
      <c r="PUC237" s="26"/>
      <c r="PUD237" s="26"/>
      <c r="PUE237" s="26"/>
      <c r="PUF237" s="26"/>
      <c r="PUG237" s="26"/>
      <c r="PUH237" s="26"/>
      <c r="PUI237" s="26"/>
      <c r="PUJ237" s="26"/>
      <c r="PUK237" s="26"/>
      <c r="PUL237" s="26"/>
      <c r="PUM237" s="26"/>
      <c r="PUN237" s="26"/>
      <c r="PUO237" s="26"/>
      <c r="PUP237" s="26"/>
      <c r="PUQ237" s="26"/>
      <c r="PUR237" s="26"/>
      <c r="PUS237" s="26"/>
      <c r="PUT237" s="26"/>
      <c r="PUU237" s="26"/>
      <c r="PUV237" s="26"/>
      <c r="PUW237" s="26"/>
      <c r="PUX237" s="26"/>
      <c r="PUY237" s="26"/>
      <c r="PUZ237" s="26"/>
      <c r="PVA237" s="26"/>
      <c r="PVB237" s="26"/>
      <c r="PVC237" s="26"/>
      <c r="PVD237" s="26"/>
      <c r="PVE237" s="26"/>
      <c r="PVF237" s="26"/>
      <c r="PVG237" s="26"/>
      <c r="PVH237" s="26"/>
      <c r="PVI237" s="26"/>
      <c r="PVJ237" s="26"/>
      <c r="PVK237" s="26"/>
      <c r="PVL237" s="26"/>
      <c r="PVM237" s="26"/>
      <c r="PVN237" s="26"/>
      <c r="PVO237" s="26"/>
      <c r="PVP237" s="26"/>
      <c r="PVQ237" s="26"/>
      <c r="PVR237" s="26"/>
      <c r="PVS237" s="26"/>
      <c r="PVT237" s="26"/>
      <c r="PVU237" s="26"/>
      <c r="PVV237" s="26"/>
      <c r="PVW237" s="26"/>
      <c r="PVX237" s="26"/>
      <c r="PVY237" s="26"/>
      <c r="PVZ237" s="26"/>
      <c r="PWA237" s="26"/>
      <c r="PWB237" s="26"/>
      <c r="PWC237" s="26"/>
      <c r="PWD237" s="26"/>
      <c r="PWE237" s="26"/>
      <c r="PWF237" s="26"/>
      <c r="PWG237" s="26"/>
      <c r="PWH237" s="26"/>
      <c r="PWI237" s="26"/>
      <c r="PWJ237" s="26"/>
      <c r="PWK237" s="26"/>
      <c r="PWL237" s="26"/>
      <c r="PWM237" s="26"/>
      <c r="PWN237" s="26"/>
      <c r="PWO237" s="26"/>
      <c r="PWP237" s="26"/>
      <c r="PWQ237" s="26"/>
      <c r="PWR237" s="26"/>
      <c r="PWS237" s="26"/>
      <c r="PWT237" s="26"/>
      <c r="PWU237" s="26"/>
      <c r="PWV237" s="26"/>
      <c r="PWW237" s="26"/>
      <c r="PWX237" s="26"/>
      <c r="PWY237" s="26"/>
      <c r="PWZ237" s="26"/>
      <c r="PXA237" s="26"/>
      <c r="PXB237" s="26"/>
      <c r="PXC237" s="26"/>
      <c r="PXD237" s="26"/>
      <c r="PXE237" s="26"/>
      <c r="PXF237" s="26"/>
      <c r="PXG237" s="26"/>
      <c r="PXH237" s="26"/>
      <c r="PXI237" s="26"/>
      <c r="PXJ237" s="26"/>
      <c r="PXK237" s="26"/>
      <c r="PXL237" s="26"/>
      <c r="PXM237" s="26"/>
      <c r="PXN237" s="26"/>
      <c r="PXO237" s="26"/>
      <c r="PXP237" s="26"/>
      <c r="PXQ237" s="26"/>
      <c r="PXR237" s="26"/>
      <c r="PXS237" s="26"/>
      <c r="PXT237" s="26"/>
      <c r="PXU237" s="26"/>
      <c r="PXV237" s="26"/>
      <c r="PXW237" s="26"/>
      <c r="PXX237" s="26"/>
      <c r="PXY237" s="26"/>
      <c r="PXZ237" s="26"/>
      <c r="PYA237" s="26"/>
      <c r="PYB237" s="26"/>
      <c r="PYC237" s="26"/>
      <c r="PYD237" s="26"/>
      <c r="PYE237" s="26"/>
      <c r="PYF237" s="26"/>
      <c r="PYG237" s="26"/>
      <c r="PYH237" s="26"/>
      <c r="PYI237" s="26"/>
      <c r="PYJ237" s="26"/>
      <c r="PYK237" s="26"/>
      <c r="PYL237" s="26"/>
      <c r="PYM237" s="26"/>
      <c r="PYN237" s="26"/>
      <c r="PYO237" s="26"/>
      <c r="PYP237" s="26"/>
      <c r="PYQ237" s="26"/>
      <c r="PYR237" s="26"/>
      <c r="PYS237" s="26"/>
      <c r="PYT237" s="26"/>
      <c r="PYU237" s="26"/>
      <c r="PYV237" s="26"/>
      <c r="PYW237" s="26"/>
      <c r="PYX237" s="26"/>
      <c r="PYY237" s="26"/>
      <c r="PYZ237" s="26"/>
      <c r="PZA237" s="26"/>
      <c r="PZB237" s="26"/>
      <c r="PZC237" s="26"/>
      <c r="PZD237" s="26"/>
      <c r="PZE237" s="26"/>
      <c r="PZF237" s="26"/>
      <c r="PZG237" s="26"/>
      <c r="PZH237" s="26"/>
      <c r="PZI237" s="26"/>
      <c r="PZJ237" s="26"/>
      <c r="PZK237" s="26"/>
      <c r="PZL237" s="26"/>
      <c r="PZM237" s="26"/>
      <c r="PZN237" s="26"/>
      <c r="PZO237" s="26"/>
      <c r="PZP237" s="26"/>
      <c r="PZQ237" s="26"/>
      <c r="PZR237" s="26"/>
      <c r="PZS237" s="26"/>
      <c r="PZT237" s="26"/>
      <c r="PZU237" s="26"/>
      <c r="PZV237" s="26"/>
      <c r="PZW237" s="26"/>
      <c r="PZX237" s="26"/>
      <c r="PZY237" s="26"/>
      <c r="PZZ237" s="26"/>
      <c r="QAA237" s="26"/>
      <c r="QAB237" s="26"/>
      <c r="QAC237" s="26"/>
      <c r="QAD237" s="26"/>
      <c r="QAE237" s="26"/>
      <c r="QAF237" s="26"/>
      <c r="QAG237" s="26"/>
      <c r="QAH237" s="26"/>
      <c r="QAI237" s="26"/>
      <c r="QAJ237" s="26"/>
      <c r="QAK237" s="26"/>
      <c r="QAL237" s="26"/>
      <c r="QAM237" s="26"/>
      <c r="QAN237" s="26"/>
      <c r="QAO237" s="26"/>
      <c r="QAP237" s="26"/>
      <c r="QAQ237" s="26"/>
      <c r="QAR237" s="26"/>
      <c r="QAS237" s="26"/>
      <c r="QAT237" s="26"/>
      <c r="QAU237" s="26"/>
      <c r="QAV237" s="26"/>
      <c r="QAW237" s="26"/>
      <c r="QAX237" s="26"/>
      <c r="QAY237" s="26"/>
      <c r="QAZ237" s="26"/>
      <c r="QBA237" s="26"/>
      <c r="QBB237" s="26"/>
      <c r="QBC237" s="26"/>
      <c r="QBD237" s="26"/>
      <c r="QBE237" s="26"/>
      <c r="QBF237" s="26"/>
      <c r="QBG237" s="26"/>
      <c r="QBH237" s="26"/>
      <c r="QBI237" s="26"/>
      <c r="QBJ237" s="26"/>
      <c r="QBK237" s="26"/>
      <c r="QBL237" s="26"/>
      <c r="QBM237" s="26"/>
      <c r="QBN237" s="26"/>
      <c r="QBO237" s="26"/>
      <c r="QBP237" s="26"/>
      <c r="QBQ237" s="26"/>
      <c r="QBR237" s="26"/>
      <c r="QBS237" s="26"/>
      <c r="QBT237" s="26"/>
      <c r="QBU237" s="26"/>
      <c r="QBV237" s="26"/>
      <c r="QBW237" s="26"/>
      <c r="QBX237" s="26"/>
      <c r="QBY237" s="26"/>
      <c r="QBZ237" s="26"/>
      <c r="QCA237" s="26"/>
      <c r="QCB237" s="26"/>
      <c r="QCC237" s="26"/>
      <c r="QCD237" s="26"/>
      <c r="QCE237" s="26"/>
      <c r="QCF237" s="26"/>
      <c r="QCG237" s="26"/>
      <c r="QCH237" s="26"/>
      <c r="QCI237" s="26"/>
      <c r="QCJ237" s="26"/>
      <c r="QCK237" s="26"/>
      <c r="QCL237" s="26"/>
      <c r="QCM237" s="26"/>
      <c r="QCN237" s="26"/>
      <c r="QCO237" s="26"/>
      <c r="QCP237" s="26"/>
      <c r="QCQ237" s="26"/>
      <c r="QCR237" s="26"/>
      <c r="QCS237" s="26"/>
      <c r="QCT237" s="26"/>
      <c r="QCU237" s="26"/>
      <c r="QCV237" s="26"/>
      <c r="QCW237" s="26"/>
      <c r="QCX237" s="26"/>
      <c r="QCY237" s="26"/>
      <c r="QCZ237" s="26"/>
      <c r="QDA237" s="26"/>
      <c r="QDB237" s="26"/>
      <c r="QDC237" s="26"/>
      <c r="QDD237" s="26"/>
      <c r="QDE237" s="26"/>
      <c r="QDF237" s="26"/>
      <c r="QDG237" s="26"/>
      <c r="QDH237" s="26"/>
      <c r="QDI237" s="26"/>
      <c r="QDJ237" s="26"/>
      <c r="QDK237" s="26"/>
      <c r="QDL237" s="26"/>
      <c r="QDM237" s="26"/>
      <c r="QDN237" s="26"/>
      <c r="QDO237" s="26"/>
      <c r="QDP237" s="26"/>
      <c r="QDQ237" s="26"/>
      <c r="QDR237" s="26"/>
      <c r="QDS237" s="26"/>
      <c r="QDT237" s="26"/>
      <c r="QDU237" s="26"/>
      <c r="QDV237" s="26"/>
      <c r="QDW237" s="26"/>
      <c r="QDX237" s="26"/>
      <c r="QDY237" s="26"/>
      <c r="QDZ237" s="26"/>
      <c r="QEA237" s="26"/>
      <c r="QEB237" s="26"/>
      <c r="QEC237" s="26"/>
      <c r="QED237" s="26"/>
      <c r="QEE237" s="26"/>
      <c r="QEF237" s="26"/>
      <c r="QEG237" s="26"/>
      <c r="QEH237" s="26"/>
      <c r="QEI237" s="26"/>
      <c r="QEJ237" s="26"/>
      <c r="QEK237" s="26"/>
      <c r="QEL237" s="26"/>
      <c r="QEM237" s="26"/>
      <c r="QEN237" s="26"/>
      <c r="QEO237" s="26"/>
      <c r="QEP237" s="26"/>
      <c r="QEQ237" s="26"/>
      <c r="QER237" s="26"/>
      <c r="QES237" s="26"/>
      <c r="QET237" s="26"/>
      <c r="QEU237" s="26"/>
      <c r="QEV237" s="26"/>
      <c r="QEW237" s="26"/>
      <c r="QEX237" s="26"/>
      <c r="QEY237" s="26"/>
      <c r="QEZ237" s="26"/>
      <c r="QFA237" s="26"/>
      <c r="QFB237" s="26"/>
      <c r="QFC237" s="26"/>
      <c r="QFD237" s="26"/>
      <c r="QFE237" s="26"/>
      <c r="QFF237" s="26"/>
      <c r="QFG237" s="26"/>
      <c r="QFH237" s="26"/>
      <c r="QFI237" s="26"/>
      <c r="QFJ237" s="26"/>
      <c r="QFK237" s="26"/>
      <c r="QFL237" s="26"/>
      <c r="QFM237" s="26"/>
      <c r="QFN237" s="26"/>
      <c r="QFO237" s="26"/>
      <c r="QFP237" s="26"/>
      <c r="QFQ237" s="26"/>
      <c r="QFR237" s="26"/>
      <c r="QFS237" s="26"/>
      <c r="QFT237" s="26"/>
      <c r="QFU237" s="26"/>
      <c r="QFV237" s="26"/>
      <c r="QFW237" s="26"/>
      <c r="QFX237" s="26"/>
      <c r="QFY237" s="26"/>
      <c r="QFZ237" s="26"/>
      <c r="QGA237" s="26"/>
      <c r="QGB237" s="26"/>
      <c r="QGC237" s="26"/>
      <c r="QGD237" s="26"/>
      <c r="QGE237" s="26"/>
      <c r="QGF237" s="26"/>
      <c r="QGG237" s="26"/>
      <c r="QGH237" s="26"/>
      <c r="QGI237" s="26"/>
      <c r="QGJ237" s="26"/>
      <c r="QGK237" s="26"/>
      <c r="QGL237" s="26"/>
      <c r="QGM237" s="26"/>
      <c r="QGN237" s="26"/>
      <c r="QGO237" s="26"/>
      <c r="QGP237" s="26"/>
      <c r="QGQ237" s="26"/>
      <c r="QGR237" s="26"/>
      <c r="QGS237" s="26"/>
      <c r="QGT237" s="26"/>
      <c r="QGU237" s="26"/>
      <c r="QGV237" s="26"/>
      <c r="QGW237" s="26"/>
      <c r="QGX237" s="26"/>
      <c r="QGY237" s="26"/>
      <c r="QGZ237" s="26"/>
      <c r="QHA237" s="26"/>
      <c r="QHB237" s="26"/>
      <c r="QHC237" s="26"/>
      <c r="QHD237" s="26"/>
      <c r="QHE237" s="26"/>
      <c r="QHF237" s="26"/>
      <c r="QHG237" s="26"/>
      <c r="QHH237" s="26"/>
      <c r="QHI237" s="26"/>
      <c r="QHJ237" s="26"/>
      <c r="QHK237" s="26"/>
      <c r="QHL237" s="26"/>
      <c r="QHM237" s="26"/>
      <c r="QHN237" s="26"/>
      <c r="QHO237" s="26"/>
      <c r="QHP237" s="26"/>
      <c r="QHQ237" s="26"/>
      <c r="QHR237" s="26"/>
      <c r="QHS237" s="26"/>
      <c r="QHT237" s="26"/>
      <c r="QHU237" s="26"/>
      <c r="QHV237" s="26"/>
      <c r="QHW237" s="26"/>
      <c r="QHX237" s="26"/>
      <c r="QHY237" s="26"/>
      <c r="QHZ237" s="26"/>
      <c r="QIA237" s="26"/>
      <c r="QIB237" s="26"/>
      <c r="QIC237" s="26"/>
      <c r="QID237" s="26"/>
      <c r="QIE237" s="26"/>
      <c r="QIF237" s="26"/>
      <c r="QIG237" s="26"/>
      <c r="QIH237" s="26"/>
      <c r="QII237" s="26"/>
      <c r="QIJ237" s="26"/>
      <c r="QIK237" s="26"/>
      <c r="QIL237" s="26"/>
      <c r="QIM237" s="26"/>
      <c r="QIN237" s="26"/>
      <c r="QIO237" s="26"/>
      <c r="QIP237" s="26"/>
      <c r="QIQ237" s="26"/>
      <c r="QIR237" s="26"/>
      <c r="QIS237" s="26"/>
      <c r="QIT237" s="26"/>
      <c r="QIU237" s="26"/>
      <c r="QIV237" s="26"/>
      <c r="QIW237" s="26"/>
      <c r="QIX237" s="26"/>
      <c r="QIY237" s="26"/>
      <c r="QIZ237" s="26"/>
      <c r="QJA237" s="26"/>
      <c r="QJB237" s="26"/>
      <c r="QJC237" s="26"/>
      <c r="QJD237" s="26"/>
      <c r="QJE237" s="26"/>
      <c r="QJF237" s="26"/>
      <c r="QJG237" s="26"/>
      <c r="QJH237" s="26"/>
      <c r="QJI237" s="26"/>
      <c r="QJJ237" s="26"/>
      <c r="QJK237" s="26"/>
      <c r="QJL237" s="26"/>
      <c r="QJM237" s="26"/>
      <c r="QJN237" s="26"/>
      <c r="QJO237" s="26"/>
      <c r="QJP237" s="26"/>
      <c r="QJQ237" s="26"/>
      <c r="QJR237" s="26"/>
      <c r="QJS237" s="26"/>
      <c r="QJT237" s="26"/>
      <c r="QJU237" s="26"/>
      <c r="QJV237" s="26"/>
      <c r="QJW237" s="26"/>
      <c r="QJX237" s="26"/>
      <c r="QJY237" s="26"/>
      <c r="QJZ237" s="26"/>
      <c r="QKA237" s="26"/>
      <c r="QKB237" s="26"/>
      <c r="QKC237" s="26"/>
      <c r="QKD237" s="26"/>
      <c r="QKE237" s="26"/>
      <c r="QKF237" s="26"/>
      <c r="QKG237" s="26"/>
      <c r="QKH237" s="26"/>
      <c r="QKI237" s="26"/>
      <c r="QKJ237" s="26"/>
      <c r="QKK237" s="26"/>
      <c r="QKL237" s="26"/>
      <c r="QKM237" s="26"/>
      <c r="QKN237" s="26"/>
      <c r="QKO237" s="26"/>
      <c r="QKP237" s="26"/>
      <c r="QKQ237" s="26"/>
      <c r="QKR237" s="26"/>
      <c r="QKS237" s="26"/>
      <c r="QKT237" s="26"/>
      <c r="QKU237" s="26"/>
      <c r="QKV237" s="26"/>
      <c r="QKW237" s="26"/>
      <c r="QKX237" s="26"/>
      <c r="QKY237" s="26"/>
      <c r="QKZ237" s="26"/>
      <c r="QLA237" s="26"/>
      <c r="QLB237" s="26"/>
      <c r="QLC237" s="26"/>
      <c r="QLD237" s="26"/>
      <c r="QLE237" s="26"/>
      <c r="QLF237" s="26"/>
      <c r="QLG237" s="26"/>
      <c r="QLH237" s="26"/>
      <c r="QLI237" s="26"/>
      <c r="QLJ237" s="26"/>
      <c r="QLK237" s="26"/>
      <c r="QLL237" s="26"/>
      <c r="QLM237" s="26"/>
      <c r="QLN237" s="26"/>
      <c r="QLO237" s="26"/>
      <c r="QLP237" s="26"/>
      <c r="QLQ237" s="26"/>
      <c r="QLR237" s="26"/>
      <c r="QLS237" s="26"/>
      <c r="QLT237" s="26"/>
      <c r="QLU237" s="26"/>
      <c r="QLV237" s="26"/>
      <c r="QLW237" s="26"/>
      <c r="QLX237" s="26"/>
      <c r="QLY237" s="26"/>
      <c r="QLZ237" s="26"/>
      <c r="QMA237" s="26"/>
      <c r="QMB237" s="26"/>
      <c r="QMC237" s="26"/>
      <c r="QMD237" s="26"/>
      <c r="QME237" s="26"/>
      <c r="QMF237" s="26"/>
      <c r="QMG237" s="26"/>
      <c r="QMH237" s="26"/>
      <c r="QMI237" s="26"/>
      <c r="QMJ237" s="26"/>
      <c r="QMK237" s="26"/>
      <c r="QML237" s="26"/>
      <c r="QMM237" s="26"/>
      <c r="QMN237" s="26"/>
      <c r="QMO237" s="26"/>
      <c r="QMP237" s="26"/>
      <c r="QMQ237" s="26"/>
      <c r="QMR237" s="26"/>
      <c r="QMS237" s="26"/>
      <c r="QMT237" s="26"/>
      <c r="QMU237" s="26"/>
      <c r="QMV237" s="26"/>
      <c r="QMW237" s="26"/>
      <c r="QMX237" s="26"/>
      <c r="QMY237" s="26"/>
      <c r="QMZ237" s="26"/>
      <c r="QNA237" s="26"/>
      <c r="QNB237" s="26"/>
      <c r="QNC237" s="26"/>
      <c r="QND237" s="26"/>
      <c r="QNE237" s="26"/>
      <c r="QNF237" s="26"/>
      <c r="QNG237" s="26"/>
      <c r="QNH237" s="26"/>
      <c r="QNI237" s="26"/>
      <c r="QNJ237" s="26"/>
      <c r="QNK237" s="26"/>
      <c r="QNL237" s="26"/>
      <c r="QNM237" s="26"/>
      <c r="QNN237" s="26"/>
      <c r="QNO237" s="26"/>
      <c r="QNP237" s="26"/>
      <c r="QNQ237" s="26"/>
      <c r="QNR237" s="26"/>
      <c r="QNS237" s="26"/>
      <c r="QNT237" s="26"/>
      <c r="QNU237" s="26"/>
      <c r="QNV237" s="26"/>
      <c r="QNW237" s="26"/>
      <c r="QNX237" s="26"/>
      <c r="QNY237" s="26"/>
      <c r="QNZ237" s="26"/>
      <c r="QOA237" s="26"/>
      <c r="QOB237" s="26"/>
      <c r="QOC237" s="26"/>
      <c r="QOD237" s="26"/>
      <c r="QOE237" s="26"/>
      <c r="QOF237" s="26"/>
      <c r="QOG237" s="26"/>
      <c r="QOH237" s="26"/>
      <c r="QOI237" s="26"/>
      <c r="QOJ237" s="26"/>
      <c r="QOK237" s="26"/>
      <c r="QOL237" s="26"/>
      <c r="QOM237" s="26"/>
      <c r="QON237" s="26"/>
      <c r="QOO237" s="26"/>
      <c r="QOP237" s="26"/>
      <c r="QOQ237" s="26"/>
      <c r="QOR237" s="26"/>
      <c r="QOS237" s="26"/>
      <c r="QOT237" s="26"/>
      <c r="QOU237" s="26"/>
      <c r="QOV237" s="26"/>
      <c r="QOW237" s="26"/>
      <c r="QOX237" s="26"/>
      <c r="QOY237" s="26"/>
      <c r="QOZ237" s="26"/>
      <c r="QPA237" s="26"/>
      <c r="QPB237" s="26"/>
      <c r="QPC237" s="26"/>
      <c r="QPD237" s="26"/>
      <c r="QPE237" s="26"/>
      <c r="QPF237" s="26"/>
      <c r="QPG237" s="26"/>
      <c r="QPH237" s="26"/>
      <c r="QPI237" s="26"/>
      <c r="QPJ237" s="26"/>
      <c r="QPK237" s="26"/>
      <c r="QPL237" s="26"/>
      <c r="QPM237" s="26"/>
      <c r="QPN237" s="26"/>
      <c r="QPO237" s="26"/>
      <c r="QPP237" s="26"/>
      <c r="QPQ237" s="26"/>
      <c r="QPR237" s="26"/>
      <c r="QPS237" s="26"/>
      <c r="QPT237" s="26"/>
      <c r="QPU237" s="26"/>
      <c r="QPV237" s="26"/>
      <c r="QPW237" s="26"/>
      <c r="QPX237" s="26"/>
      <c r="QPY237" s="26"/>
      <c r="QPZ237" s="26"/>
      <c r="QQA237" s="26"/>
      <c r="QQB237" s="26"/>
      <c r="QQC237" s="26"/>
      <c r="QQD237" s="26"/>
      <c r="QQE237" s="26"/>
      <c r="QQF237" s="26"/>
      <c r="QQG237" s="26"/>
      <c r="QQH237" s="26"/>
      <c r="QQI237" s="26"/>
      <c r="QQJ237" s="26"/>
      <c r="QQK237" s="26"/>
      <c r="QQL237" s="26"/>
      <c r="QQM237" s="26"/>
      <c r="QQN237" s="26"/>
      <c r="QQO237" s="26"/>
      <c r="QQP237" s="26"/>
      <c r="QQQ237" s="26"/>
      <c r="QQR237" s="26"/>
      <c r="QQS237" s="26"/>
      <c r="QQT237" s="26"/>
      <c r="QQU237" s="26"/>
      <c r="QQV237" s="26"/>
      <c r="QQW237" s="26"/>
      <c r="QQX237" s="26"/>
      <c r="QQY237" s="26"/>
      <c r="QQZ237" s="26"/>
      <c r="QRA237" s="26"/>
      <c r="QRB237" s="26"/>
      <c r="QRC237" s="26"/>
      <c r="QRD237" s="26"/>
      <c r="QRE237" s="26"/>
      <c r="QRF237" s="26"/>
      <c r="QRG237" s="26"/>
      <c r="QRH237" s="26"/>
      <c r="QRI237" s="26"/>
      <c r="QRJ237" s="26"/>
      <c r="QRK237" s="26"/>
      <c r="QRL237" s="26"/>
      <c r="QRM237" s="26"/>
      <c r="QRN237" s="26"/>
      <c r="QRO237" s="26"/>
      <c r="QRP237" s="26"/>
      <c r="QRQ237" s="26"/>
      <c r="QRR237" s="26"/>
      <c r="QRS237" s="26"/>
      <c r="QRT237" s="26"/>
      <c r="QRU237" s="26"/>
      <c r="QRV237" s="26"/>
      <c r="QRW237" s="26"/>
      <c r="QRX237" s="26"/>
      <c r="QRY237" s="26"/>
      <c r="QRZ237" s="26"/>
      <c r="QSA237" s="26"/>
      <c r="QSB237" s="26"/>
      <c r="QSC237" s="26"/>
      <c r="QSD237" s="26"/>
      <c r="QSE237" s="26"/>
      <c r="QSF237" s="26"/>
      <c r="QSG237" s="26"/>
      <c r="QSH237" s="26"/>
      <c r="QSI237" s="26"/>
      <c r="QSJ237" s="26"/>
      <c r="QSK237" s="26"/>
      <c r="QSL237" s="26"/>
      <c r="QSM237" s="26"/>
      <c r="QSN237" s="26"/>
      <c r="QSO237" s="26"/>
      <c r="QSP237" s="26"/>
      <c r="QSQ237" s="26"/>
      <c r="QSR237" s="26"/>
      <c r="QSS237" s="26"/>
      <c r="QST237" s="26"/>
      <c r="QSU237" s="26"/>
      <c r="QSV237" s="26"/>
      <c r="QSW237" s="26"/>
      <c r="QSX237" s="26"/>
      <c r="QSY237" s="26"/>
      <c r="QSZ237" s="26"/>
      <c r="QTA237" s="26"/>
      <c r="QTB237" s="26"/>
      <c r="QTC237" s="26"/>
      <c r="QTD237" s="26"/>
      <c r="QTE237" s="26"/>
      <c r="QTF237" s="26"/>
      <c r="QTG237" s="26"/>
      <c r="QTH237" s="26"/>
      <c r="QTI237" s="26"/>
      <c r="QTJ237" s="26"/>
      <c r="QTK237" s="26"/>
      <c r="QTL237" s="26"/>
      <c r="QTM237" s="26"/>
      <c r="QTN237" s="26"/>
      <c r="QTO237" s="26"/>
      <c r="QTP237" s="26"/>
      <c r="QTQ237" s="26"/>
      <c r="QTR237" s="26"/>
      <c r="QTS237" s="26"/>
      <c r="QTT237" s="26"/>
      <c r="QTU237" s="26"/>
      <c r="QTV237" s="26"/>
      <c r="QTW237" s="26"/>
      <c r="QTX237" s="26"/>
      <c r="QTY237" s="26"/>
      <c r="QTZ237" s="26"/>
      <c r="QUA237" s="26"/>
      <c r="QUB237" s="26"/>
      <c r="QUC237" s="26"/>
      <c r="QUD237" s="26"/>
      <c r="QUE237" s="26"/>
      <c r="QUF237" s="26"/>
      <c r="QUG237" s="26"/>
      <c r="QUH237" s="26"/>
      <c r="QUI237" s="26"/>
      <c r="QUJ237" s="26"/>
      <c r="QUK237" s="26"/>
      <c r="QUL237" s="26"/>
      <c r="QUM237" s="26"/>
      <c r="QUN237" s="26"/>
      <c r="QUO237" s="26"/>
      <c r="QUP237" s="26"/>
      <c r="QUQ237" s="26"/>
      <c r="QUR237" s="26"/>
      <c r="QUS237" s="26"/>
      <c r="QUT237" s="26"/>
      <c r="QUU237" s="26"/>
      <c r="QUV237" s="26"/>
      <c r="QUW237" s="26"/>
      <c r="QUX237" s="26"/>
      <c r="QUY237" s="26"/>
      <c r="QUZ237" s="26"/>
      <c r="QVA237" s="26"/>
      <c r="QVB237" s="26"/>
      <c r="QVC237" s="26"/>
      <c r="QVD237" s="26"/>
      <c r="QVE237" s="26"/>
      <c r="QVF237" s="26"/>
      <c r="QVG237" s="26"/>
      <c r="QVH237" s="26"/>
      <c r="QVI237" s="26"/>
      <c r="QVJ237" s="26"/>
      <c r="QVK237" s="26"/>
      <c r="QVL237" s="26"/>
      <c r="QVM237" s="26"/>
      <c r="QVN237" s="26"/>
      <c r="QVO237" s="26"/>
      <c r="QVP237" s="26"/>
      <c r="QVQ237" s="26"/>
      <c r="QVR237" s="26"/>
      <c r="QVS237" s="26"/>
      <c r="QVT237" s="26"/>
      <c r="QVU237" s="26"/>
      <c r="QVV237" s="26"/>
      <c r="QVW237" s="26"/>
      <c r="QVX237" s="26"/>
      <c r="QVY237" s="26"/>
      <c r="QVZ237" s="26"/>
      <c r="QWA237" s="26"/>
      <c r="QWB237" s="26"/>
      <c r="QWC237" s="26"/>
      <c r="QWD237" s="26"/>
      <c r="QWE237" s="26"/>
      <c r="QWF237" s="26"/>
      <c r="QWG237" s="26"/>
      <c r="QWH237" s="26"/>
      <c r="QWI237" s="26"/>
      <c r="QWJ237" s="26"/>
      <c r="QWK237" s="26"/>
      <c r="QWL237" s="26"/>
      <c r="QWM237" s="26"/>
      <c r="QWN237" s="26"/>
      <c r="QWO237" s="26"/>
      <c r="QWP237" s="26"/>
      <c r="QWQ237" s="26"/>
      <c r="QWR237" s="26"/>
      <c r="QWS237" s="26"/>
      <c r="QWT237" s="26"/>
      <c r="QWU237" s="26"/>
      <c r="QWV237" s="26"/>
      <c r="QWW237" s="26"/>
      <c r="QWX237" s="26"/>
      <c r="QWY237" s="26"/>
      <c r="QWZ237" s="26"/>
      <c r="QXA237" s="26"/>
      <c r="QXB237" s="26"/>
      <c r="QXC237" s="26"/>
      <c r="QXD237" s="26"/>
      <c r="QXE237" s="26"/>
      <c r="QXF237" s="26"/>
      <c r="QXG237" s="26"/>
      <c r="QXH237" s="26"/>
      <c r="QXI237" s="26"/>
      <c r="QXJ237" s="26"/>
      <c r="QXK237" s="26"/>
      <c r="QXL237" s="26"/>
      <c r="QXM237" s="26"/>
      <c r="QXN237" s="26"/>
      <c r="QXO237" s="26"/>
      <c r="QXP237" s="26"/>
      <c r="QXQ237" s="26"/>
      <c r="QXR237" s="26"/>
      <c r="QXS237" s="26"/>
      <c r="QXT237" s="26"/>
      <c r="QXU237" s="26"/>
      <c r="QXV237" s="26"/>
      <c r="QXW237" s="26"/>
      <c r="QXX237" s="26"/>
      <c r="QXY237" s="26"/>
      <c r="QXZ237" s="26"/>
      <c r="QYA237" s="26"/>
      <c r="QYB237" s="26"/>
      <c r="QYC237" s="26"/>
      <c r="QYD237" s="26"/>
      <c r="QYE237" s="26"/>
      <c r="QYF237" s="26"/>
      <c r="QYG237" s="26"/>
      <c r="QYH237" s="26"/>
      <c r="QYI237" s="26"/>
      <c r="QYJ237" s="26"/>
      <c r="QYK237" s="26"/>
      <c r="QYL237" s="26"/>
      <c r="QYM237" s="26"/>
      <c r="QYN237" s="26"/>
      <c r="QYO237" s="26"/>
      <c r="QYP237" s="26"/>
      <c r="QYQ237" s="26"/>
      <c r="QYR237" s="26"/>
      <c r="QYS237" s="26"/>
      <c r="QYT237" s="26"/>
      <c r="QYU237" s="26"/>
      <c r="QYV237" s="26"/>
      <c r="QYW237" s="26"/>
      <c r="QYX237" s="26"/>
      <c r="QYY237" s="26"/>
      <c r="QYZ237" s="26"/>
      <c r="QZA237" s="26"/>
      <c r="QZB237" s="26"/>
      <c r="QZC237" s="26"/>
      <c r="QZD237" s="26"/>
      <c r="QZE237" s="26"/>
      <c r="QZF237" s="26"/>
      <c r="QZG237" s="26"/>
      <c r="QZH237" s="26"/>
      <c r="QZI237" s="26"/>
      <c r="QZJ237" s="26"/>
      <c r="QZK237" s="26"/>
      <c r="QZL237" s="26"/>
      <c r="QZM237" s="26"/>
      <c r="QZN237" s="26"/>
      <c r="QZO237" s="26"/>
      <c r="QZP237" s="26"/>
      <c r="QZQ237" s="26"/>
      <c r="QZR237" s="26"/>
      <c r="QZS237" s="26"/>
      <c r="QZT237" s="26"/>
      <c r="QZU237" s="26"/>
      <c r="QZV237" s="26"/>
      <c r="QZW237" s="26"/>
      <c r="QZX237" s="26"/>
      <c r="QZY237" s="26"/>
      <c r="QZZ237" s="26"/>
      <c r="RAA237" s="26"/>
      <c r="RAB237" s="26"/>
      <c r="RAC237" s="26"/>
      <c r="RAD237" s="26"/>
      <c r="RAE237" s="26"/>
      <c r="RAF237" s="26"/>
      <c r="RAG237" s="26"/>
      <c r="RAH237" s="26"/>
      <c r="RAI237" s="26"/>
      <c r="RAJ237" s="26"/>
      <c r="RAK237" s="26"/>
      <c r="RAL237" s="26"/>
      <c r="RAM237" s="26"/>
      <c r="RAN237" s="26"/>
      <c r="RAO237" s="26"/>
      <c r="RAP237" s="26"/>
      <c r="RAQ237" s="26"/>
      <c r="RAR237" s="26"/>
      <c r="RAS237" s="26"/>
      <c r="RAT237" s="26"/>
      <c r="RAU237" s="26"/>
      <c r="RAV237" s="26"/>
      <c r="RAW237" s="26"/>
      <c r="RAX237" s="26"/>
      <c r="RAY237" s="26"/>
      <c r="RAZ237" s="26"/>
      <c r="RBA237" s="26"/>
      <c r="RBB237" s="26"/>
      <c r="RBC237" s="26"/>
      <c r="RBD237" s="26"/>
      <c r="RBE237" s="26"/>
      <c r="RBF237" s="26"/>
      <c r="RBG237" s="26"/>
      <c r="RBH237" s="26"/>
      <c r="RBI237" s="26"/>
      <c r="RBJ237" s="26"/>
      <c r="RBK237" s="26"/>
      <c r="RBL237" s="26"/>
      <c r="RBM237" s="26"/>
      <c r="RBN237" s="26"/>
      <c r="RBO237" s="26"/>
      <c r="RBP237" s="26"/>
      <c r="RBQ237" s="26"/>
      <c r="RBR237" s="26"/>
      <c r="RBS237" s="26"/>
      <c r="RBT237" s="26"/>
      <c r="RBU237" s="26"/>
      <c r="RBV237" s="26"/>
      <c r="RBW237" s="26"/>
      <c r="RBX237" s="26"/>
      <c r="RBY237" s="26"/>
      <c r="RBZ237" s="26"/>
      <c r="RCA237" s="26"/>
      <c r="RCB237" s="26"/>
      <c r="RCC237" s="26"/>
      <c r="RCD237" s="26"/>
      <c r="RCE237" s="26"/>
      <c r="RCF237" s="26"/>
      <c r="RCG237" s="26"/>
      <c r="RCH237" s="26"/>
      <c r="RCI237" s="26"/>
      <c r="RCJ237" s="26"/>
      <c r="RCK237" s="26"/>
      <c r="RCL237" s="26"/>
      <c r="RCM237" s="26"/>
      <c r="RCN237" s="26"/>
      <c r="RCO237" s="26"/>
      <c r="RCP237" s="26"/>
      <c r="RCQ237" s="26"/>
      <c r="RCR237" s="26"/>
      <c r="RCS237" s="26"/>
      <c r="RCT237" s="26"/>
      <c r="RCU237" s="26"/>
      <c r="RCV237" s="26"/>
      <c r="RCW237" s="26"/>
      <c r="RCX237" s="26"/>
      <c r="RCY237" s="26"/>
      <c r="RCZ237" s="26"/>
      <c r="RDA237" s="26"/>
      <c r="RDB237" s="26"/>
      <c r="RDC237" s="26"/>
      <c r="RDD237" s="26"/>
      <c r="RDE237" s="26"/>
      <c r="RDF237" s="26"/>
      <c r="RDG237" s="26"/>
      <c r="RDH237" s="26"/>
      <c r="RDI237" s="26"/>
      <c r="RDJ237" s="26"/>
      <c r="RDK237" s="26"/>
      <c r="RDL237" s="26"/>
      <c r="RDM237" s="26"/>
      <c r="RDN237" s="26"/>
      <c r="RDO237" s="26"/>
      <c r="RDP237" s="26"/>
      <c r="RDQ237" s="26"/>
      <c r="RDR237" s="26"/>
      <c r="RDS237" s="26"/>
      <c r="RDT237" s="26"/>
      <c r="RDU237" s="26"/>
      <c r="RDV237" s="26"/>
      <c r="RDW237" s="26"/>
      <c r="RDX237" s="26"/>
      <c r="RDY237" s="26"/>
      <c r="RDZ237" s="26"/>
      <c r="REA237" s="26"/>
      <c r="REB237" s="26"/>
      <c r="REC237" s="26"/>
      <c r="RED237" s="26"/>
      <c r="REE237" s="26"/>
      <c r="REF237" s="26"/>
      <c r="REG237" s="26"/>
      <c r="REH237" s="26"/>
      <c r="REI237" s="26"/>
      <c r="REJ237" s="26"/>
      <c r="REK237" s="26"/>
      <c r="REL237" s="26"/>
      <c r="REM237" s="26"/>
      <c r="REN237" s="26"/>
      <c r="REO237" s="26"/>
      <c r="REP237" s="26"/>
      <c r="REQ237" s="26"/>
      <c r="RER237" s="26"/>
      <c r="RES237" s="26"/>
      <c r="RET237" s="26"/>
      <c r="REU237" s="26"/>
      <c r="REV237" s="26"/>
      <c r="REW237" s="26"/>
      <c r="REX237" s="26"/>
      <c r="REY237" s="26"/>
      <c r="REZ237" s="26"/>
      <c r="RFA237" s="26"/>
      <c r="RFB237" s="26"/>
      <c r="RFC237" s="26"/>
      <c r="RFD237" s="26"/>
      <c r="RFE237" s="26"/>
      <c r="RFF237" s="26"/>
      <c r="RFG237" s="26"/>
      <c r="RFH237" s="26"/>
      <c r="RFI237" s="26"/>
      <c r="RFJ237" s="26"/>
      <c r="RFK237" s="26"/>
      <c r="RFL237" s="26"/>
      <c r="RFM237" s="26"/>
      <c r="RFN237" s="26"/>
      <c r="RFO237" s="26"/>
      <c r="RFP237" s="26"/>
      <c r="RFQ237" s="26"/>
      <c r="RFR237" s="26"/>
      <c r="RFS237" s="26"/>
      <c r="RFT237" s="26"/>
      <c r="RFU237" s="26"/>
      <c r="RFV237" s="26"/>
      <c r="RFW237" s="26"/>
      <c r="RFX237" s="26"/>
      <c r="RFY237" s="26"/>
      <c r="RFZ237" s="26"/>
      <c r="RGA237" s="26"/>
      <c r="RGB237" s="26"/>
      <c r="RGC237" s="26"/>
      <c r="RGD237" s="26"/>
      <c r="RGE237" s="26"/>
      <c r="RGF237" s="26"/>
      <c r="RGG237" s="26"/>
      <c r="RGH237" s="26"/>
      <c r="RGI237" s="26"/>
      <c r="RGJ237" s="26"/>
      <c r="RGK237" s="26"/>
      <c r="RGL237" s="26"/>
      <c r="RGM237" s="26"/>
      <c r="RGN237" s="26"/>
      <c r="RGO237" s="26"/>
      <c r="RGP237" s="26"/>
      <c r="RGQ237" s="26"/>
      <c r="RGR237" s="26"/>
      <c r="RGS237" s="26"/>
      <c r="RGT237" s="26"/>
      <c r="RGU237" s="26"/>
      <c r="RGV237" s="26"/>
      <c r="RGW237" s="26"/>
      <c r="RGX237" s="26"/>
      <c r="RGY237" s="26"/>
      <c r="RGZ237" s="26"/>
      <c r="RHA237" s="26"/>
      <c r="RHB237" s="26"/>
      <c r="RHC237" s="26"/>
      <c r="RHD237" s="26"/>
      <c r="RHE237" s="26"/>
      <c r="RHF237" s="26"/>
      <c r="RHG237" s="26"/>
      <c r="RHH237" s="26"/>
      <c r="RHI237" s="26"/>
      <c r="RHJ237" s="26"/>
      <c r="RHK237" s="26"/>
      <c r="RHL237" s="26"/>
      <c r="RHM237" s="26"/>
      <c r="RHN237" s="26"/>
      <c r="RHO237" s="26"/>
      <c r="RHP237" s="26"/>
      <c r="RHQ237" s="26"/>
      <c r="RHR237" s="26"/>
      <c r="RHS237" s="26"/>
      <c r="RHT237" s="26"/>
      <c r="RHU237" s="26"/>
      <c r="RHV237" s="26"/>
      <c r="RHW237" s="26"/>
      <c r="RHX237" s="26"/>
      <c r="RHY237" s="26"/>
      <c r="RHZ237" s="26"/>
      <c r="RIA237" s="26"/>
      <c r="RIB237" s="26"/>
      <c r="RIC237" s="26"/>
      <c r="RID237" s="26"/>
      <c r="RIE237" s="26"/>
      <c r="RIF237" s="26"/>
      <c r="RIG237" s="26"/>
      <c r="RIH237" s="26"/>
      <c r="RII237" s="26"/>
      <c r="RIJ237" s="26"/>
      <c r="RIK237" s="26"/>
      <c r="RIL237" s="26"/>
      <c r="RIM237" s="26"/>
      <c r="RIN237" s="26"/>
      <c r="RIO237" s="26"/>
      <c r="RIP237" s="26"/>
      <c r="RIQ237" s="26"/>
      <c r="RIR237" s="26"/>
      <c r="RIS237" s="26"/>
      <c r="RIT237" s="26"/>
      <c r="RIU237" s="26"/>
      <c r="RIV237" s="26"/>
      <c r="RIW237" s="26"/>
      <c r="RIX237" s="26"/>
      <c r="RIY237" s="26"/>
      <c r="RIZ237" s="26"/>
      <c r="RJA237" s="26"/>
      <c r="RJB237" s="26"/>
      <c r="RJC237" s="26"/>
      <c r="RJD237" s="26"/>
      <c r="RJE237" s="26"/>
      <c r="RJF237" s="26"/>
      <c r="RJG237" s="26"/>
      <c r="RJH237" s="26"/>
      <c r="RJI237" s="26"/>
      <c r="RJJ237" s="26"/>
      <c r="RJK237" s="26"/>
      <c r="RJL237" s="26"/>
      <c r="RJM237" s="26"/>
      <c r="RJN237" s="26"/>
      <c r="RJO237" s="26"/>
      <c r="RJP237" s="26"/>
      <c r="RJQ237" s="26"/>
      <c r="RJR237" s="26"/>
      <c r="RJS237" s="26"/>
      <c r="RJT237" s="26"/>
      <c r="RJU237" s="26"/>
      <c r="RJV237" s="26"/>
      <c r="RJW237" s="26"/>
      <c r="RJX237" s="26"/>
      <c r="RJY237" s="26"/>
      <c r="RJZ237" s="26"/>
      <c r="RKA237" s="26"/>
      <c r="RKB237" s="26"/>
      <c r="RKC237" s="26"/>
      <c r="RKD237" s="26"/>
      <c r="RKE237" s="26"/>
      <c r="RKF237" s="26"/>
      <c r="RKG237" s="26"/>
      <c r="RKH237" s="26"/>
      <c r="RKI237" s="26"/>
      <c r="RKJ237" s="26"/>
      <c r="RKK237" s="26"/>
      <c r="RKL237" s="26"/>
      <c r="RKM237" s="26"/>
      <c r="RKN237" s="26"/>
      <c r="RKO237" s="26"/>
      <c r="RKP237" s="26"/>
      <c r="RKQ237" s="26"/>
      <c r="RKR237" s="26"/>
      <c r="RKS237" s="26"/>
      <c r="RKT237" s="26"/>
      <c r="RKU237" s="26"/>
      <c r="RKV237" s="26"/>
      <c r="RKW237" s="26"/>
      <c r="RKX237" s="26"/>
      <c r="RKY237" s="26"/>
      <c r="RKZ237" s="26"/>
      <c r="RLA237" s="26"/>
      <c r="RLB237" s="26"/>
      <c r="RLC237" s="26"/>
      <c r="RLD237" s="26"/>
      <c r="RLE237" s="26"/>
      <c r="RLF237" s="26"/>
      <c r="RLG237" s="26"/>
      <c r="RLH237" s="26"/>
      <c r="RLI237" s="26"/>
      <c r="RLJ237" s="26"/>
      <c r="RLK237" s="26"/>
      <c r="RLL237" s="26"/>
      <c r="RLM237" s="26"/>
      <c r="RLN237" s="26"/>
      <c r="RLO237" s="26"/>
      <c r="RLP237" s="26"/>
      <c r="RLQ237" s="26"/>
      <c r="RLR237" s="26"/>
      <c r="RLS237" s="26"/>
      <c r="RLT237" s="26"/>
      <c r="RLU237" s="26"/>
      <c r="RLV237" s="26"/>
      <c r="RLW237" s="26"/>
      <c r="RLX237" s="26"/>
      <c r="RLY237" s="26"/>
      <c r="RLZ237" s="26"/>
      <c r="RMA237" s="26"/>
      <c r="RMB237" s="26"/>
      <c r="RMC237" s="26"/>
      <c r="RMD237" s="26"/>
      <c r="RME237" s="26"/>
      <c r="RMF237" s="26"/>
      <c r="RMG237" s="26"/>
      <c r="RMH237" s="26"/>
      <c r="RMI237" s="26"/>
      <c r="RMJ237" s="26"/>
      <c r="RMK237" s="26"/>
      <c r="RML237" s="26"/>
      <c r="RMM237" s="26"/>
      <c r="RMN237" s="26"/>
      <c r="RMO237" s="26"/>
      <c r="RMP237" s="26"/>
      <c r="RMQ237" s="26"/>
      <c r="RMR237" s="26"/>
      <c r="RMS237" s="26"/>
      <c r="RMT237" s="26"/>
      <c r="RMU237" s="26"/>
      <c r="RMV237" s="26"/>
      <c r="RMW237" s="26"/>
      <c r="RMX237" s="26"/>
      <c r="RMY237" s="26"/>
      <c r="RMZ237" s="26"/>
      <c r="RNA237" s="26"/>
      <c r="RNB237" s="26"/>
      <c r="RNC237" s="26"/>
      <c r="RND237" s="26"/>
      <c r="RNE237" s="26"/>
      <c r="RNF237" s="26"/>
      <c r="RNG237" s="26"/>
      <c r="RNH237" s="26"/>
      <c r="RNI237" s="26"/>
      <c r="RNJ237" s="26"/>
      <c r="RNK237" s="26"/>
      <c r="RNL237" s="26"/>
      <c r="RNM237" s="26"/>
      <c r="RNN237" s="26"/>
      <c r="RNO237" s="26"/>
      <c r="RNP237" s="26"/>
      <c r="RNQ237" s="26"/>
      <c r="RNR237" s="26"/>
      <c r="RNS237" s="26"/>
      <c r="RNT237" s="26"/>
      <c r="RNU237" s="26"/>
      <c r="RNV237" s="26"/>
      <c r="RNW237" s="26"/>
      <c r="RNX237" s="26"/>
      <c r="RNY237" s="26"/>
      <c r="RNZ237" s="26"/>
      <c r="ROA237" s="26"/>
      <c r="ROB237" s="26"/>
      <c r="ROC237" s="26"/>
      <c r="ROD237" s="26"/>
      <c r="ROE237" s="26"/>
      <c r="ROF237" s="26"/>
      <c r="ROG237" s="26"/>
      <c r="ROH237" s="26"/>
      <c r="ROI237" s="26"/>
      <c r="ROJ237" s="26"/>
      <c r="ROK237" s="26"/>
      <c r="ROL237" s="26"/>
      <c r="ROM237" s="26"/>
      <c r="RON237" s="26"/>
      <c r="ROO237" s="26"/>
      <c r="ROP237" s="26"/>
      <c r="ROQ237" s="26"/>
      <c r="ROR237" s="26"/>
      <c r="ROS237" s="26"/>
      <c r="ROT237" s="26"/>
      <c r="ROU237" s="26"/>
      <c r="ROV237" s="26"/>
      <c r="ROW237" s="26"/>
      <c r="ROX237" s="26"/>
      <c r="ROY237" s="26"/>
      <c r="ROZ237" s="26"/>
      <c r="RPA237" s="26"/>
      <c r="RPB237" s="26"/>
      <c r="RPC237" s="26"/>
      <c r="RPD237" s="26"/>
      <c r="RPE237" s="26"/>
      <c r="RPF237" s="26"/>
      <c r="RPG237" s="26"/>
      <c r="RPH237" s="26"/>
      <c r="RPI237" s="26"/>
      <c r="RPJ237" s="26"/>
      <c r="RPK237" s="26"/>
      <c r="RPL237" s="26"/>
      <c r="RPM237" s="26"/>
      <c r="RPN237" s="26"/>
      <c r="RPO237" s="26"/>
      <c r="RPP237" s="26"/>
      <c r="RPQ237" s="26"/>
      <c r="RPR237" s="26"/>
      <c r="RPS237" s="26"/>
      <c r="RPT237" s="26"/>
      <c r="RPU237" s="26"/>
      <c r="RPV237" s="26"/>
      <c r="RPW237" s="26"/>
      <c r="RPX237" s="26"/>
      <c r="RPY237" s="26"/>
      <c r="RPZ237" s="26"/>
      <c r="RQA237" s="26"/>
      <c r="RQB237" s="26"/>
      <c r="RQC237" s="26"/>
      <c r="RQD237" s="26"/>
      <c r="RQE237" s="26"/>
      <c r="RQF237" s="26"/>
      <c r="RQG237" s="26"/>
      <c r="RQH237" s="26"/>
      <c r="RQI237" s="26"/>
      <c r="RQJ237" s="26"/>
      <c r="RQK237" s="26"/>
      <c r="RQL237" s="26"/>
      <c r="RQM237" s="26"/>
      <c r="RQN237" s="26"/>
      <c r="RQO237" s="26"/>
      <c r="RQP237" s="26"/>
      <c r="RQQ237" s="26"/>
      <c r="RQR237" s="26"/>
      <c r="RQS237" s="26"/>
      <c r="RQT237" s="26"/>
      <c r="RQU237" s="26"/>
      <c r="RQV237" s="26"/>
      <c r="RQW237" s="26"/>
      <c r="RQX237" s="26"/>
      <c r="RQY237" s="26"/>
      <c r="RQZ237" s="26"/>
      <c r="RRA237" s="26"/>
      <c r="RRB237" s="26"/>
      <c r="RRC237" s="26"/>
      <c r="RRD237" s="26"/>
      <c r="RRE237" s="26"/>
      <c r="RRF237" s="26"/>
      <c r="RRG237" s="26"/>
      <c r="RRH237" s="26"/>
      <c r="RRI237" s="26"/>
      <c r="RRJ237" s="26"/>
      <c r="RRK237" s="26"/>
      <c r="RRL237" s="26"/>
      <c r="RRM237" s="26"/>
      <c r="RRN237" s="26"/>
      <c r="RRO237" s="26"/>
      <c r="RRP237" s="26"/>
      <c r="RRQ237" s="26"/>
      <c r="RRR237" s="26"/>
      <c r="RRS237" s="26"/>
      <c r="RRT237" s="26"/>
      <c r="RRU237" s="26"/>
      <c r="RRV237" s="26"/>
      <c r="RRW237" s="26"/>
      <c r="RRX237" s="26"/>
      <c r="RRY237" s="26"/>
      <c r="RRZ237" s="26"/>
      <c r="RSA237" s="26"/>
      <c r="RSB237" s="26"/>
      <c r="RSC237" s="26"/>
      <c r="RSD237" s="26"/>
      <c r="RSE237" s="26"/>
      <c r="RSF237" s="26"/>
      <c r="RSG237" s="26"/>
      <c r="RSH237" s="26"/>
      <c r="RSI237" s="26"/>
      <c r="RSJ237" s="26"/>
      <c r="RSK237" s="26"/>
      <c r="RSL237" s="26"/>
      <c r="RSM237" s="26"/>
      <c r="RSN237" s="26"/>
      <c r="RSO237" s="26"/>
      <c r="RSP237" s="26"/>
      <c r="RSQ237" s="26"/>
      <c r="RSR237" s="26"/>
      <c r="RSS237" s="26"/>
      <c r="RST237" s="26"/>
      <c r="RSU237" s="26"/>
      <c r="RSV237" s="26"/>
      <c r="RSW237" s="26"/>
      <c r="RSX237" s="26"/>
      <c r="RSY237" s="26"/>
      <c r="RSZ237" s="26"/>
      <c r="RTA237" s="26"/>
      <c r="RTB237" s="26"/>
      <c r="RTC237" s="26"/>
      <c r="RTD237" s="26"/>
      <c r="RTE237" s="26"/>
      <c r="RTF237" s="26"/>
      <c r="RTG237" s="26"/>
      <c r="RTH237" s="26"/>
      <c r="RTI237" s="26"/>
      <c r="RTJ237" s="26"/>
      <c r="RTK237" s="26"/>
      <c r="RTL237" s="26"/>
      <c r="RTM237" s="26"/>
      <c r="RTN237" s="26"/>
      <c r="RTO237" s="26"/>
      <c r="RTP237" s="26"/>
      <c r="RTQ237" s="26"/>
      <c r="RTR237" s="26"/>
      <c r="RTS237" s="26"/>
      <c r="RTT237" s="26"/>
      <c r="RTU237" s="26"/>
      <c r="RTV237" s="26"/>
      <c r="RTW237" s="26"/>
      <c r="RTX237" s="26"/>
      <c r="RTY237" s="26"/>
      <c r="RTZ237" s="26"/>
      <c r="RUA237" s="26"/>
      <c r="RUB237" s="26"/>
      <c r="RUC237" s="26"/>
      <c r="RUD237" s="26"/>
      <c r="RUE237" s="26"/>
      <c r="RUF237" s="26"/>
      <c r="RUG237" s="26"/>
      <c r="RUH237" s="26"/>
      <c r="RUI237" s="26"/>
      <c r="RUJ237" s="26"/>
      <c r="RUK237" s="26"/>
      <c r="RUL237" s="26"/>
      <c r="RUM237" s="26"/>
      <c r="RUN237" s="26"/>
      <c r="RUO237" s="26"/>
      <c r="RUP237" s="26"/>
      <c r="RUQ237" s="26"/>
      <c r="RUR237" s="26"/>
      <c r="RUS237" s="26"/>
      <c r="RUT237" s="26"/>
      <c r="RUU237" s="26"/>
      <c r="RUV237" s="26"/>
      <c r="RUW237" s="26"/>
      <c r="RUX237" s="26"/>
      <c r="RUY237" s="26"/>
      <c r="RUZ237" s="26"/>
      <c r="RVA237" s="26"/>
      <c r="RVB237" s="26"/>
      <c r="RVC237" s="26"/>
      <c r="RVD237" s="26"/>
      <c r="RVE237" s="26"/>
      <c r="RVF237" s="26"/>
      <c r="RVG237" s="26"/>
      <c r="RVH237" s="26"/>
      <c r="RVI237" s="26"/>
      <c r="RVJ237" s="26"/>
      <c r="RVK237" s="26"/>
      <c r="RVL237" s="26"/>
      <c r="RVM237" s="26"/>
      <c r="RVN237" s="26"/>
      <c r="RVO237" s="26"/>
      <c r="RVP237" s="26"/>
      <c r="RVQ237" s="26"/>
      <c r="RVR237" s="26"/>
      <c r="RVS237" s="26"/>
      <c r="RVT237" s="26"/>
      <c r="RVU237" s="26"/>
      <c r="RVV237" s="26"/>
      <c r="RVW237" s="26"/>
      <c r="RVX237" s="26"/>
      <c r="RVY237" s="26"/>
      <c r="RVZ237" s="26"/>
      <c r="RWA237" s="26"/>
      <c r="RWB237" s="26"/>
      <c r="RWC237" s="26"/>
      <c r="RWD237" s="26"/>
      <c r="RWE237" s="26"/>
      <c r="RWF237" s="26"/>
      <c r="RWG237" s="26"/>
      <c r="RWH237" s="26"/>
      <c r="RWI237" s="26"/>
      <c r="RWJ237" s="26"/>
      <c r="RWK237" s="26"/>
      <c r="RWL237" s="26"/>
      <c r="RWM237" s="26"/>
      <c r="RWN237" s="26"/>
      <c r="RWO237" s="26"/>
      <c r="RWP237" s="26"/>
      <c r="RWQ237" s="26"/>
      <c r="RWR237" s="26"/>
      <c r="RWS237" s="26"/>
      <c r="RWT237" s="26"/>
      <c r="RWU237" s="26"/>
      <c r="RWV237" s="26"/>
      <c r="RWW237" s="26"/>
      <c r="RWX237" s="26"/>
      <c r="RWY237" s="26"/>
      <c r="RWZ237" s="26"/>
      <c r="RXA237" s="26"/>
      <c r="RXB237" s="26"/>
      <c r="RXC237" s="26"/>
      <c r="RXD237" s="26"/>
      <c r="RXE237" s="26"/>
      <c r="RXF237" s="26"/>
      <c r="RXG237" s="26"/>
      <c r="RXH237" s="26"/>
      <c r="RXI237" s="26"/>
      <c r="RXJ237" s="26"/>
      <c r="RXK237" s="26"/>
      <c r="RXL237" s="26"/>
      <c r="RXM237" s="26"/>
      <c r="RXN237" s="26"/>
      <c r="RXO237" s="26"/>
      <c r="RXP237" s="26"/>
      <c r="RXQ237" s="26"/>
      <c r="RXR237" s="26"/>
      <c r="RXS237" s="26"/>
      <c r="RXT237" s="26"/>
      <c r="RXU237" s="26"/>
      <c r="RXV237" s="26"/>
      <c r="RXW237" s="26"/>
      <c r="RXX237" s="26"/>
      <c r="RXY237" s="26"/>
      <c r="RXZ237" s="26"/>
      <c r="RYA237" s="26"/>
      <c r="RYB237" s="26"/>
      <c r="RYC237" s="26"/>
      <c r="RYD237" s="26"/>
      <c r="RYE237" s="26"/>
      <c r="RYF237" s="26"/>
      <c r="RYG237" s="26"/>
      <c r="RYH237" s="26"/>
      <c r="RYI237" s="26"/>
      <c r="RYJ237" s="26"/>
      <c r="RYK237" s="26"/>
      <c r="RYL237" s="26"/>
      <c r="RYM237" s="26"/>
      <c r="RYN237" s="26"/>
      <c r="RYO237" s="26"/>
      <c r="RYP237" s="26"/>
      <c r="RYQ237" s="26"/>
      <c r="RYR237" s="26"/>
      <c r="RYS237" s="26"/>
      <c r="RYT237" s="26"/>
      <c r="RYU237" s="26"/>
      <c r="RYV237" s="26"/>
      <c r="RYW237" s="26"/>
      <c r="RYX237" s="26"/>
      <c r="RYY237" s="26"/>
      <c r="RYZ237" s="26"/>
      <c r="RZA237" s="26"/>
      <c r="RZB237" s="26"/>
      <c r="RZC237" s="26"/>
      <c r="RZD237" s="26"/>
      <c r="RZE237" s="26"/>
      <c r="RZF237" s="26"/>
      <c r="RZG237" s="26"/>
      <c r="RZH237" s="26"/>
      <c r="RZI237" s="26"/>
      <c r="RZJ237" s="26"/>
      <c r="RZK237" s="26"/>
      <c r="RZL237" s="26"/>
      <c r="RZM237" s="26"/>
      <c r="RZN237" s="26"/>
      <c r="RZO237" s="26"/>
      <c r="RZP237" s="26"/>
      <c r="RZQ237" s="26"/>
      <c r="RZR237" s="26"/>
      <c r="RZS237" s="26"/>
      <c r="RZT237" s="26"/>
      <c r="RZU237" s="26"/>
      <c r="RZV237" s="26"/>
      <c r="RZW237" s="26"/>
      <c r="RZX237" s="26"/>
      <c r="RZY237" s="26"/>
      <c r="RZZ237" s="26"/>
      <c r="SAA237" s="26"/>
      <c r="SAB237" s="26"/>
      <c r="SAC237" s="26"/>
      <c r="SAD237" s="26"/>
      <c r="SAE237" s="26"/>
      <c r="SAF237" s="26"/>
      <c r="SAG237" s="26"/>
      <c r="SAH237" s="26"/>
      <c r="SAI237" s="26"/>
      <c r="SAJ237" s="26"/>
      <c r="SAK237" s="26"/>
      <c r="SAL237" s="26"/>
      <c r="SAM237" s="26"/>
      <c r="SAN237" s="26"/>
      <c r="SAO237" s="26"/>
      <c r="SAP237" s="26"/>
      <c r="SAQ237" s="26"/>
      <c r="SAR237" s="26"/>
      <c r="SAS237" s="26"/>
      <c r="SAT237" s="26"/>
      <c r="SAU237" s="26"/>
      <c r="SAV237" s="26"/>
      <c r="SAW237" s="26"/>
      <c r="SAX237" s="26"/>
      <c r="SAY237" s="26"/>
      <c r="SAZ237" s="26"/>
      <c r="SBA237" s="26"/>
      <c r="SBB237" s="26"/>
      <c r="SBC237" s="26"/>
      <c r="SBD237" s="26"/>
      <c r="SBE237" s="26"/>
      <c r="SBF237" s="26"/>
      <c r="SBG237" s="26"/>
      <c r="SBH237" s="26"/>
      <c r="SBI237" s="26"/>
      <c r="SBJ237" s="26"/>
      <c r="SBK237" s="26"/>
      <c r="SBL237" s="26"/>
      <c r="SBM237" s="26"/>
      <c r="SBN237" s="26"/>
      <c r="SBO237" s="26"/>
      <c r="SBP237" s="26"/>
      <c r="SBQ237" s="26"/>
      <c r="SBR237" s="26"/>
      <c r="SBS237" s="26"/>
      <c r="SBT237" s="26"/>
      <c r="SBU237" s="26"/>
      <c r="SBV237" s="26"/>
      <c r="SBW237" s="26"/>
      <c r="SBX237" s="26"/>
      <c r="SBY237" s="26"/>
      <c r="SBZ237" s="26"/>
      <c r="SCA237" s="26"/>
      <c r="SCB237" s="26"/>
      <c r="SCC237" s="26"/>
      <c r="SCD237" s="26"/>
      <c r="SCE237" s="26"/>
      <c r="SCF237" s="26"/>
      <c r="SCG237" s="26"/>
      <c r="SCH237" s="26"/>
      <c r="SCI237" s="26"/>
      <c r="SCJ237" s="26"/>
      <c r="SCK237" s="26"/>
      <c r="SCL237" s="26"/>
      <c r="SCM237" s="26"/>
      <c r="SCN237" s="26"/>
      <c r="SCO237" s="26"/>
      <c r="SCP237" s="26"/>
      <c r="SCQ237" s="26"/>
      <c r="SCR237" s="26"/>
      <c r="SCS237" s="26"/>
      <c r="SCT237" s="26"/>
      <c r="SCU237" s="26"/>
      <c r="SCV237" s="26"/>
      <c r="SCW237" s="26"/>
      <c r="SCX237" s="26"/>
      <c r="SCY237" s="26"/>
      <c r="SCZ237" s="26"/>
      <c r="SDA237" s="26"/>
      <c r="SDB237" s="26"/>
      <c r="SDC237" s="26"/>
      <c r="SDD237" s="26"/>
      <c r="SDE237" s="26"/>
      <c r="SDF237" s="26"/>
      <c r="SDG237" s="26"/>
      <c r="SDH237" s="26"/>
      <c r="SDI237" s="26"/>
      <c r="SDJ237" s="26"/>
      <c r="SDK237" s="26"/>
      <c r="SDL237" s="26"/>
      <c r="SDM237" s="26"/>
      <c r="SDN237" s="26"/>
      <c r="SDO237" s="26"/>
      <c r="SDP237" s="26"/>
      <c r="SDQ237" s="26"/>
      <c r="SDR237" s="26"/>
      <c r="SDS237" s="26"/>
      <c r="SDT237" s="26"/>
      <c r="SDU237" s="26"/>
      <c r="SDV237" s="26"/>
      <c r="SDW237" s="26"/>
      <c r="SDX237" s="26"/>
      <c r="SDY237" s="26"/>
      <c r="SDZ237" s="26"/>
      <c r="SEA237" s="26"/>
      <c r="SEB237" s="26"/>
      <c r="SEC237" s="26"/>
      <c r="SED237" s="26"/>
      <c r="SEE237" s="26"/>
      <c r="SEF237" s="26"/>
      <c r="SEG237" s="26"/>
      <c r="SEH237" s="26"/>
      <c r="SEI237" s="26"/>
      <c r="SEJ237" s="26"/>
      <c r="SEK237" s="26"/>
      <c r="SEL237" s="26"/>
      <c r="SEM237" s="26"/>
      <c r="SEN237" s="26"/>
      <c r="SEO237" s="26"/>
      <c r="SEP237" s="26"/>
      <c r="SEQ237" s="26"/>
      <c r="SER237" s="26"/>
      <c r="SES237" s="26"/>
      <c r="SET237" s="26"/>
      <c r="SEU237" s="26"/>
      <c r="SEV237" s="26"/>
      <c r="SEW237" s="26"/>
      <c r="SEX237" s="26"/>
      <c r="SEY237" s="26"/>
      <c r="SEZ237" s="26"/>
      <c r="SFA237" s="26"/>
      <c r="SFB237" s="26"/>
      <c r="SFC237" s="26"/>
      <c r="SFD237" s="26"/>
      <c r="SFE237" s="26"/>
      <c r="SFF237" s="26"/>
      <c r="SFG237" s="26"/>
      <c r="SFH237" s="26"/>
      <c r="SFI237" s="26"/>
      <c r="SFJ237" s="26"/>
      <c r="SFK237" s="26"/>
      <c r="SFL237" s="26"/>
      <c r="SFM237" s="26"/>
      <c r="SFN237" s="26"/>
      <c r="SFO237" s="26"/>
      <c r="SFP237" s="26"/>
      <c r="SFQ237" s="26"/>
      <c r="SFR237" s="26"/>
      <c r="SFS237" s="26"/>
      <c r="SFT237" s="26"/>
      <c r="SFU237" s="26"/>
      <c r="SFV237" s="26"/>
      <c r="SFW237" s="26"/>
      <c r="SFX237" s="26"/>
      <c r="SFY237" s="26"/>
      <c r="SFZ237" s="26"/>
      <c r="SGA237" s="26"/>
      <c r="SGB237" s="26"/>
      <c r="SGC237" s="26"/>
      <c r="SGD237" s="26"/>
      <c r="SGE237" s="26"/>
      <c r="SGF237" s="26"/>
      <c r="SGG237" s="26"/>
      <c r="SGH237" s="26"/>
      <c r="SGI237" s="26"/>
      <c r="SGJ237" s="26"/>
      <c r="SGK237" s="26"/>
      <c r="SGL237" s="26"/>
      <c r="SGM237" s="26"/>
      <c r="SGN237" s="26"/>
      <c r="SGO237" s="26"/>
      <c r="SGP237" s="26"/>
      <c r="SGQ237" s="26"/>
      <c r="SGR237" s="26"/>
      <c r="SGS237" s="26"/>
      <c r="SGT237" s="26"/>
      <c r="SGU237" s="26"/>
      <c r="SGV237" s="26"/>
      <c r="SGW237" s="26"/>
      <c r="SGX237" s="26"/>
      <c r="SGY237" s="26"/>
      <c r="SGZ237" s="26"/>
      <c r="SHA237" s="26"/>
      <c r="SHB237" s="26"/>
      <c r="SHC237" s="26"/>
      <c r="SHD237" s="26"/>
      <c r="SHE237" s="26"/>
      <c r="SHF237" s="26"/>
      <c r="SHG237" s="26"/>
      <c r="SHH237" s="26"/>
      <c r="SHI237" s="26"/>
      <c r="SHJ237" s="26"/>
      <c r="SHK237" s="26"/>
      <c r="SHL237" s="26"/>
      <c r="SHM237" s="26"/>
      <c r="SHN237" s="26"/>
      <c r="SHO237" s="26"/>
      <c r="SHP237" s="26"/>
      <c r="SHQ237" s="26"/>
      <c r="SHR237" s="26"/>
      <c r="SHS237" s="26"/>
      <c r="SHT237" s="26"/>
      <c r="SHU237" s="26"/>
      <c r="SHV237" s="26"/>
      <c r="SHW237" s="26"/>
      <c r="SHX237" s="26"/>
      <c r="SHY237" s="26"/>
      <c r="SHZ237" s="26"/>
      <c r="SIA237" s="26"/>
      <c r="SIB237" s="26"/>
      <c r="SIC237" s="26"/>
      <c r="SID237" s="26"/>
      <c r="SIE237" s="26"/>
      <c r="SIF237" s="26"/>
      <c r="SIG237" s="26"/>
      <c r="SIH237" s="26"/>
      <c r="SII237" s="26"/>
      <c r="SIJ237" s="26"/>
      <c r="SIK237" s="26"/>
      <c r="SIL237" s="26"/>
      <c r="SIM237" s="26"/>
      <c r="SIN237" s="26"/>
      <c r="SIO237" s="26"/>
      <c r="SIP237" s="26"/>
      <c r="SIQ237" s="26"/>
      <c r="SIR237" s="26"/>
      <c r="SIS237" s="26"/>
      <c r="SIT237" s="26"/>
      <c r="SIU237" s="26"/>
      <c r="SIV237" s="26"/>
      <c r="SIW237" s="26"/>
      <c r="SIX237" s="26"/>
      <c r="SIY237" s="26"/>
      <c r="SIZ237" s="26"/>
      <c r="SJA237" s="26"/>
      <c r="SJB237" s="26"/>
      <c r="SJC237" s="26"/>
      <c r="SJD237" s="26"/>
      <c r="SJE237" s="26"/>
      <c r="SJF237" s="26"/>
      <c r="SJG237" s="26"/>
      <c r="SJH237" s="26"/>
      <c r="SJI237" s="26"/>
      <c r="SJJ237" s="26"/>
      <c r="SJK237" s="26"/>
      <c r="SJL237" s="26"/>
      <c r="SJM237" s="26"/>
      <c r="SJN237" s="26"/>
      <c r="SJO237" s="26"/>
      <c r="SJP237" s="26"/>
      <c r="SJQ237" s="26"/>
      <c r="SJR237" s="26"/>
      <c r="SJS237" s="26"/>
      <c r="SJT237" s="26"/>
      <c r="SJU237" s="26"/>
      <c r="SJV237" s="26"/>
      <c r="SJW237" s="26"/>
      <c r="SJX237" s="26"/>
      <c r="SJY237" s="26"/>
      <c r="SJZ237" s="26"/>
      <c r="SKA237" s="26"/>
      <c r="SKB237" s="26"/>
      <c r="SKC237" s="26"/>
      <c r="SKD237" s="26"/>
      <c r="SKE237" s="26"/>
      <c r="SKF237" s="26"/>
      <c r="SKG237" s="26"/>
      <c r="SKH237" s="26"/>
      <c r="SKI237" s="26"/>
      <c r="SKJ237" s="26"/>
      <c r="SKK237" s="26"/>
      <c r="SKL237" s="26"/>
      <c r="SKM237" s="26"/>
      <c r="SKN237" s="26"/>
      <c r="SKO237" s="26"/>
      <c r="SKP237" s="26"/>
      <c r="SKQ237" s="26"/>
      <c r="SKR237" s="26"/>
      <c r="SKS237" s="26"/>
      <c r="SKT237" s="26"/>
      <c r="SKU237" s="26"/>
      <c r="SKV237" s="26"/>
      <c r="SKW237" s="26"/>
      <c r="SKX237" s="26"/>
      <c r="SKY237" s="26"/>
      <c r="SKZ237" s="26"/>
      <c r="SLA237" s="26"/>
      <c r="SLB237" s="26"/>
      <c r="SLC237" s="26"/>
      <c r="SLD237" s="26"/>
      <c r="SLE237" s="26"/>
      <c r="SLF237" s="26"/>
      <c r="SLG237" s="26"/>
      <c r="SLH237" s="26"/>
      <c r="SLI237" s="26"/>
      <c r="SLJ237" s="26"/>
      <c r="SLK237" s="26"/>
      <c r="SLL237" s="26"/>
      <c r="SLM237" s="26"/>
      <c r="SLN237" s="26"/>
      <c r="SLO237" s="26"/>
      <c r="SLP237" s="26"/>
      <c r="SLQ237" s="26"/>
      <c r="SLR237" s="26"/>
      <c r="SLS237" s="26"/>
      <c r="SLT237" s="26"/>
      <c r="SLU237" s="26"/>
      <c r="SLV237" s="26"/>
      <c r="SLW237" s="26"/>
      <c r="SLX237" s="26"/>
      <c r="SLY237" s="26"/>
      <c r="SLZ237" s="26"/>
      <c r="SMA237" s="26"/>
      <c r="SMB237" s="26"/>
      <c r="SMC237" s="26"/>
      <c r="SMD237" s="26"/>
      <c r="SME237" s="26"/>
      <c r="SMF237" s="26"/>
      <c r="SMG237" s="26"/>
      <c r="SMH237" s="26"/>
      <c r="SMI237" s="26"/>
      <c r="SMJ237" s="26"/>
      <c r="SMK237" s="26"/>
      <c r="SML237" s="26"/>
      <c r="SMM237" s="26"/>
      <c r="SMN237" s="26"/>
      <c r="SMO237" s="26"/>
      <c r="SMP237" s="26"/>
      <c r="SMQ237" s="26"/>
      <c r="SMR237" s="26"/>
      <c r="SMS237" s="26"/>
      <c r="SMT237" s="26"/>
      <c r="SMU237" s="26"/>
      <c r="SMV237" s="26"/>
      <c r="SMW237" s="26"/>
      <c r="SMX237" s="26"/>
      <c r="SMY237" s="26"/>
      <c r="SMZ237" s="26"/>
      <c r="SNA237" s="26"/>
      <c r="SNB237" s="26"/>
      <c r="SNC237" s="26"/>
      <c r="SND237" s="26"/>
      <c r="SNE237" s="26"/>
      <c r="SNF237" s="26"/>
      <c r="SNG237" s="26"/>
      <c r="SNH237" s="26"/>
      <c r="SNI237" s="26"/>
      <c r="SNJ237" s="26"/>
      <c r="SNK237" s="26"/>
      <c r="SNL237" s="26"/>
      <c r="SNM237" s="26"/>
      <c r="SNN237" s="26"/>
      <c r="SNO237" s="26"/>
      <c r="SNP237" s="26"/>
      <c r="SNQ237" s="26"/>
      <c r="SNR237" s="26"/>
      <c r="SNS237" s="26"/>
      <c r="SNT237" s="26"/>
      <c r="SNU237" s="26"/>
      <c r="SNV237" s="26"/>
      <c r="SNW237" s="26"/>
      <c r="SNX237" s="26"/>
      <c r="SNY237" s="26"/>
      <c r="SNZ237" s="26"/>
      <c r="SOA237" s="26"/>
      <c r="SOB237" s="26"/>
      <c r="SOC237" s="26"/>
      <c r="SOD237" s="26"/>
      <c r="SOE237" s="26"/>
      <c r="SOF237" s="26"/>
      <c r="SOG237" s="26"/>
      <c r="SOH237" s="26"/>
      <c r="SOI237" s="26"/>
      <c r="SOJ237" s="26"/>
      <c r="SOK237" s="26"/>
      <c r="SOL237" s="26"/>
      <c r="SOM237" s="26"/>
      <c r="SON237" s="26"/>
      <c r="SOO237" s="26"/>
      <c r="SOP237" s="26"/>
      <c r="SOQ237" s="26"/>
      <c r="SOR237" s="26"/>
      <c r="SOS237" s="26"/>
      <c r="SOT237" s="26"/>
      <c r="SOU237" s="26"/>
      <c r="SOV237" s="26"/>
      <c r="SOW237" s="26"/>
      <c r="SOX237" s="26"/>
      <c r="SOY237" s="26"/>
      <c r="SOZ237" s="26"/>
      <c r="SPA237" s="26"/>
      <c r="SPB237" s="26"/>
      <c r="SPC237" s="26"/>
      <c r="SPD237" s="26"/>
      <c r="SPE237" s="26"/>
      <c r="SPF237" s="26"/>
      <c r="SPG237" s="26"/>
      <c r="SPH237" s="26"/>
      <c r="SPI237" s="26"/>
      <c r="SPJ237" s="26"/>
      <c r="SPK237" s="26"/>
      <c r="SPL237" s="26"/>
      <c r="SPM237" s="26"/>
      <c r="SPN237" s="26"/>
      <c r="SPO237" s="26"/>
      <c r="SPP237" s="26"/>
      <c r="SPQ237" s="26"/>
      <c r="SPR237" s="26"/>
      <c r="SPS237" s="26"/>
      <c r="SPT237" s="26"/>
      <c r="SPU237" s="26"/>
      <c r="SPV237" s="26"/>
      <c r="SPW237" s="26"/>
      <c r="SPX237" s="26"/>
      <c r="SPY237" s="26"/>
      <c r="SPZ237" s="26"/>
      <c r="SQA237" s="26"/>
      <c r="SQB237" s="26"/>
      <c r="SQC237" s="26"/>
      <c r="SQD237" s="26"/>
      <c r="SQE237" s="26"/>
      <c r="SQF237" s="26"/>
      <c r="SQG237" s="26"/>
      <c r="SQH237" s="26"/>
      <c r="SQI237" s="26"/>
      <c r="SQJ237" s="26"/>
      <c r="SQK237" s="26"/>
      <c r="SQL237" s="26"/>
      <c r="SQM237" s="26"/>
      <c r="SQN237" s="26"/>
      <c r="SQO237" s="26"/>
      <c r="SQP237" s="26"/>
      <c r="SQQ237" s="26"/>
      <c r="SQR237" s="26"/>
      <c r="SQS237" s="26"/>
      <c r="SQT237" s="26"/>
      <c r="SQU237" s="26"/>
      <c r="SQV237" s="26"/>
      <c r="SQW237" s="26"/>
      <c r="SQX237" s="26"/>
      <c r="SQY237" s="26"/>
      <c r="SQZ237" s="26"/>
      <c r="SRA237" s="26"/>
      <c r="SRB237" s="26"/>
      <c r="SRC237" s="26"/>
      <c r="SRD237" s="26"/>
      <c r="SRE237" s="26"/>
      <c r="SRF237" s="26"/>
      <c r="SRG237" s="26"/>
      <c r="SRH237" s="26"/>
      <c r="SRI237" s="26"/>
      <c r="SRJ237" s="26"/>
      <c r="SRK237" s="26"/>
      <c r="SRL237" s="26"/>
      <c r="SRM237" s="26"/>
      <c r="SRN237" s="26"/>
      <c r="SRO237" s="26"/>
      <c r="SRP237" s="26"/>
      <c r="SRQ237" s="26"/>
      <c r="SRR237" s="26"/>
      <c r="SRS237" s="26"/>
      <c r="SRT237" s="26"/>
      <c r="SRU237" s="26"/>
      <c r="SRV237" s="26"/>
      <c r="SRW237" s="26"/>
      <c r="SRX237" s="26"/>
      <c r="SRY237" s="26"/>
      <c r="SRZ237" s="26"/>
      <c r="SSA237" s="26"/>
      <c r="SSB237" s="26"/>
      <c r="SSC237" s="26"/>
      <c r="SSD237" s="26"/>
      <c r="SSE237" s="26"/>
      <c r="SSF237" s="26"/>
      <c r="SSG237" s="26"/>
      <c r="SSH237" s="26"/>
      <c r="SSI237" s="26"/>
      <c r="SSJ237" s="26"/>
      <c r="SSK237" s="26"/>
      <c r="SSL237" s="26"/>
      <c r="SSM237" s="26"/>
      <c r="SSN237" s="26"/>
      <c r="SSO237" s="26"/>
      <c r="SSP237" s="26"/>
      <c r="SSQ237" s="26"/>
      <c r="SSR237" s="26"/>
      <c r="SSS237" s="26"/>
      <c r="SST237" s="26"/>
      <c r="SSU237" s="26"/>
      <c r="SSV237" s="26"/>
      <c r="SSW237" s="26"/>
      <c r="SSX237" s="26"/>
      <c r="SSY237" s="26"/>
      <c r="SSZ237" s="26"/>
      <c r="STA237" s="26"/>
      <c r="STB237" s="26"/>
      <c r="STC237" s="26"/>
      <c r="STD237" s="26"/>
      <c r="STE237" s="26"/>
      <c r="STF237" s="26"/>
      <c r="STG237" s="26"/>
      <c r="STH237" s="26"/>
      <c r="STI237" s="26"/>
      <c r="STJ237" s="26"/>
      <c r="STK237" s="26"/>
      <c r="STL237" s="26"/>
      <c r="STM237" s="26"/>
      <c r="STN237" s="26"/>
      <c r="STO237" s="26"/>
      <c r="STP237" s="26"/>
      <c r="STQ237" s="26"/>
      <c r="STR237" s="26"/>
      <c r="STS237" s="26"/>
      <c r="STT237" s="26"/>
      <c r="STU237" s="26"/>
      <c r="STV237" s="26"/>
      <c r="STW237" s="26"/>
      <c r="STX237" s="26"/>
      <c r="STY237" s="26"/>
      <c r="STZ237" s="26"/>
      <c r="SUA237" s="26"/>
      <c r="SUB237" s="26"/>
      <c r="SUC237" s="26"/>
      <c r="SUD237" s="26"/>
      <c r="SUE237" s="26"/>
      <c r="SUF237" s="26"/>
      <c r="SUG237" s="26"/>
      <c r="SUH237" s="26"/>
      <c r="SUI237" s="26"/>
      <c r="SUJ237" s="26"/>
      <c r="SUK237" s="26"/>
      <c r="SUL237" s="26"/>
      <c r="SUM237" s="26"/>
      <c r="SUN237" s="26"/>
      <c r="SUO237" s="26"/>
      <c r="SUP237" s="26"/>
      <c r="SUQ237" s="26"/>
      <c r="SUR237" s="26"/>
      <c r="SUS237" s="26"/>
      <c r="SUT237" s="26"/>
      <c r="SUU237" s="26"/>
      <c r="SUV237" s="26"/>
      <c r="SUW237" s="26"/>
      <c r="SUX237" s="26"/>
      <c r="SUY237" s="26"/>
      <c r="SUZ237" s="26"/>
      <c r="SVA237" s="26"/>
      <c r="SVB237" s="26"/>
      <c r="SVC237" s="26"/>
      <c r="SVD237" s="26"/>
      <c r="SVE237" s="26"/>
      <c r="SVF237" s="26"/>
      <c r="SVG237" s="26"/>
      <c r="SVH237" s="26"/>
      <c r="SVI237" s="26"/>
      <c r="SVJ237" s="26"/>
      <c r="SVK237" s="26"/>
      <c r="SVL237" s="26"/>
      <c r="SVM237" s="26"/>
      <c r="SVN237" s="26"/>
      <c r="SVO237" s="26"/>
      <c r="SVP237" s="26"/>
      <c r="SVQ237" s="26"/>
      <c r="SVR237" s="26"/>
      <c r="SVS237" s="26"/>
      <c r="SVT237" s="26"/>
      <c r="SVU237" s="26"/>
      <c r="SVV237" s="26"/>
      <c r="SVW237" s="26"/>
      <c r="SVX237" s="26"/>
      <c r="SVY237" s="26"/>
      <c r="SVZ237" s="26"/>
      <c r="SWA237" s="26"/>
      <c r="SWB237" s="26"/>
      <c r="SWC237" s="26"/>
      <c r="SWD237" s="26"/>
      <c r="SWE237" s="26"/>
      <c r="SWF237" s="26"/>
      <c r="SWG237" s="26"/>
      <c r="SWH237" s="26"/>
      <c r="SWI237" s="26"/>
      <c r="SWJ237" s="26"/>
      <c r="SWK237" s="26"/>
      <c r="SWL237" s="26"/>
      <c r="SWM237" s="26"/>
      <c r="SWN237" s="26"/>
      <c r="SWO237" s="26"/>
      <c r="SWP237" s="26"/>
      <c r="SWQ237" s="26"/>
      <c r="SWR237" s="26"/>
      <c r="SWS237" s="26"/>
      <c r="SWT237" s="26"/>
      <c r="SWU237" s="26"/>
      <c r="SWV237" s="26"/>
      <c r="SWW237" s="26"/>
      <c r="SWX237" s="26"/>
      <c r="SWY237" s="26"/>
      <c r="SWZ237" s="26"/>
      <c r="SXA237" s="26"/>
      <c r="SXB237" s="26"/>
      <c r="SXC237" s="26"/>
      <c r="SXD237" s="26"/>
      <c r="SXE237" s="26"/>
      <c r="SXF237" s="26"/>
      <c r="SXG237" s="26"/>
      <c r="SXH237" s="26"/>
      <c r="SXI237" s="26"/>
      <c r="SXJ237" s="26"/>
      <c r="SXK237" s="26"/>
      <c r="SXL237" s="26"/>
      <c r="SXM237" s="26"/>
      <c r="SXN237" s="26"/>
      <c r="SXO237" s="26"/>
      <c r="SXP237" s="26"/>
      <c r="SXQ237" s="26"/>
      <c r="SXR237" s="26"/>
      <c r="SXS237" s="26"/>
      <c r="SXT237" s="26"/>
      <c r="SXU237" s="26"/>
      <c r="SXV237" s="26"/>
      <c r="SXW237" s="26"/>
      <c r="SXX237" s="26"/>
      <c r="SXY237" s="26"/>
      <c r="SXZ237" s="26"/>
      <c r="SYA237" s="26"/>
      <c r="SYB237" s="26"/>
      <c r="SYC237" s="26"/>
      <c r="SYD237" s="26"/>
      <c r="SYE237" s="26"/>
      <c r="SYF237" s="26"/>
      <c r="SYG237" s="26"/>
      <c r="SYH237" s="26"/>
      <c r="SYI237" s="26"/>
      <c r="SYJ237" s="26"/>
      <c r="SYK237" s="26"/>
      <c r="SYL237" s="26"/>
      <c r="SYM237" s="26"/>
      <c r="SYN237" s="26"/>
      <c r="SYO237" s="26"/>
      <c r="SYP237" s="26"/>
      <c r="SYQ237" s="26"/>
      <c r="SYR237" s="26"/>
      <c r="SYS237" s="26"/>
      <c r="SYT237" s="26"/>
      <c r="SYU237" s="26"/>
      <c r="SYV237" s="26"/>
      <c r="SYW237" s="26"/>
      <c r="SYX237" s="26"/>
      <c r="SYY237" s="26"/>
      <c r="SYZ237" s="26"/>
      <c r="SZA237" s="26"/>
      <c r="SZB237" s="26"/>
      <c r="SZC237" s="26"/>
      <c r="SZD237" s="26"/>
      <c r="SZE237" s="26"/>
      <c r="SZF237" s="26"/>
      <c r="SZG237" s="26"/>
      <c r="SZH237" s="26"/>
      <c r="SZI237" s="26"/>
      <c r="SZJ237" s="26"/>
      <c r="SZK237" s="26"/>
      <c r="SZL237" s="26"/>
      <c r="SZM237" s="26"/>
      <c r="SZN237" s="26"/>
      <c r="SZO237" s="26"/>
      <c r="SZP237" s="26"/>
      <c r="SZQ237" s="26"/>
      <c r="SZR237" s="26"/>
      <c r="SZS237" s="26"/>
      <c r="SZT237" s="26"/>
      <c r="SZU237" s="26"/>
      <c r="SZV237" s="26"/>
      <c r="SZW237" s="26"/>
      <c r="SZX237" s="26"/>
      <c r="SZY237" s="26"/>
      <c r="SZZ237" s="26"/>
      <c r="TAA237" s="26"/>
      <c r="TAB237" s="26"/>
      <c r="TAC237" s="26"/>
      <c r="TAD237" s="26"/>
      <c r="TAE237" s="26"/>
      <c r="TAF237" s="26"/>
      <c r="TAG237" s="26"/>
      <c r="TAH237" s="26"/>
      <c r="TAI237" s="26"/>
      <c r="TAJ237" s="26"/>
      <c r="TAK237" s="26"/>
      <c r="TAL237" s="26"/>
      <c r="TAM237" s="26"/>
      <c r="TAN237" s="26"/>
      <c r="TAO237" s="26"/>
      <c r="TAP237" s="26"/>
      <c r="TAQ237" s="26"/>
      <c r="TAR237" s="26"/>
      <c r="TAS237" s="26"/>
      <c r="TAT237" s="26"/>
      <c r="TAU237" s="26"/>
      <c r="TAV237" s="26"/>
      <c r="TAW237" s="26"/>
      <c r="TAX237" s="26"/>
      <c r="TAY237" s="26"/>
      <c r="TAZ237" s="26"/>
      <c r="TBA237" s="26"/>
      <c r="TBB237" s="26"/>
      <c r="TBC237" s="26"/>
      <c r="TBD237" s="26"/>
      <c r="TBE237" s="26"/>
      <c r="TBF237" s="26"/>
      <c r="TBG237" s="26"/>
      <c r="TBH237" s="26"/>
      <c r="TBI237" s="26"/>
      <c r="TBJ237" s="26"/>
      <c r="TBK237" s="26"/>
      <c r="TBL237" s="26"/>
      <c r="TBM237" s="26"/>
      <c r="TBN237" s="26"/>
      <c r="TBO237" s="26"/>
      <c r="TBP237" s="26"/>
      <c r="TBQ237" s="26"/>
      <c r="TBR237" s="26"/>
      <c r="TBS237" s="26"/>
      <c r="TBT237" s="26"/>
      <c r="TBU237" s="26"/>
      <c r="TBV237" s="26"/>
      <c r="TBW237" s="26"/>
      <c r="TBX237" s="26"/>
      <c r="TBY237" s="26"/>
      <c r="TBZ237" s="26"/>
      <c r="TCA237" s="26"/>
      <c r="TCB237" s="26"/>
      <c r="TCC237" s="26"/>
      <c r="TCD237" s="26"/>
      <c r="TCE237" s="26"/>
      <c r="TCF237" s="26"/>
      <c r="TCG237" s="26"/>
      <c r="TCH237" s="26"/>
      <c r="TCI237" s="26"/>
      <c r="TCJ237" s="26"/>
      <c r="TCK237" s="26"/>
      <c r="TCL237" s="26"/>
      <c r="TCM237" s="26"/>
      <c r="TCN237" s="26"/>
      <c r="TCO237" s="26"/>
      <c r="TCP237" s="26"/>
      <c r="TCQ237" s="26"/>
      <c r="TCR237" s="26"/>
      <c r="TCS237" s="26"/>
      <c r="TCT237" s="26"/>
      <c r="TCU237" s="26"/>
      <c r="TCV237" s="26"/>
      <c r="TCW237" s="26"/>
      <c r="TCX237" s="26"/>
      <c r="TCY237" s="26"/>
      <c r="TCZ237" s="26"/>
      <c r="TDA237" s="26"/>
      <c r="TDB237" s="26"/>
      <c r="TDC237" s="26"/>
      <c r="TDD237" s="26"/>
      <c r="TDE237" s="26"/>
      <c r="TDF237" s="26"/>
      <c r="TDG237" s="26"/>
      <c r="TDH237" s="26"/>
      <c r="TDI237" s="26"/>
      <c r="TDJ237" s="26"/>
      <c r="TDK237" s="26"/>
      <c r="TDL237" s="26"/>
      <c r="TDM237" s="26"/>
      <c r="TDN237" s="26"/>
      <c r="TDO237" s="26"/>
      <c r="TDP237" s="26"/>
      <c r="TDQ237" s="26"/>
      <c r="TDR237" s="26"/>
      <c r="TDS237" s="26"/>
      <c r="TDT237" s="26"/>
      <c r="TDU237" s="26"/>
      <c r="TDV237" s="26"/>
      <c r="TDW237" s="26"/>
      <c r="TDX237" s="26"/>
      <c r="TDY237" s="26"/>
      <c r="TDZ237" s="26"/>
      <c r="TEA237" s="26"/>
      <c r="TEB237" s="26"/>
      <c r="TEC237" s="26"/>
      <c r="TED237" s="26"/>
      <c r="TEE237" s="26"/>
      <c r="TEF237" s="26"/>
      <c r="TEG237" s="26"/>
      <c r="TEH237" s="26"/>
      <c r="TEI237" s="26"/>
      <c r="TEJ237" s="26"/>
      <c r="TEK237" s="26"/>
      <c r="TEL237" s="26"/>
      <c r="TEM237" s="26"/>
      <c r="TEN237" s="26"/>
      <c r="TEO237" s="26"/>
      <c r="TEP237" s="26"/>
      <c r="TEQ237" s="26"/>
      <c r="TER237" s="26"/>
      <c r="TES237" s="26"/>
      <c r="TET237" s="26"/>
      <c r="TEU237" s="26"/>
      <c r="TEV237" s="26"/>
      <c r="TEW237" s="26"/>
      <c r="TEX237" s="26"/>
      <c r="TEY237" s="26"/>
      <c r="TEZ237" s="26"/>
      <c r="TFA237" s="26"/>
      <c r="TFB237" s="26"/>
      <c r="TFC237" s="26"/>
      <c r="TFD237" s="26"/>
      <c r="TFE237" s="26"/>
      <c r="TFF237" s="26"/>
      <c r="TFG237" s="26"/>
      <c r="TFH237" s="26"/>
      <c r="TFI237" s="26"/>
      <c r="TFJ237" s="26"/>
      <c r="TFK237" s="26"/>
      <c r="TFL237" s="26"/>
      <c r="TFM237" s="26"/>
      <c r="TFN237" s="26"/>
      <c r="TFO237" s="26"/>
      <c r="TFP237" s="26"/>
      <c r="TFQ237" s="26"/>
      <c r="TFR237" s="26"/>
      <c r="TFS237" s="26"/>
      <c r="TFT237" s="26"/>
      <c r="TFU237" s="26"/>
      <c r="TFV237" s="26"/>
      <c r="TFW237" s="26"/>
      <c r="TFX237" s="26"/>
      <c r="TFY237" s="26"/>
      <c r="TFZ237" s="26"/>
      <c r="TGA237" s="26"/>
      <c r="TGB237" s="26"/>
      <c r="TGC237" s="26"/>
      <c r="TGD237" s="26"/>
      <c r="TGE237" s="26"/>
      <c r="TGF237" s="26"/>
      <c r="TGG237" s="26"/>
      <c r="TGH237" s="26"/>
      <c r="TGI237" s="26"/>
      <c r="TGJ237" s="26"/>
      <c r="TGK237" s="26"/>
      <c r="TGL237" s="26"/>
      <c r="TGM237" s="26"/>
      <c r="TGN237" s="26"/>
      <c r="TGO237" s="26"/>
      <c r="TGP237" s="26"/>
      <c r="TGQ237" s="26"/>
      <c r="TGR237" s="26"/>
      <c r="TGS237" s="26"/>
      <c r="TGT237" s="26"/>
      <c r="TGU237" s="26"/>
      <c r="TGV237" s="26"/>
      <c r="TGW237" s="26"/>
      <c r="TGX237" s="26"/>
      <c r="TGY237" s="26"/>
      <c r="TGZ237" s="26"/>
      <c r="THA237" s="26"/>
      <c r="THB237" s="26"/>
      <c r="THC237" s="26"/>
      <c r="THD237" s="26"/>
      <c r="THE237" s="26"/>
      <c r="THF237" s="26"/>
      <c r="THG237" s="26"/>
      <c r="THH237" s="26"/>
      <c r="THI237" s="26"/>
      <c r="THJ237" s="26"/>
      <c r="THK237" s="26"/>
      <c r="THL237" s="26"/>
      <c r="THM237" s="26"/>
      <c r="THN237" s="26"/>
      <c r="THO237" s="26"/>
      <c r="THP237" s="26"/>
      <c r="THQ237" s="26"/>
      <c r="THR237" s="26"/>
      <c r="THS237" s="26"/>
      <c r="THT237" s="26"/>
      <c r="THU237" s="26"/>
      <c r="THV237" s="26"/>
      <c r="THW237" s="26"/>
      <c r="THX237" s="26"/>
      <c r="THY237" s="26"/>
      <c r="THZ237" s="26"/>
      <c r="TIA237" s="26"/>
      <c r="TIB237" s="26"/>
      <c r="TIC237" s="26"/>
      <c r="TID237" s="26"/>
      <c r="TIE237" s="26"/>
      <c r="TIF237" s="26"/>
      <c r="TIG237" s="26"/>
      <c r="TIH237" s="26"/>
      <c r="TII237" s="26"/>
      <c r="TIJ237" s="26"/>
      <c r="TIK237" s="26"/>
      <c r="TIL237" s="26"/>
      <c r="TIM237" s="26"/>
      <c r="TIN237" s="26"/>
      <c r="TIO237" s="26"/>
      <c r="TIP237" s="26"/>
      <c r="TIQ237" s="26"/>
      <c r="TIR237" s="26"/>
      <c r="TIS237" s="26"/>
      <c r="TIT237" s="26"/>
      <c r="TIU237" s="26"/>
      <c r="TIV237" s="26"/>
      <c r="TIW237" s="26"/>
      <c r="TIX237" s="26"/>
      <c r="TIY237" s="26"/>
      <c r="TIZ237" s="26"/>
      <c r="TJA237" s="26"/>
      <c r="TJB237" s="26"/>
      <c r="TJC237" s="26"/>
      <c r="TJD237" s="26"/>
      <c r="TJE237" s="26"/>
      <c r="TJF237" s="26"/>
      <c r="TJG237" s="26"/>
      <c r="TJH237" s="26"/>
      <c r="TJI237" s="26"/>
      <c r="TJJ237" s="26"/>
      <c r="TJK237" s="26"/>
      <c r="TJL237" s="26"/>
      <c r="TJM237" s="26"/>
      <c r="TJN237" s="26"/>
      <c r="TJO237" s="26"/>
      <c r="TJP237" s="26"/>
      <c r="TJQ237" s="26"/>
      <c r="TJR237" s="26"/>
      <c r="TJS237" s="26"/>
      <c r="TJT237" s="26"/>
      <c r="TJU237" s="26"/>
      <c r="TJV237" s="26"/>
      <c r="TJW237" s="26"/>
      <c r="TJX237" s="26"/>
      <c r="TJY237" s="26"/>
      <c r="TJZ237" s="26"/>
      <c r="TKA237" s="26"/>
      <c r="TKB237" s="26"/>
      <c r="TKC237" s="26"/>
      <c r="TKD237" s="26"/>
      <c r="TKE237" s="26"/>
      <c r="TKF237" s="26"/>
      <c r="TKG237" s="26"/>
      <c r="TKH237" s="26"/>
      <c r="TKI237" s="26"/>
      <c r="TKJ237" s="26"/>
      <c r="TKK237" s="26"/>
      <c r="TKL237" s="26"/>
      <c r="TKM237" s="26"/>
      <c r="TKN237" s="26"/>
      <c r="TKO237" s="26"/>
      <c r="TKP237" s="26"/>
      <c r="TKQ237" s="26"/>
      <c r="TKR237" s="26"/>
      <c r="TKS237" s="26"/>
      <c r="TKT237" s="26"/>
      <c r="TKU237" s="26"/>
      <c r="TKV237" s="26"/>
      <c r="TKW237" s="26"/>
      <c r="TKX237" s="26"/>
      <c r="TKY237" s="26"/>
      <c r="TKZ237" s="26"/>
      <c r="TLA237" s="26"/>
      <c r="TLB237" s="26"/>
      <c r="TLC237" s="26"/>
      <c r="TLD237" s="26"/>
      <c r="TLE237" s="26"/>
      <c r="TLF237" s="26"/>
      <c r="TLG237" s="26"/>
      <c r="TLH237" s="26"/>
      <c r="TLI237" s="26"/>
      <c r="TLJ237" s="26"/>
      <c r="TLK237" s="26"/>
      <c r="TLL237" s="26"/>
      <c r="TLM237" s="26"/>
      <c r="TLN237" s="26"/>
      <c r="TLO237" s="26"/>
      <c r="TLP237" s="26"/>
      <c r="TLQ237" s="26"/>
      <c r="TLR237" s="26"/>
      <c r="TLS237" s="26"/>
      <c r="TLT237" s="26"/>
      <c r="TLU237" s="26"/>
      <c r="TLV237" s="26"/>
      <c r="TLW237" s="26"/>
      <c r="TLX237" s="26"/>
      <c r="TLY237" s="26"/>
      <c r="TLZ237" s="26"/>
      <c r="TMA237" s="26"/>
      <c r="TMB237" s="26"/>
      <c r="TMC237" s="26"/>
      <c r="TMD237" s="26"/>
      <c r="TME237" s="26"/>
      <c r="TMF237" s="26"/>
      <c r="TMG237" s="26"/>
      <c r="TMH237" s="26"/>
      <c r="TMI237" s="26"/>
      <c r="TMJ237" s="26"/>
      <c r="TMK237" s="26"/>
      <c r="TML237" s="26"/>
      <c r="TMM237" s="26"/>
      <c r="TMN237" s="26"/>
      <c r="TMO237" s="26"/>
      <c r="TMP237" s="26"/>
      <c r="TMQ237" s="26"/>
      <c r="TMR237" s="26"/>
      <c r="TMS237" s="26"/>
      <c r="TMT237" s="26"/>
      <c r="TMU237" s="26"/>
      <c r="TMV237" s="26"/>
      <c r="TMW237" s="26"/>
      <c r="TMX237" s="26"/>
      <c r="TMY237" s="26"/>
      <c r="TMZ237" s="26"/>
      <c r="TNA237" s="26"/>
      <c r="TNB237" s="26"/>
      <c r="TNC237" s="26"/>
      <c r="TND237" s="26"/>
      <c r="TNE237" s="26"/>
      <c r="TNF237" s="26"/>
      <c r="TNG237" s="26"/>
      <c r="TNH237" s="26"/>
      <c r="TNI237" s="26"/>
      <c r="TNJ237" s="26"/>
      <c r="TNK237" s="26"/>
      <c r="TNL237" s="26"/>
      <c r="TNM237" s="26"/>
      <c r="TNN237" s="26"/>
      <c r="TNO237" s="26"/>
      <c r="TNP237" s="26"/>
      <c r="TNQ237" s="26"/>
      <c r="TNR237" s="26"/>
      <c r="TNS237" s="26"/>
      <c r="TNT237" s="26"/>
      <c r="TNU237" s="26"/>
      <c r="TNV237" s="26"/>
      <c r="TNW237" s="26"/>
      <c r="TNX237" s="26"/>
      <c r="TNY237" s="26"/>
      <c r="TNZ237" s="26"/>
      <c r="TOA237" s="26"/>
      <c r="TOB237" s="26"/>
      <c r="TOC237" s="26"/>
      <c r="TOD237" s="26"/>
      <c r="TOE237" s="26"/>
      <c r="TOF237" s="26"/>
      <c r="TOG237" s="26"/>
      <c r="TOH237" s="26"/>
      <c r="TOI237" s="26"/>
      <c r="TOJ237" s="26"/>
      <c r="TOK237" s="26"/>
      <c r="TOL237" s="26"/>
      <c r="TOM237" s="26"/>
      <c r="TON237" s="26"/>
      <c r="TOO237" s="26"/>
      <c r="TOP237" s="26"/>
      <c r="TOQ237" s="26"/>
      <c r="TOR237" s="26"/>
      <c r="TOS237" s="26"/>
      <c r="TOT237" s="26"/>
      <c r="TOU237" s="26"/>
      <c r="TOV237" s="26"/>
      <c r="TOW237" s="26"/>
      <c r="TOX237" s="26"/>
      <c r="TOY237" s="26"/>
      <c r="TOZ237" s="26"/>
      <c r="TPA237" s="26"/>
      <c r="TPB237" s="26"/>
      <c r="TPC237" s="26"/>
      <c r="TPD237" s="26"/>
      <c r="TPE237" s="26"/>
      <c r="TPF237" s="26"/>
      <c r="TPG237" s="26"/>
      <c r="TPH237" s="26"/>
      <c r="TPI237" s="26"/>
      <c r="TPJ237" s="26"/>
      <c r="TPK237" s="26"/>
      <c r="TPL237" s="26"/>
      <c r="TPM237" s="26"/>
      <c r="TPN237" s="26"/>
      <c r="TPO237" s="26"/>
      <c r="TPP237" s="26"/>
      <c r="TPQ237" s="26"/>
      <c r="TPR237" s="26"/>
      <c r="TPS237" s="26"/>
      <c r="TPT237" s="26"/>
      <c r="TPU237" s="26"/>
      <c r="TPV237" s="26"/>
      <c r="TPW237" s="26"/>
      <c r="TPX237" s="26"/>
      <c r="TPY237" s="26"/>
      <c r="TPZ237" s="26"/>
      <c r="TQA237" s="26"/>
      <c r="TQB237" s="26"/>
      <c r="TQC237" s="26"/>
      <c r="TQD237" s="26"/>
      <c r="TQE237" s="26"/>
      <c r="TQF237" s="26"/>
      <c r="TQG237" s="26"/>
      <c r="TQH237" s="26"/>
      <c r="TQI237" s="26"/>
      <c r="TQJ237" s="26"/>
      <c r="TQK237" s="26"/>
      <c r="TQL237" s="26"/>
      <c r="TQM237" s="26"/>
      <c r="TQN237" s="26"/>
      <c r="TQO237" s="26"/>
      <c r="TQP237" s="26"/>
      <c r="TQQ237" s="26"/>
      <c r="TQR237" s="26"/>
      <c r="TQS237" s="26"/>
      <c r="TQT237" s="26"/>
      <c r="TQU237" s="26"/>
      <c r="TQV237" s="26"/>
      <c r="TQW237" s="26"/>
      <c r="TQX237" s="26"/>
      <c r="TQY237" s="26"/>
      <c r="TQZ237" s="26"/>
      <c r="TRA237" s="26"/>
      <c r="TRB237" s="26"/>
      <c r="TRC237" s="26"/>
      <c r="TRD237" s="26"/>
      <c r="TRE237" s="26"/>
      <c r="TRF237" s="26"/>
      <c r="TRG237" s="26"/>
      <c r="TRH237" s="26"/>
      <c r="TRI237" s="26"/>
      <c r="TRJ237" s="26"/>
      <c r="TRK237" s="26"/>
      <c r="TRL237" s="26"/>
      <c r="TRM237" s="26"/>
      <c r="TRN237" s="26"/>
      <c r="TRO237" s="26"/>
      <c r="TRP237" s="26"/>
      <c r="TRQ237" s="26"/>
      <c r="TRR237" s="26"/>
      <c r="TRS237" s="26"/>
      <c r="TRT237" s="26"/>
      <c r="TRU237" s="26"/>
      <c r="TRV237" s="26"/>
      <c r="TRW237" s="26"/>
      <c r="TRX237" s="26"/>
      <c r="TRY237" s="26"/>
      <c r="TRZ237" s="26"/>
      <c r="TSA237" s="26"/>
      <c r="TSB237" s="26"/>
      <c r="TSC237" s="26"/>
      <c r="TSD237" s="26"/>
      <c r="TSE237" s="26"/>
      <c r="TSF237" s="26"/>
      <c r="TSG237" s="26"/>
      <c r="TSH237" s="26"/>
      <c r="TSI237" s="26"/>
      <c r="TSJ237" s="26"/>
      <c r="TSK237" s="26"/>
      <c r="TSL237" s="26"/>
      <c r="TSM237" s="26"/>
      <c r="TSN237" s="26"/>
      <c r="TSO237" s="26"/>
      <c r="TSP237" s="26"/>
      <c r="TSQ237" s="26"/>
      <c r="TSR237" s="26"/>
      <c r="TSS237" s="26"/>
      <c r="TST237" s="26"/>
      <c r="TSU237" s="26"/>
      <c r="TSV237" s="26"/>
      <c r="TSW237" s="26"/>
      <c r="TSX237" s="26"/>
      <c r="TSY237" s="26"/>
      <c r="TSZ237" s="26"/>
      <c r="TTA237" s="26"/>
      <c r="TTB237" s="26"/>
      <c r="TTC237" s="26"/>
      <c r="TTD237" s="26"/>
      <c r="TTE237" s="26"/>
      <c r="TTF237" s="26"/>
      <c r="TTG237" s="26"/>
      <c r="TTH237" s="26"/>
      <c r="TTI237" s="26"/>
      <c r="TTJ237" s="26"/>
      <c r="TTK237" s="26"/>
      <c r="TTL237" s="26"/>
      <c r="TTM237" s="26"/>
      <c r="TTN237" s="26"/>
      <c r="TTO237" s="26"/>
      <c r="TTP237" s="26"/>
      <c r="TTQ237" s="26"/>
      <c r="TTR237" s="26"/>
      <c r="TTS237" s="26"/>
      <c r="TTT237" s="26"/>
      <c r="TTU237" s="26"/>
      <c r="TTV237" s="26"/>
      <c r="TTW237" s="26"/>
      <c r="TTX237" s="26"/>
      <c r="TTY237" s="26"/>
      <c r="TTZ237" s="26"/>
      <c r="TUA237" s="26"/>
      <c r="TUB237" s="26"/>
      <c r="TUC237" s="26"/>
      <c r="TUD237" s="26"/>
      <c r="TUE237" s="26"/>
      <c r="TUF237" s="26"/>
      <c r="TUG237" s="26"/>
      <c r="TUH237" s="26"/>
      <c r="TUI237" s="26"/>
      <c r="TUJ237" s="26"/>
      <c r="TUK237" s="26"/>
      <c r="TUL237" s="26"/>
      <c r="TUM237" s="26"/>
      <c r="TUN237" s="26"/>
      <c r="TUO237" s="26"/>
      <c r="TUP237" s="26"/>
      <c r="TUQ237" s="26"/>
      <c r="TUR237" s="26"/>
      <c r="TUS237" s="26"/>
      <c r="TUT237" s="26"/>
      <c r="TUU237" s="26"/>
      <c r="TUV237" s="26"/>
      <c r="TUW237" s="26"/>
      <c r="TUX237" s="26"/>
      <c r="TUY237" s="26"/>
      <c r="TUZ237" s="26"/>
      <c r="TVA237" s="26"/>
      <c r="TVB237" s="26"/>
      <c r="TVC237" s="26"/>
      <c r="TVD237" s="26"/>
      <c r="TVE237" s="26"/>
      <c r="TVF237" s="26"/>
      <c r="TVG237" s="26"/>
      <c r="TVH237" s="26"/>
      <c r="TVI237" s="26"/>
      <c r="TVJ237" s="26"/>
      <c r="TVK237" s="26"/>
      <c r="TVL237" s="26"/>
      <c r="TVM237" s="26"/>
      <c r="TVN237" s="26"/>
      <c r="TVO237" s="26"/>
      <c r="TVP237" s="26"/>
      <c r="TVQ237" s="26"/>
      <c r="TVR237" s="26"/>
      <c r="TVS237" s="26"/>
      <c r="TVT237" s="26"/>
      <c r="TVU237" s="26"/>
      <c r="TVV237" s="26"/>
      <c r="TVW237" s="26"/>
      <c r="TVX237" s="26"/>
      <c r="TVY237" s="26"/>
      <c r="TVZ237" s="26"/>
      <c r="TWA237" s="26"/>
      <c r="TWB237" s="26"/>
      <c r="TWC237" s="26"/>
      <c r="TWD237" s="26"/>
      <c r="TWE237" s="26"/>
      <c r="TWF237" s="26"/>
      <c r="TWG237" s="26"/>
      <c r="TWH237" s="26"/>
      <c r="TWI237" s="26"/>
      <c r="TWJ237" s="26"/>
      <c r="TWK237" s="26"/>
      <c r="TWL237" s="26"/>
      <c r="TWM237" s="26"/>
      <c r="TWN237" s="26"/>
      <c r="TWO237" s="26"/>
      <c r="TWP237" s="26"/>
      <c r="TWQ237" s="26"/>
      <c r="TWR237" s="26"/>
      <c r="TWS237" s="26"/>
      <c r="TWT237" s="26"/>
      <c r="TWU237" s="26"/>
      <c r="TWV237" s="26"/>
      <c r="TWW237" s="26"/>
      <c r="TWX237" s="26"/>
      <c r="TWY237" s="26"/>
      <c r="TWZ237" s="26"/>
      <c r="TXA237" s="26"/>
      <c r="TXB237" s="26"/>
      <c r="TXC237" s="26"/>
      <c r="TXD237" s="26"/>
      <c r="TXE237" s="26"/>
      <c r="TXF237" s="26"/>
      <c r="TXG237" s="26"/>
      <c r="TXH237" s="26"/>
      <c r="TXI237" s="26"/>
      <c r="TXJ237" s="26"/>
      <c r="TXK237" s="26"/>
      <c r="TXL237" s="26"/>
      <c r="TXM237" s="26"/>
      <c r="TXN237" s="26"/>
      <c r="TXO237" s="26"/>
      <c r="TXP237" s="26"/>
      <c r="TXQ237" s="26"/>
      <c r="TXR237" s="26"/>
      <c r="TXS237" s="26"/>
      <c r="TXT237" s="26"/>
      <c r="TXU237" s="26"/>
      <c r="TXV237" s="26"/>
      <c r="TXW237" s="26"/>
      <c r="TXX237" s="26"/>
      <c r="TXY237" s="26"/>
      <c r="TXZ237" s="26"/>
      <c r="TYA237" s="26"/>
      <c r="TYB237" s="26"/>
      <c r="TYC237" s="26"/>
      <c r="TYD237" s="26"/>
      <c r="TYE237" s="26"/>
      <c r="TYF237" s="26"/>
      <c r="TYG237" s="26"/>
      <c r="TYH237" s="26"/>
      <c r="TYI237" s="26"/>
      <c r="TYJ237" s="26"/>
      <c r="TYK237" s="26"/>
      <c r="TYL237" s="26"/>
      <c r="TYM237" s="26"/>
      <c r="TYN237" s="26"/>
      <c r="TYO237" s="26"/>
      <c r="TYP237" s="26"/>
      <c r="TYQ237" s="26"/>
      <c r="TYR237" s="26"/>
      <c r="TYS237" s="26"/>
      <c r="TYT237" s="26"/>
      <c r="TYU237" s="26"/>
      <c r="TYV237" s="26"/>
      <c r="TYW237" s="26"/>
      <c r="TYX237" s="26"/>
      <c r="TYY237" s="26"/>
      <c r="TYZ237" s="26"/>
      <c r="TZA237" s="26"/>
      <c r="TZB237" s="26"/>
      <c r="TZC237" s="26"/>
      <c r="TZD237" s="26"/>
      <c r="TZE237" s="26"/>
      <c r="TZF237" s="26"/>
      <c r="TZG237" s="26"/>
      <c r="TZH237" s="26"/>
      <c r="TZI237" s="26"/>
      <c r="TZJ237" s="26"/>
      <c r="TZK237" s="26"/>
      <c r="TZL237" s="26"/>
      <c r="TZM237" s="26"/>
      <c r="TZN237" s="26"/>
      <c r="TZO237" s="26"/>
      <c r="TZP237" s="26"/>
      <c r="TZQ237" s="26"/>
      <c r="TZR237" s="26"/>
      <c r="TZS237" s="26"/>
      <c r="TZT237" s="26"/>
      <c r="TZU237" s="26"/>
      <c r="TZV237" s="26"/>
      <c r="TZW237" s="26"/>
      <c r="TZX237" s="26"/>
      <c r="TZY237" s="26"/>
      <c r="TZZ237" s="26"/>
      <c r="UAA237" s="26"/>
      <c r="UAB237" s="26"/>
      <c r="UAC237" s="26"/>
      <c r="UAD237" s="26"/>
      <c r="UAE237" s="26"/>
      <c r="UAF237" s="26"/>
      <c r="UAG237" s="26"/>
      <c r="UAH237" s="26"/>
      <c r="UAI237" s="26"/>
      <c r="UAJ237" s="26"/>
      <c r="UAK237" s="26"/>
      <c r="UAL237" s="26"/>
      <c r="UAM237" s="26"/>
      <c r="UAN237" s="26"/>
      <c r="UAO237" s="26"/>
      <c r="UAP237" s="26"/>
      <c r="UAQ237" s="26"/>
      <c r="UAR237" s="26"/>
      <c r="UAS237" s="26"/>
      <c r="UAT237" s="26"/>
      <c r="UAU237" s="26"/>
      <c r="UAV237" s="26"/>
      <c r="UAW237" s="26"/>
      <c r="UAX237" s="26"/>
      <c r="UAY237" s="26"/>
      <c r="UAZ237" s="26"/>
      <c r="UBA237" s="26"/>
      <c r="UBB237" s="26"/>
      <c r="UBC237" s="26"/>
      <c r="UBD237" s="26"/>
      <c r="UBE237" s="26"/>
      <c r="UBF237" s="26"/>
      <c r="UBG237" s="26"/>
      <c r="UBH237" s="26"/>
      <c r="UBI237" s="26"/>
      <c r="UBJ237" s="26"/>
      <c r="UBK237" s="26"/>
      <c r="UBL237" s="26"/>
      <c r="UBM237" s="26"/>
      <c r="UBN237" s="26"/>
      <c r="UBO237" s="26"/>
      <c r="UBP237" s="26"/>
      <c r="UBQ237" s="26"/>
      <c r="UBR237" s="26"/>
      <c r="UBS237" s="26"/>
      <c r="UBT237" s="26"/>
      <c r="UBU237" s="26"/>
      <c r="UBV237" s="26"/>
      <c r="UBW237" s="26"/>
      <c r="UBX237" s="26"/>
      <c r="UBY237" s="26"/>
      <c r="UBZ237" s="26"/>
      <c r="UCA237" s="26"/>
      <c r="UCB237" s="26"/>
      <c r="UCC237" s="26"/>
      <c r="UCD237" s="26"/>
      <c r="UCE237" s="26"/>
      <c r="UCF237" s="26"/>
      <c r="UCG237" s="26"/>
      <c r="UCH237" s="26"/>
      <c r="UCI237" s="26"/>
      <c r="UCJ237" s="26"/>
      <c r="UCK237" s="26"/>
      <c r="UCL237" s="26"/>
      <c r="UCM237" s="26"/>
      <c r="UCN237" s="26"/>
      <c r="UCO237" s="26"/>
      <c r="UCP237" s="26"/>
      <c r="UCQ237" s="26"/>
      <c r="UCR237" s="26"/>
      <c r="UCS237" s="26"/>
      <c r="UCT237" s="26"/>
      <c r="UCU237" s="26"/>
      <c r="UCV237" s="26"/>
      <c r="UCW237" s="26"/>
      <c r="UCX237" s="26"/>
      <c r="UCY237" s="26"/>
      <c r="UCZ237" s="26"/>
      <c r="UDA237" s="26"/>
      <c r="UDB237" s="26"/>
      <c r="UDC237" s="26"/>
      <c r="UDD237" s="26"/>
      <c r="UDE237" s="26"/>
      <c r="UDF237" s="26"/>
      <c r="UDG237" s="26"/>
      <c r="UDH237" s="26"/>
      <c r="UDI237" s="26"/>
      <c r="UDJ237" s="26"/>
      <c r="UDK237" s="26"/>
      <c r="UDL237" s="26"/>
      <c r="UDM237" s="26"/>
      <c r="UDN237" s="26"/>
      <c r="UDO237" s="26"/>
      <c r="UDP237" s="26"/>
      <c r="UDQ237" s="26"/>
      <c r="UDR237" s="26"/>
      <c r="UDS237" s="26"/>
      <c r="UDT237" s="26"/>
      <c r="UDU237" s="26"/>
      <c r="UDV237" s="26"/>
      <c r="UDW237" s="26"/>
      <c r="UDX237" s="26"/>
      <c r="UDY237" s="26"/>
      <c r="UDZ237" s="26"/>
      <c r="UEA237" s="26"/>
      <c r="UEB237" s="26"/>
      <c r="UEC237" s="26"/>
      <c r="UED237" s="26"/>
      <c r="UEE237" s="26"/>
      <c r="UEF237" s="26"/>
      <c r="UEG237" s="26"/>
      <c r="UEH237" s="26"/>
      <c r="UEI237" s="26"/>
      <c r="UEJ237" s="26"/>
      <c r="UEK237" s="26"/>
      <c r="UEL237" s="26"/>
      <c r="UEM237" s="26"/>
      <c r="UEN237" s="26"/>
      <c r="UEO237" s="26"/>
      <c r="UEP237" s="26"/>
      <c r="UEQ237" s="26"/>
      <c r="UER237" s="26"/>
      <c r="UES237" s="26"/>
      <c r="UET237" s="26"/>
      <c r="UEU237" s="26"/>
      <c r="UEV237" s="26"/>
      <c r="UEW237" s="26"/>
      <c r="UEX237" s="26"/>
      <c r="UEY237" s="26"/>
      <c r="UEZ237" s="26"/>
      <c r="UFA237" s="26"/>
      <c r="UFB237" s="26"/>
      <c r="UFC237" s="26"/>
      <c r="UFD237" s="26"/>
      <c r="UFE237" s="26"/>
      <c r="UFF237" s="26"/>
      <c r="UFG237" s="26"/>
      <c r="UFH237" s="26"/>
      <c r="UFI237" s="26"/>
      <c r="UFJ237" s="26"/>
      <c r="UFK237" s="26"/>
      <c r="UFL237" s="26"/>
      <c r="UFM237" s="26"/>
      <c r="UFN237" s="26"/>
      <c r="UFO237" s="26"/>
      <c r="UFP237" s="26"/>
      <c r="UFQ237" s="26"/>
      <c r="UFR237" s="26"/>
      <c r="UFS237" s="26"/>
      <c r="UFT237" s="26"/>
      <c r="UFU237" s="26"/>
      <c r="UFV237" s="26"/>
      <c r="UFW237" s="26"/>
      <c r="UFX237" s="26"/>
      <c r="UFY237" s="26"/>
      <c r="UFZ237" s="26"/>
      <c r="UGA237" s="26"/>
      <c r="UGB237" s="26"/>
      <c r="UGC237" s="26"/>
      <c r="UGD237" s="26"/>
      <c r="UGE237" s="26"/>
      <c r="UGF237" s="26"/>
      <c r="UGG237" s="26"/>
      <c r="UGH237" s="26"/>
      <c r="UGI237" s="26"/>
      <c r="UGJ237" s="26"/>
      <c r="UGK237" s="26"/>
      <c r="UGL237" s="26"/>
      <c r="UGM237" s="26"/>
      <c r="UGN237" s="26"/>
      <c r="UGO237" s="26"/>
      <c r="UGP237" s="26"/>
      <c r="UGQ237" s="26"/>
      <c r="UGR237" s="26"/>
      <c r="UGS237" s="26"/>
      <c r="UGT237" s="26"/>
      <c r="UGU237" s="26"/>
      <c r="UGV237" s="26"/>
      <c r="UGW237" s="26"/>
      <c r="UGX237" s="26"/>
      <c r="UGY237" s="26"/>
      <c r="UGZ237" s="26"/>
      <c r="UHA237" s="26"/>
      <c r="UHB237" s="26"/>
      <c r="UHC237" s="26"/>
      <c r="UHD237" s="26"/>
      <c r="UHE237" s="26"/>
      <c r="UHF237" s="26"/>
      <c r="UHG237" s="26"/>
      <c r="UHH237" s="26"/>
      <c r="UHI237" s="26"/>
      <c r="UHJ237" s="26"/>
      <c r="UHK237" s="26"/>
      <c r="UHL237" s="26"/>
      <c r="UHM237" s="26"/>
      <c r="UHN237" s="26"/>
      <c r="UHO237" s="26"/>
      <c r="UHP237" s="26"/>
      <c r="UHQ237" s="26"/>
      <c r="UHR237" s="26"/>
      <c r="UHS237" s="26"/>
      <c r="UHT237" s="26"/>
      <c r="UHU237" s="26"/>
      <c r="UHV237" s="26"/>
      <c r="UHW237" s="26"/>
      <c r="UHX237" s="26"/>
      <c r="UHY237" s="26"/>
      <c r="UHZ237" s="26"/>
      <c r="UIA237" s="26"/>
      <c r="UIB237" s="26"/>
      <c r="UIC237" s="26"/>
      <c r="UID237" s="26"/>
      <c r="UIE237" s="26"/>
      <c r="UIF237" s="26"/>
      <c r="UIG237" s="26"/>
      <c r="UIH237" s="26"/>
      <c r="UII237" s="26"/>
      <c r="UIJ237" s="26"/>
      <c r="UIK237" s="26"/>
      <c r="UIL237" s="26"/>
      <c r="UIM237" s="26"/>
      <c r="UIN237" s="26"/>
      <c r="UIO237" s="26"/>
      <c r="UIP237" s="26"/>
      <c r="UIQ237" s="26"/>
      <c r="UIR237" s="26"/>
      <c r="UIS237" s="26"/>
      <c r="UIT237" s="26"/>
      <c r="UIU237" s="26"/>
      <c r="UIV237" s="26"/>
      <c r="UIW237" s="26"/>
      <c r="UIX237" s="26"/>
      <c r="UIY237" s="26"/>
      <c r="UIZ237" s="26"/>
      <c r="UJA237" s="26"/>
      <c r="UJB237" s="26"/>
      <c r="UJC237" s="26"/>
      <c r="UJD237" s="26"/>
      <c r="UJE237" s="26"/>
      <c r="UJF237" s="26"/>
      <c r="UJG237" s="26"/>
      <c r="UJH237" s="26"/>
      <c r="UJI237" s="26"/>
      <c r="UJJ237" s="26"/>
      <c r="UJK237" s="26"/>
      <c r="UJL237" s="26"/>
      <c r="UJM237" s="26"/>
      <c r="UJN237" s="26"/>
      <c r="UJO237" s="26"/>
      <c r="UJP237" s="26"/>
      <c r="UJQ237" s="26"/>
      <c r="UJR237" s="26"/>
      <c r="UJS237" s="26"/>
      <c r="UJT237" s="26"/>
      <c r="UJU237" s="26"/>
      <c r="UJV237" s="26"/>
      <c r="UJW237" s="26"/>
      <c r="UJX237" s="26"/>
      <c r="UJY237" s="26"/>
      <c r="UJZ237" s="26"/>
      <c r="UKA237" s="26"/>
      <c r="UKB237" s="26"/>
      <c r="UKC237" s="26"/>
      <c r="UKD237" s="26"/>
      <c r="UKE237" s="26"/>
      <c r="UKF237" s="26"/>
      <c r="UKG237" s="26"/>
      <c r="UKH237" s="26"/>
      <c r="UKI237" s="26"/>
      <c r="UKJ237" s="26"/>
      <c r="UKK237" s="26"/>
      <c r="UKL237" s="26"/>
      <c r="UKM237" s="26"/>
      <c r="UKN237" s="26"/>
      <c r="UKO237" s="26"/>
      <c r="UKP237" s="26"/>
      <c r="UKQ237" s="26"/>
      <c r="UKR237" s="26"/>
      <c r="UKS237" s="26"/>
      <c r="UKT237" s="26"/>
      <c r="UKU237" s="26"/>
      <c r="UKV237" s="26"/>
      <c r="UKW237" s="26"/>
      <c r="UKX237" s="26"/>
      <c r="UKY237" s="26"/>
      <c r="UKZ237" s="26"/>
      <c r="ULA237" s="26"/>
      <c r="ULB237" s="26"/>
      <c r="ULC237" s="26"/>
      <c r="ULD237" s="26"/>
      <c r="ULE237" s="26"/>
      <c r="ULF237" s="26"/>
      <c r="ULG237" s="26"/>
      <c r="ULH237" s="26"/>
      <c r="ULI237" s="26"/>
      <c r="ULJ237" s="26"/>
      <c r="ULK237" s="26"/>
      <c r="ULL237" s="26"/>
      <c r="ULM237" s="26"/>
      <c r="ULN237" s="26"/>
      <c r="ULO237" s="26"/>
      <c r="ULP237" s="26"/>
      <c r="ULQ237" s="26"/>
      <c r="ULR237" s="26"/>
      <c r="ULS237" s="26"/>
      <c r="ULT237" s="26"/>
      <c r="ULU237" s="26"/>
      <c r="ULV237" s="26"/>
      <c r="ULW237" s="26"/>
      <c r="ULX237" s="26"/>
      <c r="ULY237" s="26"/>
      <c r="ULZ237" s="26"/>
      <c r="UMA237" s="26"/>
      <c r="UMB237" s="26"/>
      <c r="UMC237" s="26"/>
      <c r="UMD237" s="26"/>
      <c r="UME237" s="26"/>
      <c r="UMF237" s="26"/>
      <c r="UMG237" s="26"/>
      <c r="UMH237" s="26"/>
      <c r="UMI237" s="26"/>
      <c r="UMJ237" s="26"/>
      <c r="UMK237" s="26"/>
      <c r="UML237" s="26"/>
      <c r="UMM237" s="26"/>
      <c r="UMN237" s="26"/>
      <c r="UMO237" s="26"/>
      <c r="UMP237" s="26"/>
      <c r="UMQ237" s="26"/>
      <c r="UMR237" s="26"/>
      <c r="UMS237" s="26"/>
      <c r="UMT237" s="26"/>
      <c r="UMU237" s="26"/>
      <c r="UMV237" s="26"/>
      <c r="UMW237" s="26"/>
      <c r="UMX237" s="26"/>
      <c r="UMY237" s="26"/>
      <c r="UMZ237" s="26"/>
      <c r="UNA237" s="26"/>
      <c r="UNB237" s="26"/>
      <c r="UNC237" s="26"/>
      <c r="UND237" s="26"/>
      <c r="UNE237" s="26"/>
      <c r="UNF237" s="26"/>
      <c r="UNG237" s="26"/>
      <c r="UNH237" s="26"/>
      <c r="UNI237" s="26"/>
      <c r="UNJ237" s="26"/>
      <c r="UNK237" s="26"/>
      <c r="UNL237" s="26"/>
      <c r="UNM237" s="26"/>
      <c r="UNN237" s="26"/>
      <c r="UNO237" s="26"/>
      <c r="UNP237" s="26"/>
      <c r="UNQ237" s="26"/>
      <c r="UNR237" s="26"/>
      <c r="UNS237" s="26"/>
      <c r="UNT237" s="26"/>
      <c r="UNU237" s="26"/>
      <c r="UNV237" s="26"/>
      <c r="UNW237" s="26"/>
      <c r="UNX237" s="26"/>
      <c r="UNY237" s="26"/>
      <c r="UNZ237" s="26"/>
      <c r="UOA237" s="26"/>
      <c r="UOB237" s="26"/>
      <c r="UOC237" s="26"/>
      <c r="UOD237" s="26"/>
      <c r="UOE237" s="26"/>
      <c r="UOF237" s="26"/>
      <c r="UOG237" s="26"/>
      <c r="UOH237" s="26"/>
      <c r="UOI237" s="26"/>
      <c r="UOJ237" s="26"/>
      <c r="UOK237" s="26"/>
      <c r="UOL237" s="26"/>
      <c r="UOM237" s="26"/>
      <c r="UON237" s="26"/>
      <c r="UOO237" s="26"/>
      <c r="UOP237" s="26"/>
      <c r="UOQ237" s="26"/>
      <c r="UOR237" s="26"/>
      <c r="UOS237" s="26"/>
      <c r="UOT237" s="26"/>
      <c r="UOU237" s="26"/>
      <c r="UOV237" s="26"/>
      <c r="UOW237" s="26"/>
      <c r="UOX237" s="26"/>
      <c r="UOY237" s="26"/>
      <c r="UOZ237" s="26"/>
      <c r="UPA237" s="26"/>
      <c r="UPB237" s="26"/>
      <c r="UPC237" s="26"/>
      <c r="UPD237" s="26"/>
      <c r="UPE237" s="26"/>
      <c r="UPF237" s="26"/>
      <c r="UPG237" s="26"/>
      <c r="UPH237" s="26"/>
      <c r="UPI237" s="26"/>
      <c r="UPJ237" s="26"/>
      <c r="UPK237" s="26"/>
      <c r="UPL237" s="26"/>
      <c r="UPM237" s="26"/>
      <c r="UPN237" s="26"/>
      <c r="UPO237" s="26"/>
      <c r="UPP237" s="26"/>
      <c r="UPQ237" s="26"/>
      <c r="UPR237" s="26"/>
      <c r="UPS237" s="26"/>
      <c r="UPT237" s="26"/>
      <c r="UPU237" s="26"/>
      <c r="UPV237" s="26"/>
      <c r="UPW237" s="26"/>
      <c r="UPX237" s="26"/>
      <c r="UPY237" s="26"/>
      <c r="UPZ237" s="26"/>
      <c r="UQA237" s="26"/>
      <c r="UQB237" s="26"/>
      <c r="UQC237" s="26"/>
      <c r="UQD237" s="26"/>
      <c r="UQE237" s="26"/>
      <c r="UQF237" s="26"/>
      <c r="UQG237" s="26"/>
      <c r="UQH237" s="26"/>
      <c r="UQI237" s="26"/>
      <c r="UQJ237" s="26"/>
      <c r="UQK237" s="26"/>
      <c r="UQL237" s="26"/>
      <c r="UQM237" s="26"/>
      <c r="UQN237" s="26"/>
      <c r="UQO237" s="26"/>
      <c r="UQP237" s="26"/>
      <c r="UQQ237" s="26"/>
      <c r="UQR237" s="26"/>
      <c r="UQS237" s="26"/>
      <c r="UQT237" s="26"/>
      <c r="UQU237" s="26"/>
      <c r="UQV237" s="26"/>
      <c r="UQW237" s="26"/>
      <c r="UQX237" s="26"/>
      <c r="UQY237" s="26"/>
      <c r="UQZ237" s="26"/>
      <c r="URA237" s="26"/>
      <c r="URB237" s="26"/>
      <c r="URC237" s="26"/>
      <c r="URD237" s="26"/>
      <c r="URE237" s="26"/>
      <c r="URF237" s="26"/>
      <c r="URG237" s="26"/>
      <c r="URH237" s="26"/>
      <c r="URI237" s="26"/>
      <c r="URJ237" s="26"/>
      <c r="URK237" s="26"/>
      <c r="URL237" s="26"/>
      <c r="URM237" s="26"/>
      <c r="URN237" s="26"/>
      <c r="URO237" s="26"/>
      <c r="URP237" s="26"/>
      <c r="URQ237" s="26"/>
      <c r="URR237" s="26"/>
      <c r="URS237" s="26"/>
      <c r="URT237" s="26"/>
      <c r="URU237" s="26"/>
      <c r="URV237" s="26"/>
      <c r="URW237" s="26"/>
      <c r="URX237" s="26"/>
      <c r="URY237" s="26"/>
      <c r="URZ237" s="26"/>
      <c r="USA237" s="26"/>
      <c r="USB237" s="26"/>
      <c r="USC237" s="26"/>
      <c r="USD237" s="26"/>
      <c r="USE237" s="26"/>
      <c r="USF237" s="26"/>
      <c r="USG237" s="26"/>
      <c r="USH237" s="26"/>
      <c r="USI237" s="26"/>
      <c r="USJ237" s="26"/>
      <c r="USK237" s="26"/>
      <c r="USL237" s="26"/>
      <c r="USM237" s="26"/>
      <c r="USN237" s="26"/>
      <c r="USO237" s="26"/>
      <c r="USP237" s="26"/>
      <c r="USQ237" s="26"/>
      <c r="USR237" s="26"/>
      <c r="USS237" s="26"/>
      <c r="UST237" s="26"/>
      <c r="USU237" s="26"/>
      <c r="USV237" s="26"/>
      <c r="USW237" s="26"/>
      <c r="USX237" s="26"/>
      <c r="USY237" s="26"/>
      <c r="USZ237" s="26"/>
      <c r="UTA237" s="26"/>
      <c r="UTB237" s="26"/>
      <c r="UTC237" s="26"/>
      <c r="UTD237" s="26"/>
      <c r="UTE237" s="26"/>
      <c r="UTF237" s="26"/>
      <c r="UTG237" s="26"/>
      <c r="UTH237" s="26"/>
      <c r="UTI237" s="26"/>
      <c r="UTJ237" s="26"/>
      <c r="UTK237" s="26"/>
      <c r="UTL237" s="26"/>
      <c r="UTM237" s="26"/>
      <c r="UTN237" s="26"/>
      <c r="UTO237" s="26"/>
      <c r="UTP237" s="26"/>
      <c r="UTQ237" s="26"/>
      <c r="UTR237" s="26"/>
      <c r="UTS237" s="26"/>
      <c r="UTT237" s="26"/>
      <c r="UTU237" s="26"/>
      <c r="UTV237" s="26"/>
      <c r="UTW237" s="26"/>
      <c r="UTX237" s="26"/>
      <c r="UTY237" s="26"/>
      <c r="UTZ237" s="26"/>
      <c r="UUA237" s="26"/>
      <c r="UUB237" s="26"/>
      <c r="UUC237" s="26"/>
      <c r="UUD237" s="26"/>
      <c r="UUE237" s="26"/>
      <c r="UUF237" s="26"/>
      <c r="UUG237" s="26"/>
      <c r="UUH237" s="26"/>
      <c r="UUI237" s="26"/>
      <c r="UUJ237" s="26"/>
      <c r="UUK237" s="26"/>
      <c r="UUL237" s="26"/>
      <c r="UUM237" s="26"/>
      <c r="UUN237" s="26"/>
      <c r="UUO237" s="26"/>
      <c r="UUP237" s="26"/>
      <c r="UUQ237" s="26"/>
      <c r="UUR237" s="26"/>
      <c r="UUS237" s="26"/>
      <c r="UUT237" s="26"/>
      <c r="UUU237" s="26"/>
      <c r="UUV237" s="26"/>
      <c r="UUW237" s="26"/>
      <c r="UUX237" s="26"/>
      <c r="UUY237" s="26"/>
      <c r="UUZ237" s="26"/>
      <c r="UVA237" s="26"/>
      <c r="UVB237" s="26"/>
      <c r="UVC237" s="26"/>
      <c r="UVD237" s="26"/>
      <c r="UVE237" s="26"/>
      <c r="UVF237" s="26"/>
      <c r="UVG237" s="26"/>
      <c r="UVH237" s="26"/>
      <c r="UVI237" s="26"/>
      <c r="UVJ237" s="26"/>
      <c r="UVK237" s="26"/>
      <c r="UVL237" s="26"/>
      <c r="UVM237" s="26"/>
      <c r="UVN237" s="26"/>
      <c r="UVO237" s="26"/>
      <c r="UVP237" s="26"/>
      <c r="UVQ237" s="26"/>
      <c r="UVR237" s="26"/>
      <c r="UVS237" s="26"/>
      <c r="UVT237" s="26"/>
      <c r="UVU237" s="26"/>
      <c r="UVV237" s="26"/>
      <c r="UVW237" s="26"/>
      <c r="UVX237" s="26"/>
      <c r="UVY237" s="26"/>
      <c r="UVZ237" s="26"/>
      <c r="UWA237" s="26"/>
      <c r="UWB237" s="26"/>
      <c r="UWC237" s="26"/>
      <c r="UWD237" s="26"/>
      <c r="UWE237" s="26"/>
      <c r="UWF237" s="26"/>
      <c r="UWG237" s="26"/>
      <c r="UWH237" s="26"/>
      <c r="UWI237" s="26"/>
      <c r="UWJ237" s="26"/>
      <c r="UWK237" s="26"/>
      <c r="UWL237" s="26"/>
      <c r="UWM237" s="26"/>
      <c r="UWN237" s="26"/>
      <c r="UWO237" s="26"/>
      <c r="UWP237" s="26"/>
      <c r="UWQ237" s="26"/>
      <c r="UWR237" s="26"/>
      <c r="UWS237" s="26"/>
      <c r="UWT237" s="26"/>
      <c r="UWU237" s="26"/>
      <c r="UWV237" s="26"/>
      <c r="UWW237" s="26"/>
      <c r="UWX237" s="26"/>
      <c r="UWY237" s="26"/>
      <c r="UWZ237" s="26"/>
      <c r="UXA237" s="26"/>
      <c r="UXB237" s="26"/>
      <c r="UXC237" s="26"/>
      <c r="UXD237" s="26"/>
      <c r="UXE237" s="26"/>
      <c r="UXF237" s="26"/>
      <c r="UXG237" s="26"/>
      <c r="UXH237" s="26"/>
      <c r="UXI237" s="26"/>
      <c r="UXJ237" s="26"/>
      <c r="UXK237" s="26"/>
      <c r="UXL237" s="26"/>
      <c r="UXM237" s="26"/>
      <c r="UXN237" s="26"/>
      <c r="UXO237" s="26"/>
      <c r="UXP237" s="26"/>
      <c r="UXQ237" s="26"/>
      <c r="UXR237" s="26"/>
      <c r="UXS237" s="26"/>
      <c r="UXT237" s="26"/>
      <c r="UXU237" s="26"/>
      <c r="UXV237" s="26"/>
      <c r="UXW237" s="26"/>
      <c r="UXX237" s="26"/>
      <c r="UXY237" s="26"/>
      <c r="UXZ237" s="26"/>
      <c r="UYA237" s="26"/>
      <c r="UYB237" s="26"/>
      <c r="UYC237" s="26"/>
      <c r="UYD237" s="26"/>
      <c r="UYE237" s="26"/>
      <c r="UYF237" s="26"/>
      <c r="UYG237" s="26"/>
      <c r="UYH237" s="26"/>
      <c r="UYI237" s="26"/>
      <c r="UYJ237" s="26"/>
      <c r="UYK237" s="26"/>
      <c r="UYL237" s="26"/>
      <c r="UYM237" s="26"/>
      <c r="UYN237" s="26"/>
      <c r="UYO237" s="26"/>
      <c r="UYP237" s="26"/>
      <c r="UYQ237" s="26"/>
      <c r="UYR237" s="26"/>
      <c r="UYS237" s="26"/>
      <c r="UYT237" s="26"/>
      <c r="UYU237" s="26"/>
      <c r="UYV237" s="26"/>
      <c r="UYW237" s="26"/>
      <c r="UYX237" s="26"/>
      <c r="UYY237" s="26"/>
      <c r="UYZ237" s="26"/>
      <c r="UZA237" s="26"/>
      <c r="UZB237" s="26"/>
      <c r="UZC237" s="26"/>
      <c r="UZD237" s="26"/>
      <c r="UZE237" s="26"/>
      <c r="UZF237" s="26"/>
      <c r="UZG237" s="26"/>
      <c r="UZH237" s="26"/>
      <c r="UZI237" s="26"/>
      <c r="UZJ237" s="26"/>
      <c r="UZK237" s="26"/>
      <c r="UZL237" s="26"/>
      <c r="UZM237" s="26"/>
      <c r="UZN237" s="26"/>
      <c r="UZO237" s="26"/>
      <c r="UZP237" s="26"/>
      <c r="UZQ237" s="26"/>
      <c r="UZR237" s="26"/>
      <c r="UZS237" s="26"/>
      <c r="UZT237" s="26"/>
      <c r="UZU237" s="26"/>
      <c r="UZV237" s="26"/>
      <c r="UZW237" s="26"/>
      <c r="UZX237" s="26"/>
      <c r="UZY237" s="26"/>
      <c r="UZZ237" s="26"/>
      <c r="VAA237" s="26"/>
      <c r="VAB237" s="26"/>
      <c r="VAC237" s="26"/>
      <c r="VAD237" s="26"/>
      <c r="VAE237" s="26"/>
      <c r="VAF237" s="26"/>
      <c r="VAG237" s="26"/>
      <c r="VAH237" s="26"/>
      <c r="VAI237" s="26"/>
      <c r="VAJ237" s="26"/>
      <c r="VAK237" s="26"/>
      <c r="VAL237" s="26"/>
      <c r="VAM237" s="26"/>
      <c r="VAN237" s="26"/>
      <c r="VAO237" s="26"/>
      <c r="VAP237" s="26"/>
      <c r="VAQ237" s="26"/>
      <c r="VAR237" s="26"/>
      <c r="VAS237" s="26"/>
      <c r="VAT237" s="26"/>
      <c r="VAU237" s="26"/>
      <c r="VAV237" s="26"/>
      <c r="VAW237" s="26"/>
      <c r="VAX237" s="26"/>
      <c r="VAY237" s="26"/>
      <c r="VAZ237" s="26"/>
      <c r="VBA237" s="26"/>
      <c r="VBB237" s="26"/>
      <c r="VBC237" s="26"/>
      <c r="VBD237" s="26"/>
      <c r="VBE237" s="26"/>
      <c r="VBF237" s="26"/>
      <c r="VBG237" s="26"/>
      <c r="VBH237" s="26"/>
      <c r="VBI237" s="26"/>
      <c r="VBJ237" s="26"/>
      <c r="VBK237" s="26"/>
      <c r="VBL237" s="26"/>
      <c r="VBM237" s="26"/>
      <c r="VBN237" s="26"/>
      <c r="VBO237" s="26"/>
      <c r="VBP237" s="26"/>
      <c r="VBQ237" s="26"/>
      <c r="VBR237" s="26"/>
      <c r="VBS237" s="26"/>
      <c r="VBT237" s="26"/>
      <c r="VBU237" s="26"/>
      <c r="VBV237" s="26"/>
      <c r="VBW237" s="26"/>
      <c r="VBX237" s="26"/>
      <c r="VBY237" s="26"/>
      <c r="VBZ237" s="26"/>
      <c r="VCA237" s="26"/>
      <c r="VCB237" s="26"/>
      <c r="VCC237" s="26"/>
      <c r="VCD237" s="26"/>
      <c r="VCE237" s="26"/>
      <c r="VCF237" s="26"/>
      <c r="VCG237" s="26"/>
      <c r="VCH237" s="26"/>
      <c r="VCI237" s="26"/>
      <c r="VCJ237" s="26"/>
      <c r="VCK237" s="26"/>
      <c r="VCL237" s="26"/>
      <c r="VCM237" s="26"/>
      <c r="VCN237" s="26"/>
      <c r="VCO237" s="26"/>
      <c r="VCP237" s="26"/>
      <c r="VCQ237" s="26"/>
      <c r="VCR237" s="26"/>
      <c r="VCS237" s="26"/>
      <c r="VCT237" s="26"/>
      <c r="VCU237" s="26"/>
      <c r="VCV237" s="26"/>
      <c r="VCW237" s="26"/>
      <c r="VCX237" s="26"/>
      <c r="VCY237" s="26"/>
      <c r="VCZ237" s="26"/>
      <c r="VDA237" s="26"/>
      <c r="VDB237" s="26"/>
      <c r="VDC237" s="26"/>
      <c r="VDD237" s="26"/>
      <c r="VDE237" s="26"/>
      <c r="VDF237" s="26"/>
      <c r="VDG237" s="26"/>
      <c r="VDH237" s="26"/>
      <c r="VDI237" s="26"/>
      <c r="VDJ237" s="26"/>
      <c r="VDK237" s="26"/>
      <c r="VDL237" s="26"/>
      <c r="VDM237" s="26"/>
      <c r="VDN237" s="26"/>
      <c r="VDO237" s="26"/>
      <c r="VDP237" s="26"/>
      <c r="VDQ237" s="26"/>
      <c r="VDR237" s="26"/>
      <c r="VDS237" s="26"/>
      <c r="VDT237" s="26"/>
      <c r="VDU237" s="26"/>
      <c r="VDV237" s="26"/>
      <c r="VDW237" s="26"/>
      <c r="VDX237" s="26"/>
      <c r="VDY237" s="26"/>
      <c r="VDZ237" s="26"/>
      <c r="VEA237" s="26"/>
      <c r="VEB237" s="26"/>
      <c r="VEC237" s="26"/>
      <c r="VED237" s="26"/>
      <c r="VEE237" s="26"/>
      <c r="VEF237" s="26"/>
      <c r="VEG237" s="26"/>
      <c r="VEH237" s="26"/>
      <c r="VEI237" s="26"/>
      <c r="VEJ237" s="26"/>
      <c r="VEK237" s="26"/>
      <c r="VEL237" s="26"/>
      <c r="VEM237" s="26"/>
      <c r="VEN237" s="26"/>
      <c r="VEO237" s="26"/>
      <c r="VEP237" s="26"/>
      <c r="VEQ237" s="26"/>
      <c r="VER237" s="26"/>
      <c r="VES237" s="26"/>
      <c r="VET237" s="26"/>
      <c r="VEU237" s="26"/>
      <c r="VEV237" s="26"/>
      <c r="VEW237" s="26"/>
      <c r="VEX237" s="26"/>
      <c r="VEY237" s="26"/>
      <c r="VEZ237" s="26"/>
      <c r="VFA237" s="26"/>
      <c r="VFB237" s="26"/>
      <c r="VFC237" s="26"/>
      <c r="VFD237" s="26"/>
      <c r="VFE237" s="26"/>
      <c r="VFF237" s="26"/>
      <c r="VFG237" s="26"/>
      <c r="VFH237" s="26"/>
      <c r="VFI237" s="26"/>
      <c r="VFJ237" s="26"/>
      <c r="VFK237" s="26"/>
      <c r="VFL237" s="26"/>
      <c r="VFM237" s="26"/>
      <c r="VFN237" s="26"/>
      <c r="VFO237" s="26"/>
      <c r="VFP237" s="26"/>
      <c r="VFQ237" s="26"/>
      <c r="VFR237" s="26"/>
      <c r="VFS237" s="26"/>
      <c r="VFT237" s="26"/>
      <c r="VFU237" s="26"/>
      <c r="VFV237" s="26"/>
      <c r="VFW237" s="26"/>
      <c r="VFX237" s="26"/>
      <c r="VFY237" s="26"/>
      <c r="VFZ237" s="26"/>
      <c r="VGA237" s="26"/>
      <c r="VGB237" s="26"/>
      <c r="VGC237" s="26"/>
      <c r="VGD237" s="26"/>
      <c r="VGE237" s="26"/>
      <c r="VGF237" s="26"/>
      <c r="VGG237" s="26"/>
      <c r="VGH237" s="26"/>
      <c r="VGI237" s="26"/>
      <c r="VGJ237" s="26"/>
      <c r="VGK237" s="26"/>
      <c r="VGL237" s="26"/>
      <c r="VGM237" s="26"/>
      <c r="VGN237" s="26"/>
      <c r="VGO237" s="26"/>
      <c r="VGP237" s="26"/>
      <c r="VGQ237" s="26"/>
      <c r="VGR237" s="26"/>
      <c r="VGS237" s="26"/>
      <c r="VGT237" s="26"/>
      <c r="VGU237" s="26"/>
      <c r="VGV237" s="26"/>
      <c r="VGW237" s="26"/>
      <c r="VGX237" s="26"/>
      <c r="VGY237" s="26"/>
      <c r="VGZ237" s="26"/>
      <c r="VHA237" s="26"/>
      <c r="VHB237" s="26"/>
      <c r="VHC237" s="26"/>
      <c r="VHD237" s="26"/>
      <c r="VHE237" s="26"/>
      <c r="VHF237" s="26"/>
      <c r="VHG237" s="26"/>
      <c r="VHH237" s="26"/>
      <c r="VHI237" s="26"/>
      <c r="VHJ237" s="26"/>
      <c r="VHK237" s="26"/>
      <c r="VHL237" s="26"/>
      <c r="VHM237" s="26"/>
      <c r="VHN237" s="26"/>
      <c r="VHO237" s="26"/>
      <c r="VHP237" s="26"/>
      <c r="VHQ237" s="26"/>
      <c r="VHR237" s="26"/>
      <c r="VHS237" s="26"/>
      <c r="VHT237" s="26"/>
      <c r="VHU237" s="26"/>
      <c r="VHV237" s="26"/>
      <c r="VHW237" s="26"/>
      <c r="VHX237" s="26"/>
      <c r="VHY237" s="26"/>
      <c r="VHZ237" s="26"/>
      <c r="VIA237" s="26"/>
      <c r="VIB237" s="26"/>
      <c r="VIC237" s="26"/>
      <c r="VID237" s="26"/>
      <c r="VIE237" s="26"/>
      <c r="VIF237" s="26"/>
      <c r="VIG237" s="26"/>
      <c r="VIH237" s="26"/>
      <c r="VII237" s="26"/>
      <c r="VIJ237" s="26"/>
      <c r="VIK237" s="26"/>
      <c r="VIL237" s="26"/>
      <c r="VIM237" s="26"/>
      <c r="VIN237" s="26"/>
      <c r="VIO237" s="26"/>
      <c r="VIP237" s="26"/>
      <c r="VIQ237" s="26"/>
      <c r="VIR237" s="26"/>
      <c r="VIS237" s="26"/>
      <c r="VIT237" s="26"/>
      <c r="VIU237" s="26"/>
      <c r="VIV237" s="26"/>
      <c r="VIW237" s="26"/>
      <c r="VIX237" s="26"/>
      <c r="VIY237" s="26"/>
      <c r="VIZ237" s="26"/>
      <c r="VJA237" s="26"/>
      <c r="VJB237" s="26"/>
      <c r="VJC237" s="26"/>
      <c r="VJD237" s="26"/>
      <c r="VJE237" s="26"/>
      <c r="VJF237" s="26"/>
      <c r="VJG237" s="26"/>
      <c r="VJH237" s="26"/>
      <c r="VJI237" s="26"/>
      <c r="VJJ237" s="26"/>
      <c r="VJK237" s="26"/>
      <c r="VJL237" s="26"/>
      <c r="VJM237" s="26"/>
      <c r="VJN237" s="26"/>
      <c r="VJO237" s="26"/>
      <c r="VJP237" s="26"/>
      <c r="VJQ237" s="26"/>
      <c r="VJR237" s="26"/>
      <c r="VJS237" s="26"/>
      <c r="VJT237" s="26"/>
      <c r="VJU237" s="26"/>
      <c r="VJV237" s="26"/>
      <c r="VJW237" s="26"/>
      <c r="VJX237" s="26"/>
      <c r="VJY237" s="26"/>
      <c r="VJZ237" s="26"/>
      <c r="VKA237" s="26"/>
      <c r="VKB237" s="26"/>
      <c r="VKC237" s="26"/>
      <c r="VKD237" s="26"/>
      <c r="VKE237" s="26"/>
      <c r="VKF237" s="26"/>
      <c r="VKG237" s="26"/>
      <c r="VKH237" s="26"/>
      <c r="VKI237" s="26"/>
      <c r="VKJ237" s="26"/>
      <c r="VKK237" s="26"/>
      <c r="VKL237" s="26"/>
      <c r="VKM237" s="26"/>
      <c r="VKN237" s="26"/>
      <c r="VKO237" s="26"/>
      <c r="VKP237" s="26"/>
      <c r="VKQ237" s="26"/>
      <c r="VKR237" s="26"/>
      <c r="VKS237" s="26"/>
      <c r="VKT237" s="26"/>
      <c r="VKU237" s="26"/>
      <c r="VKV237" s="26"/>
      <c r="VKW237" s="26"/>
      <c r="VKX237" s="26"/>
      <c r="VKY237" s="26"/>
      <c r="VKZ237" s="26"/>
      <c r="VLA237" s="26"/>
      <c r="VLB237" s="26"/>
      <c r="VLC237" s="26"/>
      <c r="VLD237" s="26"/>
      <c r="VLE237" s="26"/>
      <c r="VLF237" s="26"/>
      <c r="VLG237" s="26"/>
      <c r="VLH237" s="26"/>
      <c r="VLI237" s="26"/>
      <c r="VLJ237" s="26"/>
      <c r="VLK237" s="26"/>
      <c r="VLL237" s="26"/>
      <c r="VLM237" s="26"/>
      <c r="VLN237" s="26"/>
      <c r="VLO237" s="26"/>
      <c r="VLP237" s="26"/>
      <c r="VLQ237" s="26"/>
      <c r="VLR237" s="26"/>
      <c r="VLS237" s="26"/>
      <c r="VLT237" s="26"/>
      <c r="VLU237" s="26"/>
      <c r="VLV237" s="26"/>
      <c r="VLW237" s="26"/>
      <c r="VLX237" s="26"/>
      <c r="VLY237" s="26"/>
      <c r="VLZ237" s="26"/>
      <c r="VMA237" s="26"/>
      <c r="VMB237" s="26"/>
      <c r="VMC237" s="26"/>
      <c r="VMD237" s="26"/>
      <c r="VME237" s="26"/>
      <c r="VMF237" s="26"/>
      <c r="VMG237" s="26"/>
      <c r="VMH237" s="26"/>
      <c r="VMI237" s="26"/>
      <c r="VMJ237" s="26"/>
      <c r="VMK237" s="26"/>
      <c r="VML237" s="26"/>
      <c r="VMM237" s="26"/>
      <c r="VMN237" s="26"/>
      <c r="VMO237" s="26"/>
      <c r="VMP237" s="26"/>
      <c r="VMQ237" s="26"/>
      <c r="VMR237" s="26"/>
      <c r="VMS237" s="26"/>
      <c r="VMT237" s="26"/>
      <c r="VMU237" s="26"/>
      <c r="VMV237" s="26"/>
      <c r="VMW237" s="26"/>
      <c r="VMX237" s="26"/>
      <c r="VMY237" s="26"/>
      <c r="VMZ237" s="26"/>
      <c r="VNA237" s="26"/>
      <c r="VNB237" s="26"/>
      <c r="VNC237" s="26"/>
      <c r="VND237" s="26"/>
      <c r="VNE237" s="26"/>
      <c r="VNF237" s="26"/>
      <c r="VNG237" s="26"/>
      <c r="VNH237" s="26"/>
      <c r="VNI237" s="26"/>
      <c r="VNJ237" s="26"/>
      <c r="VNK237" s="26"/>
      <c r="VNL237" s="26"/>
      <c r="VNM237" s="26"/>
      <c r="VNN237" s="26"/>
      <c r="VNO237" s="26"/>
      <c r="VNP237" s="26"/>
      <c r="VNQ237" s="26"/>
      <c r="VNR237" s="26"/>
      <c r="VNS237" s="26"/>
      <c r="VNT237" s="26"/>
      <c r="VNU237" s="26"/>
      <c r="VNV237" s="26"/>
      <c r="VNW237" s="26"/>
      <c r="VNX237" s="26"/>
      <c r="VNY237" s="26"/>
      <c r="VNZ237" s="26"/>
      <c r="VOA237" s="26"/>
      <c r="VOB237" s="26"/>
      <c r="VOC237" s="26"/>
      <c r="VOD237" s="26"/>
      <c r="VOE237" s="26"/>
      <c r="VOF237" s="26"/>
      <c r="VOG237" s="26"/>
      <c r="VOH237" s="26"/>
      <c r="VOI237" s="26"/>
      <c r="VOJ237" s="26"/>
      <c r="VOK237" s="26"/>
      <c r="VOL237" s="26"/>
      <c r="VOM237" s="26"/>
      <c r="VON237" s="26"/>
      <c r="VOO237" s="26"/>
      <c r="VOP237" s="26"/>
      <c r="VOQ237" s="26"/>
      <c r="VOR237" s="26"/>
      <c r="VOS237" s="26"/>
      <c r="VOT237" s="26"/>
      <c r="VOU237" s="26"/>
      <c r="VOV237" s="26"/>
      <c r="VOW237" s="26"/>
      <c r="VOX237" s="26"/>
      <c r="VOY237" s="26"/>
      <c r="VOZ237" s="26"/>
      <c r="VPA237" s="26"/>
      <c r="VPB237" s="26"/>
      <c r="VPC237" s="26"/>
      <c r="VPD237" s="26"/>
      <c r="VPE237" s="26"/>
      <c r="VPF237" s="26"/>
      <c r="VPG237" s="26"/>
      <c r="VPH237" s="26"/>
      <c r="VPI237" s="26"/>
      <c r="VPJ237" s="26"/>
      <c r="VPK237" s="26"/>
      <c r="VPL237" s="26"/>
      <c r="VPM237" s="26"/>
      <c r="VPN237" s="26"/>
      <c r="VPO237" s="26"/>
      <c r="VPP237" s="26"/>
      <c r="VPQ237" s="26"/>
      <c r="VPR237" s="26"/>
      <c r="VPS237" s="26"/>
      <c r="VPT237" s="26"/>
      <c r="VPU237" s="26"/>
      <c r="VPV237" s="26"/>
      <c r="VPW237" s="26"/>
      <c r="VPX237" s="26"/>
      <c r="VPY237" s="26"/>
      <c r="VPZ237" s="26"/>
      <c r="VQA237" s="26"/>
      <c r="VQB237" s="26"/>
      <c r="VQC237" s="26"/>
      <c r="VQD237" s="26"/>
      <c r="VQE237" s="26"/>
      <c r="VQF237" s="26"/>
      <c r="VQG237" s="26"/>
      <c r="VQH237" s="26"/>
      <c r="VQI237" s="26"/>
      <c r="VQJ237" s="26"/>
      <c r="VQK237" s="26"/>
      <c r="VQL237" s="26"/>
      <c r="VQM237" s="26"/>
      <c r="VQN237" s="26"/>
      <c r="VQO237" s="26"/>
      <c r="VQP237" s="26"/>
      <c r="VQQ237" s="26"/>
      <c r="VQR237" s="26"/>
      <c r="VQS237" s="26"/>
      <c r="VQT237" s="26"/>
      <c r="VQU237" s="26"/>
      <c r="VQV237" s="26"/>
      <c r="VQW237" s="26"/>
      <c r="VQX237" s="26"/>
      <c r="VQY237" s="26"/>
      <c r="VQZ237" s="26"/>
      <c r="VRA237" s="26"/>
      <c r="VRB237" s="26"/>
      <c r="VRC237" s="26"/>
      <c r="VRD237" s="26"/>
      <c r="VRE237" s="26"/>
      <c r="VRF237" s="26"/>
      <c r="VRG237" s="26"/>
      <c r="VRH237" s="26"/>
      <c r="VRI237" s="26"/>
      <c r="VRJ237" s="26"/>
      <c r="VRK237" s="26"/>
      <c r="VRL237" s="26"/>
      <c r="VRM237" s="26"/>
      <c r="VRN237" s="26"/>
      <c r="VRO237" s="26"/>
      <c r="VRP237" s="26"/>
      <c r="VRQ237" s="26"/>
      <c r="VRR237" s="26"/>
      <c r="VRS237" s="26"/>
      <c r="VRT237" s="26"/>
      <c r="VRU237" s="26"/>
      <c r="VRV237" s="26"/>
      <c r="VRW237" s="26"/>
      <c r="VRX237" s="26"/>
      <c r="VRY237" s="26"/>
      <c r="VRZ237" s="26"/>
      <c r="VSA237" s="26"/>
      <c r="VSB237" s="26"/>
      <c r="VSC237" s="26"/>
      <c r="VSD237" s="26"/>
      <c r="VSE237" s="26"/>
      <c r="VSF237" s="26"/>
      <c r="VSG237" s="26"/>
      <c r="VSH237" s="26"/>
      <c r="VSI237" s="26"/>
      <c r="VSJ237" s="26"/>
      <c r="VSK237" s="26"/>
      <c r="VSL237" s="26"/>
      <c r="VSM237" s="26"/>
      <c r="VSN237" s="26"/>
      <c r="VSO237" s="26"/>
      <c r="VSP237" s="26"/>
      <c r="VSQ237" s="26"/>
      <c r="VSR237" s="26"/>
      <c r="VSS237" s="26"/>
      <c r="VST237" s="26"/>
      <c r="VSU237" s="26"/>
      <c r="VSV237" s="26"/>
      <c r="VSW237" s="26"/>
      <c r="VSX237" s="26"/>
      <c r="VSY237" s="26"/>
      <c r="VSZ237" s="26"/>
      <c r="VTA237" s="26"/>
      <c r="VTB237" s="26"/>
      <c r="VTC237" s="26"/>
      <c r="VTD237" s="26"/>
      <c r="VTE237" s="26"/>
      <c r="VTF237" s="26"/>
      <c r="VTG237" s="26"/>
      <c r="VTH237" s="26"/>
      <c r="VTI237" s="26"/>
      <c r="VTJ237" s="26"/>
      <c r="VTK237" s="26"/>
      <c r="VTL237" s="26"/>
      <c r="VTM237" s="26"/>
      <c r="VTN237" s="26"/>
      <c r="VTO237" s="26"/>
      <c r="VTP237" s="26"/>
      <c r="VTQ237" s="26"/>
      <c r="VTR237" s="26"/>
      <c r="VTS237" s="26"/>
      <c r="VTT237" s="26"/>
      <c r="VTU237" s="26"/>
      <c r="VTV237" s="26"/>
      <c r="VTW237" s="26"/>
      <c r="VTX237" s="26"/>
      <c r="VTY237" s="26"/>
      <c r="VTZ237" s="26"/>
      <c r="VUA237" s="26"/>
      <c r="VUB237" s="26"/>
      <c r="VUC237" s="26"/>
      <c r="VUD237" s="26"/>
      <c r="VUE237" s="26"/>
      <c r="VUF237" s="26"/>
      <c r="VUG237" s="26"/>
      <c r="VUH237" s="26"/>
      <c r="VUI237" s="26"/>
      <c r="VUJ237" s="26"/>
      <c r="VUK237" s="26"/>
      <c r="VUL237" s="26"/>
      <c r="VUM237" s="26"/>
      <c r="VUN237" s="26"/>
      <c r="VUO237" s="26"/>
      <c r="VUP237" s="26"/>
      <c r="VUQ237" s="26"/>
      <c r="VUR237" s="26"/>
      <c r="VUS237" s="26"/>
      <c r="VUT237" s="26"/>
      <c r="VUU237" s="26"/>
      <c r="VUV237" s="26"/>
      <c r="VUW237" s="26"/>
      <c r="VUX237" s="26"/>
      <c r="VUY237" s="26"/>
      <c r="VUZ237" s="26"/>
      <c r="VVA237" s="26"/>
      <c r="VVB237" s="26"/>
      <c r="VVC237" s="26"/>
      <c r="VVD237" s="26"/>
      <c r="VVE237" s="26"/>
      <c r="VVF237" s="26"/>
      <c r="VVG237" s="26"/>
      <c r="VVH237" s="26"/>
      <c r="VVI237" s="26"/>
      <c r="VVJ237" s="26"/>
      <c r="VVK237" s="26"/>
      <c r="VVL237" s="26"/>
      <c r="VVM237" s="26"/>
      <c r="VVN237" s="26"/>
      <c r="VVO237" s="26"/>
      <c r="VVP237" s="26"/>
      <c r="VVQ237" s="26"/>
      <c r="VVR237" s="26"/>
      <c r="VVS237" s="26"/>
      <c r="VVT237" s="26"/>
      <c r="VVU237" s="26"/>
      <c r="VVV237" s="26"/>
      <c r="VVW237" s="26"/>
      <c r="VVX237" s="26"/>
      <c r="VVY237" s="26"/>
      <c r="VVZ237" s="26"/>
      <c r="VWA237" s="26"/>
      <c r="VWB237" s="26"/>
      <c r="VWC237" s="26"/>
      <c r="VWD237" s="26"/>
      <c r="VWE237" s="26"/>
      <c r="VWF237" s="26"/>
      <c r="VWG237" s="26"/>
      <c r="VWH237" s="26"/>
      <c r="VWI237" s="26"/>
      <c r="VWJ237" s="26"/>
      <c r="VWK237" s="26"/>
      <c r="VWL237" s="26"/>
      <c r="VWM237" s="26"/>
      <c r="VWN237" s="26"/>
      <c r="VWO237" s="26"/>
      <c r="VWP237" s="26"/>
      <c r="VWQ237" s="26"/>
      <c r="VWR237" s="26"/>
      <c r="VWS237" s="26"/>
      <c r="VWT237" s="26"/>
      <c r="VWU237" s="26"/>
      <c r="VWV237" s="26"/>
      <c r="VWW237" s="26"/>
      <c r="VWX237" s="26"/>
      <c r="VWY237" s="26"/>
      <c r="VWZ237" s="26"/>
      <c r="VXA237" s="26"/>
      <c r="VXB237" s="26"/>
      <c r="VXC237" s="26"/>
      <c r="VXD237" s="26"/>
      <c r="VXE237" s="26"/>
      <c r="VXF237" s="26"/>
      <c r="VXG237" s="26"/>
      <c r="VXH237" s="26"/>
      <c r="VXI237" s="26"/>
      <c r="VXJ237" s="26"/>
      <c r="VXK237" s="26"/>
      <c r="VXL237" s="26"/>
      <c r="VXM237" s="26"/>
      <c r="VXN237" s="26"/>
      <c r="VXO237" s="26"/>
      <c r="VXP237" s="26"/>
      <c r="VXQ237" s="26"/>
      <c r="VXR237" s="26"/>
      <c r="VXS237" s="26"/>
      <c r="VXT237" s="26"/>
      <c r="VXU237" s="26"/>
      <c r="VXV237" s="26"/>
      <c r="VXW237" s="26"/>
      <c r="VXX237" s="26"/>
      <c r="VXY237" s="26"/>
      <c r="VXZ237" s="26"/>
      <c r="VYA237" s="26"/>
      <c r="VYB237" s="26"/>
      <c r="VYC237" s="26"/>
      <c r="VYD237" s="26"/>
      <c r="VYE237" s="26"/>
      <c r="VYF237" s="26"/>
      <c r="VYG237" s="26"/>
      <c r="VYH237" s="26"/>
      <c r="VYI237" s="26"/>
      <c r="VYJ237" s="26"/>
      <c r="VYK237" s="26"/>
      <c r="VYL237" s="26"/>
      <c r="VYM237" s="26"/>
      <c r="VYN237" s="26"/>
      <c r="VYO237" s="26"/>
      <c r="VYP237" s="26"/>
      <c r="VYQ237" s="26"/>
      <c r="VYR237" s="26"/>
      <c r="VYS237" s="26"/>
      <c r="VYT237" s="26"/>
      <c r="VYU237" s="26"/>
      <c r="VYV237" s="26"/>
      <c r="VYW237" s="26"/>
      <c r="VYX237" s="26"/>
      <c r="VYY237" s="26"/>
      <c r="VYZ237" s="26"/>
      <c r="VZA237" s="26"/>
      <c r="VZB237" s="26"/>
      <c r="VZC237" s="26"/>
      <c r="VZD237" s="26"/>
      <c r="VZE237" s="26"/>
      <c r="VZF237" s="26"/>
      <c r="VZG237" s="26"/>
      <c r="VZH237" s="26"/>
      <c r="VZI237" s="26"/>
      <c r="VZJ237" s="26"/>
      <c r="VZK237" s="26"/>
      <c r="VZL237" s="26"/>
      <c r="VZM237" s="26"/>
      <c r="VZN237" s="26"/>
      <c r="VZO237" s="26"/>
      <c r="VZP237" s="26"/>
      <c r="VZQ237" s="26"/>
      <c r="VZR237" s="26"/>
      <c r="VZS237" s="26"/>
      <c r="VZT237" s="26"/>
      <c r="VZU237" s="26"/>
      <c r="VZV237" s="26"/>
      <c r="VZW237" s="26"/>
      <c r="VZX237" s="26"/>
      <c r="VZY237" s="26"/>
      <c r="VZZ237" s="26"/>
      <c r="WAA237" s="26"/>
      <c r="WAB237" s="26"/>
      <c r="WAC237" s="26"/>
      <c r="WAD237" s="26"/>
      <c r="WAE237" s="26"/>
      <c r="WAF237" s="26"/>
      <c r="WAG237" s="26"/>
      <c r="WAH237" s="26"/>
      <c r="WAI237" s="26"/>
      <c r="WAJ237" s="26"/>
      <c r="WAK237" s="26"/>
      <c r="WAL237" s="26"/>
      <c r="WAM237" s="26"/>
      <c r="WAN237" s="26"/>
      <c r="WAO237" s="26"/>
      <c r="WAP237" s="26"/>
      <c r="WAQ237" s="26"/>
      <c r="WAR237" s="26"/>
      <c r="WAS237" s="26"/>
      <c r="WAT237" s="26"/>
      <c r="WAU237" s="26"/>
      <c r="WAV237" s="26"/>
      <c r="WAW237" s="26"/>
      <c r="WAX237" s="26"/>
      <c r="WAY237" s="26"/>
      <c r="WAZ237" s="26"/>
      <c r="WBA237" s="26"/>
      <c r="WBB237" s="26"/>
      <c r="WBC237" s="26"/>
      <c r="WBD237" s="26"/>
      <c r="WBE237" s="26"/>
      <c r="WBF237" s="26"/>
      <c r="WBG237" s="26"/>
      <c r="WBH237" s="26"/>
      <c r="WBI237" s="26"/>
      <c r="WBJ237" s="26"/>
      <c r="WBK237" s="26"/>
      <c r="WBL237" s="26"/>
      <c r="WBM237" s="26"/>
      <c r="WBN237" s="26"/>
      <c r="WBO237" s="26"/>
      <c r="WBP237" s="26"/>
      <c r="WBQ237" s="26"/>
      <c r="WBR237" s="26"/>
      <c r="WBS237" s="26"/>
      <c r="WBT237" s="26"/>
      <c r="WBU237" s="26"/>
      <c r="WBV237" s="26"/>
      <c r="WBW237" s="26"/>
      <c r="WBX237" s="26"/>
      <c r="WBY237" s="26"/>
      <c r="WBZ237" s="26"/>
      <c r="WCA237" s="26"/>
      <c r="WCB237" s="26"/>
      <c r="WCC237" s="26"/>
      <c r="WCD237" s="26"/>
      <c r="WCE237" s="26"/>
      <c r="WCF237" s="26"/>
      <c r="WCG237" s="26"/>
      <c r="WCH237" s="26"/>
      <c r="WCI237" s="26"/>
      <c r="WCJ237" s="26"/>
      <c r="WCK237" s="26"/>
      <c r="WCL237" s="26"/>
      <c r="WCM237" s="26"/>
      <c r="WCN237" s="26"/>
      <c r="WCO237" s="26"/>
      <c r="WCP237" s="26"/>
      <c r="WCQ237" s="26"/>
      <c r="WCR237" s="26"/>
      <c r="WCS237" s="26"/>
      <c r="WCT237" s="26"/>
      <c r="WCU237" s="26"/>
      <c r="WCV237" s="26"/>
      <c r="WCW237" s="26"/>
      <c r="WCX237" s="26"/>
      <c r="WCY237" s="26"/>
      <c r="WCZ237" s="26"/>
      <c r="WDA237" s="26"/>
      <c r="WDB237" s="26"/>
      <c r="WDC237" s="26"/>
      <c r="WDD237" s="26"/>
      <c r="WDE237" s="26"/>
      <c r="WDF237" s="26"/>
      <c r="WDG237" s="26"/>
      <c r="WDH237" s="26"/>
      <c r="WDI237" s="26"/>
      <c r="WDJ237" s="26"/>
      <c r="WDK237" s="26"/>
      <c r="WDL237" s="26"/>
      <c r="WDM237" s="26"/>
      <c r="WDN237" s="26"/>
      <c r="WDO237" s="26"/>
      <c r="WDP237" s="26"/>
      <c r="WDQ237" s="26"/>
      <c r="WDR237" s="26"/>
      <c r="WDS237" s="26"/>
      <c r="WDT237" s="26"/>
      <c r="WDU237" s="26"/>
      <c r="WDV237" s="26"/>
      <c r="WDW237" s="26"/>
      <c r="WDX237" s="26"/>
      <c r="WDY237" s="26"/>
      <c r="WDZ237" s="26"/>
      <c r="WEA237" s="26"/>
      <c r="WEB237" s="26"/>
      <c r="WEC237" s="26"/>
      <c r="WED237" s="26"/>
      <c r="WEE237" s="26"/>
      <c r="WEF237" s="26"/>
      <c r="WEG237" s="26"/>
      <c r="WEH237" s="26"/>
      <c r="WEI237" s="26"/>
      <c r="WEJ237" s="26"/>
      <c r="WEK237" s="26"/>
      <c r="WEL237" s="26"/>
      <c r="WEM237" s="26"/>
      <c r="WEN237" s="26"/>
      <c r="WEO237" s="26"/>
      <c r="WEP237" s="26"/>
      <c r="WEQ237" s="26"/>
      <c r="WER237" s="26"/>
      <c r="WES237" s="26"/>
      <c r="WET237" s="26"/>
      <c r="WEU237" s="26"/>
      <c r="WEV237" s="26"/>
      <c r="WEW237" s="26"/>
      <c r="WEX237" s="26"/>
      <c r="WEY237" s="26"/>
      <c r="WEZ237" s="26"/>
      <c r="WFA237" s="26"/>
      <c r="WFB237" s="26"/>
      <c r="WFC237" s="26"/>
      <c r="WFD237" s="26"/>
      <c r="WFE237" s="26"/>
      <c r="WFF237" s="26"/>
      <c r="WFG237" s="26"/>
      <c r="WFH237" s="26"/>
      <c r="WFI237" s="26"/>
      <c r="WFJ237" s="26"/>
      <c r="WFK237" s="26"/>
      <c r="WFL237" s="26"/>
      <c r="WFM237" s="26"/>
      <c r="WFN237" s="26"/>
      <c r="WFO237" s="26"/>
      <c r="WFP237" s="26"/>
      <c r="WFQ237" s="26"/>
      <c r="WFR237" s="26"/>
      <c r="WFS237" s="26"/>
      <c r="WFT237" s="26"/>
      <c r="WFU237" s="26"/>
      <c r="WFV237" s="26"/>
      <c r="WFW237" s="26"/>
      <c r="WFX237" s="26"/>
      <c r="WFY237" s="26"/>
      <c r="WFZ237" s="26"/>
      <c r="WGA237" s="26"/>
      <c r="WGB237" s="26"/>
      <c r="WGC237" s="26"/>
      <c r="WGD237" s="26"/>
      <c r="WGE237" s="26"/>
      <c r="WGF237" s="26"/>
      <c r="WGG237" s="26"/>
      <c r="WGH237" s="26"/>
      <c r="WGI237" s="26"/>
      <c r="WGJ237" s="26"/>
      <c r="WGK237" s="26"/>
      <c r="WGL237" s="26"/>
      <c r="WGM237" s="26"/>
      <c r="WGN237" s="26"/>
      <c r="WGO237" s="26"/>
      <c r="WGP237" s="26"/>
      <c r="WGQ237" s="26"/>
      <c r="WGR237" s="26"/>
      <c r="WGS237" s="26"/>
      <c r="WGT237" s="26"/>
      <c r="WGU237" s="26"/>
      <c r="WGV237" s="26"/>
      <c r="WGW237" s="26"/>
      <c r="WGX237" s="26"/>
      <c r="WGY237" s="26"/>
      <c r="WGZ237" s="26"/>
      <c r="WHA237" s="26"/>
      <c r="WHB237" s="26"/>
      <c r="WHC237" s="26"/>
      <c r="WHD237" s="26"/>
      <c r="WHE237" s="26"/>
      <c r="WHF237" s="26"/>
      <c r="WHG237" s="26"/>
      <c r="WHH237" s="26"/>
      <c r="WHI237" s="26"/>
      <c r="WHJ237" s="26"/>
      <c r="WHK237" s="26"/>
      <c r="WHL237" s="26"/>
      <c r="WHM237" s="26"/>
      <c r="WHN237" s="26"/>
      <c r="WHO237" s="26"/>
      <c r="WHP237" s="26"/>
      <c r="WHQ237" s="26"/>
      <c r="WHR237" s="26"/>
      <c r="WHS237" s="26"/>
      <c r="WHT237" s="26"/>
      <c r="WHU237" s="26"/>
      <c r="WHV237" s="26"/>
      <c r="WHW237" s="26"/>
      <c r="WHX237" s="26"/>
      <c r="WHY237" s="26"/>
      <c r="WHZ237" s="26"/>
      <c r="WIA237" s="26"/>
      <c r="WIB237" s="26"/>
      <c r="WIC237" s="26"/>
      <c r="WID237" s="26"/>
      <c r="WIE237" s="26"/>
      <c r="WIF237" s="26"/>
      <c r="WIG237" s="26"/>
      <c r="WIH237" s="26"/>
      <c r="WII237" s="26"/>
      <c r="WIJ237" s="26"/>
      <c r="WIK237" s="26"/>
      <c r="WIL237" s="26"/>
      <c r="WIM237" s="26"/>
      <c r="WIN237" s="26"/>
      <c r="WIO237" s="26"/>
      <c r="WIP237" s="26"/>
      <c r="WIQ237" s="26"/>
      <c r="WIR237" s="26"/>
      <c r="WIS237" s="26"/>
      <c r="WIT237" s="26"/>
      <c r="WIU237" s="26"/>
      <c r="WIV237" s="26"/>
      <c r="WIW237" s="26"/>
      <c r="WIX237" s="26"/>
      <c r="WIY237" s="26"/>
      <c r="WIZ237" s="26"/>
      <c r="WJA237" s="26"/>
      <c r="WJB237" s="26"/>
      <c r="WJC237" s="26"/>
      <c r="WJD237" s="26"/>
      <c r="WJE237" s="26"/>
      <c r="WJF237" s="26"/>
      <c r="WJG237" s="26"/>
      <c r="WJH237" s="26"/>
      <c r="WJI237" s="26"/>
      <c r="WJJ237" s="26"/>
      <c r="WJK237" s="26"/>
      <c r="WJL237" s="26"/>
      <c r="WJM237" s="26"/>
      <c r="WJN237" s="26"/>
      <c r="WJO237" s="26"/>
      <c r="WJP237" s="26"/>
      <c r="WJQ237" s="26"/>
      <c r="WJR237" s="26"/>
      <c r="WJS237" s="26"/>
      <c r="WJT237" s="26"/>
      <c r="WJU237" s="26"/>
      <c r="WJV237" s="26"/>
      <c r="WJW237" s="26"/>
      <c r="WJX237" s="26"/>
      <c r="WJY237" s="26"/>
      <c r="WJZ237" s="26"/>
      <c r="WKA237" s="26"/>
      <c r="WKB237" s="26"/>
      <c r="WKC237" s="26"/>
      <c r="WKD237" s="26"/>
      <c r="WKE237" s="26"/>
      <c r="WKF237" s="26"/>
      <c r="WKG237" s="26"/>
      <c r="WKH237" s="26"/>
      <c r="WKI237" s="26"/>
      <c r="WKJ237" s="26"/>
      <c r="WKK237" s="26"/>
      <c r="WKL237" s="26"/>
      <c r="WKM237" s="26"/>
      <c r="WKN237" s="26"/>
      <c r="WKO237" s="26"/>
      <c r="WKP237" s="26"/>
      <c r="WKQ237" s="26"/>
      <c r="WKR237" s="26"/>
      <c r="WKS237" s="26"/>
      <c r="WKT237" s="26"/>
      <c r="WKU237" s="26"/>
      <c r="WKV237" s="26"/>
      <c r="WKW237" s="26"/>
      <c r="WKX237" s="26"/>
      <c r="WKY237" s="26"/>
      <c r="WKZ237" s="26"/>
      <c r="WLA237" s="26"/>
      <c r="WLB237" s="26"/>
      <c r="WLC237" s="26"/>
      <c r="WLD237" s="26"/>
      <c r="WLE237" s="26"/>
      <c r="WLF237" s="26"/>
      <c r="WLG237" s="26"/>
      <c r="WLH237" s="26"/>
      <c r="WLI237" s="26"/>
      <c r="WLJ237" s="26"/>
      <c r="WLK237" s="26"/>
      <c r="WLL237" s="26"/>
      <c r="WLM237" s="26"/>
      <c r="WLN237" s="26"/>
      <c r="WLO237" s="26"/>
      <c r="WLP237" s="26"/>
      <c r="WLQ237" s="26"/>
      <c r="WLR237" s="26"/>
      <c r="WLS237" s="26"/>
      <c r="WLT237" s="26"/>
      <c r="WLU237" s="26"/>
      <c r="WLV237" s="26"/>
      <c r="WLW237" s="26"/>
      <c r="WLX237" s="26"/>
      <c r="WLY237" s="26"/>
      <c r="WLZ237" s="26"/>
      <c r="WMA237" s="26"/>
      <c r="WMB237" s="26"/>
      <c r="WMC237" s="26"/>
      <c r="WMD237" s="26"/>
      <c r="WME237" s="26"/>
      <c r="WMF237" s="26"/>
      <c r="WMG237" s="26"/>
      <c r="WMH237" s="26"/>
      <c r="WMI237" s="26"/>
      <c r="WMJ237" s="26"/>
      <c r="WMK237" s="26"/>
      <c r="WML237" s="26"/>
      <c r="WMM237" s="26"/>
      <c r="WMN237" s="26"/>
      <c r="WMO237" s="26"/>
      <c r="WMP237" s="26"/>
      <c r="WMQ237" s="26"/>
      <c r="WMR237" s="26"/>
      <c r="WMS237" s="26"/>
      <c r="WMT237" s="26"/>
      <c r="WMU237" s="26"/>
      <c r="WMV237" s="26"/>
      <c r="WMW237" s="26"/>
      <c r="WMX237" s="26"/>
      <c r="WMY237" s="26"/>
      <c r="WMZ237" s="26"/>
      <c r="WNA237" s="26"/>
      <c r="WNB237" s="26"/>
      <c r="WNC237" s="26"/>
      <c r="WND237" s="26"/>
      <c r="WNE237" s="26"/>
      <c r="WNF237" s="26"/>
      <c r="WNG237" s="26"/>
      <c r="WNH237" s="26"/>
      <c r="WNI237" s="26"/>
      <c r="WNJ237" s="26"/>
      <c r="WNK237" s="26"/>
      <c r="WNL237" s="26"/>
      <c r="WNM237" s="26"/>
      <c r="WNN237" s="26"/>
      <c r="WNO237" s="26"/>
      <c r="WNP237" s="26"/>
      <c r="WNQ237" s="26"/>
      <c r="WNR237" s="26"/>
      <c r="WNS237" s="26"/>
      <c r="WNT237" s="26"/>
      <c r="WNU237" s="26"/>
      <c r="WNV237" s="26"/>
      <c r="WNW237" s="26"/>
      <c r="WNX237" s="26"/>
      <c r="WNY237" s="26"/>
      <c r="WNZ237" s="26"/>
      <c r="WOA237" s="26"/>
      <c r="WOB237" s="26"/>
      <c r="WOC237" s="26"/>
      <c r="WOD237" s="26"/>
      <c r="WOE237" s="26"/>
      <c r="WOF237" s="26"/>
      <c r="WOG237" s="26"/>
      <c r="WOH237" s="26"/>
      <c r="WOI237" s="26"/>
      <c r="WOJ237" s="26"/>
      <c r="WOK237" s="26"/>
      <c r="WOL237" s="26"/>
      <c r="WOM237" s="26"/>
      <c r="WON237" s="26"/>
      <c r="WOO237" s="26"/>
      <c r="WOP237" s="26"/>
      <c r="WOQ237" s="26"/>
      <c r="WOR237" s="26"/>
      <c r="WOS237" s="26"/>
      <c r="WOT237" s="26"/>
      <c r="WOU237" s="26"/>
      <c r="WOV237" s="26"/>
      <c r="WOW237" s="26"/>
      <c r="WOX237" s="26"/>
      <c r="WOY237" s="26"/>
      <c r="WOZ237" s="26"/>
      <c r="WPA237" s="26"/>
      <c r="WPB237" s="26"/>
      <c r="WPC237" s="26"/>
      <c r="WPD237" s="26"/>
      <c r="WPE237" s="26"/>
      <c r="WPF237" s="26"/>
      <c r="WPG237" s="26"/>
      <c r="WPH237" s="26"/>
      <c r="WPI237" s="26"/>
      <c r="WPJ237" s="26"/>
      <c r="WPK237" s="26"/>
      <c r="WPL237" s="26"/>
      <c r="WPM237" s="26"/>
      <c r="WPN237" s="26"/>
      <c r="WPO237" s="26"/>
      <c r="WPP237" s="26"/>
      <c r="WPQ237" s="26"/>
      <c r="WPR237" s="26"/>
      <c r="WPS237" s="26"/>
      <c r="WPT237" s="26"/>
      <c r="WPU237" s="26"/>
      <c r="WPV237" s="26"/>
      <c r="WPW237" s="26"/>
      <c r="WPX237" s="26"/>
      <c r="WPY237" s="26"/>
      <c r="WPZ237" s="26"/>
      <c r="WQA237" s="26"/>
      <c r="WQB237" s="26"/>
      <c r="WQC237" s="26"/>
      <c r="WQD237" s="26"/>
      <c r="WQE237" s="26"/>
      <c r="WQF237" s="26"/>
      <c r="WQG237" s="26"/>
      <c r="WQH237" s="26"/>
      <c r="WQI237" s="26"/>
      <c r="WQJ237" s="26"/>
      <c r="WQK237" s="26"/>
      <c r="WQL237" s="26"/>
      <c r="WQM237" s="26"/>
      <c r="WQN237" s="26"/>
      <c r="WQO237" s="26"/>
      <c r="WQP237" s="26"/>
      <c r="WQQ237" s="26"/>
      <c r="WQR237" s="26"/>
      <c r="WQS237" s="26"/>
      <c r="WQT237" s="26"/>
      <c r="WQU237" s="26"/>
      <c r="WQV237" s="26"/>
      <c r="WQW237" s="26"/>
      <c r="WQX237" s="26"/>
      <c r="WQY237" s="26"/>
      <c r="WQZ237" s="26"/>
      <c r="WRA237" s="26"/>
      <c r="WRB237" s="26"/>
      <c r="WRC237" s="26"/>
      <c r="WRD237" s="26"/>
      <c r="WRE237" s="26"/>
      <c r="WRF237" s="26"/>
      <c r="WRG237" s="26"/>
      <c r="WRH237" s="26"/>
      <c r="WRI237" s="26"/>
      <c r="WRJ237" s="26"/>
      <c r="WRK237" s="26"/>
      <c r="WRL237" s="26"/>
      <c r="WRM237" s="26"/>
      <c r="WRN237" s="26"/>
      <c r="WRO237" s="26"/>
      <c r="WRP237" s="26"/>
      <c r="WRQ237" s="26"/>
      <c r="WRR237" s="26"/>
      <c r="WRS237" s="26"/>
      <c r="WRT237" s="26"/>
      <c r="WRU237" s="26"/>
      <c r="WRV237" s="26"/>
      <c r="WRW237" s="26"/>
      <c r="WRX237" s="26"/>
      <c r="WRY237" s="26"/>
      <c r="WRZ237" s="26"/>
      <c r="WSA237" s="26"/>
      <c r="WSB237" s="26"/>
      <c r="WSC237" s="26"/>
      <c r="WSD237" s="26"/>
      <c r="WSE237" s="26"/>
      <c r="WSF237" s="26"/>
      <c r="WSG237" s="26"/>
      <c r="WSH237" s="26"/>
      <c r="WSI237" s="26"/>
      <c r="WSJ237" s="26"/>
      <c r="WSK237" s="26"/>
      <c r="WSL237" s="26"/>
      <c r="WSM237" s="26"/>
      <c r="WSN237" s="26"/>
      <c r="WSO237" s="26"/>
      <c r="WSP237" s="26"/>
      <c r="WSQ237" s="26"/>
      <c r="WSR237" s="26"/>
      <c r="WSS237" s="26"/>
      <c r="WST237" s="26"/>
      <c r="WSU237" s="26"/>
      <c r="WSV237" s="26"/>
      <c r="WSW237" s="26"/>
      <c r="WSX237" s="26"/>
      <c r="WSY237" s="26"/>
      <c r="WSZ237" s="26"/>
      <c r="WTA237" s="26"/>
      <c r="WTB237" s="26"/>
      <c r="WTC237" s="26"/>
      <c r="WTD237" s="26"/>
      <c r="WTE237" s="26"/>
      <c r="WTF237" s="26"/>
      <c r="WTG237" s="26"/>
      <c r="WTH237" s="26"/>
      <c r="WTI237" s="26"/>
      <c r="WTJ237" s="26"/>
      <c r="WTK237" s="26"/>
      <c r="WTL237" s="26"/>
      <c r="WTM237" s="26"/>
      <c r="WTN237" s="26"/>
      <c r="WTO237" s="26"/>
      <c r="WTP237" s="26"/>
      <c r="WTQ237" s="26"/>
      <c r="WTR237" s="26"/>
      <c r="WTS237" s="26"/>
      <c r="WTT237" s="26"/>
      <c r="WTU237" s="26"/>
      <c r="WTV237" s="26"/>
      <c r="WTW237" s="26"/>
      <c r="WTX237" s="26"/>
      <c r="WTY237" s="26"/>
      <c r="WTZ237" s="26"/>
      <c r="WUA237" s="26"/>
      <c r="WUB237" s="26"/>
      <c r="WUC237" s="26"/>
      <c r="WUD237" s="26"/>
      <c r="WUE237" s="26"/>
      <c r="WUF237" s="26"/>
      <c r="WUG237" s="26"/>
      <c r="WUH237" s="26"/>
      <c r="WUI237" s="26"/>
      <c r="WUJ237" s="26"/>
      <c r="WUK237" s="26"/>
      <c r="WUL237" s="26"/>
      <c r="WUM237" s="26"/>
      <c r="WUN237" s="26"/>
      <c r="WUO237" s="26"/>
      <c r="WUP237" s="26"/>
      <c r="WUQ237" s="26"/>
      <c r="WUR237" s="26"/>
      <c r="WUS237" s="26"/>
      <c r="WUT237" s="26"/>
      <c r="WUU237" s="26"/>
      <c r="WUV237" s="26"/>
      <c r="WUW237" s="26"/>
      <c r="WUX237" s="26"/>
      <c r="WUY237" s="26"/>
      <c r="WUZ237" s="26"/>
      <c r="WVA237" s="26"/>
      <c r="WVB237" s="26"/>
      <c r="WVC237" s="26"/>
      <c r="WVD237" s="26"/>
      <c r="WVE237" s="26"/>
      <c r="WVF237" s="26"/>
      <c r="WVG237" s="26"/>
      <c r="WVH237" s="26"/>
      <c r="WVI237" s="26"/>
      <c r="WVJ237" s="26"/>
      <c r="WVK237" s="26"/>
      <c r="WVL237" s="26"/>
      <c r="WVM237" s="26"/>
      <c r="WVN237" s="26"/>
      <c r="WVO237" s="26"/>
      <c r="WVP237" s="26"/>
      <c r="WVQ237" s="26"/>
      <c r="WVR237" s="26"/>
      <c r="WVS237" s="26"/>
    </row>
    <row r="238" spans="1:16139" s="26" customFormat="1" ht="53.25" customHeight="1">
      <c r="A238" s="21">
        <v>7729314745</v>
      </c>
      <c r="B238" s="8" t="s">
        <v>278</v>
      </c>
      <c r="C238" s="8" t="s">
        <v>156</v>
      </c>
      <c r="D238" s="8" t="s">
        <v>286</v>
      </c>
      <c r="E238" s="8"/>
      <c r="F238" s="8"/>
      <c r="G238" s="9">
        <f>'2023'!G241</f>
        <v>100.062</v>
      </c>
      <c r="H238" s="9">
        <f>'2023'!H241</f>
        <v>66.707999999999998</v>
      </c>
      <c r="I238" s="9">
        <f>'2023'!I241</f>
        <v>33.353999999999999</v>
      </c>
      <c r="J238" s="9">
        <f>'2023'!J241</f>
        <v>100.143</v>
      </c>
      <c r="K238" s="9">
        <f t="shared" si="103"/>
        <v>300.26699999999994</v>
      </c>
      <c r="L238" s="23">
        <v>11245.737501680002</v>
      </c>
      <c r="M238" s="10">
        <v>11245.73750168</v>
      </c>
      <c r="N238" s="23">
        <f>'2023'!O241</f>
        <v>2333.7600000000002</v>
      </c>
      <c r="O238" s="10">
        <f t="shared" si="108"/>
        <v>2427.1104000000005</v>
      </c>
      <c r="P238" s="11">
        <f t="shared" si="104"/>
        <v>891750.29277310427</v>
      </c>
      <c r="Q238" s="11">
        <f t="shared" si="105"/>
        <v>594500.19518206955</v>
      </c>
      <c r="R238" s="11">
        <f t="shared" si="105"/>
        <v>294136.48834943463</v>
      </c>
      <c r="S238" s="11">
        <f t="shared" si="106"/>
        <v>883123.77384354011</v>
      </c>
      <c r="T238" s="11">
        <f t="shared" si="107"/>
        <v>2663510.7501481487</v>
      </c>
      <c r="U238" s="27"/>
      <c r="V238" s="25"/>
      <c r="W238" s="25"/>
      <c r="X238" s="13"/>
      <c r="Y238" s="13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</row>
    <row r="239" spans="1:16139" s="26" customFormat="1" ht="53.25" customHeight="1">
      <c r="A239" s="21">
        <v>7729314745</v>
      </c>
      <c r="B239" s="8" t="s">
        <v>278</v>
      </c>
      <c r="C239" s="8" t="s">
        <v>156</v>
      </c>
      <c r="D239" s="8" t="s">
        <v>280</v>
      </c>
      <c r="E239" s="8"/>
      <c r="F239" s="8"/>
      <c r="G239" s="9">
        <f>'2023'!G242</f>
        <v>490.33300000000003</v>
      </c>
      <c r="H239" s="9">
        <f>'2023'!H242</f>
        <v>289.85500000000002</v>
      </c>
      <c r="I239" s="9">
        <f>'2023'!I242</f>
        <v>0</v>
      </c>
      <c r="J239" s="9">
        <f>'2023'!J242</f>
        <v>80.25</v>
      </c>
      <c r="K239" s="9">
        <f t="shared" si="103"/>
        <v>860.4380000000001</v>
      </c>
      <c r="L239" s="23">
        <v>3814.4851598658752</v>
      </c>
      <c r="M239" s="10">
        <v>3814.4851598658765</v>
      </c>
      <c r="N239" s="23">
        <f>'2023'!O242</f>
        <v>2225.6</v>
      </c>
      <c r="O239" s="10">
        <f t="shared" si="108"/>
        <v>2314.6239999999998</v>
      </c>
      <c r="P239" s="11">
        <f t="shared" si="104"/>
        <v>779082.82709251426</v>
      </c>
      <c r="Q239" s="11">
        <f t="shared" si="105"/>
        <v>460546.30801292328</v>
      </c>
      <c r="R239" s="11">
        <f t="shared" si="105"/>
        <v>0</v>
      </c>
      <c r="S239" s="11">
        <f t="shared" si="106"/>
        <v>120363.85807923661</v>
      </c>
      <c r="T239" s="11">
        <f t="shared" si="107"/>
        <v>1359992.9931846743</v>
      </c>
      <c r="U239" s="27"/>
      <c r="V239" s="25"/>
      <c r="W239" s="25"/>
      <c r="X239" s="13"/>
      <c r="Y239" s="13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</row>
    <row r="240" spans="1:16139" s="26" customFormat="1" ht="53.25" customHeight="1">
      <c r="A240" s="21">
        <v>7729314745</v>
      </c>
      <c r="B240" s="8" t="s">
        <v>278</v>
      </c>
      <c r="C240" s="8" t="s">
        <v>59</v>
      </c>
      <c r="D240" s="8" t="s">
        <v>285</v>
      </c>
      <c r="E240" s="8"/>
      <c r="F240" s="8"/>
      <c r="G240" s="9">
        <f>'2023'!G243</f>
        <v>1206.415</v>
      </c>
      <c r="H240" s="9">
        <f>'2023'!H243</f>
        <v>819.42400000000009</v>
      </c>
      <c r="I240" s="9">
        <f>'2023'!I243</f>
        <v>421.11700000000002</v>
      </c>
      <c r="J240" s="9">
        <f>'2023'!J243</f>
        <v>1203.453</v>
      </c>
      <c r="K240" s="9">
        <f t="shared" si="103"/>
        <v>3650.4090000000001</v>
      </c>
      <c r="L240" s="23">
        <v>13729.26053168</v>
      </c>
      <c r="M240" s="10">
        <v>13729.26053168</v>
      </c>
      <c r="N240" s="23">
        <f>'2023'!O243</f>
        <v>1710.0096000000001</v>
      </c>
      <c r="O240" s="10">
        <f>N240*1.04</f>
        <v>1778.4099840000001</v>
      </c>
      <c r="P240" s="11">
        <f t="shared" si="104"/>
        <v>14500204.612742728</v>
      </c>
      <c r="Q240" s="11">
        <f t="shared" si="105"/>
        <v>9848862.675440954</v>
      </c>
      <c r="R240" s="11">
        <f t="shared" si="105"/>
        <v>5032706.3300873591</v>
      </c>
      <c r="S240" s="11">
        <f t="shared" si="106"/>
        <v>14382286.944157138</v>
      </c>
      <c r="T240" s="11">
        <f t="shared" si="107"/>
        <v>43764060.562428176</v>
      </c>
      <c r="U240" s="27"/>
      <c r="V240" s="25"/>
      <c r="W240" s="25"/>
      <c r="X240" s="13"/>
      <c r="Y240" s="13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</row>
    <row r="241" spans="1:25" s="26" customFormat="1" ht="53.25" customHeight="1">
      <c r="A241" s="21">
        <v>7729314745</v>
      </c>
      <c r="B241" s="8" t="s">
        <v>278</v>
      </c>
      <c r="C241" s="8" t="s">
        <v>46</v>
      </c>
      <c r="D241" s="8" t="s">
        <v>282</v>
      </c>
      <c r="E241" s="8"/>
      <c r="F241" s="8"/>
      <c r="G241" s="9">
        <f>'2023'!G244</f>
        <v>268.185</v>
      </c>
      <c r="H241" s="9">
        <f>'2023'!H244</f>
        <v>172.77199999999999</v>
      </c>
      <c r="I241" s="9">
        <f>'2023'!I244</f>
        <v>84.69</v>
      </c>
      <c r="J241" s="9">
        <f>'2023'!J244</f>
        <v>266.01799999999997</v>
      </c>
      <c r="K241" s="9">
        <f t="shared" si="103"/>
        <v>791.66499999999996</v>
      </c>
      <c r="L241" s="23">
        <v>8730.1371372857484</v>
      </c>
      <c r="M241" s="10">
        <v>8730.1371372857484</v>
      </c>
      <c r="N241" s="23">
        <f>'2023'!O244</f>
        <v>2048.8000000000002</v>
      </c>
      <c r="O241" s="10">
        <f>N241*1.04</f>
        <v>2130.7520000000004</v>
      </c>
      <c r="P241" s="11">
        <f t="shared" si="104"/>
        <v>1791834.4001629783</v>
      </c>
      <c r="Q241" s="11">
        <f t="shared" si="105"/>
        <v>1154347.9798831332</v>
      </c>
      <c r="R241" s="11">
        <f t="shared" si="105"/>
        <v>558901.92727672996</v>
      </c>
      <c r="S241" s="11">
        <f t="shared" si="106"/>
        <v>1755555.2354504799</v>
      </c>
      <c r="T241" s="11">
        <f t="shared" si="107"/>
        <v>5260639.5427733213</v>
      </c>
      <c r="U241" s="24"/>
      <c r="V241" s="25"/>
      <c r="W241" s="25"/>
      <c r="X241" s="13"/>
      <c r="Y241" s="13"/>
    </row>
    <row r="242" spans="1:25" s="26" customFormat="1" ht="53.25" customHeight="1">
      <c r="A242" s="21">
        <v>7729314745</v>
      </c>
      <c r="B242" s="8" t="s">
        <v>278</v>
      </c>
      <c r="C242" s="8" t="s">
        <v>281</v>
      </c>
      <c r="D242" s="8" t="s">
        <v>445</v>
      </c>
      <c r="E242" s="8"/>
      <c r="F242" s="8"/>
      <c r="G242" s="9">
        <f>'2023'!G245</f>
        <v>3327.8100000000004</v>
      </c>
      <c r="H242" s="9">
        <f>'2023'!H245</f>
        <v>3297.8310000000001</v>
      </c>
      <c r="I242" s="9">
        <f>'2023'!I245</f>
        <v>2982.0940000000001</v>
      </c>
      <c r="J242" s="9">
        <f>'2023'!J245</f>
        <v>2836.721</v>
      </c>
      <c r="K242" s="9">
        <f t="shared" si="103"/>
        <v>12444.456</v>
      </c>
      <c r="L242" s="23">
        <v>10869.10644509771</v>
      </c>
      <c r="M242" s="10">
        <v>10869.10644509771</v>
      </c>
      <c r="N242" s="23">
        <v>2319.2000000000003</v>
      </c>
      <c r="O242" s="10">
        <v>2411.9680000000003</v>
      </c>
      <c r="P242" s="11">
        <f t="shared" si="104"/>
        <v>28452464.16706061</v>
      </c>
      <c r="Q242" s="11">
        <f t="shared" si="105"/>
        <v>28196146.521743026</v>
      </c>
      <c r="R242" s="11">
        <f t="shared" si="105"/>
        <v>25219981.81429521</v>
      </c>
      <c r="S242" s="11">
        <f t="shared" si="106"/>
        <v>23990542.227116019</v>
      </c>
      <c r="T242" s="11">
        <f t="shared" si="107"/>
        <v>105859134.73021486</v>
      </c>
      <c r="U242" s="24"/>
      <c r="V242" s="25"/>
      <c r="W242" s="25"/>
      <c r="X242" s="13"/>
      <c r="Y242" s="13"/>
    </row>
    <row r="243" spans="1:25" s="100" customFormat="1" ht="48.75" customHeight="1">
      <c r="A243" s="97" t="s">
        <v>269</v>
      </c>
      <c r="B243" s="97"/>
      <c r="C243" s="97"/>
      <c r="D243" s="97"/>
      <c r="E243" s="98"/>
      <c r="F243" s="99" t="s">
        <v>439</v>
      </c>
      <c r="G243" s="80">
        <f>SUM(G229:G242)</f>
        <v>12198.357</v>
      </c>
      <c r="H243" s="80">
        <f>SUM(H229:H242)</f>
        <v>7830.2970000000005</v>
      </c>
      <c r="I243" s="80">
        <f>SUM(I229:I242)</f>
        <v>5176.0630000000001</v>
      </c>
      <c r="J243" s="80">
        <f>SUM(J229:J242)</f>
        <v>10544.358999999999</v>
      </c>
      <c r="K243" s="80">
        <f>SUM(K229:K242)</f>
        <v>35749.076000000001</v>
      </c>
      <c r="L243" s="80"/>
      <c r="M243" s="80"/>
      <c r="N243" s="80"/>
      <c r="O243" s="80"/>
      <c r="P243" s="81">
        <f>SUM(P229:P242)</f>
        <v>58349310.26862599</v>
      </c>
      <c r="Q243" s="81">
        <f>SUM(Q229:Q242)</f>
        <v>45570895.182730392</v>
      </c>
      <c r="R243" s="81">
        <f>SUM(R229:R242)</f>
        <v>34005193.195168674</v>
      </c>
      <c r="S243" s="81">
        <f>SUM(S229:S242)</f>
        <v>51931252.887842491</v>
      </c>
      <c r="T243" s="81">
        <f>SUM(T229:T242)</f>
        <v>189856651.5343675</v>
      </c>
      <c r="U243" s="81">
        <f>'2023'!V246</f>
        <v>23555905.337835405</v>
      </c>
      <c r="V243" s="82">
        <f>S243*0.36</f>
        <v>18695251.039623298</v>
      </c>
      <c r="W243" s="81">
        <f>T243+U243-V243</f>
        <v>194717305.83257961</v>
      </c>
      <c r="X243" s="55"/>
      <c r="Y243" s="55"/>
    </row>
    <row r="244" spans="1:25" s="106" customFormat="1" ht="48.75" customHeight="1">
      <c r="A244" s="101" t="s">
        <v>449</v>
      </c>
      <c r="B244" s="101"/>
      <c r="C244" s="101"/>
      <c r="D244" s="101"/>
      <c r="E244" s="102"/>
      <c r="F244" s="99"/>
      <c r="G244" s="103"/>
      <c r="H244" s="103"/>
      <c r="I244" s="103"/>
      <c r="J244" s="103"/>
      <c r="K244" s="103"/>
      <c r="L244" s="103"/>
      <c r="M244" s="103"/>
      <c r="N244" s="103"/>
      <c r="O244" s="103"/>
      <c r="P244" s="104">
        <f t="shared" ref="P244:W244" si="109">P243+P224</f>
        <v>2158115800.348928</v>
      </c>
      <c r="Q244" s="104">
        <f t="shared" si="109"/>
        <v>1000468472.5422179</v>
      </c>
      <c r="R244" s="104">
        <f t="shared" si="109"/>
        <v>470071015.79381043</v>
      </c>
      <c r="S244" s="104">
        <f t="shared" si="109"/>
        <v>1779972738.997699</v>
      </c>
      <c r="T244" s="104">
        <f t="shared" si="109"/>
        <v>5408628027.6826563</v>
      </c>
      <c r="U244" s="104">
        <f t="shared" si="109"/>
        <v>780942198.19741344</v>
      </c>
      <c r="V244" s="104">
        <f t="shared" si="109"/>
        <v>640762842.4305141</v>
      </c>
      <c r="W244" s="104">
        <f t="shared" si="109"/>
        <v>5548807383.4495554</v>
      </c>
      <c r="X244" s="105"/>
      <c r="Y244" s="105"/>
    </row>
    <row r="245" spans="1:25" s="85" customFormat="1" ht="33" customHeight="1">
      <c r="A245" s="35" t="s">
        <v>439</v>
      </c>
      <c r="B245" s="36"/>
      <c r="C245" s="36"/>
      <c r="D245" s="37"/>
      <c r="E245" s="1"/>
      <c r="F245" s="2"/>
      <c r="G245" s="3">
        <f>G225+G243</f>
        <v>1986518.6225894599</v>
      </c>
      <c r="H245" s="3">
        <f>H225+H243</f>
        <v>908645.51019999967</v>
      </c>
      <c r="I245" s="3">
        <f>I225+I243</f>
        <v>411401.66760760028</v>
      </c>
      <c r="J245" s="3">
        <f>J225+J243</f>
        <v>1599118.171151899</v>
      </c>
      <c r="K245" s="3">
        <f>K243+K225</f>
        <v>4905683.9715489633</v>
      </c>
      <c r="L245" s="3"/>
      <c r="M245" s="3"/>
      <c r="N245" s="3"/>
      <c r="O245" s="3"/>
      <c r="P245" s="3">
        <f>P243+P225</f>
        <v>2156779412.3286572</v>
      </c>
      <c r="Q245" s="3">
        <f>Q243+Q225</f>
        <v>999529001.11966753</v>
      </c>
      <c r="R245" s="3">
        <f>R243+R225</f>
        <v>469584488.9002887</v>
      </c>
      <c r="S245" s="3">
        <f>S243+S225</f>
        <v>1778947353.6730385</v>
      </c>
      <c r="T245" s="4">
        <f>T243+T225</f>
        <v>5404840256.0216532</v>
      </c>
      <c r="U245" s="4">
        <f>'2023'!V248</f>
        <v>780581678.0477097</v>
      </c>
      <c r="V245" s="4">
        <f>V225+V243</f>
        <v>640421047.32229388</v>
      </c>
      <c r="W245" s="4">
        <f>W243+W225</f>
        <v>5545000886.7470684</v>
      </c>
    </row>
    <row r="246" spans="1:25" s="85" customFormat="1" ht="33" customHeight="1">
      <c r="A246" s="35" t="s">
        <v>437</v>
      </c>
      <c r="B246" s="36"/>
      <c r="C246" s="36"/>
      <c r="D246" s="37"/>
      <c r="E246" s="1"/>
      <c r="F246" s="2"/>
      <c r="G246" s="3">
        <f>G226</f>
        <v>64741.924500000001</v>
      </c>
      <c r="H246" s="3">
        <f t="shared" ref="H246:J246" si="110">H226</f>
        <v>56347.322499999995</v>
      </c>
      <c r="I246" s="3">
        <f t="shared" si="110"/>
        <v>50270.628499999999</v>
      </c>
      <c r="J246" s="3">
        <f t="shared" si="110"/>
        <v>58531.152499999997</v>
      </c>
      <c r="K246" s="3">
        <f>K226</f>
        <v>229891.02799999999</v>
      </c>
      <c r="L246" s="3"/>
      <c r="M246" s="3"/>
      <c r="N246" s="3"/>
      <c r="O246" s="3"/>
      <c r="P246" s="3">
        <f t="shared" ref="P246:S246" si="111">P226</f>
        <v>1336388.020270932</v>
      </c>
      <c r="Q246" s="3">
        <f t="shared" si="111"/>
        <v>939471.42255022004</v>
      </c>
      <c r="R246" s="3">
        <f t="shared" si="111"/>
        <v>486526.89352172764</v>
      </c>
      <c r="S246" s="3">
        <f t="shared" si="111"/>
        <v>1025385.3246605317</v>
      </c>
      <c r="T246" s="3">
        <f>T226</f>
        <v>3787771.6610034108</v>
      </c>
      <c r="U246" s="4">
        <f>'2023'!V249</f>
        <v>360520.14970379235</v>
      </c>
      <c r="V246" s="4">
        <f>V226</f>
        <v>341795.10822017724</v>
      </c>
      <c r="W246" s="4">
        <f>W226</f>
        <v>3806496.7024870259</v>
      </c>
    </row>
    <row r="247" spans="1:25" s="41" customFormat="1" ht="95.25" customHeight="1">
      <c r="A247" s="107"/>
      <c r="B247" s="108"/>
      <c r="C247" s="108"/>
      <c r="D247" s="108"/>
      <c r="E247" s="108"/>
      <c r="F247" s="108"/>
      <c r="W247" s="109"/>
    </row>
    <row r="248" spans="1:25" s="112" customFormat="1" ht="67.5" hidden="1" customHeight="1">
      <c r="A248" s="110"/>
      <c r="B248" s="111"/>
      <c r="C248" s="111"/>
      <c r="D248" s="111"/>
      <c r="H248" s="113" t="s">
        <v>430</v>
      </c>
      <c r="I248" s="113"/>
      <c r="J248" s="114"/>
      <c r="K248" s="114"/>
      <c r="L248" s="115"/>
      <c r="M248" s="115"/>
      <c r="S248" s="116"/>
      <c r="T248" s="116"/>
      <c r="U248" s="117"/>
    </row>
    <row r="249" spans="1:25" s="112" customFormat="1" ht="38.25" hidden="1" customHeight="1">
      <c r="A249" s="110"/>
      <c r="B249" s="111"/>
      <c r="C249" s="111"/>
      <c r="D249" s="111"/>
      <c r="E249" s="118"/>
      <c r="H249" s="119"/>
      <c r="I249" s="120"/>
      <c r="K249" s="121"/>
      <c r="L249" s="121"/>
      <c r="M249" s="115"/>
      <c r="N249" s="115"/>
    </row>
    <row r="250" spans="1:25" s="112" customFormat="1" ht="132.75" hidden="1" customHeight="1">
      <c r="A250" s="110"/>
      <c r="B250" s="111"/>
      <c r="C250" s="111"/>
      <c r="D250" s="111"/>
      <c r="G250" s="122" t="s">
        <v>453</v>
      </c>
      <c r="H250" s="122"/>
      <c r="I250" s="122"/>
      <c r="J250" s="122"/>
      <c r="K250" s="123"/>
      <c r="L250" s="124"/>
      <c r="M250" s="125" t="s">
        <v>454</v>
      </c>
      <c r="N250" s="125"/>
    </row>
    <row r="251" spans="1:25" s="112" customFormat="1" ht="98.25" hidden="1" customHeight="1">
      <c r="A251" s="110"/>
      <c r="B251" s="111"/>
      <c r="C251" s="111"/>
      <c r="D251" s="111"/>
      <c r="E251" s="111"/>
      <c r="H251" s="126"/>
      <c r="I251" s="126"/>
      <c r="K251" s="115"/>
      <c r="L251" s="115"/>
      <c r="M251" s="115"/>
      <c r="N251" s="115"/>
    </row>
    <row r="252" spans="1:25" s="112" customFormat="1" ht="98.25" hidden="1" customHeight="1">
      <c r="A252" s="110"/>
      <c r="B252" s="111"/>
      <c r="C252" s="111"/>
      <c r="D252" s="111"/>
      <c r="G252" s="127" t="s">
        <v>431</v>
      </c>
      <c r="H252" s="127"/>
      <c r="I252" s="127"/>
      <c r="J252" s="127"/>
      <c r="K252" s="128"/>
      <c r="L252" s="128"/>
      <c r="M252" s="115" t="s">
        <v>432</v>
      </c>
      <c r="N252" s="115"/>
    </row>
  </sheetData>
  <autoFilter ref="A5:W26"/>
  <mergeCells count="32">
    <mergeCell ref="L3:M3"/>
    <mergeCell ref="N3:O3"/>
    <mergeCell ref="U3:U4"/>
    <mergeCell ref="V3:V4"/>
    <mergeCell ref="W3:W4"/>
    <mergeCell ref="A244:D244"/>
    <mergeCell ref="G250:J250"/>
    <mergeCell ref="G252:J252"/>
    <mergeCell ref="A245:D245"/>
    <mergeCell ref="A3:A4"/>
    <mergeCell ref="B3:B4"/>
    <mergeCell ref="C3:C4"/>
    <mergeCell ref="D3:D4"/>
    <mergeCell ref="E3:E4"/>
    <mergeCell ref="F3:F4"/>
    <mergeCell ref="G3:K3"/>
    <mergeCell ref="G1:O1"/>
    <mergeCell ref="P1:W1"/>
    <mergeCell ref="A246:D246"/>
    <mergeCell ref="H248:I248"/>
    <mergeCell ref="S248:T248"/>
    <mergeCell ref="P3:T3"/>
    <mergeCell ref="A228:D228"/>
    <mergeCell ref="A243:D243"/>
    <mergeCell ref="A7:E7"/>
    <mergeCell ref="A6:E6"/>
    <mergeCell ref="A212:D212"/>
    <mergeCell ref="A214:D214"/>
    <mergeCell ref="A223:E223"/>
    <mergeCell ref="A224:D224"/>
    <mergeCell ref="A225:D225"/>
    <mergeCell ref="A226:D226"/>
  </mergeCells>
  <printOptions horizontalCentered="1" verticalCentered="1"/>
  <pageMargins left="0.39370078740157483" right="0.31496062992125984" top="0.86614173228346458" bottom="0.59055118110236227" header="0" footer="0.39370078740157483"/>
  <pageSetup paperSize="9" scale="27" fitToHeight="0" orientation="landscape" r:id="rId1"/>
  <headerFooter differentFirst="1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S262"/>
  <sheetViews>
    <sheetView view="pageBreakPreview" zoomScale="50" zoomScaleNormal="50" zoomScaleSheetLayoutView="50" workbookViewId="0">
      <pane xSplit="5" ySplit="6" topLeftCell="G7" activePane="bottomRight" state="frozen"/>
      <selection pane="topRight" activeCell="F1" sqref="F1"/>
      <selection pane="bottomLeft" activeCell="A7" sqref="A7"/>
      <selection pane="bottomRight"/>
    </sheetView>
  </sheetViews>
  <sheetFormatPr defaultColWidth="9.140625" defaultRowHeight="12.75" customHeight="1" outlineLevelCol="1"/>
  <cols>
    <col min="1" max="1" width="24.28515625" style="38" customWidth="1"/>
    <col min="2" max="2" width="57.5703125" style="39" customWidth="1"/>
    <col min="3" max="3" width="57.7109375" style="39" customWidth="1"/>
    <col min="4" max="4" width="57.5703125" style="39" customWidth="1"/>
    <col min="5" max="5" width="57.42578125" style="39" customWidth="1"/>
    <col min="6" max="6" width="56.7109375" style="39" hidden="1" customWidth="1" outlineLevel="1"/>
    <col min="7" max="7" width="27.140625" style="40" customWidth="1" collapsed="1"/>
    <col min="8" max="11" width="27.140625" style="40" customWidth="1"/>
    <col min="12" max="13" width="24.42578125" style="41" customWidth="1"/>
    <col min="14" max="15" width="23" style="41" customWidth="1"/>
    <col min="16" max="20" width="34.7109375" style="40" customWidth="1"/>
    <col min="21" max="22" width="29.85546875" style="40" customWidth="1"/>
    <col min="23" max="23" width="41.5703125" style="40" customWidth="1"/>
    <col min="24" max="24" width="22.42578125" style="40" bestFit="1" customWidth="1"/>
    <col min="25" max="25" width="10.42578125" style="40" bestFit="1" customWidth="1"/>
    <col min="26" max="16384" width="9.140625" style="40"/>
  </cols>
  <sheetData>
    <row r="1" spans="1:25" s="14" customFormat="1" ht="194.25" customHeight="1">
      <c r="A1" s="43"/>
      <c r="B1" s="43"/>
      <c r="C1" s="43"/>
      <c r="D1" s="43"/>
      <c r="E1" s="43"/>
      <c r="F1" s="43"/>
      <c r="G1" s="44" t="s">
        <v>459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Y1" s="45"/>
    </row>
    <row r="2" spans="1:25" s="14" customFormat="1" ht="22.5" customHeight="1">
      <c r="A2" s="46" t="s">
        <v>427</v>
      </c>
      <c r="B2" s="47"/>
      <c r="C2" s="47"/>
      <c r="D2" s="47"/>
      <c r="E2" s="47"/>
      <c r="F2" s="47"/>
    </row>
    <row r="3" spans="1:25" s="55" customFormat="1" ht="227.25" customHeight="1">
      <c r="A3" s="50" t="s">
        <v>0</v>
      </c>
      <c r="B3" s="50" t="s">
        <v>233</v>
      </c>
      <c r="C3" s="50" t="s">
        <v>228</v>
      </c>
      <c r="D3" s="50" t="s">
        <v>1</v>
      </c>
      <c r="E3" s="50" t="s">
        <v>345</v>
      </c>
      <c r="F3" s="50" t="s">
        <v>346</v>
      </c>
      <c r="G3" s="51" t="s">
        <v>433</v>
      </c>
      <c r="H3" s="51"/>
      <c r="I3" s="51"/>
      <c r="J3" s="51"/>
      <c r="K3" s="52"/>
      <c r="L3" s="53" t="s">
        <v>451</v>
      </c>
      <c r="M3" s="53"/>
      <c r="N3" s="53" t="s">
        <v>289</v>
      </c>
      <c r="O3" s="53"/>
      <c r="P3" s="54" t="s">
        <v>440</v>
      </c>
      <c r="Q3" s="54"/>
      <c r="R3" s="54"/>
      <c r="S3" s="54"/>
      <c r="T3" s="54"/>
      <c r="U3" s="53" t="s">
        <v>425</v>
      </c>
      <c r="V3" s="53" t="s">
        <v>428</v>
      </c>
      <c r="W3" s="54" t="s">
        <v>429</v>
      </c>
    </row>
    <row r="4" spans="1:25" s="55" customFormat="1" ht="84.75" customHeight="1">
      <c r="A4" s="56"/>
      <c r="B4" s="56"/>
      <c r="C4" s="56"/>
      <c r="D4" s="56"/>
      <c r="E4" s="56" t="s">
        <v>345</v>
      </c>
      <c r="F4" s="56"/>
      <c r="G4" s="57" t="s">
        <v>414</v>
      </c>
      <c r="H4" s="57" t="s">
        <v>415</v>
      </c>
      <c r="I4" s="57" t="s">
        <v>416</v>
      </c>
      <c r="J4" s="57" t="s">
        <v>417</v>
      </c>
      <c r="K4" s="57" t="s">
        <v>2</v>
      </c>
      <c r="L4" s="58" t="s">
        <v>230</v>
      </c>
      <c r="M4" s="58" t="s">
        <v>231</v>
      </c>
      <c r="N4" s="58" t="s">
        <v>230</v>
      </c>
      <c r="O4" s="58" t="s">
        <v>231</v>
      </c>
      <c r="P4" s="57" t="s">
        <v>414</v>
      </c>
      <c r="Q4" s="57" t="s">
        <v>420</v>
      </c>
      <c r="R4" s="57" t="s">
        <v>421</v>
      </c>
      <c r="S4" s="57" t="s">
        <v>422</v>
      </c>
      <c r="T4" s="58" t="s">
        <v>232</v>
      </c>
      <c r="U4" s="53"/>
      <c r="V4" s="53"/>
      <c r="W4" s="54"/>
    </row>
    <row r="5" spans="1:25" s="55" customFormat="1" ht="15">
      <c r="A5" s="59"/>
      <c r="B5" s="60"/>
      <c r="C5" s="60"/>
      <c r="D5" s="60"/>
      <c r="E5" s="60"/>
      <c r="F5" s="60"/>
      <c r="G5" s="59"/>
      <c r="H5" s="59"/>
      <c r="I5" s="59"/>
      <c r="J5" s="59"/>
      <c r="K5" s="59"/>
      <c r="L5" s="59"/>
      <c r="M5" s="59"/>
      <c r="N5" s="59"/>
      <c r="O5" s="59"/>
      <c r="P5" s="61"/>
      <c r="Q5" s="61"/>
      <c r="R5" s="61"/>
      <c r="S5" s="61"/>
      <c r="T5" s="61"/>
      <c r="U5" s="61"/>
      <c r="V5" s="61"/>
      <c r="W5" s="61"/>
    </row>
    <row r="6" spans="1:25" s="55" customFormat="1" ht="87.75" customHeight="1">
      <c r="A6" s="67" t="s">
        <v>290</v>
      </c>
      <c r="B6" s="68"/>
      <c r="C6" s="68"/>
      <c r="D6" s="68"/>
      <c r="E6" s="68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1:25" s="55" customFormat="1" ht="62.25" customHeight="1">
      <c r="A7" s="67" t="s">
        <v>434</v>
      </c>
      <c r="B7" s="68"/>
      <c r="C7" s="68"/>
      <c r="D7" s="68"/>
      <c r="E7" s="68"/>
      <c r="F7" s="64"/>
      <c r="G7" s="66"/>
      <c r="H7" s="66"/>
      <c r="I7" s="66"/>
      <c r="J7" s="66"/>
      <c r="K7" s="66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</row>
    <row r="8" spans="1:25" s="13" customFormat="1" ht="51.75" customHeight="1">
      <c r="A8" s="7" t="s">
        <v>5</v>
      </c>
      <c r="B8" s="8" t="s">
        <v>6</v>
      </c>
      <c r="C8" s="8" t="s">
        <v>3</v>
      </c>
      <c r="D8" s="8" t="s">
        <v>7</v>
      </c>
      <c r="E8" s="8"/>
      <c r="F8" s="8"/>
      <c r="G8" s="9">
        <f>'2023'!G11</f>
        <v>249.40899999999999</v>
      </c>
      <c r="H8" s="9">
        <f>'2023'!H11</f>
        <v>117.31800000000001</v>
      </c>
      <c r="I8" s="9">
        <f>'2023'!I11</f>
        <v>59.390999999999998</v>
      </c>
      <c r="J8" s="9">
        <f>'2023'!J11</f>
        <v>238.46999999999997</v>
      </c>
      <c r="K8" s="9">
        <f t="shared" ref="K8:K26" si="0">G8+H8+I8+J8</f>
        <v>664.58799999999997</v>
      </c>
      <c r="L8" s="10">
        <v>2512.7199999999998</v>
      </c>
      <c r="M8" s="10">
        <v>2790.99</v>
      </c>
      <c r="N8" s="10">
        <v>1881.9840000000002</v>
      </c>
      <c r="O8" s="10">
        <v>1957.2633600000001</v>
      </c>
      <c r="P8" s="11">
        <f>G8*(L8-N8)</f>
        <v>157311.23502399991</v>
      </c>
      <c r="Q8" s="11">
        <f>(L8-N8)*H8</f>
        <v>73996.68604799996</v>
      </c>
      <c r="R8" s="11">
        <f>(M8-O8)*I8</f>
        <v>49515.858876239974</v>
      </c>
      <c r="S8" s="11">
        <f>(M8-O8)*J8</f>
        <v>198818.79184079988</v>
      </c>
      <c r="T8" s="11">
        <f>SUM(P8:S8)</f>
        <v>479642.57178903976</v>
      </c>
      <c r="U8" s="21"/>
      <c r="V8" s="21"/>
      <c r="W8" s="21"/>
    </row>
    <row r="9" spans="1:25" s="14" customFormat="1" ht="51.75" customHeight="1">
      <c r="A9" s="7" t="s">
        <v>8</v>
      </c>
      <c r="B9" s="8" t="s">
        <v>9</v>
      </c>
      <c r="C9" s="8" t="s">
        <v>3</v>
      </c>
      <c r="D9" s="8" t="s">
        <v>10</v>
      </c>
      <c r="E9" s="8"/>
      <c r="F9" s="8"/>
      <c r="G9" s="9">
        <f>'2023'!G12</f>
        <v>947.90999999999985</v>
      </c>
      <c r="H9" s="9">
        <f>'2023'!H12</f>
        <v>386.98099999999999</v>
      </c>
      <c r="I9" s="9">
        <f>'2023'!I12</f>
        <v>169.32900000000001</v>
      </c>
      <c r="J9" s="9">
        <f>'2023'!J12</f>
        <v>739.45900000000006</v>
      </c>
      <c r="K9" s="9">
        <f t="shared" si="0"/>
        <v>2243.6790000000001</v>
      </c>
      <c r="L9" s="10">
        <v>8856.183846068001</v>
      </c>
      <c r="M9" s="10">
        <v>9836.8878829460155</v>
      </c>
      <c r="N9" s="10">
        <v>2379.52</v>
      </c>
      <c r="O9" s="10">
        <v>2474.7008000000001</v>
      </c>
      <c r="P9" s="11">
        <f>G9*(L9-N9)</f>
        <v>6139294.4263263177</v>
      </c>
      <c r="Q9" s="11">
        <f>(L9-N9)*H9</f>
        <v>2506345.8518152409</v>
      </c>
      <c r="R9" s="11">
        <f>(M9-O9)*I9</f>
        <v>1246631.7765681657</v>
      </c>
      <c r="S9" s="11">
        <f>(M9-O9)*J9</f>
        <v>5444035.4981681779</v>
      </c>
      <c r="T9" s="11">
        <f t="shared" ref="T9:T72" si="1">SUM(P9:S9)</f>
        <v>15336307.552877901</v>
      </c>
      <c r="U9" s="12"/>
      <c r="V9" s="12"/>
      <c r="W9" s="12"/>
      <c r="X9" s="13"/>
      <c r="Y9" s="13"/>
    </row>
    <row r="10" spans="1:25" s="14" customFormat="1" ht="51.75" customHeight="1">
      <c r="A10" s="7" t="s">
        <v>11</v>
      </c>
      <c r="B10" s="8" t="s">
        <v>12</v>
      </c>
      <c r="C10" s="8" t="s">
        <v>3</v>
      </c>
      <c r="D10" s="8" t="s">
        <v>10</v>
      </c>
      <c r="E10" s="8"/>
      <c r="F10" s="8"/>
      <c r="G10" s="9">
        <f>'2023'!G13</f>
        <v>6501.8340000000007</v>
      </c>
      <c r="H10" s="9">
        <f>'2023'!H13</f>
        <v>2498.5050000000001</v>
      </c>
      <c r="I10" s="9">
        <f>'2023'!I13</f>
        <v>962.84400000000005</v>
      </c>
      <c r="J10" s="9">
        <f>'2023'!J13</f>
        <v>5475.0139999999992</v>
      </c>
      <c r="K10" s="9">
        <f t="shared" si="0"/>
        <v>15438.197</v>
      </c>
      <c r="L10" s="10">
        <v>4620.6567794000011</v>
      </c>
      <c r="M10" s="10">
        <v>5103.7254427009075</v>
      </c>
      <c r="N10" s="10">
        <v>2379.52</v>
      </c>
      <c r="O10" s="10">
        <v>2474.7008000000001</v>
      </c>
      <c r="P10" s="11">
        <f t="shared" ref="P10:P72" si="2">G10*(L10-N10)</f>
        <v>14571499.310953429</v>
      </c>
      <c r="Q10" s="11">
        <f t="shared" ref="Q10:R72" si="3">(L10-N10)*H10</f>
        <v>5599491.4490148006</v>
      </c>
      <c r="R10" s="11">
        <f t="shared" si="3"/>
        <v>2531340.6030767127</v>
      </c>
      <c r="S10" s="11">
        <f t="shared" ref="S10:S72" si="4">(M10-O10)*J10</f>
        <v>14393946.725132463</v>
      </c>
      <c r="T10" s="11">
        <f t="shared" si="1"/>
        <v>37096278.088177405</v>
      </c>
      <c r="U10" s="12"/>
      <c r="V10" s="12"/>
      <c r="W10" s="12"/>
      <c r="X10" s="13"/>
      <c r="Y10" s="13"/>
    </row>
    <row r="11" spans="1:25" s="14" customFormat="1" ht="51.75" customHeight="1">
      <c r="A11" s="7" t="s">
        <v>13</v>
      </c>
      <c r="B11" s="8" t="s">
        <v>14</v>
      </c>
      <c r="C11" s="8" t="s">
        <v>3</v>
      </c>
      <c r="D11" s="8" t="s">
        <v>15</v>
      </c>
      <c r="E11" s="8"/>
      <c r="F11" s="8"/>
      <c r="G11" s="9">
        <f>'2023'!G14</f>
        <v>203.36100000000002</v>
      </c>
      <c r="H11" s="9">
        <f>'2023'!H14</f>
        <v>98.4</v>
      </c>
      <c r="I11" s="9">
        <f>'2023'!I14</f>
        <v>46.008000000000003</v>
      </c>
      <c r="J11" s="9">
        <f>'2023'!J14</f>
        <v>201.54700000000003</v>
      </c>
      <c r="K11" s="9">
        <f t="shared" si="0"/>
        <v>549.31600000000003</v>
      </c>
      <c r="L11" s="10">
        <v>4104.79</v>
      </c>
      <c r="M11" s="10">
        <v>4560.6499999999996</v>
      </c>
      <c r="N11" s="10">
        <v>1362.82</v>
      </c>
      <c r="O11" s="10">
        <v>1417.33</v>
      </c>
      <c r="P11" s="11">
        <f t="shared" si="2"/>
        <v>557609.76117000007</v>
      </c>
      <c r="Q11" s="11">
        <f t="shared" si="3"/>
        <v>269809.84800000006</v>
      </c>
      <c r="R11" s="11">
        <f t="shared" si="3"/>
        <v>144617.86655999999</v>
      </c>
      <c r="S11" s="11">
        <f t="shared" si="4"/>
        <v>633526.71603999997</v>
      </c>
      <c r="T11" s="11">
        <f t="shared" si="1"/>
        <v>1605564.1917699999</v>
      </c>
      <c r="U11" s="12"/>
      <c r="V11" s="12"/>
      <c r="W11" s="12"/>
      <c r="X11" s="13"/>
      <c r="Y11" s="13"/>
    </row>
    <row r="12" spans="1:25" s="14" customFormat="1" ht="51.75" customHeight="1">
      <c r="A12" s="7" t="s">
        <v>13</v>
      </c>
      <c r="B12" s="8" t="s">
        <v>14</v>
      </c>
      <c r="C12" s="8" t="s">
        <v>3</v>
      </c>
      <c r="D12" s="8" t="s">
        <v>16</v>
      </c>
      <c r="E12" s="8"/>
      <c r="F12" s="8"/>
      <c r="G12" s="9">
        <f>'2023'!G15</f>
        <v>103.452</v>
      </c>
      <c r="H12" s="9">
        <f>'2023'!H15</f>
        <v>55.744999999999997</v>
      </c>
      <c r="I12" s="9">
        <f>'2023'!I15</f>
        <v>26.225999999999999</v>
      </c>
      <c r="J12" s="9">
        <f>'2023'!J15</f>
        <v>106.12100000000001</v>
      </c>
      <c r="K12" s="9">
        <f t="shared" si="0"/>
        <v>291.54399999999998</v>
      </c>
      <c r="L12" s="10">
        <v>4104.79</v>
      </c>
      <c r="M12" s="10">
        <v>4560.6499999999996</v>
      </c>
      <c r="N12" s="10">
        <v>1773.82</v>
      </c>
      <c r="O12" s="10">
        <v>1844.78</v>
      </c>
      <c r="P12" s="11">
        <f t="shared" si="2"/>
        <v>241143.50844000003</v>
      </c>
      <c r="Q12" s="11">
        <f t="shared" si="3"/>
        <v>129939.92265000001</v>
      </c>
      <c r="R12" s="11">
        <f t="shared" si="3"/>
        <v>71226.406619999994</v>
      </c>
      <c r="S12" s="11">
        <f t="shared" si="4"/>
        <v>288210.84026999999</v>
      </c>
      <c r="T12" s="11">
        <f t="shared" si="1"/>
        <v>730520.67797999992</v>
      </c>
      <c r="U12" s="12"/>
      <c r="V12" s="12"/>
      <c r="W12" s="12"/>
      <c r="X12" s="13"/>
      <c r="Y12" s="13"/>
    </row>
    <row r="13" spans="1:25" s="14" customFormat="1" ht="51.75" customHeight="1">
      <c r="A13" s="7" t="s">
        <v>13</v>
      </c>
      <c r="B13" s="8" t="s">
        <v>14</v>
      </c>
      <c r="C13" s="8" t="s">
        <v>3</v>
      </c>
      <c r="D13" s="8" t="s">
        <v>17</v>
      </c>
      <c r="E13" s="8"/>
      <c r="F13" s="8"/>
      <c r="G13" s="9">
        <f>'2023'!G16</f>
        <v>189.297</v>
      </c>
      <c r="H13" s="9">
        <f>'2023'!H16</f>
        <v>92.015999999999991</v>
      </c>
      <c r="I13" s="9">
        <f>'2023'!I16</f>
        <v>47.814</v>
      </c>
      <c r="J13" s="9">
        <f>'2023'!J16</f>
        <v>187.74099999999999</v>
      </c>
      <c r="K13" s="9">
        <f t="shared" si="0"/>
        <v>516.86799999999994</v>
      </c>
      <c r="L13" s="10">
        <v>4104.79</v>
      </c>
      <c r="M13" s="10">
        <v>4560.6499999999996</v>
      </c>
      <c r="N13" s="10">
        <v>1362.82</v>
      </c>
      <c r="O13" s="10">
        <v>1417.33</v>
      </c>
      <c r="P13" s="11">
        <f t="shared" si="2"/>
        <v>519046.69509000005</v>
      </c>
      <c r="Q13" s="11">
        <f t="shared" si="3"/>
        <v>252305.11152000001</v>
      </c>
      <c r="R13" s="11">
        <f t="shared" si="3"/>
        <v>150294.70247999998</v>
      </c>
      <c r="S13" s="11">
        <f t="shared" si="4"/>
        <v>590130.0401199999</v>
      </c>
      <c r="T13" s="11">
        <f t="shared" si="1"/>
        <v>1511776.5492099999</v>
      </c>
      <c r="U13" s="12"/>
      <c r="V13" s="12"/>
      <c r="W13" s="12"/>
      <c r="X13" s="13"/>
      <c r="Y13" s="13"/>
    </row>
    <row r="14" spans="1:25" s="14" customFormat="1" ht="51.75" customHeight="1">
      <c r="A14" s="7" t="s">
        <v>13</v>
      </c>
      <c r="B14" s="8" t="s">
        <v>14</v>
      </c>
      <c r="C14" s="8" t="s">
        <v>3</v>
      </c>
      <c r="D14" s="8" t="s">
        <v>18</v>
      </c>
      <c r="E14" s="8"/>
      <c r="F14" s="8"/>
      <c r="G14" s="9">
        <f>'2023'!G17</f>
        <v>459.30500000000001</v>
      </c>
      <c r="H14" s="9">
        <f>'2023'!H17</f>
        <v>205.584</v>
      </c>
      <c r="I14" s="9">
        <f>'2023'!I17</f>
        <v>105.752</v>
      </c>
      <c r="J14" s="9">
        <f>'2023'!J17</f>
        <v>390.83199999999999</v>
      </c>
      <c r="K14" s="9">
        <f t="shared" si="0"/>
        <v>1161.473</v>
      </c>
      <c r="L14" s="10">
        <v>4104.79</v>
      </c>
      <c r="M14" s="10">
        <v>4560.6499999999996</v>
      </c>
      <c r="N14" s="10">
        <v>1676.48</v>
      </c>
      <c r="O14" s="10">
        <v>1743.54</v>
      </c>
      <c r="P14" s="11">
        <f t="shared" si="2"/>
        <v>1115334.9245499999</v>
      </c>
      <c r="Q14" s="11">
        <f t="shared" si="3"/>
        <v>499221.68303999997</v>
      </c>
      <c r="R14" s="11">
        <f t="shared" si="3"/>
        <v>297915.01671999996</v>
      </c>
      <c r="S14" s="11">
        <f t="shared" si="4"/>
        <v>1101016.7355199999</v>
      </c>
      <c r="T14" s="11">
        <f t="shared" si="1"/>
        <v>3013488.3598299995</v>
      </c>
      <c r="U14" s="12"/>
      <c r="V14" s="12"/>
      <c r="W14" s="12"/>
      <c r="X14" s="13"/>
      <c r="Y14" s="13"/>
    </row>
    <row r="15" spans="1:25" s="14" customFormat="1" ht="51.75" customHeight="1">
      <c r="A15" s="7" t="s">
        <v>13</v>
      </c>
      <c r="B15" s="8" t="s">
        <v>14</v>
      </c>
      <c r="C15" s="8" t="s">
        <v>3</v>
      </c>
      <c r="D15" s="8" t="s">
        <v>19</v>
      </c>
      <c r="E15" s="8"/>
      <c r="F15" s="8"/>
      <c r="G15" s="9">
        <f>'2023'!G18</f>
        <v>826.95399999999995</v>
      </c>
      <c r="H15" s="9">
        <f>'2023'!H18</f>
        <v>399.92200000000003</v>
      </c>
      <c r="I15" s="9">
        <f>'2023'!I18</f>
        <v>199.92599999999999</v>
      </c>
      <c r="J15" s="9">
        <f>'2023'!J18</f>
        <v>827.86400000000003</v>
      </c>
      <c r="K15" s="9">
        <f t="shared" si="0"/>
        <v>2254.6660000000002</v>
      </c>
      <c r="L15" s="10">
        <v>4104.79</v>
      </c>
      <c r="M15" s="10">
        <v>4560.6499999999996</v>
      </c>
      <c r="N15" s="10">
        <v>1676.48</v>
      </c>
      <c r="O15" s="10">
        <v>1743.54</v>
      </c>
      <c r="P15" s="11">
        <f t="shared" si="2"/>
        <v>2008100.6677399999</v>
      </c>
      <c r="Q15" s="11">
        <f t="shared" si="3"/>
        <v>971134.59182000009</v>
      </c>
      <c r="R15" s="11">
        <f t="shared" si="3"/>
        <v>563213.53385999985</v>
      </c>
      <c r="S15" s="11">
        <f t="shared" si="4"/>
        <v>2332183.9530400001</v>
      </c>
      <c r="T15" s="11">
        <f t="shared" si="1"/>
        <v>5874632.7464600001</v>
      </c>
      <c r="U15" s="12"/>
      <c r="V15" s="12"/>
      <c r="W15" s="12"/>
      <c r="X15" s="13"/>
      <c r="Y15" s="13"/>
    </row>
    <row r="16" spans="1:25" s="14" customFormat="1" ht="51.75" customHeight="1">
      <c r="A16" s="7" t="s">
        <v>13</v>
      </c>
      <c r="B16" s="8" t="s">
        <v>14</v>
      </c>
      <c r="C16" s="8" t="s">
        <v>3</v>
      </c>
      <c r="D16" s="8" t="s">
        <v>20</v>
      </c>
      <c r="E16" s="8"/>
      <c r="F16" s="8"/>
      <c r="G16" s="9">
        <f>'2023'!G19</f>
        <v>1725.069</v>
      </c>
      <c r="H16" s="9">
        <f>'2023'!H19</f>
        <v>828.57600000000002</v>
      </c>
      <c r="I16" s="9">
        <f>'2023'!I19</f>
        <v>422.99799999999999</v>
      </c>
      <c r="J16" s="9">
        <f>'2023'!J19</f>
        <v>1739.6200000000001</v>
      </c>
      <c r="K16" s="9">
        <f t="shared" si="0"/>
        <v>4716.2629999999999</v>
      </c>
      <c r="L16" s="10">
        <v>4104.79</v>
      </c>
      <c r="M16" s="10">
        <v>4560.6499999999996</v>
      </c>
      <c r="N16" s="10">
        <v>1568.32</v>
      </c>
      <c r="O16" s="10">
        <v>1631.05</v>
      </c>
      <c r="P16" s="11">
        <f t="shared" si="2"/>
        <v>4375585.7664300008</v>
      </c>
      <c r="Q16" s="11">
        <f t="shared" si="3"/>
        <v>2101658.1667200001</v>
      </c>
      <c r="R16" s="11">
        <f t="shared" si="3"/>
        <v>1239214.9407999997</v>
      </c>
      <c r="S16" s="11">
        <f t="shared" si="4"/>
        <v>5096390.7519999994</v>
      </c>
      <c r="T16" s="11">
        <f t="shared" si="1"/>
        <v>12812849.625950001</v>
      </c>
      <c r="U16" s="12"/>
      <c r="V16" s="12"/>
      <c r="W16" s="12"/>
      <c r="X16" s="13"/>
      <c r="Y16" s="13"/>
    </row>
    <row r="17" spans="1:25" s="14" customFormat="1" ht="51.75" customHeight="1">
      <c r="A17" s="7" t="s">
        <v>13</v>
      </c>
      <c r="B17" s="8" t="s">
        <v>14</v>
      </c>
      <c r="C17" s="8" t="s">
        <v>3</v>
      </c>
      <c r="D17" s="8" t="s">
        <v>21</v>
      </c>
      <c r="E17" s="8"/>
      <c r="F17" s="8"/>
      <c r="G17" s="9">
        <f>'2023'!G20</f>
        <v>129.86700000000002</v>
      </c>
      <c r="H17" s="9">
        <f>'2023'!H20</f>
        <v>58.721000000000004</v>
      </c>
      <c r="I17" s="9">
        <f>'2023'!I20</f>
        <v>36.073</v>
      </c>
      <c r="J17" s="9">
        <f>'2023'!J20</f>
        <v>129.863</v>
      </c>
      <c r="K17" s="9">
        <f t="shared" si="0"/>
        <v>354.524</v>
      </c>
      <c r="L17" s="10">
        <v>4104.79</v>
      </c>
      <c r="M17" s="10">
        <v>4560.6499999999996</v>
      </c>
      <c r="N17" s="10">
        <v>1827.9</v>
      </c>
      <c r="O17" s="10">
        <v>1901.02</v>
      </c>
      <c r="P17" s="11">
        <f t="shared" si="2"/>
        <v>295692.87363000005</v>
      </c>
      <c r="Q17" s="11">
        <f t="shared" si="3"/>
        <v>133701.25769</v>
      </c>
      <c r="R17" s="11">
        <f t="shared" si="3"/>
        <v>95940.832989999995</v>
      </c>
      <c r="S17" s="11">
        <f t="shared" si="4"/>
        <v>345387.53068999993</v>
      </c>
      <c r="T17" s="11">
        <f t="shared" si="1"/>
        <v>870722.495</v>
      </c>
      <c r="U17" s="12"/>
      <c r="V17" s="12"/>
      <c r="W17" s="12"/>
      <c r="X17" s="13"/>
      <c r="Y17" s="13"/>
    </row>
    <row r="18" spans="1:25" s="14" customFormat="1" ht="51.75" customHeight="1">
      <c r="A18" s="7" t="s">
        <v>13</v>
      </c>
      <c r="B18" s="8" t="s">
        <v>14</v>
      </c>
      <c r="C18" s="8" t="s">
        <v>3</v>
      </c>
      <c r="D18" s="8" t="s">
        <v>22</v>
      </c>
      <c r="E18" s="8"/>
      <c r="F18" s="8"/>
      <c r="G18" s="9">
        <f>'2023'!G21</f>
        <v>68.391000000000005</v>
      </c>
      <c r="H18" s="9">
        <f>'2023'!H21</f>
        <v>33.591999999999999</v>
      </c>
      <c r="I18" s="9">
        <f>'2023'!I21</f>
        <v>18.998000000000001</v>
      </c>
      <c r="J18" s="9">
        <f>'2023'!J21</f>
        <v>68.393999999999991</v>
      </c>
      <c r="K18" s="9">
        <f t="shared" si="0"/>
        <v>189.375</v>
      </c>
      <c r="L18" s="10">
        <v>4104.79</v>
      </c>
      <c r="M18" s="10">
        <v>4560.6499999999996</v>
      </c>
      <c r="N18" s="10">
        <v>1481.79</v>
      </c>
      <c r="O18" s="10">
        <v>1541.06</v>
      </c>
      <c r="P18" s="11">
        <f t="shared" si="2"/>
        <v>179389.59300000002</v>
      </c>
      <c r="Q18" s="11">
        <f t="shared" si="3"/>
        <v>88111.815999999992</v>
      </c>
      <c r="R18" s="11">
        <f t="shared" si="3"/>
        <v>57366.170819999999</v>
      </c>
      <c r="S18" s="11">
        <f t="shared" si="4"/>
        <v>206521.83845999994</v>
      </c>
      <c r="T18" s="11">
        <f t="shared" si="1"/>
        <v>531389.41827999987</v>
      </c>
      <c r="U18" s="12"/>
      <c r="V18" s="12"/>
      <c r="W18" s="12"/>
      <c r="X18" s="13"/>
      <c r="Y18" s="13"/>
    </row>
    <row r="19" spans="1:25" s="14" customFormat="1" ht="51.75" customHeight="1">
      <c r="A19" s="7" t="s">
        <v>13</v>
      </c>
      <c r="B19" s="8" t="s">
        <v>14</v>
      </c>
      <c r="C19" s="8" t="s">
        <v>3</v>
      </c>
      <c r="D19" s="8" t="s">
        <v>23</v>
      </c>
      <c r="E19" s="8"/>
      <c r="F19" s="8"/>
      <c r="G19" s="9">
        <f>'2023'!G22</f>
        <v>281.49599999999998</v>
      </c>
      <c r="H19" s="9">
        <f>'2023'!H22</f>
        <v>136.84399999999999</v>
      </c>
      <c r="I19" s="9">
        <f>'2023'!I22</f>
        <v>81.741</v>
      </c>
      <c r="J19" s="9">
        <f>'2023'!J22</f>
        <v>293.32900000000001</v>
      </c>
      <c r="K19" s="9">
        <f t="shared" si="0"/>
        <v>793.41</v>
      </c>
      <c r="L19" s="10">
        <v>4104.79</v>
      </c>
      <c r="M19" s="10">
        <v>4560.6499999999996</v>
      </c>
      <c r="N19" s="10">
        <v>1676.48</v>
      </c>
      <c r="O19" s="10">
        <v>1743.54</v>
      </c>
      <c r="P19" s="11">
        <f t="shared" si="2"/>
        <v>683559.55175999994</v>
      </c>
      <c r="Q19" s="11">
        <f t="shared" si="3"/>
        <v>332299.65363999997</v>
      </c>
      <c r="R19" s="11">
        <f t="shared" si="3"/>
        <v>230273.38850999996</v>
      </c>
      <c r="S19" s="11">
        <f t="shared" si="4"/>
        <v>826340.05918999994</v>
      </c>
      <c r="T19" s="11">
        <f t="shared" si="1"/>
        <v>2072472.6530999998</v>
      </c>
      <c r="U19" s="12"/>
      <c r="V19" s="12"/>
      <c r="W19" s="12"/>
      <c r="X19" s="13"/>
      <c r="Y19" s="13"/>
    </row>
    <row r="20" spans="1:25" s="14" customFormat="1" ht="51.75" customHeight="1">
      <c r="A20" s="7" t="s">
        <v>13</v>
      </c>
      <c r="B20" s="8" t="s">
        <v>14</v>
      </c>
      <c r="C20" s="8" t="s">
        <v>3</v>
      </c>
      <c r="D20" s="8" t="s">
        <v>24</v>
      </c>
      <c r="E20" s="8"/>
      <c r="F20" s="8"/>
      <c r="G20" s="9">
        <f>'2023'!G23</f>
        <v>679.57899999999995</v>
      </c>
      <c r="H20" s="9">
        <f>'2023'!H23</f>
        <v>329.315</v>
      </c>
      <c r="I20" s="9">
        <f>'2023'!I23</f>
        <v>168.49600000000001</v>
      </c>
      <c r="J20" s="9">
        <f>'2023'!J23</f>
        <v>689.30099999999993</v>
      </c>
      <c r="K20" s="9">
        <f t="shared" si="0"/>
        <v>1866.691</v>
      </c>
      <c r="L20" s="10">
        <v>4104.79</v>
      </c>
      <c r="M20" s="10">
        <v>4560.6499999999996</v>
      </c>
      <c r="N20" s="10">
        <v>1568.32</v>
      </c>
      <c r="O20" s="10">
        <v>1631.05</v>
      </c>
      <c r="P20" s="11">
        <f t="shared" si="2"/>
        <v>1723731.7461300001</v>
      </c>
      <c r="Q20" s="11">
        <f t="shared" si="3"/>
        <v>835297.61805000005</v>
      </c>
      <c r="R20" s="11">
        <f t="shared" si="3"/>
        <v>493625.88159999996</v>
      </c>
      <c r="S20" s="11">
        <f t="shared" si="4"/>
        <v>2019376.2095999995</v>
      </c>
      <c r="T20" s="11">
        <f t="shared" si="1"/>
        <v>5072031.4553799992</v>
      </c>
      <c r="U20" s="12"/>
      <c r="V20" s="12"/>
      <c r="W20" s="12"/>
      <c r="X20" s="13"/>
      <c r="Y20" s="13"/>
    </row>
    <row r="21" spans="1:25" s="14" customFormat="1" ht="51.75" customHeight="1">
      <c r="A21" s="7" t="s">
        <v>13</v>
      </c>
      <c r="B21" s="8" t="s">
        <v>14</v>
      </c>
      <c r="C21" s="8" t="s">
        <v>3</v>
      </c>
      <c r="D21" s="8" t="s">
        <v>25</v>
      </c>
      <c r="E21" s="8"/>
      <c r="F21" s="8"/>
      <c r="G21" s="9">
        <f>'2023'!G24</f>
        <v>83.871000000000009</v>
      </c>
      <c r="H21" s="9">
        <f>'2023'!H24</f>
        <v>40.582999999999998</v>
      </c>
      <c r="I21" s="9">
        <f>'2023'!I24</f>
        <v>23.297999999999998</v>
      </c>
      <c r="J21" s="9">
        <f>'2023'!J24</f>
        <v>90.792000000000002</v>
      </c>
      <c r="K21" s="9">
        <f t="shared" si="0"/>
        <v>238.54400000000001</v>
      </c>
      <c r="L21" s="10">
        <v>3943.01</v>
      </c>
      <c r="M21" s="10">
        <v>4355.24</v>
      </c>
      <c r="N21" s="10">
        <v>1676.48</v>
      </c>
      <c r="O21" s="10">
        <v>1743.5392000000002</v>
      </c>
      <c r="P21" s="11">
        <f t="shared" si="2"/>
        <v>190096.13763000004</v>
      </c>
      <c r="Q21" s="11">
        <f t="shared" si="3"/>
        <v>91982.586990000011</v>
      </c>
      <c r="R21" s="11">
        <f t="shared" si="3"/>
        <v>60847.405238399988</v>
      </c>
      <c r="S21" s="11">
        <f t="shared" si="4"/>
        <v>237121.53903359998</v>
      </c>
      <c r="T21" s="11">
        <f t="shared" si="1"/>
        <v>580047.66889199999</v>
      </c>
      <c r="U21" s="12"/>
      <c r="V21" s="12"/>
      <c r="W21" s="12"/>
      <c r="X21" s="13"/>
      <c r="Y21" s="13"/>
    </row>
    <row r="22" spans="1:25" s="14" customFormat="1" ht="51.75" customHeight="1">
      <c r="A22" s="7" t="s">
        <v>13</v>
      </c>
      <c r="B22" s="8" t="s">
        <v>14</v>
      </c>
      <c r="C22" s="8" t="s">
        <v>3</v>
      </c>
      <c r="D22" s="8" t="s">
        <v>26</v>
      </c>
      <c r="E22" s="8"/>
      <c r="F22" s="8"/>
      <c r="G22" s="9">
        <f>'2023'!G25</f>
        <v>785.79299999999989</v>
      </c>
      <c r="H22" s="9">
        <f>'2023'!H25</f>
        <v>380.435</v>
      </c>
      <c r="I22" s="9">
        <f>'2023'!I25</f>
        <v>187.22</v>
      </c>
      <c r="J22" s="9">
        <f>'2023'!J25</f>
        <v>780.2940000000001</v>
      </c>
      <c r="K22" s="9">
        <f t="shared" si="0"/>
        <v>2133.7420000000002</v>
      </c>
      <c r="L22" s="10">
        <v>4104.79</v>
      </c>
      <c r="M22" s="10">
        <v>4560.6499999999996</v>
      </c>
      <c r="N22" s="10">
        <v>1676.48</v>
      </c>
      <c r="O22" s="10">
        <v>1743.54</v>
      </c>
      <c r="P22" s="11">
        <f t="shared" si="2"/>
        <v>1908148.9998299996</v>
      </c>
      <c r="Q22" s="11">
        <f t="shared" si="3"/>
        <v>923814.11485000001</v>
      </c>
      <c r="R22" s="11">
        <f t="shared" si="3"/>
        <v>527419.33419999992</v>
      </c>
      <c r="S22" s="11">
        <f t="shared" si="4"/>
        <v>2198174.0303400001</v>
      </c>
      <c r="T22" s="11">
        <f t="shared" si="1"/>
        <v>5557556.4792199992</v>
      </c>
      <c r="U22" s="12"/>
      <c r="V22" s="12"/>
      <c r="W22" s="12"/>
      <c r="X22" s="13"/>
      <c r="Y22" s="13"/>
    </row>
    <row r="23" spans="1:25" s="14" customFormat="1" ht="51.75" customHeight="1">
      <c r="A23" s="7" t="s">
        <v>27</v>
      </c>
      <c r="B23" s="8" t="s">
        <v>28</v>
      </c>
      <c r="C23" s="8" t="s">
        <v>3</v>
      </c>
      <c r="D23" s="8" t="s">
        <v>347</v>
      </c>
      <c r="E23" s="8" t="s">
        <v>348</v>
      </c>
      <c r="F23" s="8"/>
      <c r="G23" s="9">
        <f>'2023'!G26</f>
        <v>448.11999999999995</v>
      </c>
      <c r="H23" s="9">
        <f>'2023'!H26</f>
        <v>223.56</v>
      </c>
      <c r="I23" s="9">
        <f>'2023'!I26</f>
        <v>147.31</v>
      </c>
      <c r="J23" s="9">
        <f>'2023'!J26</f>
        <v>435.19999999999993</v>
      </c>
      <c r="K23" s="9">
        <f t="shared" si="0"/>
        <v>1254.19</v>
      </c>
      <c r="L23" s="10">
        <v>2774.1686524707229</v>
      </c>
      <c r="M23" s="10">
        <v>2875.666889035334</v>
      </c>
      <c r="N23" s="10">
        <v>1925.248</v>
      </c>
      <c r="O23" s="10">
        <v>2002.25792</v>
      </c>
      <c r="P23" s="11">
        <f t="shared" si="2"/>
        <v>380418.32278518029</v>
      </c>
      <c r="Q23" s="11">
        <f t="shared" si="3"/>
        <v>189784.70106635481</v>
      </c>
      <c r="R23" s="11">
        <f t="shared" si="3"/>
        <v>128661.87522859505</v>
      </c>
      <c r="S23" s="11">
        <f t="shared" si="4"/>
        <v>380107.58332417725</v>
      </c>
      <c r="T23" s="11">
        <f t="shared" si="1"/>
        <v>1078972.4824043072</v>
      </c>
      <c r="U23" s="12"/>
      <c r="V23" s="12"/>
      <c r="W23" s="12"/>
      <c r="X23" s="13"/>
      <c r="Y23" s="13"/>
    </row>
    <row r="24" spans="1:25" s="14" customFormat="1" ht="51.75" customHeight="1">
      <c r="A24" s="7" t="s">
        <v>30</v>
      </c>
      <c r="B24" s="8" t="s">
        <v>31</v>
      </c>
      <c r="C24" s="8" t="s">
        <v>3</v>
      </c>
      <c r="D24" s="8" t="s">
        <v>29</v>
      </c>
      <c r="E24" s="8"/>
      <c r="F24" s="8"/>
      <c r="G24" s="9">
        <f>'2023'!G27</f>
        <v>366.91200000000003</v>
      </c>
      <c r="H24" s="9">
        <f>'2023'!H27</f>
        <v>132.703</v>
      </c>
      <c r="I24" s="9">
        <f>'2023'!I27</f>
        <v>25.268999999999998</v>
      </c>
      <c r="J24" s="9">
        <f>'2023'!J27</f>
        <v>224.417</v>
      </c>
      <c r="K24" s="9">
        <f t="shared" si="0"/>
        <v>749.30100000000004</v>
      </c>
      <c r="L24" s="10">
        <v>3592.7561241266403</v>
      </c>
      <c r="M24" s="10">
        <v>4026.2996228407706</v>
      </c>
      <c r="N24" s="10">
        <v>1925.248</v>
      </c>
      <c r="O24" s="10">
        <v>2002.25792</v>
      </c>
      <c r="P24" s="11">
        <f t="shared" si="2"/>
        <v>611828.74083955388</v>
      </c>
      <c r="Q24" s="11">
        <f t="shared" si="3"/>
        <v>221283.33059597755</v>
      </c>
      <c r="R24" s="11">
        <f t="shared" si="3"/>
        <v>51145.509789083429</v>
      </c>
      <c r="S24" s="11">
        <f t="shared" si="4"/>
        <v>454229.36682641722</v>
      </c>
      <c r="T24" s="11">
        <f t="shared" si="1"/>
        <v>1338486.9480510319</v>
      </c>
      <c r="U24" s="12"/>
      <c r="V24" s="12"/>
      <c r="W24" s="12"/>
      <c r="X24" s="13"/>
      <c r="Y24" s="13"/>
    </row>
    <row r="25" spans="1:25" s="14" customFormat="1" ht="51.75" customHeight="1">
      <c r="A25" s="7" t="s">
        <v>32</v>
      </c>
      <c r="B25" s="8" t="s">
        <v>33</v>
      </c>
      <c r="C25" s="8" t="s">
        <v>3</v>
      </c>
      <c r="D25" s="8" t="s">
        <v>29</v>
      </c>
      <c r="E25" s="8"/>
      <c r="F25" s="8"/>
      <c r="G25" s="9">
        <f>'2023'!G28</f>
        <v>27945.523000000001</v>
      </c>
      <c r="H25" s="9">
        <f>'2023'!H28</f>
        <v>11107.673999999999</v>
      </c>
      <c r="I25" s="9">
        <f>'2023'!I28</f>
        <v>4559.527</v>
      </c>
      <c r="J25" s="9">
        <f>'2023'!J28</f>
        <v>17422.05</v>
      </c>
      <c r="K25" s="9">
        <f t="shared" si="0"/>
        <v>61034.774000000005</v>
      </c>
      <c r="L25" s="10">
        <v>3479.55</v>
      </c>
      <c r="M25" s="10">
        <v>3857.95</v>
      </c>
      <c r="N25" s="10">
        <v>1654.85</v>
      </c>
      <c r="O25" s="10">
        <v>1721.04</v>
      </c>
      <c r="P25" s="11">
        <f t="shared" si="2"/>
        <v>50992195.818100013</v>
      </c>
      <c r="Q25" s="11">
        <f t="shared" si="3"/>
        <v>20268172.7478</v>
      </c>
      <c r="R25" s="11">
        <f t="shared" si="3"/>
        <v>9743298.8415699992</v>
      </c>
      <c r="S25" s="11">
        <f t="shared" si="4"/>
        <v>37229352.865499996</v>
      </c>
      <c r="T25" s="11">
        <f t="shared" si="1"/>
        <v>118233020.27297002</v>
      </c>
      <c r="U25" s="12"/>
      <c r="V25" s="12"/>
      <c r="W25" s="12"/>
      <c r="X25" s="13"/>
      <c r="Y25" s="13"/>
    </row>
    <row r="26" spans="1:25" s="14" customFormat="1" ht="51.75" customHeight="1">
      <c r="A26" s="7" t="s">
        <v>32</v>
      </c>
      <c r="B26" s="8" t="s">
        <v>33</v>
      </c>
      <c r="C26" s="8" t="s">
        <v>3</v>
      </c>
      <c r="D26" s="8" t="s">
        <v>34</v>
      </c>
      <c r="E26" s="8"/>
      <c r="F26" s="8"/>
      <c r="G26" s="9">
        <f>'2023'!G29</f>
        <v>2629.8820000000001</v>
      </c>
      <c r="H26" s="9">
        <f>'2023'!H29</f>
        <v>667.851</v>
      </c>
      <c r="I26" s="9">
        <f>'2023'!I29</f>
        <v>467.45</v>
      </c>
      <c r="J26" s="9">
        <f>'2023'!J29</f>
        <v>1542.49</v>
      </c>
      <c r="K26" s="9">
        <f t="shared" si="0"/>
        <v>5307.6729999999998</v>
      </c>
      <c r="L26" s="10">
        <v>3031.34</v>
      </c>
      <c r="M26" s="10">
        <v>3363.35</v>
      </c>
      <c r="N26" s="10">
        <v>1730.56</v>
      </c>
      <c r="O26" s="10">
        <v>1799.78</v>
      </c>
      <c r="P26" s="11">
        <f t="shared" si="2"/>
        <v>3420897.9079600004</v>
      </c>
      <c r="Q26" s="11">
        <f t="shared" si="3"/>
        <v>868727.22378000012</v>
      </c>
      <c r="R26" s="11">
        <f t="shared" si="3"/>
        <v>730890.79649999994</v>
      </c>
      <c r="S26" s="11">
        <f t="shared" si="4"/>
        <v>2411791.0893000001</v>
      </c>
      <c r="T26" s="11">
        <f t="shared" si="1"/>
        <v>7432307.0175400004</v>
      </c>
      <c r="U26" s="12"/>
      <c r="V26" s="12"/>
      <c r="W26" s="12"/>
      <c r="X26" s="13"/>
      <c r="Y26" s="13"/>
    </row>
    <row r="27" spans="1:25" s="26" customFormat="1" ht="51.75" customHeight="1">
      <c r="A27" s="21" t="s">
        <v>295</v>
      </c>
      <c r="B27" s="8" t="s">
        <v>296</v>
      </c>
      <c r="C27" s="8" t="s">
        <v>3</v>
      </c>
      <c r="D27" s="8" t="s">
        <v>24</v>
      </c>
      <c r="E27" s="8"/>
      <c r="F27" s="8"/>
      <c r="G27" s="9">
        <f>'2023'!G30</f>
        <v>61.82</v>
      </c>
      <c r="H27" s="9">
        <f>'2023'!H30</f>
        <v>26.5</v>
      </c>
      <c r="I27" s="9">
        <f>'2023'!I30</f>
        <v>11.78</v>
      </c>
      <c r="J27" s="9">
        <f>'2023'!J30</f>
        <v>47.1</v>
      </c>
      <c r="K27" s="22">
        <f>G27+H27+I27+J27</f>
        <v>147.19999999999999</v>
      </c>
      <c r="L27" s="23">
        <v>9634.5044636999992</v>
      </c>
      <c r="M27" s="10">
        <v>10600.554836530202</v>
      </c>
      <c r="N27" s="23">
        <v>1568.3200000000002</v>
      </c>
      <c r="O27" s="10">
        <v>1631.0528000000002</v>
      </c>
      <c r="P27" s="11">
        <f>G27*(L27-N27)</f>
        <v>498651.52354593395</v>
      </c>
      <c r="Q27" s="11">
        <f>(L27-N27)*H27</f>
        <v>213753.88828804999</v>
      </c>
      <c r="R27" s="11">
        <f>(M27-O27)*I27</f>
        <v>105660.73399032578</v>
      </c>
      <c r="S27" s="11">
        <f>(M27-O27)*J27</f>
        <v>422463.54592057253</v>
      </c>
      <c r="T27" s="11">
        <f>SUM(P27:S27)</f>
        <v>1240529.6917448824</v>
      </c>
      <c r="U27" s="24"/>
      <c r="V27" s="25"/>
      <c r="W27" s="25"/>
      <c r="X27" s="13"/>
      <c r="Y27" s="13"/>
    </row>
    <row r="28" spans="1:25" s="14" customFormat="1" ht="14.25" customHeight="1">
      <c r="A28" s="7"/>
      <c r="B28" s="8"/>
      <c r="C28" s="8"/>
      <c r="D28" s="8"/>
      <c r="E28" s="8"/>
      <c r="F28" s="8"/>
      <c r="G28" s="9"/>
      <c r="H28" s="9"/>
      <c r="I28" s="9"/>
      <c r="J28" s="9"/>
      <c r="K28" s="9"/>
      <c r="L28" s="10"/>
      <c r="M28" s="10"/>
      <c r="N28" s="10"/>
      <c r="O28" s="10"/>
      <c r="P28" s="11"/>
      <c r="Q28" s="11"/>
      <c r="R28" s="11"/>
      <c r="S28" s="11"/>
      <c r="T28" s="11"/>
      <c r="U28" s="12"/>
      <c r="V28" s="12"/>
      <c r="W28" s="12"/>
      <c r="X28" s="13"/>
      <c r="Y28" s="13"/>
    </row>
    <row r="29" spans="1:25" s="14" customFormat="1" ht="53.25" customHeight="1">
      <c r="A29" s="7" t="s">
        <v>35</v>
      </c>
      <c r="B29" s="8" t="s">
        <v>36</v>
      </c>
      <c r="C29" s="8" t="s">
        <v>297</v>
      </c>
      <c r="D29" s="8" t="s">
        <v>305</v>
      </c>
      <c r="E29" s="8"/>
      <c r="F29" s="8" t="s">
        <v>306</v>
      </c>
      <c r="G29" s="9">
        <f>'2023'!G32</f>
        <v>410.84400000000005</v>
      </c>
      <c r="H29" s="9">
        <f>'2023'!H32</f>
        <v>273.89600000000002</v>
      </c>
      <c r="I29" s="9">
        <f>'2023'!I32</f>
        <v>139.9</v>
      </c>
      <c r="J29" s="9">
        <f>'2023'!J32</f>
        <v>416.74800000000005</v>
      </c>
      <c r="K29" s="9">
        <f>G29+H29+I29+J29</f>
        <v>1241.3879999999999</v>
      </c>
      <c r="L29" s="10">
        <v>8306.6957433596253</v>
      </c>
      <c r="M29" s="10">
        <v>9141.5186655672678</v>
      </c>
      <c r="N29" s="10">
        <v>1442.1340544000002</v>
      </c>
      <c r="O29" s="10">
        <v>1499.8194165760003</v>
      </c>
      <c r="P29" s="11">
        <f t="shared" si="2"/>
        <v>2820263.9825389283</v>
      </c>
      <c r="Q29" s="11">
        <f t="shared" si="3"/>
        <v>1880175.9883592855</v>
      </c>
      <c r="R29" s="11">
        <f t="shared" si="3"/>
        <v>1069073.7249338783</v>
      </c>
      <c r="S29" s="11">
        <f t="shared" si="4"/>
        <v>3184662.8786186129</v>
      </c>
      <c r="T29" s="11">
        <f t="shared" si="1"/>
        <v>8954176.5744507052</v>
      </c>
      <c r="U29" s="12"/>
      <c r="V29" s="12"/>
      <c r="W29" s="12"/>
      <c r="X29" s="13"/>
      <c r="Y29" s="13"/>
    </row>
    <row r="30" spans="1:25" s="14" customFormat="1" ht="53.25" customHeight="1">
      <c r="A30" s="7" t="s">
        <v>35</v>
      </c>
      <c r="B30" s="8" t="s">
        <v>36</v>
      </c>
      <c r="C30" s="8" t="s">
        <v>297</v>
      </c>
      <c r="D30" s="8" t="s">
        <v>298</v>
      </c>
      <c r="E30" s="8"/>
      <c r="F30" s="8" t="s">
        <v>299</v>
      </c>
      <c r="G30" s="9">
        <f>'2023'!G33</f>
        <v>1572.2560000000001</v>
      </c>
      <c r="H30" s="9">
        <f>'2023'!H33</f>
        <v>1016.3579999999999</v>
      </c>
      <c r="I30" s="9">
        <f>'2023'!I33</f>
        <v>495.66899999999998</v>
      </c>
      <c r="J30" s="9">
        <f>'2023'!J33</f>
        <v>1525.6990000000001</v>
      </c>
      <c r="K30" s="9">
        <f>G30+H30+I30+J30</f>
        <v>4609.982</v>
      </c>
      <c r="L30" s="10">
        <v>7735.9259303549916</v>
      </c>
      <c r="M30" s="10">
        <v>8488.9143623169039</v>
      </c>
      <c r="N30" s="10">
        <v>1442.1340544000002</v>
      </c>
      <c r="O30" s="10">
        <v>1499.8194165760003</v>
      </c>
      <c r="P30" s="11">
        <f t="shared" si="2"/>
        <v>9895452.0397214908</v>
      </c>
      <c r="Q30" s="11">
        <f t="shared" si="3"/>
        <v>6396745.7234618627</v>
      </c>
      <c r="R30" s="11">
        <f t="shared" si="3"/>
        <v>3464277.7026604475</v>
      </c>
      <c r="S30" s="11">
        <f t="shared" si="4"/>
        <v>10663255.16962195</v>
      </c>
      <c r="T30" s="11">
        <f t="shared" si="1"/>
        <v>30419730.635465749</v>
      </c>
      <c r="U30" s="12"/>
      <c r="V30" s="12"/>
      <c r="W30" s="12"/>
      <c r="X30" s="13"/>
      <c r="Y30" s="13"/>
    </row>
    <row r="31" spans="1:25" s="14" customFormat="1" ht="53.25" customHeight="1">
      <c r="A31" s="7" t="s">
        <v>35</v>
      </c>
      <c r="B31" s="8" t="s">
        <v>36</v>
      </c>
      <c r="C31" s="8" t="s">
        <v>297</v>
      </c>
      <c r="D31" s="8" t="s">
        <v>302</v>
      </c>
      <c r="E31" s="8"/>
      <c r="F31" s="8"/>
      <c r="G31" s="9">
        <f>'2023'!G34</f>
        <v>2823.502</v>
      </c>
      <c r="H31" s="9">
        <f>'2023'!H34</f>
        <v>1019.2060000000001</v>
      </c>
      <c r="I31" s="9">
        <f>'2023'!I34</f>
        <v>382.79199999999997</v>
      </c>
      <c r="J31" s="9">
        <f>'2023'!J34</f>
        <v>2745.386</v>
      </c>
      <c r="K31" s="9">
        <f>G31+H31+I31+J31</f>
        <v>6970.8860000000004</v>
      </c>
      <c r="L31" s="10">
        <v>11121.497227879821</v>
      </c>
      <c r="M31" s="10">
        <v>12380.889308332697</v>
      </c>
      <c r="N31" s="10">
        <v>1874.769728</v>
      </c>
      <c r="O31" s="10">
        <v>1949.76051712</v>
      </c>
      <c r="P31" s="11">
        <f t="shared" si="2"/>
        <v>26108153.589365676</v>
      </c>
      <c r="Q31" s="11">
        <f t="shared" si="3"/>
        <v>9424320.1482425146</v>
      </c>
      <c r="R31" s="11">
        <f t="shared" si="3"/>
        <v>3992952.6522458903</v>
      </c>
      <c r="S31" s="11">
        <f t="shared" si="4"/>
        <v>28637474.947592262</v>
      </c>
      <c r="T31" s="11">
        <f t="shared" si="1"/>
        <v>68162901.337446347</v>
      </c>
      <c r="U31" s="12"/>
      <c r="V31" s="12"/>
      <c r="W31" s="12"/>
      <c r="X31" s="13"/>
      <c r="Y31" s="13"/>
    </row>
    <row r="32" spans="1:25" s="14" customFormat="1" ht="53.25" customHeight="1">
      <c r="A32" s="7" t="s">
        <v>35</v>
      </c>
      <c r="B32" s="8" t="s">
        <v>36</v>
      </c>
      <c r="C32" s="8" t="s">
        <v>297</v>
      </c>
      <c r="D32" s="8" t="s">
        <v>300</v>
      </c>
      <c r="E32" s="8"/>
      <c r="F32" s="8" t="s">
        <v>301</v>
      </c>
      <c r="G32" s="9">
        <f>'2023'!G35</f>
        <v>182.745</v>
      </c>
      <c r="H32" s="9">
        <f>'2023'!H35</f>
        <v>112.66499999999999</v>
      </c>
      <c r="I32" s="9">
        <f>'2023'!I35</f>
        <v>65.644999999999996</v>
      </c>
      <c r="J32" s="9">
        <f>'2023'!J35</f>
        <v>195.22</v>
      </c>
      <c r="K32" s="9">
        <f>G32+H32+I32+J32</f>
        <v>556.27499999999998</v>
      </c>
      <c r="L32" s="10">
        <v>11731.74358496043</v>
      </c>
      <c r="M32" s="10">
        <v>12854.639042378063</v>
      </c>
      <c r="N32" s="10">
        <v>1604.3697280000001</v>
      </c>
      <c r="O32" s="10">
        <v>1668.5445171200001</v>
      </c>
      <c r="P32" s="11">
        <f t="shared" si="2"/>
        <v>1850726.9354902338</v>
      </c>
      <c r="Q32" s="11">
        <f t="shared" si="3"/>
        <v>1141000.5755944469</v>
      </c>
      <c r="R32" s="11">
        <f t="shared" si="3"/>
        <v>734311.1751105655</v>
      </c>
      <c r="S32" s="11">
        <f t="shared" si="4"/>
        <v>2183749.3732208791</v>
      </c>
      <c r="T32" s="11">
        <f t="shared" si="1"/>
        <v>5909788.0594161246</v>
      </c>
      <c r="U32" s="12"/>
      <c r="V32" s="12"/>
      <c r="W32" s="12"/>
      <c r="X32" s="13"/>
      <c r="Y32" s="13"/>
    </row>
    <row r="33" spans="1:25" s="14" customFormat="1" ht="53.25" customHeight="1">
      <c r="A33" s="7" t="s">
        <v>35</v>
      </c>
      <c r="B33" s="8" t="s">
        <v>36</v>
      </c>
      <c r="C33" s="8" t="s">
        <v>297</v>
      </c>
      <c r="D33" s="8" t="s">
        <v>303</v>
      </c>
      <c r="E33" s="8"/>
      <c r="F33" s="8" t="s">
        <v>304</v>
      </c>
      <c r="G33" s="9">
        <f>'2023'!G36</f>
        <v>163.59299999999999</v>
      </c>
      <c r="H33" s="9">
        <f>'2023'!H36</f>
        <v>78.951999999999998</v>
      </c>
      <c r="I33" s="9">
        <f>'2023'!I36</f>
        <v>38.171999999999997</v>
      </c>
      <c r="J33" s="9">
        <f>'2023'!J36</f>
        <v>163.59299999999999</v>
      </c>
      <c r="K33" s="9">
        <f>G33+H33+I33+J33</f>
        <v>444.30999999999995</v>
      </c>
      <c r="L33" s="10">
        <v>11005.877521391085</v>
      </c>
      <c r="M33" s="10">
        <v>11980.406764474617</v>
      </c>
      <c r="N33" s="10">
        <v>1442.1340544000002</v>
      </c>
      <c r="O33" s="10">
        <v>1499.8194165760003</v>
      </c>
      <c r="P33" s="11">
        <f t="shared" si="2"/>
        <v>1564561.4849954725</v>
      </c>
      <c r="Q33" s="11">
        <f t="shared" si="3"/>
        <v>755076.67420588015</v>
      </c>
      <c r="R33" s="11">
        <f t="shared" si="3"/>
        <v>400064.98024398601</v>
      </c>
      <c r="S33" s="11">
        <f t="shared" si="4"/>
        <v>1714550.7260047784</v>
      </c>
      <c r="T33" s="11">
        <f t="shared" si="1"/>
        <v>4434253.8654501177</v>
      </c>
      <c r="U33" s="12"/>
      <c r="V33" s="12"/>
      <c r="W33" s="12"/>
      <c r="X33" s="13"/>
      <c r="Y33" s="13"/>
    </row>
    <row r="34" spans="1:25" s="14" customFormat="1" ht="14.25" customHeight="1">
      <c r="A34" s="7"/>
      <c r="B34" s="8"/>
      <c r="C34" s="8"/>
      <c r="D34" s="8"/>
      <c r="E34" s="8"/>
      <c r="F34" s="8"/>
      <c r="G34" s="9"/>
      <c r="H34" s="9"/>
      <c r="I34" s="9"/>
      <c r="J34" s="9"/>
      <c r="K34" s="9"/>
      <c r="L34" s="10"/>
      <c r="M34" s="10"/>
      <c r="N34" s="10"/>
      <c r="O34" s="10"/>
      <c r="P34" s="11"/>
      <c r="Q34" s="11"/>
      <c r="R34" s="11"/>
      <c r="S34" s="11"/>
      <c r="T34" s="11"/>
      <c r="U34" s="12"/>
      <c r="V34" s="12"/>
      <c r="W34" s="12"/>
      <c r="X34" s="13"/>
      <c r="Y34" s="13"/>
    </row>
    <row r="35" spans="1:25" s="14" customFormat="1" ht="53.25" customHeight="1">
      <c r="A35" s="7" t="s">
        <v>99</v>
      </c>
      <c r="B35" s="8" t="s">
        <v>100</v>
      </c>
      <c r="C35" s="8" t="s">
        <v>234</v>
      </c>
      <c r="D35" s="8" t="s">
        <v>235</v>
      </c>
      <c r="E35" s="8"/>
      <c r="F35" s="8"/>
      <c r="G35" s="9">
        <f>'2023'!G38</f>
        <v>115.259</v>
      </c>
      <c r="H35" s="9">
        <f>'2023'!H38</f>
        <v>61.399000000000001</v>
      </c>
      <c r="I35" s="9">
        <f>'2023'!I38</f>
        <v>22.43</v>
      </c>
      <c r="J35" s="9">
        <f>'2023'!J38</f>
        <v>119.27699999999999</v>
      </c>
      <c r="K35" s="9">
        <f t="shared" ref="K35:K43" si="5">G35+H35+I35+J35</f>
        <v>318.36500000000001</v>
      </c>
      <c r="L35" s="10">
        <v>5499.3224273200012</v>
      </c>
      <c r="M35" s="10">
        <v>5499.3224273200021</v>
      </c>
      <c r="N35" s="10">
        <v>1449.3440000000003</v>
      </c>
      <c r="O35" s="10">
        <v>1507.3177600000004</v>
      </c>
      <c r="P35" s="11">
        <f t="shared" si="2"/>
        <v>466796.46355447604</v>
      </c>
      <c r="Q35" s="11">
        <f t="shared" si="3"/>
        <v>248664.62545902075</v>
      </c>
      <c r="R35" s="11">
        <f t="shared" si="3"/>
        <v>89540.664687987635</v>
      </c>
      <c r="S35" s="11">
        <f t="shared" si="4"/>
        <v>476154.3407039278</v>
      </c>
      <c r="T35" s="11">
        <f t="shared" si="1"/>
        <v>1281156.0944054122</v>
      </c>
      <c r="U35" s="12"/>
      <c r="V35" s="12"/>
      <c r="W35" s="12"/>
      <c r="X35" s="13"/>
      <c r="Y35" s="13"/>
    </row>
    <row r="36" spans="1:25" s="14" customFormat="1" ht="53.25" customHeight="1">
      <c r="A36" s="7" t="s">
        <v>99</v>
      </c>
      <c r="B36" s="8" t="s">
        <v>100</v>
      </c>
      <c r="C36" s="8" t="s">
        <v>234</v>
      </c>
      <c r="D36" s="8" t="s">
        <v>236</v>
      </c>
      <c r="E36" s="8"/>
      <c r="F36" s="8"/>
      <c r="G36" s="9">
        <f>'2023'!G39</f>
        <v>461.53899999999999</v>
      </c>
      <c r="H36" s="9">
        <f>'2023'!H39</f>
        <v>195.66300000000001</v>
      </c>
      <c r="I36" s="9">
        <f>'2023'!I39</f>
        <v>63.97</v>
      </c>
      <c r="J36" s="9">
        <f>'2023'!J39</f>
        <v>369.47900000000004</v>
      </c>
      <c r="K36" s="9">
        <f t="shared" si="5"/>
        <v>1090.6510000000001</v>
      </c>
      <c r="L36" s="10">
        <v>5499.3224273199994</v>
      </c>
      <c r="M36" s="10">
        <v>5499.3224273200003</v>
      </c>
      <c r="N36" s="10">
        <v>1806.2719999999999</v>
      </c>
      <c r="O36" s="10">
        <v>1878.52288</v>
      </c>
      <c r="P36" s="11">
        <f t="shared" si="2"/>
        <v>1704486.8011748451</v>
      </c>
      <c r="Q36" s="11">
        <f t="shared" si="3"/>
        <v>722593.32576071308</v>
      </c>
      <c r="R36" s="11">
        <f t="shared" si="3"/>
        <v>231622.54704206041</v>
      </c>
      <c r="S36" s="11">
        <f t="shared" si="4"/>
        <v>1337809.3959442466</v>
      </c>
      <c r="T36" s="11">
        <f t="shared" si="1"/>
        <v>3996512.0699218656</v>
      </c>
      <c r="U36" s="12"/>
      <c r="V36" s="12"/>
      <c r="W36" s="12"/>
      <c r="X36" s="13"/>
      <c r="Y36" s="13"/>
    </row>
    <row r="37" spans="1:25" s="14" customFormat="1" ht="85.5" customHeight="1">
      <c r="A37" s="7" t="s">
        <v>99</v>
      </c>
      <c r="B37" s="8" t="s">
        <v>100</v>
      </c>
      <c r="C37" s="8" t="s">
        <v>234</v>
      </c>
      <c r="D37" s="8" t="s">
        <v>237</v>
      </c>
      <c r="E37" s="8"/>
      <c r="F37" s="8"/>
      <c r="G37" s="9">
        <f>'2023'!G40</f>
        <v>5341.1970000000001</v>
      </c>
      <c r="H37" s="9">
        <f>'2023'!H40</f>
        <v>1794.085</v>
      </c>
      <c r="I37" s="9">
        <f>'2023'!I40</f>
        <v>679.54499999999996</v>
      </c>
      <c r="J37" s="9">
        <f>'2023'!J40</f>
        <v>4165.8690000000006</v>
      </c>
      <c r="K37" s="9">
        <f t="shared" si="5"/>
        <v>11980.696</v>
      </c>
      <c r="L37" s="10">
        <v>5499.3224273199994</v>
      </c>
      <c r="M37" s="10">
        <v>5499.3224273200003</v>
      </c>
      <c r="N37" s="10">
        <v>1806.2719999999999</v>
      </c>
      <c r="O37" s="10">
        <v>1878.52288</v>
      </c>
      <c r="P37" s="11">
        <f t="shared" si="2"/>
        <v>19725309.8632503</v>
      </c>
      <c r="Q37" s="11">
        <f t="shared" si="3"/>
        <v>6625646.3758984013</v>
      </c>
      <c r="R37" s="11">
        <f t="shared" si="3"/>
        <v>2460496.2283835695</v>
      </c>
      <c r="S37" s="11">
        <f t="shared" si="4"/>
        <v>15083776.589394424</v>
      </c>
      <c r="T37" s="11">
        <f t="shared" si="1"/>
        <v>43895229.056926697</v>
      </c>
      <c r="U37" s="12"/>
      <c r="V37" s="12"/>
      <c r="W37" s="12"/>
      <c r="X37" s="13"/>
      <c r="Y37" s="13"/>
    </row>
    <row r="38" spans="1:25" s="14" customFormat="1" ht="54" customHeight="1">
      <c r="A38" s="7" t="s">
        <v>238</v>
      </c>
      <c r="B38" s="8" t="s">
        <v>239</v>
      </c>
      <c r="C38" s="8" t="s">
        <v>234</v>
      </c>
      <c r="D38" s="8" t="s">
        <v>240</v>
      </c>
      <c r="E38" s="8"/>
      <c r="F38" s="8"/>
      <c r="G38" s="9">
        <f>'2023'!G41</f>
        <v>40.53</v>
      </c>
      <c r="H38" s="9">
        <f>'2023'!H41</f>
        <v>19.611000000000001</v>
      </c>
      <c r="I38" s="9">
        <f>'2023'!I41</f>
        <v>6.7690000000000001</v>
      </c>
      <c r="J38" s="9">
        <f>'2023'!J41</f>
        <v>58.53</v>
      </c>
      <c r="K38" s="9">
        <f t="shared" si="5"/>
        <v>125.44000000000001</v>
      </c>
      <c r="L38" s="10">
        <v>16319.345721699998</v>
      </c>
      <c r="M38" s="10">
        <v>18006.289324392586</v>
      </c>
      <c r="N38" s="10">
        <f>'2024'!O38</f>
        <v>1934.7660800000001</v>
      </c>
      <c r="O38" s="10">
        <f>N38*1.04</f>
        <v>2012.1567232000002</v>
      </c>
      <c r="P38" s="11">
        <f t="shared" si="2"/>
        <v>583007.01287810097</v>
      </c>
      <c r="Q38" s="11">
        <f t="shared" si="3"/>
        <v>282095.99135337869</v>
      </c>
      <c r="R38" s="11">
        <f t="shared" si="3"/>
        <v>108264.28357747263</v>
      </c>
      <c r="S38" s="11">
        <f t="shared" si="4"/>
        <v>936136.58114780206</v>
      </c>
      <c r="T38" s="11">
        <f t="shared" si="1"/>
        <v>1909503.8689567544</v>
      </c>
      <c r="U38" s="12"/>
      <c r="V38" s="12"/>
      <c r="W38" s="12"/>
      <c r="X38" s="13"/>
      <c r="Y38" s="13"/>
    </row>
    <row r="39" spans="1:25" s="14" customFormat="1" ht="54" customHeight="1">
      <c r="A39" s="7" t="s">
        <v>238</v>
      </c>
      <c r="B39" s="8" t="s">
        <v>239</v>
      </c>
      <c r="C39" s="8" t="s">
        <v>234</v>
      </c>
      <c r="D39" s="8" t="s">
        <v>241</v>
      </c>
      <c r="E39" s="8"/>
      <c r="F39" s="8"/>
      <c r="G39" s="9">
        <f>'2023'!G42</f>
        <v>607.02600000000007</v>
      </c>
      <c r="H39" s="9">
        <f>'2023'!H42</f>
        <v>293.72300000000001</v>
      </c>
      <c r="I39" s="9">
        <f>'2023'!I42</f>
        <v>101.17</v>
      </c>
      <c r="J39" s="9">
        <f>'2023'!J42</f>
        <v>607.02600000000007</v>
      </c>
      <c r="K39" s="9">
        <f t="shared" si="5"/>
        <v>1608.9450000000002</v>
      </c>
      <c r="L39" s="10">
        <v>5076.3158224000008</v>
      </c>
      <c r="M39" s="10">
        <v>5632.2932696152393</v>
      </c>
      <c r="N39" s="10">
        <f>'2024'!O39</f>
        <v>1946.88</v>
      </c>
      <c r="O39" s="10">
        <f t="shared" ref="O39:O41" si="6">N39*1.04</f>
        <v>2024.7552000000003</v>
      </c>
      <c r="P39" s="11">
        <f t="shared" si="2"/>
        <v>1899648.9095281831</v>
      </c>
      <c r="Q39" s="11">
        <f t="shared" si="3"/>
        <v>919187.27806279541</v>
      </c>
      <c r="R39" s="11">
        <f t="shared" si="3"/>
        <v>364974.62650297373</v>
      </c>
      <c r="S39" s="11">
        <f t="shared" si="4"/>
        <v>2189869.4042462604</v>
      </c>
      <c r="T39" s="11">
        <f t="shared" si="1"/>
        <v>5373680.2183402125</v>
      </c>
      <c r="U39" s="12"/>
      <c r="V39" s="12"/>
      <c r="W39" s="12"/>
      <c r="X39" s="13"/>
      <c r="Y39" s="13"/>
    </row>
    <row r="40" spans="1:25" s="14" customFormat="1" ht="54" customHeight="1">
      <c r="A40" s="7" t="s">
        <v>238</v>
      </c>
      <c r="B40" s="8" t="s">
        <v>239</v>
      </c>
      <c r="C40" s="8" t="s">
        <v>234</v>
      </c>
      <c r="D40" s="8" t="s">
        <v>242</v>
      </c>
      <c r="E40" s="8"/>
      <c r="F40" s="8"/>
      <c r="G40" s="9">
        <f>'2023'!G43</f>
        <v>93.983000000000004</v>
      </c>
      <c r="H40" s="9">
        <f>'2023'!H43</f>
        <v>45.655999999999999</v>
      </c>
      <c r="I40" s="9">
        <f>'2023'!I43</f>
        <v>18.463999999999999</v>
      </c>
      <c r="J40" s="9">
        <f>'2023'!J43</f>
        <v>94.167000000000002</v>
      </c>
      <c r="K40" s="9">
        <f t="shared" si="5"/>
        <v>252.27</v>
      </c>
      <c r="L40" s="10">
        <v>9619.6756565000032</v>
      </c>
      <c r="M40" s="10">
        <v>9929.3328841990078</v>
      </c>
      <c r="N40" s="10">
        <f>'2024'!O40</f>
        <v>2167.5263999999997</v>
      </c>
      <c r="O40" s="10">
        <f t="shared" si="6"/>
        <v>2254.2274559999996</v>
      </c>
      <c r="P40" s="11">
        <f t="shared" si="2"/>
        <v>700375.34357363987</v>
      </c>
      <c r="Q40" s="11">
        <f t="shared" si="3"/>
        <v>340235.32645476417</v>
      </c>
      <c r="R40" s="11">
        <f t="shared" si="3"/>
        <v>141713.14662626648</v>
      </c>
      <c r="S40" s="11">
        <f t="shared" si="4"/>
        <v>722741.65285721608</v>
      </c>
      <c r="T40" s="11">
        <f t="shared" si="1"/>
        <v>1905065.4695118866</v>
      </c>
      <c r="U40" s="12"/>
      <c r="V40" s="12"/>
      <c r="W40" s="12"/>
      <c r="X40" s="13"/>
      <c r="Y40" s="13"/>
    </row>
    <row r="41" spans="1:25" s="14" customFormat="1" ht="54" customHeight="1">
      <c r="A41" s="7" t="s">
        <v>238</v>
      </c>
      <c r="B41" s="8" t="s">
        <v>239</v>
      </c>
      <c r="C41" s="8" t="s">
        <v>234</v>
      </c>
      <c r="D41" s="8" t="s">
        <v>243</v>
      </c>
      <c r="E41" s="8"/>
      <c r="F41" s="8"/>
      <c r="G41" s="9">
        <f>'2023'!G44</f>
        <v>106.92000000000002</v>
      </c>
      <c r="H41" s="9">
        <f>'2023'!H44</f>
        <v>42.326999999999998</v>
      </c>
      <c r="I41" s="9">
        <f>'2023'!I44</f>
        <v>14.619</v>
      </c>
      <c r="J41" s="9">
        <f>'2023'!J44</f>
        <v>91.37</v>
      </c>
      <c r="K41" s="9">
        <f t="shared" si="5"/>
        <v>255.23600000000002</v>
      </c>
      <c r="L41" s="10">
        <v>9720.5518894400029</v>
      </c>
      <c r="M41" s="10">
        <v>10758.012183904593</v>
      </c>
      <c r="N41" s="10">
        <f>'2024'!O41</f>
        <v>1708.9280000000001</v>
      </c>
      <c r="O41" s="10">
        <f t="shared" si="6"/>
        <v>1777.2851200000002</v>
      </c>
      <c r="P41" s="11">
        <f t="shared" si="2"/>
        <v>856602.82625892526</v>
      </c>
      <c r="Q41" s="11">
        <f t="shared" si="3"/>
        <v>339108.00436832698</v>
      </c>
      <c r="R41" s="11">
        <f t="shared" si="3"/>
        <v>131289.24894722123</v>
      </c>
      <c r="S41" s="11">
        <f t="shared" si="4"/>
        <v>820569.03182896273</v>
      </c>
      <c r="T41" s="11">
        <f t="shared" si="1"/>
        <v>2147569.1114034364</v>
      </c>
      <c r="U41" s="12"/>
      <c r="V41" s="12"/>
      <c r="W41" s="12"/>
      <c r="X41" s="13"/>
      <c r="Y41" s="13"/>
    </row>
    <row r="42" spans="1:25" s="14" customFormat="1" ht="54" customHeight="1">
      <c r="A42" s="7" t="s">
        <v>244</v>
      </c>
      <c r="B42" s="8" t="s">
        <v>245</v>
      </c>
      <c r="C42" s="8" t="s">
        <v>234</v>
      </c>
      <c r="D42" s="8" t="s">
        <v>246</v>
      </c>
      <c r="E42" s="8"/>
      <c r="F42" s="8"/>
      <c r="G42" s="9">
        <f>'2023'!G45</f>
        <v>296.10000000000002</v>
      </c>
      <c r="H42" s="9">
        <f>'2023'!H45</f>
        <v>148.05000000000001</v>
      </c>
      <c r="I42" s="9">
        <f>'2023'!I45</f>
        <v>49.35</v>
      </c>
      <c r="J42" s="9">
        <f>'2023'!J45</f>
        <v>296.10000000000002</v>
      </c>
      <c r="K42" s="9">
        <f t="shared" si="5"/>
        <v>789.60000000000014</v>
      </c>
      <c r="L42" s="10">
        <v>3329.7</v>
      </c>
      <c r="M42" s="10">
        <v>3666.56</v>
      </c>
      <c r="N42" s="10">
        <v>2167.5</v>
      </c>
      <c r="O42" s="10">
        <v>2254.1999999999998</v>
      </c>
      <c r="P42" s="11">
        <f t="shared" si="2"/>
        <v>344127.42</v>
      </c>
      <c r="Q42" s="11">
        <f t="shared" si="3"/>
        <v>172063.71</v>
      </c>
      <c r="R42" s="11">
        <f t="shared" si="3"/>
        <v>69699.966000000015</v>
      </c>
      <c r="S42" s="11">
        <f t="shared" si="4"/>
        <v>418199.79600000009</v>
      </c>
      <c r="T42" s="11">
        <f t="shared" si="1"/>
        <v>1004090.8920000001</v>
      </c>
      <c r="U42" s="12"/>
      <c r="V42" s="12"/>
      <c r="W42" s="12"/>
      <c r="X42" s="13"/>
      <c r="Y42" s="13"/>
    </row>
    <row r="43" spans="1:25" s="14" customFormat="1" ht="54" customHeight="1">
      <c r="A43" s="7" t="s">
        <v>247</v>
      </c>
      <c r="B43" s="8" t="s">
        <v>248</v>
      </c>
      <c r="C43" s="8" t="s">
        <v>234</v>
      </c>
      <c r="D43" s="8" t="s">
        <v>249</v>
      </c>
      <c r="E43" s="8"/>
      <c r="F43" s="8"/>
      <c r="G43" s="9">
        <f>'2023'!G46</f>
        <v>411.36</v>
      </c>
      <c r="H43" s="9">
        <f>'2023'!H46</f>
        <v>199.04500000000002</v>
      </c>
      <c r="I43" s="9">
        <f>'2023'!I46</f>
        <v>68.56</v>
      </c>
      <c r="J43" s="9">
        <f>'2023'!J46</f>
        <v>411.36</v>
      </c>
      <c r="K43" s="9">
        <f t="shared" si="5"/>
        <v>1090.3249999999998</v>
      </c>
      <c r="L43" s="10">
        <v>3916.8557839999999</v>
      </c>
      <c r="M43" s="10">
        <v>4367.2941991600028</v>
      </c>
      <c r="N43" s="10">
        <v>2167.5263999999997</v>
      </c>
      <c r="O43" s="10">
        <v>2254.2274559999996</v>
      </c>
      <c r="P43" s="11">
        <f t="shared" si="2"/>
        <v>719604.13540224009</v>
      </c>
      <c r="Q43" s="11">
        <f t="shared" si="3"/>
        <v>348195.26723828004</v>
      </c>
      <c r="R43" s="11">
        <f t="shared" si="3"/>
        <v>144871.85591104982</v>
      </c>
      <c r="S43" s="11">
        <f t="shared" si="4"/>
        <v>869231.1354662989</v>
      </c>
      <c r="T43" s="11">
        <f t="shared" si="1"/>
        <v>2081902.3940178687</v>
      </c>
      <c r="U43" s="12"/>
      <c r="V43" s="12"/>
      <c r="W43" s="12"/>
      <c r="X43" s="13"/>
      <c r="Y43" s="13"/>
    </row>
    <row r="44" spans="1:25" s="14" customFormat="1" ht="14.25" customHeight="1">
      <c r="A44" s="7"/>
      <c r="B44" s="8"/>
      <c r="C44" s="8"/>
      <c r="D44" s="8"/>
      <c r="E44" s="8"/>
      <c r="F44" s="8"/>
      <c r="G44" s="9"/>
      <c r="H44" s="9"/>
      <c r="I44" s="9"/>
      <c r="J44" s="9"/>
      <c r="K44" s="9"/>
      <c r="L44" s="10"/>
      <c r="M44" s="10"/>
      <c r="N44" s="10"/>
      <c r="O44" s="10"/>
      <c r="P44" s="11"/>
      <c r="Q44" s="11"/>
      <c r="R44" s="11"/>
      <c r="S44" s="11"/>
      <c r="T44" s="11"/>
      <c r="U44" s="12"/>
      <c r="V44" s="12"/>
      <c r="W44" s="12"/>
      <c r="X44" s="13"/>
      <c r="Y44" s="13"/>
    </row>
    <row r="45" spans="1:25" s="14" customFormat="1" ht="111.75" customHeight="1">
      <c r="A45" s="7" t="s">
        <v>38</v>
      </c>
      <c r="B45" s="8" t="s">
        <v>39</v>
      </c>
      <c r="C45" s="8" t="s">
        <v>308</v>
      </c>
      <c r="D45" s="8" t="s">
        <v>318</v>
      </c>
      <c r="E45" s="8"/>
      <c r="F45" s="8"/>
      <c r="G45" s="9">
        <f>'2023'!G48</f>
        <v>6998.424</v>
      </c>
      <c r="H45" s="9">
        <f>'2023'!H48</f>
        <v>4572.0630000000001</v>
      </c>
      <c r="I45" s="9">
        <f>'2023'!I48</f>
        <v>2291.4989999999998</v>
      </c>
      <c r="J45" s="9">
        <f>'2023'!J48</f>
        <v>7042.6469999999999</v>
      </c>
      <c r="K45" s="9">
        <f t="shared" ref="K45:K50" si="7">G45+H45+I45+J45</f>
        <v>20904.633000000002</v>
      </c>
      <c r="L45" s="10">
        <v>6029.79</v>
      </c>
      <c r="M45" s="10">
        <v>6029.79</v>
      </c>
      <c r="N45" s="10">
        <v>1860.35</v>
      </c>
      <c r="O45" s="10">
        <v>1934.77</v>
      </c>
      <c r="P45" s="11">
        <f t="shared" si="2"/>
        <v>29179508.962560002</v>
      </c>
      <c r="Q45" s="11">
        <f t="shared" si="3"/>
        <v>19062942.354720004</v>
      </c>
      <c r="R45" s="11">
        <f t="shared" si="3"/>
        <v>9383734.2349799983</v>
      </c>
      <c r="S45" s="11">
        <f t="shared" si="4"/>
        <v>28839780.31794</v>
      </c>
      <c r="T45" s="11">
        <f t="shared" si="1"/>
        <v>86465965.870200008</v>
      </c>
      <c r="U45" s="12"/>
      <c r="V45" s="12"/>
      <c r="W45" s="12"/>
      <c r="X45" s="13"/>
      <c r="Y45" s="13"/>
    </row>
    <row r="46" spans="1:25" s="14" customFormat="1" ht="60.75" customHeight="1">
      <c r="A46" s="7" t="s">
        <v>35</v>
      </c>
      <c r="B46" s="8" t="s">
        <v>36</v>
      </c>
      <c r="C46" s="8" t="s">
        <v>308</v>
      </c>
      <c r="D46" s="8" t="s">
        <v>309</v>
      </c>
      <c r="E46" s="8"/>
      <c r="F46" s="8" t="s">
        <v>310</v>
      </c>
      <c r="G46" s="9">
        <f>'2023'!G49</f>
        <v>2144.3890000000001</v>
      </c>
      <c r="H46" s="9">
        <f>'2023'!H49</f>
        <v>1159.242</v>
      </c>
      <c r="I46" s="9">
        <f>'2023'!I49</f>
        <v>498.53399999999999</v>
      </c>
      <c r="J46" s="9">
        <f>'2023'!J49</f>
        <v>1878.201</v>
      </c>
      <c r="K46" s="9">
        <f t="shared" si="7"/>
        <v>5680.366</v>
      </c>
      <c r="L46" s="10">
        <v>7498.7691883999996</v>
      </c>
      <c r="M46" s="10">
        <v>8320.0629566533335</v>
      </c>
      <c r="N46" s="10">
        <v>1703.52</v>
      </c>
      <c r="O46" s="10">
        <v>1771.6608000000001</v>
      </c>
      <c r="P46" s="11">
        <f t="shared" si="2"/>
        <v>12427268.611863887</v>
      </c>
      <c r="Q46" s="11">
        <f t="shared" si="3"/>
        <v>6718096.2596591916</v>
      </c>
      <c r="R46" s="11">
        <f t="shared" si="3"/>
        <v>3264601.1207650132</v>
      </c>
      <c r="S46" s="11">
        <f t="shared" si="4"/>
        <v>12299215.479028448</v>
      </c>
      <c r="T46" s="11">
        <f t="shared" si="1"/>
        <v>34709181.471316539</v>
      </c>
      <c r="U46" s="12"/>
      <c r="V46" s="12"/>
      <c r="W46" s="12"/>
      <c r="X46" s="13"/>
      <c r="Y46" s="13"/>
    </row>
    <row r="47" spans="1:25" s="14" customFormat="1" ht="60.75" customHeight="1">
      <c r="A47" s="7" t="s">
        <v>312</v>
      </c>
      <c r="B47" s="8" t="s">
        <v>313</v>
      </c>
      <c r="C47" s="8" t="s">
        <v>308</v>
      </c>
      <c r="D47" s="8" t="s">
        <v>314</v>
      </c>
      <c r="E47" s="8"/>
      <c r="F47" s="8" t="s">
        <v>316</v>
      </c>
      <c r="G47" s="9">
        <f>'2023'!G50</f>
        <v>537.99</v>
      </c>
      <c r="H47" s="9">
        <f>'2023'!H50</f>
        <v>358.66</v>
      </c>
      <c r="I47" s="9">
        <f>'2023'!I50</f>
        <v>200.80600000000001</v>
      </c>
      <c r="J47" s="9">
        <f>'2023'!J50</f>
        <v>516.476</v>
      </c>
      <c r="K47" s="9">
        <f t="shared" si="7"/>
        <v>1613.9320000000002</v>
      </c>
      <c r="L47" s="10">
        <v>7956.6753170731727</v>
      </c>
      <c r="M47" s="10">
        <v>8341.9880780654366</v>
      </c>
      <c r="N47" s="10">
        <v>1860.3520000000001</v>
      </c>
      <c r="O47" s="10">
        <v>1934.7660800000001</v>
      </c>
      <c r="P47" s="11">
        <f t="shared" si="2"/>
        <v>3279760.9813521961</v>
      </c>
      <c r="Q47" s="11">
        <f t="shared" si="3"/>
        <v>2186507.3209014642</v>
      </c>
      <c r="R47" s="11">
        <f t="shared" si="3"/>
        <v>1286608.6205435281</v>
      </c>
      <c r="S47" s="11">
        <f t="shared" si="4"/>
        <v>3309176.3886728445</v>
      </c>
      <c r="T47" s="11">
        <f t="shared" si="1"/>
        <v>10062053.311470032</v>
      </c>
      <c r="U47" s="12"/>
      <c r="V47" s="12"/>
      <c r="W47" s="12"/>
      <c r="X47" s="13"/>
      <c r="Y47" s="13"/>
    </row>
    <row r="48" spans="1:25" s="14" customFormat="1" ht="60.75" customHeight="1">
      <c r="A48" s="7" t="s">
        <v>312</v>
      </c>
      <c r="B48" s="8" t="s">
        <v>313</v>
      </c>
      <c r="C48" s="8" t="s">
        <v>308</v>
      </c>
      <c r="D48" s="8" t="s">
        <v>315</v>
      </c>
      <c r="E48" s="8"/>
      <c r="F48" s="8" t="s">
        <v>316</v>
      </c>
      <c r="G48" s="9">
        <f>'2023'!G51</f>
        <v>526.56200000000001</v>
      </c>
      <c r="H48" s="9">
        <f>'2023'!H51</f>
        <v>344.37400000000002</v>
      </c>
      <c r="I48" s="9">
        <f>'2023'!I51</f>
        <v>162.822</v>
      </c>
      <c r="J48" s="9">
        <f>'2023'!J51</f>
        <v>521.18700000000001</v>
      </c>
      <c r="K48" s="9">
        <f t="shared" si="7"/>
        <v>1554.9450000000002</v>
      </c>
      <c r="L48" s="10">
        <v>8752.3158285451627</v>
      </c>
      <c r="M48" s="10">
        <v>8752.3158285451627</v>
      </c>
      <c r="N48" s="10">
        <v>2044.2240000000002</v>
      </c>
      <c r="O48" s="10">
        <v>2125.99296</v>
      </c>
      <c r="P48" s="11">
        <f t="shared" si="2"/>
        <v>3532226.2494223979</v>
      </c>
      <c r="Q48" s="11">
        <f t="shared" si="3"/>
        <v>2310092.4153634119</v>
      </c>
      <c r="R48" s="11">
        <f t="shared" si="3"/>
        <v>1078911.1421022606</v>
      </c>
      <c r="S48" s="11">
        <f t="shared" si="4"/>
        <v>3453553.3368884479</v>
      </c>
      <c r="T48" s="11">
        <f t="shared" si="1"/>
        <v>10374783.143776517</v>
      </c>
      <c r="U48" s="12"/>
      <c r="V48" s="12"/>
      <c r="W48" s="12"/>
      <c r="X48" s="13"/>
      <c r="Y48" s="13"/>
    </row>
    <row r="49" spans="1:25" s="14" customFormat="1" ht="60.75" customHeight="1">
      <c r="A49" s="7" t="s">
        <v>42</v>
      </c>
      <c r="B49" s="8" t="s">
        <v>43</v>
      </c>
      <c r="C49" s="8" t="s">
        <v>308</v>
      </c>
      <c r="D49" s="8" t="s">
        <v>317</v>
      </c>
      <c r="E49" s="8"/>
      <c r="F49" s="8"/>
      <c r="G49" s="9">
        <f>'2023'!G52</f>
        <v>3124.7599999999998</v>
      </c>
      <c r="H49" s="9">
        <f>'2023'!H52</f>
        <v>1446.1100000000001</v>
      </c>
      <c r="I49" s="9">
        <f>'2023'!I52</f>
        <v>798.49</v>
      </c>
      <c r="J49" s="9">
        <f>'2023'!J52</f>
        <v>2934.93</v>
      </c>
      <c r="K49" s="9">
        <f t="shared" si="7"/>
        <v>8304.2899999999991</v>
      </c>
      <c r="L49" s="10">
        <v>7423.8903370000007</v>
      </c>
      <c r="M49" s="10">
        <v>8256.8146187121984</v>
      </c>
      <c r="N49" s="10">
        <f>'2024'!O49</f>
        <v>1597.44</v>
      </c>
      <c r="O49" s="10">
        <f>N49*1.04</f>
        <v>1661.3376000000001</v>
      </c>
      <c r="P49" s="11">
        <f t="shared" si="2"/>
        <v>18206258.955044121</v>
      </c>
      <c r="Q49" s="11">
        <f t="shared" si="3"/>
        <v>8425688.0968390703</v>
      </c>
      <c r="R49" s="11">
        <f t="shared" si="3"/>
        <v>5266422.4446715033</v>
      </c>
      <c r="S49" s="11">
        <f t="shared" si="4"/>
        <v>19357263.366528992</v>
      </c>
      <c r="T49" s="11">
        <f t="shared" si="1"/>
        <v>51255632.86308369</v>
      </c>
      <c r="U49" s="12"/>
      <c r="V49" s="12"/>
      <c r="W49" s="12"/>
      <c r="X49" s="13"/>
      <c r="Y49" s="13"/>
    </row>
    <row r="50" spans="1:25" s="14" customFormat="1" ht="60.75" customHeight="1">
      <c r="A50" s="7" t="s">
        <v>44</v>
      </c>
      <c r="B50" s="8" t="s">
        <v>45</v>
      </c>
      <c r="C50" s="8" t="s">
        <v>308</v>
      </c>
      <c r="D50" s="8" t="s">
        <v>311</v>
      </c>
      <c r="E50" s="8"/>
      <c r="F50" s="8"/>
      <c r="G50" s="9">
        <f>'2023'!G53</f>
        <v>48.510000000000005</v>
      </c>
      <c r="H50" s="9">
        <f>'2023'!H53</f>
        <v>23.18</v>
      </c>
      <c r="I50" s="9">
        <f>'2023'!I53</f>
        <v>15.63</v>
      </c>
      <c r="J50" s="9">
        <f>'2023'!J53</f>
        <v>48.510000000000005</v>
      </c>
      <c r="K50" s="9">
        <f t="shared" si="7"/>
        <v>135.82999999999998</v>
      </c>
      <c r="L50" s="10">
        <v>4713.7705082151997</v>
      </c>
      <c r="M50" s="10">
        <v>5253.1571832846012</v>
      </c>
      <c r="N50" s="10">
        <f>'2024'!O50</f>
        <v>1860.3520000000001</v>
      </c>
      <c r="O50" s="10">
        <f>N50*1.04</f>
        <v>1934.7660800000001</v>
      </c>
      <c r="P50" s="11">
        <f t="shared" si="2"/>
        <v>138419.33183351936</v>
      </c>
      <c r="Q50" s="11">
        <f t="shared" si="3"/>
        <v>66142.241020428337</v>
      </c>
      <c r="R50" s="11">
        <f t="shared" si="3"/>
        <v>51866.452944338314</v>
      </c>
      <c r="S50" s="11">
        <f t="shared" si="4"/>
        <v>160975.152420336</v>
      </c>
      <c r="T50" s="11">
        <f t="shared" si="1"/>
        <v>417403.17821862199</v>
      </c>
      <c r="U50" s="12"/>
      <c r="V50" s="12"/>
      <c r="W50" s="12"/>
      <c r="X50" s="13"/>
      <c r="Y50" s="13"/>
    </row>
    <row r="51" spans="1:25" s="14" customFormat="1" ht="14.25" customHeight="1">
      <c r="A51" s="7"/>
      <c r="B51" s="8"/>
      <c r="C51" s="8"/>
      <c r="D51" s="8"/>
      <c r="E51" s="8"/>
      <c r="F51" s="8"/>
      <c r="G51" s="9"/>
      <c r="H51" s="9"/>
      <c r="I51" s="9"/>
      <c r="J51" s="9"/>
      <c r="K51" s="9"/>
      <c r="L51" s="10"/>
      <c r="M51" s="10"/>
      <c r="N51" s="10"/>
      <c r="O51" s="10"/>
      <c r="P51" s="11"/>
      <c r="Q51" s="11"/>
      <c r="R51" s="11"/>
      <c r="S51" s="11"/>
      <c r="T51" s="11"/>
      <c r="U51" s="12"/>
      <c r="V51" s="12"/>
      <c r="W51" s="12"/>
      <c r="X51" s="13"/>
      <c r="Y51" s="13"/>
    </row>
    <row r="52" spans="1:25" s="14" customFormat="1" ht="54.75" customHeight="1">
      <c r="A52" s="7" t="s">
        <v>47</v>
      </c>
      <c r="B52" s="8" t="s">
        <v>48</v>
      </c>
      <c r="C52" s="8" t="s">
        <v>46</v>
      </c>
      <c r="D52" s="8" t="s">
        <v>4</v>
      </c>
      <c r="E52" s="8"/>
      <c r="F52" s="8"/>
      <c r="G52" s="9">
        <f>'2023'!G55</f>
        <v>778208.88699999999</v>
      </c>
      <c r="H52" s="9">
        <f>'2023'!H55</f>
        <v>336549.24900000001</v>
      </c>
      <c r="I52" s="9">
        <f>'2023'!I55</f>
        <v>151589.82699999999</v>
      </c>
      <c r="J52" s="9">
        <f>'2023'!J55</f>
        <v>579980.32499999995</v>
      </c>
      <c r="K52" s="9">
        <f>G52+H52+I52+J52</f>
        <v>1846328.2879999999</v>
      </c>
      <c r="L52" s="10">
        <v>2106.3950033174783</v>
      </c>
      <c r="M52" s="10">
        <v>2310.0604817878761</v>
      </c>
      <c r="N52" s="10">
        <v>1775.63</v>
      </c>
      <c r="O52" s="10">
        <v>1846.66</v>
      </c>
      <c r="P52" s="11">
        <f t="shared" si="2"/>
        <v>257404265.09024602</v>
      </c>
      <c r="Q52" s="11">
        <f t="shared" si="3"/>
        <v>111318713.46197981</v>
      </c>
      <c r="R52" s="11">
        <f t="shared" si="3"/>
        <v>70246798.865940779</v>
      </c>
      <c r="S52" s="11">
        <f t="shared" si="4"/>
        <v>268763162.03248894</v>
      </c>
      <c r="T52" s="11">
        <f t="shared" si="1"/>
        <v>707732939.45065558</v>
      </c>
      <c r="U52" s="12"/>
      <c r="V52" s="12"/>
      <c r="W52" s="12"/>
      <c r="X52" s="13"/>
      <c r="Y52" s="13"/>
    </row>
    <row r="53" spans="1:25" s="14" customFormat="1" ht="14.25" customHeight="1">
      <c r="A53" s="7"/>
      <c r="B53" s="8"/>
      <c r="C53" s="8"/>
      <c r="D53" s="8"/>
      <c r="E53" s="8"/>
      <c r="F53" s="8"/>
      <c r="G53" s="9"/>
      <c r="H53" s="9"/>
      <c r="I53" s="9"/>
      <c r="J53" s="9"/>
      <c r="K53" s="9"/>
      <c r="L53" s="10"/>
      <c r="M53" s="10"/>
      <c r="N53" s="10"/>
      <c r="O53" s="10"/>
      <c r="P53" s="11"/>
      <c r="Q53" s="11"/>
      <c r="R53" s="11"/>
      <c r="S53" s="11"/>
      <c r="T53" s="11"/>
      <c r="U53" s="12"/>
      <c r="V53" s="12"/>
      <c r="W53" s="12"/>
      <c r="X53" s="13"/>
      <c r="Y53" s="13"/>
    </row>
    <row r="54" spans="1:25" s="14" customFormat="1" ht="54" customHeight="1">
      <c r="A54" s="7" t="s">
        <v>50</v>
      </c>
      <c r="B54" s="8" t="s">
        <v>51</v>
      </c>
      <c r="C54" s="8" t="s">
        <v>49</v>
      </c>
      <c r="D54" s="8"/>
      <c r="E54" s="8"/>
      <c r="F54" s="8"/>
      <c r="G54" s="9">
        <f>'2023'!G57</f>
        <v>3176.096</v>
      </c>
      <c r="H54" s="9">
        <f>'2023'!H57</f>
        <v>1187.5540000000001</v>
      </c>
      <c r="I54" s="9">
        <f>'2023'!I57</f>
        <v>525.02</v>
      </c>
      <c r="J54" s="9">
        <f>'2023'!J57</f>
        <v>2057.7460000000001</v>
      </c>
      <c r="K54" s="9">
        <f>G54+H54+I54+J54</f>
        <v>6946.4160000000002</v>
      </c>
      <c r="L54" s="10">
        <v>2439.9240377607607</v>
      </c>
      <c r="M54" s="10">
        <v>2712.8063760466721</v>
      </c>
      <c r="N54" s="10">
        <v>2055.04</v>
      </c>
      <c r="O54" s="10">
        <v>2137.2415999999998</v>
      </c>
      <c r="P54" s="11">
        <f t="shared" si="2"/>
        <v>1222428.6527958012</v>
      </c>
      <c r="Q54" s="11">
        <f t="shared" si="3"/>
        <v>457070.57857894251</v>
      </c>
      <c r="R54" s="11">
        <f t="shared" si="3"/>
        <v>302183.01872002386</v>
      </c>
      <c r="S54" s="11">
        <f t="shared" si="4"/>
        <v>1184366.1156509358</v>
      </c>
      <c r="T54" s="11">
        <f t="shared" si="1"/>
        <v>3166048.3657457032</v>
      </c>
      <c r="U54" s="12"/>
      <c r="V54" s="12"/>
      <c r="W54" s="12"/>
      <c r="X54" s="13"/>
      <c r="Y54" s="13"/>
    </row>
    <row r="55" spans="1:25" s="14" customFormat="1" ht="54" customHeight="1">
      <c r="A55" s="7" t="s">
        <v>52</v>
      </c>
      <c r="B55" s="8" t="s">
        <v>53</v>
      </c>
      <c r="C55" s="8" t="s">
        <v>49</v>
      </c>
      <c r="D55" s="8" t="s">
        <v>54</v>
      </c>
      <c r="E55" s="8"/>
      <c r="F55" s="8"/>
      <c r="G55" s="9">
        <f>'2023'!G58</f>
        <v>87871.48000000001</v>
      </c>
      <c r="H55" s="9">
        <f>'2023'!H58</f>
        <v>14835.5</v>
      </c>
      <c r="I55" s="9">
        <f>'2023'!I58</f>
        <v>13742.86</v>
      </c>
      <c r="J55" s="9">
        <f>'2023'!J58</f>
        <v>73468.59</v>
      </c>
      <c r="K55" s="9">
        <f>G55+H55+I55+J55</f>
        <v>189918.43</v>
      </c>
      <c r="L55" s="10">
        <v>2604.6150649624064</v>
      </c>
      <c r="M55" s="10">
        <v>2715.0692236063533</v>
      </c>
      <c r="N55" s="10">
        <v>2113.6302720000003</v>
      </c>
      <c r="O55" s="10">
        <v>2198.1754828800003</v>
      </c>
      <c r="P55" s="11">
        <f t="shared" si="2"/>
        <v>43143560.415100217</v>
      </c>
      <c r="Q55" s="11">
        <f t="shared" si="3"/>
        <v>7284004.8959937757</v>
      </c>
      <c r="R55" s="11">
        <f t="shared" si="3"/>
        <v>7103598.3136785664</v>
      </c>
      <c r="S55" s="11">
        <f t="shared" si="4"/>
        <v>37975454.310990721</v>
      </c>
      <c r="T55" s="11">
        <f t="shared" si="1"/>
        <v>95506617.935763285</v>
      </c>
      <c r="U55" s="12"/>
      <c r="V55" s="12"/>
      <c r="W55" s="12"/>
      <c r="X55" s="13"/>
      <c r="Y55" s="13"/>
    </row>
    <row r="56" spans="1:25" s="14" customFormat="1" ht="54" customHeight="1">
      <c r="A56" s="7" t="s">
        <v>52</v>
      </c>
      <c r="B56" s="8" t="s">
        <v>53</v>
      </c>
      <c r="C56" s="8" t="s">
        <v>49</v>
      </c>
      <c r="D56" s="8" t="s">
        <v>55</v>
      </c>
      <c r="E56" s="8"/>
      <c r="F56" s="8"/>
      <c r="G56" s="9">
        <f>'2023'!G59</f>
        <v>24724.650999999998</v>
      </c>
      <c r="H56" s="9">
        <f>'2023'!H59</f>
        <v>9268.2350000000006</v>
      </c>
      <c r="I56" s="9">
        <f>'2023'!I59</f>
        <v>5459.23</v>
      </c>
      <c r="J56" s="9">
        <f>'2023'!J59</f>
        <v>28533.65</v>
      </c>
      <c r="K56" s="9">
        <f>G56+H56+I56+J56</f>
        <v>67985.766000000003</v>
      </c>
      <c r="L56" s="10">
        <v>2703.2652246800003</v>
      </c>
      <c r="M56" s="10">
        <v>2703.2652246800003</v>
      </c>
      <c r="N56" s="10">
        <v>2113.6302720000003</v>
      </c>
      <c r="O56" s="10">
        <v>2198.1754828800003</v>
      </c>
      <c r="P56" s="11">
        <f t="shared" si="2"/>
        <v>14578518.422414513</v>
      </c>
      <c r="Q56" s="11">
        <f t="shared" si="3"/>
        <v>5464875.3056521202</v>
      </c>
      <c r="R56" s="11">
        <f t="shared" si="3"/>
        <v>2757401.0711268135</v>
      </c>
      <c r="S56" s="11">
        <f t="shared" si="4"/>
        <v>14412053.911111569</v>
      </c>
      <c r="T56" s="11">
        <f t="shared" si="1"/>
        <v>37212848.71030502</v>
      </c>
      <c r="U56" s="12"/>
      <c r="V56" s="12"/>
      <c r="W56" s="12"/>
      <c r="X56" s="13"/>
      <c r="Y56" s="13"/>
    </row>
    <row r="57" spans="1:25" s="14" customFormat="1" ht="54" customHeight="1">
      <c r="A57" s="7" t="s">
        <v>265</v>
      </c>
      <c r="B57" s="8" t="s">
        <v>266</v>
      </c>
      <c r="C57" s="8" t="s">
        <v>49</v>
      </c>
      <c r="D57" s="8" t="s">
        <v>443</v>
      </c>
      <c r="E57" s="8"/>
      <c r="F57" s="8"/>
      <c r="G57" s="9">
        <f>'2023'!G60</f>
        <v>199.8</v>
      </c>
      <c r="H57" s="9">
        <f>'2023'!H60</f>
        <v>133.19999999999999</v>
      </c>
      <c r="I57" s="9">
        <f>'2023'!I60</f>
        <v>44.4</v>
      </c>
      <c r="J57" s="9">
        <f>'2023'!J60</f>
        <v>177.6</v>
      </c>
      <c r="K57" s="9">
        <f>G57+H57+I57+J57</f>
        <v>555</v>
      </c>
      <c r="L57" s="10">
        <v>2318.42</v>
      </c>
      <c r="M57" s="10">
        <v>2585.0383000000002</v>
      </c>
      <c r="N57" s="10">
        <v>2180.5272320000004</v>
      </c>
      <c r="O57" s="10">
        <v>2267.7483212800003</v>
      </c>
      <c r="P57" s="11">
        <f t="shared" si="2"/>
        <v>27550.975046399944</v>
      </c>
      <c r="Q57" s="11">
        <f t="shared" si="3"/>
        <v>18367.316697599959</v>
      </c>
      <c r="R57" s="11">
        <f t="shared" si="3"/>
        <v>14087.675055167996</v>
      </c>
      <c r="S57" s="11">
        <f t="shared" si="4"/>
        <v>56350.700220671984</v>
      </c>
      <c r="T57" s="11">
        <f t="shared" si="1"/>
        <v>116356.66701983988</v>
      </c>
      <c r="U57" s="12"/>
      <c r="V57" s="12"/>
      <c r="W57" s="12"/>
      <c r="X57" s="13"/>
      <c r="Y57" s="13"/>
    </row>
    <row r="58" spans="1:25" s="14" customFormat="1" ht="54" customHeight="1">
      <c r="A58" s="7" t="s">
        <v>265</v>
      </c>
      <c r="B58" s="8" t="s">
        <v>266</v>
      </c>
      <c r="C58" s="8" t="s">
        <v>49</v>
      </c>
      <c r="D58" s="8" t="s">
        <v>442</v>
      </c>
      <c r="E58" s="8"/>
      <c r="F58" s="8"/>
      <c r="G58" s="9">
        <f>'2023'!G61</f>
        <v>1089.3599999999999</v>
      </c>
      <c r="H58" s="9">
        <f>'2023'!H61</f>
        <v>726.24</v>
      </c>
      <c r="I58" s="9">
        <f>'2023'!I61</f>
        <v>242.08000000000004</v>
      </c>
      <c r="J58" s="9">
        <f>'2023'!J61</f>
        <v>968.32000000000016</v>
      </c>
      <c r="K58" s="9">
        <f>G58+H58+I58+J58</f>
        <v>3026</v>
      </c>
      <c r="L58" s="10">
        <v>2223.7746616000004</v>
      </c>
      <c r="M58" s="10">
        <v>2479.5087476840004</v>
      </c>
      <c r="N58" s="10">
        <v>2109.5959040000002</v>
      </c>
      <c r="O58" s="10">
        <v>2193.9797401600003</v>
      </c>
      <c r="P58" s="11">
        <f t="shared" ref="P58:P59" si="8">G58*(L58-N58)</f>
        <v>124381.77137913616</v>
      </c>
      <c r="Q58" s="11">
        <f t="shared" ref="Q58:Q59" si="9">(L58-N58)*H58</f>
        <v>82921.180919424107</v>
      </c>
      <c r="R58" s="11">
        <f t="shared" ref="R58:R59" si="10">(M58-O58)*I58</f>
        <v>69120.862141409933</v>
      </c>
      <c r="S58" s="11">
        <f t="shared" ref="S58:S59" si="11">(M58-O58)*J58</f>
        <v>276483.44856563973</v>
      </c>
      <c r="T58" s="11">
        <f t="shared" ref="T58:T59" si="12">SUM(P58:S58)</f>
        <v>552907.26300560986</v>
      </c>
      <c r="U58" s="12"/>
      <c r="V58" s="12"/>
      <c r="W58" s="12"/>
      <c r="X58" s="13"/>
      <c r="Y58" s="13"/>
    </row>
    <row r="59" spans="1:25" s="14" customFormat="1" ht="14.25" customHeight="1">
      <c r="A59" s="7"/>
      <c r="B59" s="8"/>
      <c r="C59" s="8"/>
      <c r="D59" s="8"/>
      <c r="E59" s="8"/>
      <c r="F59" s="8"/>
      <c r="G59" s="9"/>
      <c r="H59" s="9"/>
      <c r="I59" s="9"/>
      <c r="J59" s="9"/>
      <c r="K59" s="9"/>
      <c r="L59" s="10"/>
      <c r="M59" s="10"/>
      <c r="N59" s="10"/>
      <c r="O59" s="10"/>
      <c r="P59" s="11">
        <f t="shared" si="8"/>
        <v>0</v>
      </c>
      <c r="Q59" s="11">
        <f t="shared" si="9"/>
        <v>0</v>
      </c>
      <c r="R59" s="11">
        <f t="shared" si="10"/>
        <v>0</v>
      </c>
      <c r="S59" s="11">
        <f t="shared" si="11"/>
        <v>0</v>
      </c>
      <c r="T59" s="11">
        <f t="shared" si="12"/>
        <v>0</v>
      </c>
      <c r="U59" s="12"/>
      <c r="V59" s="12"/>
      <c r="W59" s="12"/>
      <c r="X59" s="13"/>
      <c r="Y59" s="13"/>
    </row>
    <row r="60" spans="1:25" s="14" customFormat="1" ht="56.25" customHeight="1">
      <c r="A60" s="7" t="s">
        <v>57</v>
      </c>
      <c r="B60" s="8" t="s">
        <v>58</v>
      </c>
      <c r="C60" s="8" t="s">
        <v>56</v>
      </c>
      <c r="D60" s="8" t="s">
        <v>4</v>
      </c>
      <c r="E60" s="8"/>
      <c r="F60" s="8"/>
      <c r="G60" s="9">
        <f>'2023'!G63</f>
        <v>42705.760999999999</v>
      </c>
      <c r="H60" s="9">
        <f>'2023'!H63</f>
        <v>27302.141</v>
      </c>
      <c r="I60" s="9">
        <f>'2023'!I63</f>
        <v>17171.731999999996</v>
      </c>
      <c r="J60" s="9">
        <f>'2023'!J63</f>
        <v>39963.089</v>
      </c>
      <c r="K60" s="9">
        <f>G60+H60+I60+J60</f>
        <v>127142.723</v>
      </c>
      <c r="L60" s="10">
        <v>2427.2562598347563</v>
      </c>
      <c r="M60" s="10">
        <v>2681.158082515738</v>
      </c>
      <c r="N60" s="10">
        <v>1658.4497280000001</v>
      </c>
      <c r="O60" s="10">
        <v>1724.78771712</v>
      </c>
      <c r="P60" s="11">
        <f t="shared" si="2"/>
        <v>32832468.003773991</v>
      </c>
      <c r="Q60" s="11">
        <f t="shared" si="3"/>
        <v>20990064.333873503</v>
      </c>
      <c r="R60" s="11">
        <f t="shared" si="3"/>
        <v>16422535.607317682</v>
      </c>
      <c r="S60" s="11">
        <f t="shared" si="4"/>
        <v>38219514.0292724</v>
      </c>
      <c r="T60" s="11">
        <f t="shared" si="1"/>
        <v>108464581.97423759</v>
      </c>
      <c r="U60" s="12"/>
      <c r="V60" s="12"/>
      <c r="W60" s="12"/>
      <c r="X60" s="13"/>
      <c r="Y60" s="13"/>
    </row>
    <row r="61" spans="1:25" s="14" customFormat="1" ht="14.25" customHeight="1">
      <c r="A61" s="7"/>
      <c r="B61" s="8"/>
      <c r="C61" s="8"/>
      <c r="D61" s="8"/>
      <c r="E61" s="8"/>
      <c r="F61" s="8"/>
      <c r="G61" s="9"/>
      <c r="H61" s="9"/>
      <c r="I61" s="9"/>
      <c r="J61" s="9"/>
      <c r="K61" s="9"/>
      <c r="L61" s="10"/>
      <c r="M61" s="10"/>
      <c r="N61" s="10"/>
      <c r="O61" s="10"/>
      <c r="P61" s="11"/>
      <c r="Q61" s="11"/>
      <c r="R61" s="11"/>
      <c r="S61" s="11"/>
      <c r="T61" s="11"/>
      <c r="U61" s="12"/>
      <c r="V61" s="12"/>
      <c r="W61" s="12"/>
      <c r="X61" s="13"/>
      <c r="Y61" s="13"/>
    </row>
    <row r="62" spans="1:25" s="14" customFormat="1" ht="53.25" customHeight="1">
      <c r="A62" s="7" t="s">
        <v>60</v>
      </c>
      <c r="B62" s="8" t="s">
        <v>61</v>
      </c>
      <c r="C62" s="8" t="s">
        <v>59</v>
      </c>
      <c r="D62" s="8"/>
      <c r="E62" s="8"/>
      <c r="F62" s="8"/>
      <c r="G62" s="9">
        <f>'2023'!G65</f>
        <v>119.376</v>
      </c>
      <c r="H62" s="9">
        <f>'2023'!H65</f>
        <v>79.581000000000003</v>
      </c>
      <c r="I62" s="9">
        <f>'2023'!I65</f>
        <v>39.792000000000002</v>
      </c>
      <c r="J62" s="9">
        <f>'2023'!J65</f>
        <v>119.374</v>
      </c>
      <c r="K62" s="9">
        <f>G62+H62+I62+J62</f>
        <v>358.12299999999999</v>
      </c>
      <c r="L62" s="10">
        <v>8765.4380261120004</v>
      </c>
      <c r="M62" s="10">
        <v>9707.737977505205</v>
      </c>
      <c r="N62" s="10">
        <v>1376.8335360000001</v>
      </c>
      <c r="O62" s="10">
        <v>1431.9068774400002</v>
      </c>
      <c r="P62" s="11">
        <f t="shared" si="2"/>
        <v>882022.04961161024</v>
      </c>
      <c r="Q62" s="11">
        <f t="shared" si="3"/>
        <v>587992.53392760316</v>
      </c>
      <c r="R62" s="11">
        <f t="shared" si="3"/>
        <v>329311.87113379466</v>
      </c>
      <c r="S62" s="11">
        <f t="shared" si="4"/>
        <v>987919.06173918373</v>
      </c>
      <c r="T62" s="11">
        <f t="shared" si="1"/>
        <v>2787245.516412192</v>
      </c>
      <c r="U62" s="12"/>
      <c r="V62" s="12"/>
      <c r="W62" s="12"/>
      <c r="X62" s="13"/>
      <c r="Y62" s="13"/>
    </row>
    <row r="63" spans="1:25" s="14" customFormat="1" ht="53.25" customHeight="1">
      <c r="A63" s="7" t="s">
        <v>62</v>
      </c>
      <c r="B63" s="8" t="s">
        <v>63</v>
      </c>
      <c r="C63" s="8" t="s">
        <v>59</v>
      </c>
      <c r="D63" s="8" t="s">
        <v>64</v>
      </c>
      <c r="E63" s="8"/>
      <c r="F63" s="8"/>
      <c r="G63" s="9">
        <f>'2023'!G66</f>
        <v>155.04300000000001</v>
      </c>
      <c r="H63" s="9">
        <f>'2023'!H66</f>
        <v>103.36199999999999</v>
      </c>
      <c r="I63" s="9">
        <f>'2023'!I66</f>
        <v>51.680999999999997</v>
      </c>
      <c r="J63" s="9">
        <f>'2023'!J66</f>
        <v>155.04300000000001</v>
      </c>
      <c r="K63" s="9">
        <f>G63+H63+I63+J63</f>
        <v>465.12899999999996</v>
      </c>
      <c r="L63" s="10">
        <v>10722.227388400001</v>
      </c>
      <c r="M63" s="10">
        <v>10722.227388399999</v>
      </c>
      <c r="N63" s="10">
        <v>1147.393728</v>
      </c>
      <c r="O63" s="10">
        <v>1193.2894771200001</v>
      </c>
      <c r="P63" s="11">
        <f t="shared" si="2"/>
        <v>1484510.9352093972</v>
      </c>
      <c r="Q63" s="11">
        <f t="shared" si="3"/>
        <v>989673.9568062647</v>
      </c>
      <c r="R63" s="11">
        <f t="shared" si="3"/>
        <v>492465.04019286158</v>
      </c>
      <c r="S63" s="11">
        <f t="shared" si="4"/>
        <v>1477395.1205785847</v>
      </c>
      <c r="T63" s="11">
        <f t="shared" si="1"/>
        <v>4444045.0527871083</v>
      </c>
      <c r="U63" s="12"/>
      <c r="V63" s="12"/>
      <c r="W63" s="12"/>
      <c r="X63" s="13"/>
      <c r="Y63" s="13"/>
    </row>
    <row r="64" spans="1:25" s="14" customFormat="1" ht="53.25" customHeight="1">
      <c r="A64" s="7" t="s">
        <v>62</v>
      </c>
      <c r="B64" s="8" t="s">
        <v>63</v>
      </c>
      <c r="C64" s="8" t="s">
        <v>59</v>
      </c>
      <c r="D64" s="8" t="s">
        <v>319</v>
      </c>
      <c r="E64" s="8"/>
      <c r="F64" s="8"/>
      <c r="G64" s="9">
        <f>'2023'!G67</f>
        <v>169.14100000000002</v>
      </c>
      <c r="H64" s="9">
        <f>'2023'!H67</f>
        <v>113.572</v>
      </c>
      <c r="I64" s="9">
        <f>'2023'!I67</f>
        <v>54.86</v>
      </c>
      <c r="J64" s="9">
        <f>'2023'!J67</f>
        <v>172.28300000000002</v>
      </c>
      <c r="K64" s="9">
        <f>G64+H64+I64+J64</f>
        <v>509.85600000000005</v>
      </c>
      <c r="L64" s="10">
        <v>9705.8665422222221</v>
      </c>
      <c r="M64" s="10">
        <v>10710.423729342221</v>
      </c>
      <c r="N64" s="10">
        <v>1147.393728</v>
      </c>
      <c r="O64" s="10">
        <v>1193.2894771200001</v>
      </c>
      <c r="P64" s="11">
        <f t="shared" si="2"/>
        <v>1447588.6502703612</v>
      </c>
      <c r="Q64" s="11">
        <f t="shared" si="3"/>
        <v>972002.87445684627</v>
      </c>
      <c r="R64" s="11">
        <f t="shared" si="3"/>
        <v>522109.98507691099</v>
      </c>
      <c r="S64" s="11">
        <f t="shared" si="4"/>
        <v>1639640.4403756009</v>
      </c>
      <c r="T64" s="11">
        <f t="shared" si="1"/>
        <v>4581341.9501797194</v>
      </c>
      <c r="U64" s="12"/>
      <c r="V64" s="12"/>
      <c r="W64" s="12"/>
      <c r="X64" s="13"/>
      <c r="Y64" s="13"/>
    </row>
    <row r="65" spans="1:25" s="14" customFormat="1" ht="53.25" customHeight="1">
      <c r="A65" s="7" t="s">
        <v>47</v>
      </c>
      <c r="B65" s="8" t="s">
        <v>48</v>
      </c>
      <c r="C65" s="8" t="s">
        <v>59</v>
      </c>
      <c r="D65" s="8"/>
      <c r="E65" s="8"/>
      <c r="F65" s="8"/>
      <c r="G65" s="9">
        <f>'2023'!G68</f>
        <v>488446.61800000002</v>
      </c>
      <c r="H65" s="9">
        <f>'2023'!H68</f>
        <v>249541.72900000002</v>
      </c>
      <c r="I65" s="9">
        <f>'2023'!I68</f>
        <v>100835.575</v>
      </c>
      <c r="J65" s="9">
        <f>'2023'!J68</f>
        <v>383379.21100000001</v>
      </c>
      <c r="K65" s="9">
        <f>G65+H65+I65+J65</f>
        <v>1222203.1329999999</v>
      </c>
      <c r="L65" s="10">
        <v>1518.368303995421</v>
      </c>
      <c r="M65" s="10">
        <v>1666.015400451626</v>
      </c>
      <c r="N65" s="10">
        <v>1327.66</v>
      </c>
      <c r="O65" s="10">
        <v>1380.77</v>
      </c>
      <c r="P65" s="11">
        <f t="shared" si="2"/>
        <v>93150826.111079246</v>
      </c>
      <c r="Q65" s="11">
        <f t="shared" si="3"/>
        <v>47589679.913674951</v>
      </c>
      <c r="R65" s="11">
        <f t="shared" si="3"/>
        <v>28762883.970644966</v>
      </c>
      <c r="S65" s="11">
        <f t="shared" si="4"/>
        <v>109357156.56652342</v>
      </c>
      <c r="T65" s="11">
        <f t="shared" si="1"/>
        <v>278860546.56192261</v>
      </c>
      <c r="U65" s="12"/>
      <c r="V65" s="12"/>
      <c r="W65" s="12"/>
      <c r="X65" s="13"/>
      <c r="Y65" s="13"/>
    </row>
    <row r="66" spans="1:25" s="14" customFormat="1" ht="14.25" customHeight="1">
      <c r="A66" s="7"/>
      <c r="B66" s="8"/>
      <c r="C66" s="8"/>
      <c r="D66" s="8"/>
      <c r="E66" s="8"/>
      <c r="F66" s="8"/>
      <c r="G66" s="9"/>
      <c r="H66" s="9"/>
      <c r="I66" s="9"/>
      <c r="J66" s="9"/>
      <c r="K66" s="9"/>
      <c r="L66" s="10"/>
      <c r="M66" s="10"/>
      <c r="N66" s="10"/>
      <c r="O66" s="10"/>
      <c r="P66" s="11"/>
      <c r="Q66" s="11"/>
      <c r="R66" s="11"/>
      <c r="S66" s="11"/>
      <c r="T66" s="11"/>
      <c r="U66" s="12"/>
      <c r="V66" s="12"/>
      <c r="W66" s="12"/>
      <c r="X66" s="13"/>
      <c r="Y66" s="13"/>
    </row>
    <row r="67" spans="1:25" s="14" customFormat="1" ht="53.25" customHeight="1">
      <c r="A67" s="7">
        <v>2903011092</v>
      </c>
      <c r="B67" s="8" t="s">
        <v>413</v>
      </c>
      <c r="C67" s="8" t="s">
        <v>412</v>
      </c>
      <c r="D67" s="8"/>
      <c r="E67" s="8"/>
      <c r="F67" s="8"/>
      <c r="G67" s="9">
        <f>'2023'!G70</f>
        <v>67554.725999999995</v>
      </c>
      <c r="H67" s="9">
        <f>'2023'!H70</f>
        <v>45036.484000000004</v>
      </c>
      <c r="I67" s="9">
        <f>'2023'!I70</f>
        <v>18668.52</v>
      </c>
      <c r="J67" s="9">
        <f>'2023'!J70</f>
        <v>79586.86</v>
      </c>
      <c r="K67" s="9">
        <f>G67+H67+I67+J67</f>
        <v>210846.58999999997</v>
      </c>
      <c r="L67" s="10">
        <v>2044.31</v>
      </c>
      <c r="M67" s="10">
        <v>2246.1</v>
      </c>
      <c r="N67" s="10">
        <v>1521.12</v>
      </c>
      <c r="O67" s="10">
        <v>1581.96</v>
      </c>
      <c r="P67" s="11">
        <f t="shared" si="2"/>
        <v>35343957.095940001</v>
      </c>
      <c r="Q67" s="11">
        <f t="shared" si="3"/>
        <v>23562638.063960005</v>
      </c>
      <c r="R67" s="11">
        <f t="shared" si="3"/>
        <v>12398510.872799998</v>
      </c>
      <c r="S67" s="11">
        <f t="shared" si="4"/>
        <v>52856817.200399987</v>
      </c>
      <c r="T67" s="11">
        <f t="shared" si="1"/>
        <v>124161923.2331</v>
      </c>
      <c r="U67" s="12"/>
      <c r="V67" s="12"/>
      <c r="W67" s="12"/>
      <c r="X67" s="13"/>
      <c r="Y67" s="13"/>
    </row>
    <row r="68" spans="1:25" s="14" customFormat="1" ht="11.25" customHeight="1">
      <c r="A68" s="7"/>
      <c r="B68" s="8"/>
      <c r="C68" s="8"/>
      <c r="D68" s="8"/>
      <c r="E68" s="8"/>
      <c r="F68" s="8"/>
      <c r="G68" s="9"/>
      <c r="H68" s="9"/>
      <c r="I68" s="9"/>
      <c r="J68" s="9"/>
      <c r="K68" s="9"/>
      <c r="L68" s="10"/>
      <c r="M68" s="10"/>
      <c r="N68" s="10"/>
      <c r="O68" s="10"/>
      <c r="P68" s="11"/>
      <c r="Q68" s="11"/>
      <c r="R68" s="11"/>
      <c r="S68" s="11"/>
      <c r="T68" s="11"/>
      <c r="U68" s="12"/>
      <c r="V68" s="12"/>
      <c r="W68" s="12"/>
      <c r="X68" s="13"/>
      <c r="Y68" s="13"/>
    </row>
    <row r="69" spans="1:25" s="14" customFormat="1" ht="54" customHeight="1">
      <c r="A69" s="7" t="s">
        <v>65</v>
      </c>
      <c r="B69" s="8" t="s">
        <v>321</v>
      </c>
      <c r="C69" s="8" t="s">
        <v>250</v>
      </c>
      <c r="D69" s="8" t="s">
        <v>66</v>
      </c>
      <c r="E69" s="8"/>
      <c r="F69" s="8"/>
      <c r="G69" s="9">
        <f>'2023'!G72</f>
        <v>80.992999999999995</v>
      </c>
      <c r="H69" s="9">
        <f>'2023'!H72</f>
        <v>38.646999999999998</v>
      </c>
      <c r="I69" s="9">
        <f>'2023'!I72</f>
        <v>22.568999999999999</v>
      </c>
      <c r="J69" s="9">
        <f>'2023'!J72</f>
        <v>67.706999999999994</v>
      </c>
      <c r="K69" s="9">
        <f t="shared" ref="K69:K77" si="13">G69+H69+I69+J69</f>
        <v>209.91599999999997</v>
      </c>
      <c r="L69" s="10">
        <v>6292.16</v>
      </c>
      <c r="M69" s="10">
        <v>6946.2602485875723</v>
      </c>
      <c r="N69" s="10">
        <v>1730.56</v>
      </c>
      <c r="O69" s="10">
        <v>1799.7824000000001</v>
      </c>
      <c r="P69" s="11">
        <f t="shared" si="2"/>
        <v>369457.66879999998</v>
      </c>
      <c r="Q69" s="11">
        <f t="shared" si="3"/>
        <v>176292.15520000001</v>
      </c>
      <c r="R69" s="11">
        <f t="shared" si="3"/>
        <v>116150.85856477292</v>
      </c>
      <c r="S69" s="11">
        <f t="shared" si="4"/>
        <v>348452.57569431874</v>
      </c>
      <c r="T69" s="11">
        <f t="shared" si="1"/>
        <v>1010353.2582590916</v>
      </c>
      <c r="U69" s="12"/>
      <c r="V69" s="12"/>
      <c r="W69" s="12"/>
      <c r="X69" s="13"/>
      <c r="Y69" s="13"/>
    </row>
    <row r="70" spans="1:25" s="14" customFormat="1" ht="54" customHeight="1">
      <c r="A70" s="7" t="s">
        <v>251</v>
      </c>
      <c r="B70" s="8" t="s">
        <v>252</v>
      </c>
      <c r="C70" s="8" t="s">
        <v>250</v>
      </c>
      <c r="D70" s="8" t="s">
        <v>253</v>
      </c>
      <c r="E70" s="8"/>
      <c r="F70" s="8"/>
      <c r="G70" s="9">
        <f>'2023'!G73</f>
        <v>5446.6059999999998</v>
      </c>
      <c r="H70" s="9">
        <f>'2023'!H73</f>
        <v>2159.6170000000002</v>
      </c>
      <c r="I70" s="9">
        <f>'2023'!I73</f>
        <v>776.30600000000004</v>
      </c>
      <c r="J70" s="9">
        <f>'2023'!J73</f>
        <v>4436.4809999999998</v>
      </c>
      <c r="K70" s="9">
        <f t="shared" si="13"/>
        <v>12819.01</v>
      </c>
      <c r="L70" s="10">
        <v>6033.1613803777191</v>
      </c>
      <c r="M70" s="10">
        <v>6502.5196085924745</v>
      </c>
      <c r="N70" s="10">
        <v>1817.0880000000002</v>
      </c>
      <c r="O70" s="10">
        <v>1889.7715200000002</v>
      </c>
      <c r="P70" s="11">
        <f t="shared" si="2"/>
        <v>22963290.570005562</v>
      </c>
      <c r="Q70" s="11">
        <f t="shared" si="3"/>
        <v>9105103.7455111872</v>
      </c>
      <c r="R70" s="11">
        <f t="shared" si="3"/>
        <v>3580904.0176628693</v>
      </c>
      <c r="S70" s="11">
        <f t="shared" si="4"/>
        <v>20464369.252826829</v>
      </c>
      <c r="T70" s="11">
        <f t="shared" si="1"/>
        <v>56113667.586006448</v>
      </c>
      <c r="U70" s="12"/>
      <c r="V70" s="12"/>
      <c r="W70" s="12"/>
      <c r="X70" s="13"/>
      <c r="Y70" s="13"/>
    </row>
    <row r="71" spans="1:25" s="14" customFormat="1" ht="70.5" customHeight="1">
      <c r="A71" s="7" t="s">
        <v>254</v>
      </c>
      <c r="B71" s="8" t="s">
        <v>322</v>
      </c>
      <c r="C71" s="8" t="s">
        <v>250</v>
      </c>
      <c r="D71" s="8" t="s">
        <v>255</v>
      </c>
      <c r="E71" s="8"/>
      <c r="F71" s="8"/>
      <c r="G71" s="9">
        <f>'2023'!G74</f>
        <v>249.64500000000001</v>
      </c>
      <c r="H71" s="9">
        <f>'2023'!H74</f>
        <v>166.43</v>
      </c>
      <c r="I71" s="9">
        <f>'2023'!I74</f>
        <v>83.215000000000003</v>
      </c>
      <c r="J71" s="9">
        <f>'2023'!J74</f>
        <v>249.64500000000001</v>
      </c>
      <c r="K71" s="9">
        <f t="shared" si="13"/>
        <v>748.93500000000006</v>
      </c>
      <c r="L71" s="10">
        <v>6972.3175519638835</v>
      </c>
      <c r="M71" s="10">
        <v>6972.3175519638826</v>
      </c>
      <c r="N71" s="10">
        <v>1730.56</v>
      </c>
      <c r="O71" s="10">
        <v>1799.7824000000001</v>
      </c>
      <c r="P71" s="11">
        <f t="shared" si="2"/>
        <v>1308578.5640600238</v>
      </c>
      <c r="Q71" s="11">
        <f t="shared" si="3"/>
        <v>872385.70937334909</v>
      </c>
      <c r="R71" s="11">
        <f t="shared" si="3"/>
        <v>430432.51267067448</v>
      </c>
      <c r="S71" s="11">
        <f t="shared" si="4"/>
        <v>1291297.5380120235</v>
      </c>
      <c r="T71" s="11">
        <f t="shared" si="1"/>
        <v>3902694.3241160708</v>
      </c>
      <c r="U71" s="12"/>
      <c r="V71" s="12"/>
      <c r="W71" s="12"/>
      <c r="X71" s="13"/>
      <c r="Y71" s="13"/>
    </row>
    <row r="72" spans="1:25" s="14" customFormat="1" ht="70.5" customHeight="1">
      <c r="A72" s="7" t="s">
        <v>254</v>
      </c>
      <c r="B72" s="8" t="s">
        <v>322</v>
      </c>
      <c r="C72" s="8" t="s">
        <v>250</v>
      </c>
      <c r="D72" s="8" t="s">
        <v>256</v>
      </c>
      <c r="E72" s="8"/>
      <c r="F72" s="8"/>
      <c r="G72" s="9">
        <f>'2023'!G75</f>
        <v>210.74499999999998</v>
      </c>
      <c r="H72" s="9">
        <f>'2023'!H75</f>
        <v>103.43</v>
      </c>
      <c r="I72" s="9">
        <f>'2023'!I75</f>
        <v>41.648000000000003</v>
      </c>
      <c r="J72" s="9">
        <f>'2023'!J75</f>
        <v>172.655</v>
      </c>
      <c r="K72" s="9">
        <f t="shared" si="13"/>
        <v>528.47799999999995</v>
      </c>
      <c r="L72" s="10">
        <v>10546.22</v>
      </c>
      <c r="M72" s="10">
        <v>11691.465797922572</v>
      </c>
      <c r="N72" s="10">
        <v>1730.56</v>
      </c>
      <c r="O72" s="10">
        <v>1799.7824000000001</v>
      </c>
      <c r="P72" s="11">
        <f t="shared" si="2"/>
        <v>1857856.2666999998</v>
      </c>
      <c r="Q72" s="11">
        <f t="shared" si="3"/>
        <v>911803.71380000003</v>
      </c>
      <c r="R72" s="11">
        <f t="shared" si="3"/>
        <v>411968.83015667932</v>
      </c>
      <c r="S72" s="11">
        <f t="shared" si="4"/>
        <v>1707848.5970683217</v>
      </c>
      <c r="T72" s="11">
        <f t="shared" si="1"/>
        <v>4889477.4077250008</v>
      </c>
      <c r="U72" s="12"/>
      <c r="V72" s="12"/>
      <c r="W72" s="12"/>
      <c r="X72" s="13"/>
      <c r="Y72" s="13"/>
    </row>
    <row r="73" spans="1:25" s="14" customFormat="1" ht="70.5" customHeight="1">
      <c r="A73" s="7" t="s">
        <v>254</v>
      </c>
      <c r="B73" s="8" t="s">
        <v>322</v>
      </c>
      <c r="C73" s="8" t="s">
        <v>250</v>
      </c>
      <c r="D73" s="8" t="s">
        <v>253</v>
      </c>
      <c r="E73" s="8"/>
      <c r="F73" s="8"/>
      <c r="G73" s="9">
        <f>'2023'!G76</f>
        <v>161.63200000000001</v>
      </c>
      <c r="H73" s="9">
        <f>'2023'!H76</f>
        <v>91.367999999999995</v>
      </c>
      <c r="I73" s="9">
        <f>'2023'!I76</f>
        <v>43.561</v>
      </c>
      <c r="J73" s="9">
        <f>'2023'!J76</f>
        <v>143.36099999999999</v>
      </c>
      <c r="K73" s="9">
        <f t="shared" si="13"/>
        <v>439.92199999999997</v>
      </c>
      <c r="L73" s="10">
        <v>5977.391318181818</v>
      </c>
      <c r="M73" s="10">
        <v>5977.3913181818161</v>
      </c>
      <c r="N73" s="10">
        <v>1817.0880000000002</v>
      </c>
      <c r="O73" s="10">
        <v>1889.7715200000002</v>
      </c>
      <c r="P73" s="11">
        <f t="shared" ref="P73:P135" si="14">G73*(L73-N73)</f>
        <v>672438.14592436352</v>
      </c>
      <c r="Q73" s="11">
        <f t="shared" ref="Q73:R135" si="15">(L73-N73)*H73</f>
        <v>380118.59357563627</v>
      </c>
      <c r="R73" s="11">
        <f t="shared" si="15"/>
        <v>178060.80602859808</v>
      </c>
      <c r="S73" s="11">
        <f t="shared" ref="S73:S135" si="16">(M73-O73)*J73</f>
        <v>586005.26188714325</v>
      </c>
      <c r="T73" s="11">
        <f t="shared" ref="T73:T135" si="17">SUM(P73:S73)</f>
        <v>1816622.807415741</v>
      </c>
      <c r="U73" s="12"/>
      <c r="V73" s="12"/>
      <c r="W73" s="12"/>
      <c r="X73" s="13"/>
      <c r="Y73" s="13"/>
    </row>
    <row r="74" spans="1:25" s="14" customFormat="1" ht="70.5" customHeight="1">
      <c r="A74" s="7" t="s">
        <v>257</v>
      </c>
      <c r="B74" s="8" t="s">
        <v>323</v>
      </c>
      <c r="C74" s="8" t="s">
        <v>250</v>
      </c>
      <c r="D74" s="8" t="s">
        <v>324</v>
      </c>
      <c r="E74" s="8"/>
      <c r="F74" s="8"/>
      <c r="G74" s="9">
        <f>'2023'!G77</f>
        <v>156.34200000000001</v>
      </c>
      <c r="H74" s="9">
        <f>'2023'!H77</f>
        <v>104.22799999999999</v>
      </c>
      <c r="I74" s="9">
        <f>'2023'!I77</f>
        <v>52.113999999999997</v>
      </c>
      <c r="J74" s="9">
        <f>'2023'!J77</f>
        <v>156.34199999999998</v>
      </c>
      <c r="K74" s="9">
        <f t="shared" si="13"/>
        <v>469.02599999999995</v>
      </c>
      <c r="L74" s="10">
        <v>7999.5599999999995</v>
      </c>
      <c r="M74" s="10">
        <v>8799.5160000000033</v>
      </c>
      <c r="N74" s="10">
        <v>1817.0880000000002</v>
      </c>
      <c r="O74" s="10">
        <v>1889.7715200000002</v>
      </c>
      <c r="P74" s="11">
        <f t="shared" si="14"/>
        <v>966580.0374240001</v>
      </c>
      <c r="Q74" s="11">
        <f t="shared" si="15"/>
        <v>644386.69161599991</v>
      </c>
      <c r="R74" s="11">
        <f t="shared" si="15"/>
        <v>360094.42383072013</v>
      </c>
      <c r="S74" s="11">
        <f t="shared" si="16"/>
        <v>1080283.2714921604</v>
      </c>
      <c r="T74" s="11">
        <f t="shared" si="17"/>
        <v>3051344.4243628806</v>
      </c>
      <c r="U74" s="12"/>
      <c r="V74" s="12"/>
      <c r="W74" s="12"/>
      <c r="X74" s="13"/>
      <c r="Y74" s="13"/>
    </row>
    <row r="75" spans="1:25" s="14" customFormat="1" ht="70.5" customHeight="1">
      <c r="A75" s="7" t="s">
        <v>258</v>
      </c>
      <c r="B75" s="8" t="s">
        <v>325</v>
      </c>
      <c r="C75" s="8" t="s">
        <v>250</v>
      </c>
      <c r="D75" s="8" t="s">
        <v>259</v>
      </c>
      <c r="E75" s="8"/>
      <c r="F75" s="8"/>
      <c r="G75" s="9">
        <f>'2023'!G78</f>
        <v>146.316</v>
      </c>
      <c r="H75" s="9">
        <f>'2023'!H78</f>
        <v>70.798000000000002</v>
      </c>
      <c r="I75" s="9">
        <f>'2023'!I78</f>
        <v>41.085000000000001</v>
      </c>
      <c r="J75" s="9">
        <f>'2023'!J78</f>
        <v>138.892</v>
      </c>
      <c r="K75" s="9">
        <f t="shared" si="13"/>
        <v>397.09100000000001</v>
      </c>
      <c r="L75" s="10">
        <v>6513.7899999999991</v>
      </c>
      <c r="M75" s="10">
        <v>7188.6421171171187</v>
      </c>
      <c r="N75" s="10">
        <v>1838.72</v>
      </c>
      <c r="O75" s="10">
        <v>1912.2688000000001</v>
      </c>
      <c r="P75" s="11">
        <f t="shared" si="14"/>
        <v>684037.54211999988</v>
      </c>
      <c r="Q75" s="11">
        <f t="shared" si="15"/>
        <v>330985.60585999995</v>
      </c>
      <c r="R75" s="11">
        <f t="shared" si="15"/>
        <v>216779.79773375683</v>
      </c>
      <c r="S75" s="11">
        <f t="shared" si="16"/>
        <v>732846.04276103084</v>
      </c>
      <c r="T75" s="11">
        <f t="shared" si="17"/>
        <v>1964648.9884747874</v>
      </c>
      <c r="U75" s="12"/>
      <c r="V75" s="12"/>
      <c r="W75" s="12"/>
      <c r="X75" s="13"/>
      <c r="Y75" s="13"/>
    </row>
    <row r="76" spans="1:25" s="14" customFormat="1" ht="70.5" customHeight="1">
      <c r="A76" s="7" t="s">
        <v>260</v>
      </c>
      <c r="B76" s="8" t="s">
        <v>326</v>
      </c>
      <c r="C76" s="8" t="s">
        <v>250</v>
      </c>
      <c r="D76" s="8" t="s">
        <v>327</v>
      </c>
      <c r="E76" s="8"/>
      <c r="F76" s="8"/>
      <c r="G76" s="9">
        <f>'2023'!G79</f>
        <v>138.357</v>
      </c>
      <c r="H76" s="9">
        <f>'2023'!H79</f>
        <v>68.497</v>
      </c>
      <c r="I76" s="9">
        <f>'2023'!I79</f>
        <v>44.040999999999997</v>
      </c>
      <c r="J76" s="9">
        <f>'2023'!J79</f>
        <v>141.56099999999998</v>
      </c>
      <c r="K76" s="9">
        <f t="shared" si="13"/>
        <v>392.45599999999996</v>
      </c>
      <c r="L76" s="10">
        <v>4820.1404005355098</v>
      </c>
      <c r="M76" s="10">
        <v>5319.7187982532887</v>
      </c>
      <c r="N76" s="10">
        <v>1838.72</v>
      </c>
      <c r="O76" s="10">
        <v>1912.2688000000001</v>
      </c>
      <c r="P76" s="11">
        <f t="shared" si="14"/>
        <v>412500.38235689147</v>
      </c>
      <c r="Q76" s="11">
        <f t="shared" si="15"/>
        <v>204218.35317548079</v>
      </c>
      <c r="R76" s="11">
        <f t="shared" si="15"/>
        <v>150067.50537307307</v>
      </c>
      <c r="S76" s="11">
        <f t="shared" si="16"/>
        <v>482362.02920273377</v>
      </c>
      <c r="T76" s="11">
        <f t="shared" si="17"/>
        <v>1249148.2701081792</v>
      </c>
      <c r="U76" s="12"/>
      <c r="V76" s="12"/>
      <c r="W76" s="12"/>
      <c r="X76" s="13"/>
      <c r="Y76" s="13"/>
    </row>
    <row r="77" spans="1:25" s="14" customFormat="1" ht="70.5" customHeight="1">
      <c r="A77" s="7" t="s">
        <v>67</v>
      </c>
      <c r="B77" s="8" t="s">
        <v>328</v>
      </c>
      <c r="C77" s="8" t="s">
        <v>250</v>
      </c>
      <c r="D77" s="8" t="s">
        <v>329</v>
      </c>
      <c r="E77" s="8"/>
      <c r="F77" s="8"/>
      <c r="G77" s="9">
        <f>'2023'!G80</f>
        <v>190.94</v>
      </c>
      <c r="H77" s="9">
        <f>'2023'!H80</f>
        <v>80.34</v>
      </c>
      <c r="I77" s="9">
        <f>'2023'!I80</f>
        <v>49.36</v>
      </c>
      <c r="J77" s="9">
        <f>'2023'!J80</f>
        <v>164.98999999999998</v>
      </c>
      <c r="K77" s="9">
        <f t="shared" si="13"/>
        <v>485.63</v>
      </c>
      <c r="L77" s="10">
        <v>5659.8124090909087</v>
      </c>
      <c r="M77" s="10">
        <v>5659.8124090909087</v>
      </c>
      <c r="N77" s="10">
        <v>1730.56</v>
      </c>
      <c r="O77" s="10">
        <v>1799.7824000000001</v>
      </c>
      <c r="P77" s="11">
        <f t="shared" si="14"/>
        <v>750251.45499181806</v>
      </c>
      <c r="Q77" s="11">
        <f t="shared" si="15"/>
        <v>315676.13854636363</v>
      </c>
      <c r="R77" s="11">
        <f t="shared" si="15"/>
        <v>190531.08124872725</v>
      </c>
      <c r="S77" s="11">
        <f t="shared" si="16"/>
        <v>636866.35119990888</v>
      </c>
      <c r="T77" s="11">
        <f t="shared" si="17"/>
        <v>1893325.0259868177</v>
      </c>
      <c r="U77" s="12"/>
      <c r="V77" s="12"/>
      <c r="W77" s="12"/>
      <c r="X77" s="13"/>
      <c r="Y77" s="13"/>
    </row>
    <row r="78" spans="1:25" s="14" customFormat="1" ht="14.25" customHeight="1">
      <c r="A78" s="7"/>
      <c r="B78" s="8"/>
      <c r="C78" s="8"/>
      <c r="D78" s="8"/>
      <c r="E78" s="8"/>
      <c r="F78" s="8"/>
      <c r="G78" s="9"/>
      <c r="H78" s="9"/>
      <c r="I78" s="9"/>
      <c r="J78" s="9"/>
      <c r="K78" s="9"/>
      <c r="L78" s="10"/>
      <c r="M78" s="10"/>
      <c r="N78" s="10"/>
      <c r="O78" s="10"/>
      <c r="P78" s="11"/>
      <c r="Q78" s="11"/>
      <c r="R78" s="11"/>
      <c r="S78" s="11"/>
      <c r="T78" s="11"/>
      <c r="U78" s="12"/>
      <c r="V78" s="12"/>
      <c r="W78" s="12"/>
      <c r="X78" s="13"/>
      <c r="Y78" s="13"/>
    </row>
    <row r="79" spans="1:25" s="14" customFormat="1" ht="54" customHeight="1">
      <c r="A79" s="7" t="s">
        <v>69</v>
      </c>
      <c r="B79" s="8" t="s">
        <v>70</v>
      </c>
      <c r="C79" s="8" t="s">
        <v>68</v>
      </c>
      <c r="D79" s="8" t="s">
        <v>330</v>
      </c>
      <c r="E79" s="8"/>
      <c r="F79" s="8"/>
      <c r="G79" s="9">
        <f>'2023'!G82</f>
        <v>104.58</v>
      </c>
      <c r="H79" s="9">
        <f>'2023'!H82</f>
        <v>53.42</v>
      </c>
      <c r="I79" s="9">
        <f>'2023'!I82</f>
        <v>30.55</v>
      </c>
      <c r="J79" s="9">
        <f>'2023'!J82</f>
        <v>105.69</v>
      </c>
      <c r="K79" s="9">
        <f t="shared" ref="K79:K86" si="18">G79+H79+I79+J79</f>
        <v>294.24</v>
      </c>
      <c r="L79" s="10">
        <v>7277.5706270000001</v>
      </c>
      <c r="M79" s="10">
        <v>8083.7675393479722</v>
      </c>
      <c r="N79" s="10">
        <v>1892.8</v>
      </c>
      <c r="O79" s="10">
        <v>1968.5119999999999</v>
      </c>
      <c r="P79" s="11">
        <f t="shared" si="14"/>
        <v>563139.31217166001</v>
      </c>
      <c r="Q79" s="11">
        <f t="shared" si="15"/>
        <v>287654.44689433998</v>
      </c>
      <c r="R79" s="11">
        <f t="shared" si="15"/>
        <v>186821.05672708058</v>
      </c>
      <c r="S79" s="11">
        <f t="shared" si="16"/>
        <v>646321.3579536872</v>
      </c>
      <c r="T79" s="11">
        <f t="shared" si="17"/>
        <v>1683936.1737467679</v>
      </c>
      <c r="U79" s="12"/>
      <c r="V79" s="12"/>
      <c r="W79" s="12"/>
      <c r="X79" s="13"/>
      <c r="Y79" s="13"/>
    </row>
    <row r="80" spans="1:25" s="14" customFormat="1" ht="54" customHeight="1">
      <c r="A80" s="7" t="s">
        <v>69</v>
      </c>
      <c r="B80" s="8" t="s">
        <v>70</v>
      </c>
      <c r="C80" s="8" t="s">
        <v>68</v>
      </c>
      <c r="D80" s="8" t="s">
        <v>71</v>
      </c>
      <c r="E80" s="8"/>
      <c r="F80" s="8"/>
      <c r="G80" s="9">
        <f>'2023'!G83</f>
        <v>77.61</v>
      </c>
      <c r="H80" s="9">
        <f>'2023'!H83</f>
        <v>39.89</v>
      </c>
      <c r="I80" s="9">
        <f>'2023'!I83</f>
        <v>22.42</v>
      </c>
      <c r="J80" s="9">
        <f>'2023'!J83</f>
        <v>77.61</v>
      </c>
      <c r="K80" s="9">
        <f t="shared" si="18"/>
        <v>217.53000000000003</v>
      </c>
      <c r="L80" s="10">
        <v>6665.0702018399998</v>
      </c>
      <c r="M80" s="10">
        <v>6665.0702018400007</v>
      </c>
      <c r="N80" s="10">
        <v>2022.5920000000001</v>
      </c>
      <c r="O80" s="10">
        <v>2103.49568</v>
      </c>
      <c r="P80" s="11">
        <f t="shared" si="14"/>
        <v>360302.7332448024</v>
      </c>
      <c r="Q80" s="11">
        <f t="shared" si="15"/>
        <v>185188.45547139761</v>
      </c>
      <c r="R80" s="11">
        <f t="shared" si="15"/>
        <v>102270.50077965282</v>
      </c>
      <c r="S80" s="11">
        <f t="shared" si="16"/>
        <v>354023.79864000244</v>
      </c>
      <c r="T80" s="11">
        <f t="shared" si="17"/>
        <v>1001785.4881358552</v>
      </c>
      <c r="U80" s="12"/>
      <c r="V80" s="12"/>
      <c r="W80" s="12"/>
      <c r="X80" s="13"/>
      <c r="Y80" s="13"/>
    </row>
    <row r="81" spans="1:25" s="14" customFormat="1" ht="54" customHeight="1">
      <c r="A81" s="7" t="s">
        <v>69</v>
      </c>
      <c r="B81" s="8" t="s">
        <v>70</v>
      </c>
      <c r="C81" s="8" t="s">
        <v>68</v>
      </c>
      <c r="D81" s="8" t="s">
        <v>72</v>
      </c>
      <c r="E81" s="8"/>
      <c r="F81" s="8"/>
      <c r="G81" s="9">
        <f>'2023'!G84</f>
        <v>121.68</v>
      </c>
      <c r="H81" s="9">
        <f>'2023'!H84</f>
        <v>63.02</v>
      </c>
      <c r="I81" s="9">
        <f>'2023'!I84</f>
        <v>57.54</v>
      </c>
      <c r="J81" s="9">
        <f>'2023'!J84</f>
        <v>95.419999999999987</v>
      </c>
      <c r="K81" s="9">
        <f t="shared" si="18"/>
        <v>337.65999999999997</v>
      </c>
      <c r="L81" s="10">
        <v>7098.4600000000009</v>
      </c>
      <c r="M81" s="10">
        <v>7875.7253177814791</v>
      </c>
      <c r="N81" s="10">
        <v>1892.8</v>
      </c>
      <c r="O81" s="10">
        <v>1968.5119999999999</v>
      </c>
      <c r="P81" s="11">
        <f t="shared" si="14"/>
        <v>633424.70880000014</v>
      </c>
      <c r="Q81" s="11">
        <f t="shared" si="15"/>
        <v>328060.69320000004</v>
      </c>
      <c r="R81" s="11">
        <f t="shared" si="15"/>
        <v>339901.05430514633</v>
      </c>
      <c r="S81" s="11">
        <f t="shared" si="16"/>
        <v>563666.29478270875</v>
      </c>
      <c r="T81" s="11">
        <f t="shared" si="17"/>
        <v>1865052.7510878555</v>
      </c>
      <c r="U81" s="12"/>
      <c r="V81" s="12"/>
      <c r="W81" s="12"/>
      <c r="X81" s="13"/>
      <c r="Y81" s="13"/>
    </row>
    <row r="82" spans="1:25" s="14" customFormat="1" ht="54" customHeight="1">
      <c r="A82" s="7" t="s">
        <v>73</v>
      </c>
      <c r="B82" s="8" t="s">
        <v>74</v>
      </c>
      <c r="C82" s="8" t="s">
        <v>68</v>
      </c>
      <c r="D82" s="8" t="s">
        <v>75</v>
      </c>
      <c r="E82" s="8"/>
      <c r="F82" s="8"/>
      <c r="G82" s="9">
        <f>'2023'!G85</f>
        <v>3206.1209999999996</v>
      </c>
      <c r="H82" s="9">
        <f>'2023'!H85</f>
        <v>2114.056</v>
      </c>
      <c r="I82" s="9">
        <f>'2023'!I85</f>
        <v>1061.68</v>
      </c>
      <c r="J82" s="9">
        <f>'2023'!J85</f>
        <v>3193.3100000000004</v>
      </c>
      <c r="K82" s="9">
        <f t="shared" si="18"/>
        <v>9575.1670000000013</v>
      </c>
      <c r="L82" s="10">
        <v>4552.7700000000004</v>
      </c>
      <c r="M82" s="10">
        <v>5037.2192713393479</v>
      </c>
      <c r="N82" s="10">
        <v>1892.8</v>
      </c>
      <c r="O82" s="10">
        <v>1968.5119999999999</v>
      </c>
      <c r="P82" s="11">
        <f t="shared" si="14"/>
        <v>8528185.6763700005</v>
      </c>
      <c r="Q82" s="11">
        <f t="shared" si="15"/>
        <v>5623325.5383200003</v>
      </c>
      <c r="R82" s="11">
        <f t="shared" si="15"/>
        <v>3257985.1358355596</v>
      </c>
      <c r="S82" s="11">
        <f t="shared" si="16"/>
        <v>9799333.6166406553</v>
      </c>
      <c r="T82" s="11">
        <f t="shared" si="17"/>
        <v>27208829.967166215</v>
      </c>
      <c r="U82" s="12"/>
      <c r="V82" s="12"/>
      <c r="W82" s="12"/>
      <c r="X82" s="13"/>
      <c r="Y82" s="13"/>
    </row>
    <row r="83" spans="1:25" s="14" customFormat="1" ht="54" customHeight="1">
      <c r="A83" s="7" t="s">
        <v>331</v>
      </c>
      <c r="B83" s="8" t="s">
        <v>332</v>
      </c>
      <c r="C83" s="8" t="s">
        <v>68</v>
      </c>
      <c r="D83" s="8" t="s">
        <v>76</v>
      </c>
      <c r="E83" s="8"/>
      <c r="F83" s="8" t="s">
        <v>333</v>
      </c>
      <c r="G83" s="9">
        <f>'2023'!G86</f>
        <v>11043.521000000001</v>
      </c>
      <c r="H83" s="9">
        <f>'2023'!H86</f>
        <v>4890.0689999999995</v>
      </c>
      <c r="I83" s="9">
        <f>'2023'!I86</f>
        <v>1857.95</v>
      </c>
      <c r="J83" s="9">
        <f>'2023'!J86</f>
        <v>9185.4699999999993</v>
      </c>
      <c r="K83" s="9">
        <f t="shared" si="18"/>
        <v>26977.010000000002</v>
      </c>
      <c r="L83" s="10">
        <v>6740.4470907936511</v>
      </c>
      <c r="M83" s="10">
        <v>7159.4557769869589</v>
      </c>
      <c r="N83" s="10">
        <v>1685.489728</v>
      </c>
      <c r="O83" s="10">
        <v>1752.90931712</v>
      </c>
      <c r="P83" s="11">
        <f t="shared" si="14"/>
        <v>55824527.79011631</v>
      </c>
      <c r="Q83" s="11">
        <f t="shared" si="15"/>
        <v>24719090.296118986</v>
      </c>
      <c r="R83" s="11">
        <f t="shared" si="15"/>
        <v>10045092.995109817</v>
      </c>
      <c r="S83" s="11">
        <f t="shared" si="16"/>
        <v>49661670.310714148</v>
      </c>
      <c r="T83" s="11">
        <f t="shared" si="17"/>
        <v>140250381.39205927</v>
      </c>
      <c r="U83" s="12"/>
      <c r="V83" s="12"/>
      <c r="W83" s="12"/>
      <c r="X83" s="13"/>
      <c r="Y83" s="13"/>
    </row>
    <row r="84" spans="1:25" s="14" customFormat="1" ht="54" customHeight="1">
      <c r="A84" s="7" t="s">
        <v>50</v>
      </c>
      <c r="B84" s="8" t="s">
        <v>77</v>
      </c>
      <c r="C84" s="8" t="s">
        <v>68</v>
      </c>
      <c r="D84" s="8" t="s">
        <v>76</v>
      </c>
      <c r="E84" s="8" t="s">
        <v>349</v>
      </c>
      <c r="F84" s="8"/>
      <c r="G84" s="9">
        <f>'2023'!G87</f>
        <v>88.302999999999997</v>
      </c>
      <c r="H84" s="9">
        <f>'2023'!H87</f>
        <v>38.707999999999998</v>
      </c>
      <c r="I84" s="9">
        <f>'2023'!I87</f>
        <v>20.53</v>
      </c>
      <c r="J84" s="9">
        <f>'2023'!J87</f>
        <v>81.888000000000005</v>
      </c>
      <c r="K84" s="9">
        <f t="shared" si="18"/>
        <v>229.429</v>
      </c>
      <c r="L84" s="10">
        <v>5244.6353110452519</v>
      </c>
      <c r="M84" s="10">
        <v>5244.6353110452519</v>
      </c>
      <c r="N84" s="10">
        <v>1838.72</v>
      </c>
      <c r="O84" s="10">
        <v>1912.2688000000001</v>
      </c>
      <c r="P84" s="11">
        <f t="shared" si="14"/>
        <v>300752.53971122886</v>
      </c>
      <c r="Q84" s="11">
        <f t="shared" si="15"/>
        <v>131836.1698599396</v>
      </c>
      <c r="R84" s="11">
        <f t="shared" si="15"/>
        <v>68413.484471759031</v>
      </c>
      <c r="S84" s="11">
        <f t="shared" si="16"/>
        <v>272880.82885647361</v>
      </c>
      <c r="T84" s="11">
        <f t="shared" si="17"/>
        <v>773883.02289940114</v>
      </c>
      <c r="U84" s="12"/>
      <c r="V84" s="12"/>
      <c r="W84" s="12"/>
      <c r="X84" s="13"/>
      <c r="Y84" s="13"/>
    </row>
    <row r="85" spans="1:25" s="14" customFormat="1" ht="54" customHeight="1">
      <c r="A85" s="7" t="s">
        <v>78</v>
      </c>
      <c r="B85" s="8" t="s">
        <v>79</v>
      </c>
      <c r="C85" s="8" t="s">
        <v>68</v>
      </c>
      <c r="D85" s="8" t="s">
        <v>76</v>
      </c>
      <c r="E85" s="8"/>
      <c r="F85" s="8"/>
      <c r="G85" s="9">
        <f>'2023'!G88</f>
        <v>245.27500000000001</v>
      </c>
      <c r="H85" s="9">
        <f>'2023'!H88</f>
        <v>114.57299999999999</v>
      </c>
      <c r="I85" s="9">
        <f>'2023'!I88</f>
        <v>26.907</v>
      </c>
      <c r="J85" s="9">
        <f>'2023'!J88</f>
        <v>209.892</v>
      </c>
      <c r="K85" s="9">
        <f t="shared" si="18"/>
        <v>596.64699999999993</v>
      </c>
      <c r="L85" s="10">
        <v>4217.3838745000003</v>
      </c>
      <c r="M85" s="10">
        <v>4673.8536585635284</v>
      </c>
      <c r="N85" s="10">
        <v>2206.4639999999999</v>
      </c>
      <c r="O85" s="10">
        <v>2294.7225600000002</v>
      </c>
      <c r="P85" s="11">
        <f t="shared" si="14"/>
        <v>493228.37221798761</v>
      </c>
      <c r="Q85" s="11">
        <f t="shared" si="15"/>
        <v>230397.12278108852</v>
      </c>
      <c r="R85" s="11">
        <f t="shared" si="15"/>
        <v>64015.280469048856</v>
      </c>
      <c r="S85" s="11">
        <f t="shared" si="16"/>
        <v>499360.58453969605</v>
      </c>
      <c r="T85" s="11">
        <f t="shared" si="17"/>
        <v>1287001.3600078211</v>
      </c>
      <c r="U85" s="12"/>
      <c r="V85" s="12"/>
      <c r="W85" s="12"/>
      <c r="X85" s="13"/>
      <c r="Y85" s="13"/>
    </row>
    <row r="86" spans="1:25" s="14" customFormat="1" ht="54" customHeight="1">
      <c r="A86" s="7" t="s">
        <v>80</v>
      </c>
      <c r="B86" s="8" t="s">
        <v>81</v>
      </c>
      <c r="C86" s="8" t="s">
        <v>68</v>
      </c>
      <c r="D86" s="8" t="s">
        <v>76</v>
      </c>
      <c r="E86" s="8"/>
      <c r="F86" s="8"/>
      <c r="G86" s="9">
        <f>'2023'!G89</f>
        <v>775.14700000000005</v>
      </c>
      <c r="H86" s="9">
        <f>'2023'!H89</f>
        <v>444.61700000000002</v>
      </c>
      <c r="I86" s="9">
        <f>'2023'!I89</f>
        <v>215.001</v>
      </c>
      <c r="J86" s="9">
        <f>'2023'!J89</f>
        <v>686.98299999999995</v>
      </c>
      <c r="K86" s="9">
        <f t="shared" si="18"/>
        <v>2121.748</v>
      </c>
      <c r="L86" s="10">
        <v>6830.2300000000005</v>
      </c>
      <c r="M86" s="10">
        <v>7542.680294784579</v>
      </c>
      <c r="N86" s="10">
        <v>1795.4560000000001</v>
      </c>
      <c r="O86" s="10">
        <v>1867.2742400000002</v>
      </c>
      <c r="P86" s="11">
        <f t="shared" si="14"/>
        <v>3902689.9617780005</v>
      </c>
      <c r="Q86" s="11">
        <f t="shared" si="15"/>
        <v>2238546.1115580001</v>
      </c>
      <c r="R86" s="11">
        <f t="shared" si="15"/>
        <v>1220217.9771847392</v>
      </c>
      <c r="S86" s="11">
        <f t="shared" si="16"/>
        <v>3898907.4777340735</v>
      </c>
      <c r="T86" s="11">
        <f t="shared" si="17"/>
        <v>11260361.528254813</v>
      </c>
      <c r="U86" s="12"/>
      <c r="V86" s="12"/>
      <c r="W86" s="12"/>
      <c r="X86" s="13"/>
      <c r="Y86" s="13"/>
    </row>
    <row r="87" spans="1:25" s="14" customFormat="1" ht="14.25" customHeight="1">
      <c r="A87" s="7"/>
      <c r="B87" s="8"/>
      <c r="C87" s="8"/>
      <c r="D87" s="8"/>
      <c r="E87" s="8"/>
      <c r="F87" s="8"/>
      <c r="G87" s="9"/>
      <c r="H87" s="9"/>
      <c r="I87" s="9"/>
      <c r="J87" s="9"/>
      <c r="K87" s="9"/>
      <c r="L87" s="10"/>
      <c r="M87" s="10"/>
      <c r="N87" s="10"/>
      <c r="O87" s="10"/>
      <c r="P87" s="11"/>
      <c r="Q87" s="11"/>
      <c r="R87" s="11"/>
      <c r="S87" s="11"/>
      <c r="T87" s="11"/>
      <c r="U87" s="12"/>
      <c r="V87" s="12"/>
      <c r="W87" s="12"/>
      <c r="X87" s="13"/>
      <c r="Y87" s="13"/>
    </row>
    <row r="88" spans="1:25" s="14" customFormat="1" ht="53.25" customHeight="1">
      <c r="A88" s="7" t="s">
        <v>293</v>
      </c>
      <c r="B88" s="8" t="s">
        <v>294</v>
      </c>
      <c r="C88" s="8" t="s">
        <v>320</v>
      </c>
      <c r="D88" s="8"/>
      <c r="E88" s="8"/>
      <c r="F88" s="8"/>
      <c r="G88" s="9">
        <f>'2023'!G91</f>
        <v>100772.27</v>
      </c>
      <c r="H88" s="9">
        <f>'2023'!H91</f>
        <v>43188.118000000002</v>
      </c>
      <c r="I88" s="9">
        <f>'2023'!I91</f>
        <v>17093.612000000001</v>
      </c>
      <c r="J88" s="9">
        <f>'2023'!J91</f>
        <v>84931.667000000001</v>
      </c>
      <c r="K88" s="9">
        <f>G88+H88+I88+J88</f>
        <v>245985.66700000002</v>
      </c>
      <c r="L88" s="10">
        <v>1225.6275320968336</v>
      </c>
      <c r="M88" s="10">
        <v>1361.5584819585697</v>
      </c>
      <c r="N88" s="10">
        <v>1059.9680000000001</v>
      </c>
      <c r="O88" s="10">
        <v>1102.3667200000002</v>
      </c>
      <c r="P88" s="11">
        <f t="shared" si="14"/>
        <v>16693887.09653578</v>
      </c>
      <c r="Q88" s="11">
        <f t="shared" si="15"/>
        <v>7154523.420022836</v>
      </c>
      <c r="R88" s="11">
        <f t="shared" si="15"/>
        <v>4430523.4125161469</v>
      </c>
      <c r="S88" s="11">
        <f t="shared" si="16"/>
        <v>22013588.415808491</v>
      </c>
      <c r="T88" s="11">
        <f t="shared" si="17"/>
        <v>50292522.344883256</v>
      </c>
      <c r="U88" s="12"/>
      <c r="V88" s="12"/>
      <c r="W88" s="12"/>
      <c r="X88" s="13"/>
      <c r="Y88" s="13"/>
    </row>
    <row r="89" spans="1:25" s="14" customFormat="1" ht="14.25" customHeight="1">
      <c r="A89" s="7"/>
      <c r="B89" s="8"/>
      <c r="C89" s="8"/>
      <c r="D89" s="8"/>
      <c r="E89" s="8"/>
      <c r="F89" s="8"/>
      <c r="G89" s="9"/>
      <c r="H89" s="9"/>
      <c r="I89" s="9"/>
      <c r="J89" s="9"/>
      <c r="K89" s="9"/>
      <c r="L89" s="10"/>
      <c r="M89" s="10"/>
      <c r="N89" s="10"/>
      <c r="O89" s="10"/>
      <c r="P89" s="11"/>
      <c r="Q89" s="11"/>
      <c r="R89" s="11"/>
      <c r="S89" s="11"/>
      <c r="T89" s="11"/>
      <c r="U89" s="12"/>
      <c r="V89" s="12"/>
      <c r="W89" s="12"/>
      <c r="X89" s="13"/>
      <c r="Y89" s="13"/>
    </row>
    <row r="90" spans="1:25" s="14" customFormat="1" ht="53.25" customHeight="1">
      <c r="A90" s="7" t="s">
        <v>83</v>
      </c>
      <c r="B90" s="8" t="s">
        <v>84</v>
      </c>
      <c r="C90" s="8" t="s">
        <v>82</v>
      </c>
      <c r="D90" s="8" t="s">
        <v>336</v>
      </c>
      <c r="E90" s="8" t="s">
        <v>85</v>
      </c>
      <c r="F90" s="8"/>
      <c r="G90" s="9">
        <f>'2023'!G93</f>
        <v>319.399</v>
      </c>
      <c r="H90" s="9">
        <f>'2023'!H93</f>
        <v>97.736999999999995</v>
      </c>
      <c r="I90" s="9">
        <f>'2023'!I93</f>
        <v>60.017000000000003</v>
      </c>
      <c r="J90" s="9">
        <f>'2023'!J93</f>
        <v>275.565</v>
      </c>
      <c r="K90" s="9">
        <f t="shared" ref="K90:K100" si="19">G90+H90+I90+J90</f>
        <v>752.71799999999996</v>
      </c>
      <c r="L90" s="10">
        <v>7739.7121085600011</v>
      </c>
      <c r="M90" s="10">
        <v>8603.8547226225255</v>
      </c>
      <c r="N90" s="10">
        <v>1871.1680000000001</v>
      </c>
      <c r="O90" s="10">
        <v>1946.0147200000001</v>
      </c>
      <c r="P90" s="11">
        <f t="shared" si="14"/>
        <v>1874407.1197299559</v>
      </c>
      <c r="Q90" s="11">
        <f t="shared" si="15"/>
        <v>573573.8955383288</v>
      </c>
      <c r="R90" s="11">
        <f t="shared" si="15"/>
        <v>399583.58343739616</v>
      </c>
      <c r="S90" s="11">
        <f t="shared" si="16"/>
        <v>1834667.6803226762</v>
      </c>
      <c r="T90" s="11">
        <f t="shared" si="17"/>
        <v>4682232.279028357</v>
      </c>
      <c r="U90" s="12"/>
      <c r="V90" s="12"/>
      <c r="W90" s="12"/>
      <c r="X90" s="13"/>
      <c r="Y90" s="13"/>
    </row>
    <row r="91" spans="1:25" s="14" customFormat="1" ht="53.25" customHeight="1">
      <c r="A91" s="7" t="s">
        <v>83</v>
      </c>
      <c r="B91" s="8" t="s">
        <v>84</v>
      </c>
      <c r="C91" s="8" t="s">
        <v>82</v>
      </c>
      <c r="D91" s="8" t="s">
        <v>336</v>
      </c>
      <c r="E91" s="8" t="s">
        <v>86</v>
      </c>
      <c r="F91" s="8"/>
      <c r="G91" s="9">
        <f>'2023'!G94</f>
        <v>227.33</v>
      </c>
      <c r="H91" s="9">
        <f>'2023'!H94</f>
        <v>53.892000000000003</v>
      </c>
      <c r="I91" s="9">
        <f>'2023'!I94</f>
        <v>39.390999999999998</v>
      </c>
      <c r="J91" s="9">
        <f>'2023'!J94</f>
        <v>193.21300000000002</v>
      </c>
      <c r="K91" s="9">
        <f t="shared" si="19"/>
        <v>513.82600000000002</v>
      </c>
      <c r="L91" s="10">
        <v>7862.7117924800004</v>
      </c>
      <c r="M91" s="10">
        <v>8740.5873809607747</v>
      </c>
      <c r="N91" s="10">
        <v>1871.1680000000001</v>
      </c>
      <c r="O91" s="10">
        <v>1946.0147200000001</v>
      </c>
      <c r="P91" s="11">
        <f t="shared" si="14"/>
        <v>1362057.6503444787</v>
      </c>
      <c r="Q91" s="11">
        <f t="shared" si="15"/>
        <v>322896.2780643322</v>
      </c>
      <c r="R91" s="11">
        <f t="shared" si="15"/>
        <v>267645.01168790588</v>
      </c>
      <c r="S91" s="11">
        <f t="shared" si="16"/>
        <v>1312799.7675422144</v>
      </c>
      <c r="T91" s="11">
        <f t="shared" si="17"/>
        <v>3265398.7076389315</v>
      </c>
      <c r="U91" s="12"/>
      <c r="V91" s="12"/>
      <c r="W91" s="12"/>
      <c r="X91" s="13"/>
      <c r="Y91" s="13"/>
    </row>
    <row r="92" spans="1:25" s="14" customFormat="1" ht="53.25" customHeight="1">
      <c r="A92" s="7" t="s">
        <v>106</v>
      </c>
      <c r="B92" s="8" t="s">
        <v>107</v>
      </c>
      <c r="C92" s="8" t="s">
        <v>82</v>
      </c>
      <c r="D92" s="8" t="s">
        <v>87</v>
      </c>
      <c r="E92" s="8" t="s">
        <v>338</v>
      </c>
      <c r="F92" s="8"/>
      <c r="G92" s="9">
        <f>'2023'!G95</f>
        <v>4418.41</v>
      </c>
      <c r="H92" s="9">
        <f>'2023'!H95</f>
        <v>1284.6099999999999</v>
      </c>
      <c r="I92" s="9">
        <f>'2023'!I95</f>
        <v>1271.4739999999999</v>
      </c>
      <c r="J92" s="9">
        <f>'2023'!J95</f>
        <v>3744.366</v>
      </c>
      <c r="K92" s="9">
        <f t="shared" si="19"/>
        <v>10718.86</v>
      </c>
      <c r="L92" s="10">
        <v>1397.2757742000001</v>
      </c>
      <c r="M92" s="10">
        <v>1552.9045529244554</v>
      </c>
      <c r="N92" s="10">
        <v>1180.750272</v>
      </c>
      <c r="O92" s="10">
        <v>1227.98028288</v>
      </c>
      <c r="P92" s="11">
        <f t="shared" si="14"/>
        <v>956698.44417550252</v>
      </c>
      <c r="Q92" s="11">
        <f t="shared" si="15"/>
        <v>278150.82538114215</v>
      </c>
      <c r="R92" s="11">
        <f t="shared" si="15"/>
        <v>413132.76133050385</v>
      </c>
      <c r="S92" s="11">
        <f t="shared" si="16"/>
        <v>1216635.3893292772</v>
      </c>
      <c r="T92" s="11">
        <f t="shared" si="17"/>
        <v>2864617.4202164253</v>
      </c>
      <c r="U92" s="12"/>
      <c r="V92" s="12"/>
      <c r="W92" s="12"/>
      <c r="X92" s="13"/>
      <c r="Y92" s="13"/>
    </row>
    <row r="93" spans="1:25" s="14" customFormat="1" ht="53.25" customHeight="1">
      <c r="A93" s="7" t="s">
        <v>106</v>
      </c>
      <c r="B93" s="8" t="s">
        <v>107</v>
      </c>
      <c r="C93" s="8" t="s">
        <v>82</v>
      </c>
      <c r="D93" s="8" t="s">
        <v>87</v>
      </c>
      <c r="E93" s="8" t="s">
        <v>339</v>
      </c>
      <c r="F93" s="8" t="s">
        <v>334</v>
      </c>
      <c r="G93" s="9">
        <f>'2023'!G96</f>
        <v>574.96800000000007</v>
      </c>
      <c r="H93" s="9">
        <f>'2023'!H96</f>
        <v>191.65600000000001</v>
      </c>
      <c r="I93" s="9">
        <f>'2023'!I96</f>
        <v>191.16200000000001</v>
      </c>
      <c r="J93" s="9">
        <f>'2023'!J96</f>
        <v>572.25800000000004</v>
      </c>
      <c r="K93" s="9">
        <f t="shared" si="19"/>
        <v>1530.0440000000001</v>
      </c>
      <c r="L93" s="10">
        <v>4674.3159270307215</v>
      </c>
      <c r="M93" s="10">
        <v>5168.3842465238577</v>
      </c>
      <c r="N93" s="10">
        <v>1802.6702720000001</v>
      </c>
      <c r="O93" s="10">
        <v>1874.7770828800001</v>
      </c>
      <c r="P93" s="11">
        <f t="shared" si="14"/>
        <v>1651104.3589817039</v>
      </c>
      <c r="Q93" s="11">
        <f t="shared" si="15"/>
        <v>550368.11966056796</v>
      </c>
      <c r="R93" s="11">
        <f t="shared" si="15"/>
        <v>629612.53261648712</v>
      </c>
      <c r="S93" s="11">
        <f t="shared" si="16"/>
        <v>1884793.0482525066</v>
      </c>
      <c r="T93" s="11">
        <f t="shared" si="17"/>
        <v>4715878.0595112657</v>
      </c>
      <c r="U93" s="12"/>
      <c r="V93" s="12"/>
      <c r="W93" s="12"/>
      <c r="X93" s="13"/>
      <c r="Y93" s="13"/>
    </row>
    <row r="94" spans="1:25" s="14" customFormat="1" ht="53.25" customHeight="1">
      <c r="A94" s="7" t="s">
        <v>106</v>
      </c>
      <c r="B94" s="8" t="s">
        <v>107</v>
      </c>
      <c r="C94" s="8" t="s">
        <v>82</v>
      </c>
      <c r="D94" s="8" t="s">
        <v>87</v>
      </c>
      <c r="E94" s="8" t="s">
        <v>340</v>
      </c>
      <c r="F94" s="8" t="s">
        <v>334</v>
      </c>
      <c r="G94" s="9">
        <f>'2023'!G97</f>
        <v>680.17599999999993</v>
      </c>
      <c r="H94" s="9">
        <f>'2023'!H97</f>
        <v>228.071</v>
      </c>
      <c r="I94" s="9">
        <f>'2023'!I97</f>
        <v>225.31</v>
      </c>
      <c r="J94" s="9">
        <f>'2023'!J97</f>
        <v>684.21299999999997</v>
      </c>
      <c r="K94" s="9">
        <f t="shared" si="19"/>
        <v>1817.77</v>
      </c>
      <c r="L94" s="10">
        <v>4674.3159270307215</v>
      </c>
      <c r="M94" s="10">
        <v>5168.3842465238558</v>
      </c>
      <c r="N94" s="10">
        <v>1676.48</v>
      </c>
      <c r="O94" s="10">
        <v>1743.5392000000002</v>
      </c>
      <c r="P94" s="11">
        <f t="shared" si="14"/>
        <v>2039056.0495040477</v>
      </c>
      <c r="Q94" s="11">
        <f t="shared" si="15"/>
        <v>683719.43771382363</v>
      </c>
      <c r="R94" s="11">
        <f t="shared" si="15"/>
        <v>771651.83743228996</v>
      </c>
      <c r="S94" s="11">
        <f t="shared" si="16"/>
        <v>2343323.5038172267</v>
      </c>
      <c r="T94" s="11">
        <f t="shared" si="17"/>
        <v>5837750.8284673877</v>
      </c>
      <c r="U94" s="12"/>
      <c r="V94" s="12"/>
      <c r="W94" s="12"/>
      <c r="X94" s="13"/>
      <c r="Y94" s="13"/>
    </row>
    <row r="95" spans="1:25" s="14" customFormat="1" ht="53.25" customHeight="1">
      <c r="A95" s="7" t="s">
        <v>106</v>
      </c>
      <c r="B95" s="8" t="s">
        <v>107</v>
      </c>
      <c r="C95" s="8" t="s">
        <v>82</v>
      </c>
      <c r="D95" s="8" t="s">
        <v>87</v>
      </c>
      <c r="E95" s="8" t="s">
        <v>341</v>
      </c>
      <c r="F95" s="8" t="s">
        <v>301</v>
      </c>
      <c r="G95" s="9">
        <f>'2023'!G98</f>
        <v>182.745</v>
      </c>
      <c r="H95" s="9">
        <f>'2023'!H98</f>
        <v>112.66499999999999</v>
      </c>
      <c r="I95" s="9">
        <f>'2023'!I98</f>
        <v>56.246000000000002</v>
      </c>
      <c r="J95" s="9">
        <f>'2023'!J98</f>
        <v>161.184</v>
      </c>
      <c r="K95" s="9">
        <f t="shared" si="19"/>
        <v>512.83999999999992</v>
      </c>
      <c r="L95" s="10">
        <v>13174.883778464004</v>
      </c>
      <c r="M95" s="10">
        <v>14422.916426341562</v>
      </c>
      <c r="N95" s="10">
        <v>1559.3102720000002</v>
      </c>
      <c r="O95" s="10">
        <v>1621.6826828800001</v>
      </c>
      <c r="P95" s="11">
        <f t="shared" si="14"/>
        <v>2122687.9804387642</v>
      </c>
      <c r="Q95" s="11">
        <f t="shared" si="15"/>
        <v>1308668.5891057667</v>
      </c>
      <c r="R95" s="11">
        <f t="shared" si="15"/>
        <v>720018.19313473906</v>
      </c>
      <c r="S95" s="11">
        <f t="shared" si="16"/>
        <v>2063354.0597061084</v>
      </c>
      <c r="T95" s="11">
        <f t="shared" si="17"/>
        <v>6214728.8223853782</v>
      </c>
      <c r="U95" s="12"/>
      <c r="V95" s="12"/>
      <c r="W95" s="12"/>
      <c r="X95" s="13"/>
      <c r="Y95" s="13"/>
    </row>
    <row r="96" spans="1:25" s="14" customFormat="1" ht="53.25" customHeight="1">
      <c r="A96" s="7" t="s">
        <v>106</v>
      </c>
      <c r="B96" s="8" t="s">
        <v>107</v>
      </c>
      <c r="C96" s="8" t="s">
        <v>82</v>
      </c>
      <c r="D96" s="8" t="s">
        <v>337</v>
      </c>
      <c r="E96" s="8" t="s">
        <v>342</v>
      </c>
      <c r="F96" s="8" t="s">
        <v>335</v>
      </c>
      <c r="G96" s="9">
        <f>'2023'!G99</f>
        <v>4600.701</v>
      </c>
      <c r="H96" s="9">
        <f>'2023'!H99</f>
        <v>1709.5209999999997</v>
      </c>
      <c r="I96" s="9">
        <f>'2023'!I99</f>
        <v>766.95899999999995</v>
      </c>
      <c r="J96" s="9">
        <f>'2023'!J99</f>
        <v>3938.3300000000004</v>
      </c>
      <c r="K96" s="9">
        <f t="shared" si="19"/>
        <v>11015.511</v>
      </c>
      <c r="L96" s="10">
        <v>10442.120058310309</v>
      </c>
      <c r="M96" s="10">
        <v>10442.120058310309</v>
      </c>
      <c r="N96" s="10">
        <v>1802.6702720000001</v>
      </c>
      <c r="O96" s="10">
        <v>1874.7770828800001</v>
      </c>
      <c r="P96" s="11">
        <f t="shared" si="14"/>
        <v>39747525.27132763</v>
      </c>
      <c r="Q96" s="11">
        <f t="shared" si="15"/>
        <v>14769320.838142985</v>
      </c>
      <c r="R96" s="11">
        <f t="shared" si="15"/>
        <v>6570800.801093054</v>
      </c>
      <c r="S96" s="11">
        <f t="shared" si="16"/>
        <v>33741023.860426448</v>
      </c>
      <c r="T96" s="11">
        <f t="shared" si="17"/>
        <v>94828670.770990118</v>
      </c>
      <c r="U96" s="12"/>
      <c r="V96" s="12"/>
      <c r="W96" s="12"/>
      <c r="X96" s="13"/>
      <c r="Y96" s="13"/>
    </row>
    <row r="97" spans="1:25" s="14" customFormat="1" ht="53.25" customHeight="1">
      <c r="A97" s="7" t="s">
        <v>106</v>
      </c>
      <c r="B97" s="8" t="s">
        <v>107</v>
      </c>
      <c r="C97" s="8" t="s">
        <v>82</v>
      </c>
      <c r="D97" s="8" t="s">
        <v>337</v>
      </c>
      <c r="E97" s="8" t="s">
        <v>343</v>
      </c>
      <c r="F97" s="8" t="s">
        <v>335</v>
      </c>
      <c r="G97" s="9">
        <f>'2023'!G100</f>
        <v>843.16099999999994</v>
      </c>
      <c r="H97" s="9">
        <f>'2023'!H100</f>
        <v>422.404</v>
      </c>
      <c r="I97" s="9">
        <f>'2023'!I100</f>
        <v>112.223</v>
      </c>
      <c r="J97" s="9">
        <f>'2023'!J100</f>
        <v>844.95100000000002</v>
      </c>
      <c r="K97" s="9">
        <f t="shared" si="19"/>
        <v>2222.739</v>
      </c>
      <c r="L97" s="10">
        <v>10442.120058310309</v>
      </c>
      <c r="M97" s="10">
        <v>10442.120058310309</v>
      </c>
      <c r="N97" s="10">
        <v>2379.52</v>
      </c>
      <c r="O97" s="10">
        <v>2474.7008000000001</v>
      </c>
      <c r="P97" s="11">
        <f t="shared" si="14"/>
        <v>6798069.9277649773</v>
      </c>
      <c r="Q97" s="11">
        <f t="shared" si="15"/>
        <v>3405674.5150305075</v>
      </c>
      <c r="R97" s="11">
        <f t="shared" si="15"/>
        <v>894127.69142535771</v>
      </c>
      <c r="S97" s="11">
        <f t="shared" si="16"/>
        <v>6732078.869728554</v>
      </c>
      <c r="T97" s="11">
        <f t="shared" si="17"/>
        <v>17829951.003949396</v>
      </c>
      <c r="U97" s="12"/>
      <c r="V97" s="12"/>
      <c r="W97" s="12"/>
      <c r="X97" s="13"/>
      <c r="Y97" s="13"/>
    </row>
    <row r="98" spans="1:25" s="14" customFormat="1" ht="53.25" customHeight="1">
      <c r="A98" s="7" t="s">
        <v>106</v>
      </c>
      <c r="B98" s="8" t="s">
        <v>107</v>
      </c>
      <c r="C98" s="8" t="s">
        <v>82</v>
      </c>
      <c r="D98" s="8" t="s">
        <v>337</v>
      </c>
      <c r="E98" s="8" t="s">
        <v>344</v>
      </c>
      <c r="F98" s="8" t="s">
        <v>335</v>
      </c>
      <c r="G98" s="9">
        <f>'2023'!G101</f>
        <v>421.8</v>
      </c>
      <c r="H98" s="9">
        <f>'2023'!H101</f>
        <v>140.75200000000001</v>
      </c>
      <c r="I98" s="9">
        <f>'2023'!I101</f>
        <v>140.75299999999999</v>
      </c>
      <c r="J98" s="9">
        <f>'2023'!J101</f>
        <v>577.19799999999998</v>
      </c>
      <c r="K98" s="9">
        <f t="shared" si="19"/>
        <v>1280.5030000000002</v>
      </c>
      <c r="L98" s="10">
        <v>10442.120058310309</v>
      </c>
      <c r="M98" s="10">
        <v>10442.120058310307</v>
      </c>
      <c r="N98" s="10">
        <v>1730.56</v>
      </c>
      <c r="O98" s="10">
        <v>1799.7824000000001</v>
      </c>
      <c r="P98" s="11">
        <f t="shared" si="14"/>
        <v>3674536.0325952885</v>
      </c>
      <c r="Q98" s="11">
        <f t="shared" si="15"/>
        <v>1226169.5013272928</v>
      </c>
      <c r="R98" s="11">
        <f t="shared" si="15"/>
        <v>1216434.9524201506</v>
      </c>
      <c r="S98" s="11">
        <f t="shared" si="16"/>
        <v>4988340.0117013929</v>
      </c>
      <c r="T98" s="11">
        <f t="shared" si="17"/>
        <v>11105480.498044126</v>
      </c>
      <c r="U98" s="12"/>
      <c r="V98" s="12"/>
      <c r="W98" s="12"/>
      <c r="X98" s="13"/>
      <c r="Y98" s="13"/>
    </row>
    <row r="99" spans="1:25" s="14" customFormat="1" ht="53.25" customHeight="1">
      <c r="A99" s="7" t="s">
        <v>106</v>
      </c>
      <c r="B99" s="8" t="s">
        <v>107</v>
      </c>
      <c r="C99" s="8" t="s">
        <v>82</v>
      </c>
      <c r="D99" s="8" t="s">
        <v>90</v>
      </c>
      <c r="E99" s="8"/>
      <c r="F99" s="8" t="s">
        <v>334</v>
      </c>
      <c r="G99" s="9">
        <f>'2023'!G102</f>
        <v>4563.4260000000004</v>
      </c>
      <c r="H99" s="9">
        <f>'2023'!H102</f>
        <v>1647.8490000000002</v>
      </c>
      <c r="I99" s="9">
        <f>'2023'!I102</f>
        <v>1624.0930000000001</v>
      </c>
      <c r="J99" s="9">
        <f>'2023'!J102</f>
        <v>4703.5239999999994</v>
      </c>
      <c r="K99" s="9">
        <f t="shared" si="19"/>
        <v>12538.892</v>
      </c>
      <c r="L99" s="10">
        <v>4571.3041772799997</v>
      </c>
      <c r="M99" s="10">
        <v>4571.3041772799997</v>
      </c>
      <c r="N99" s="10">
        <v>1802.6702720000001</v>
      </c>
      <c r="O99" s="10">
        <v>1874.7770828800001</v>
      </c>
      <c r="P99" s="11">
        <f t="shared" si="14"/>
        <v>12634455.947836287</v>
      </c>
      <c r="Q99" s="11">
        <f t="shared" si="15"/>
        <v>4562290.6121817427</v>
      </c>
      <c r="R99" s="11">
        <f t="shared" si="15"/>
        <v>4379410.7783253789</v>
      </c>
      <c r="S99" s="11">
        <f t="shared" si="16"/>
        <v>12683179.905160662</v>
      </c>
      <c r="T99" s="11">
        <f t="shared" si="17"/>
        <v>34259337.24350407</v>
      </c>
      <c r="U99" s="12"/>
      <c r="V99" s="12"/>
      <c r="W99" s="12"/>
      <c r="X99" s="13"/>
      <c r="Y99" s="13"/>
    </row>
    <row r="100" spans="1:25" s="14" customFormat="1" ht="53.25" customHeight="1">
      <c r="A100" s="7" t="s">
        <v>265</v>
      </c>
      <c r="B100" s="8" t="s">
        <v>266</v>
      </c>
      <c r="C100" s="8" t="s">
        <v>82</v>
      </c>
      <c r="D100" s="8" t="s">
        <v>406</v>
      </c>
      <c r="E100" s="8" t="s">
        <v>407</v>
      </c>
      <c r="F100" s="8"/>
      <c r="G100" s="9">
        <f>'2023'!G103</f>
        <v>168.92099999999999</v>
      </c>
      <c r="H100" s="9">
        <f>'2023'!H103</f>
        <v>80.38</v>
      </c>
      <c r="I100" s="9">
        <f>'2023'!I103</f>
        <v>24.87</v>
      </c>
      <c r="J100" s="9">
        <f>'2023'!J103</f>
        <v>149.18</v>
      </c>
      <c r="K100" s="9">
        <f t="shared" si="19"/>
        <v>423.351</v>
      </c>
      <c r="L100" s="10">
        <v>2380.6518587786259</v>
      </c>
      <c r="M100" s="10">
        <v>2525.0044979593849</v>
      </c>
      <c r="N100" s="10">
        <v>2163.2000000000003</v>
      </c>
      <c r="O100" s="10">
        <v>2249.7280000000005</v>
      </c>
      <c r="P100" s="11">
        <f t="shared" si="14"/>
        <v>36732.185436744214</v>
      </c>
      <c r="Q100" s="11">
        <f t="shared" si="15"/>
        <v>17478.780408625924</v>
      </c>
      <c r="R100" s="11">
        <f t="shared" si="15"/>
        <v>6846.1265042498908</v>
      </c>
      <c r="S100" s="11">
        <f t="shared" si="16"/>
        <v>41065.747965580966</v>
      </c>
      <c r="T100" s="11">
        <f t="shared" si="17"/>
        <v>102122.840315201</v>
      </c>
      <c r="U100" s="12"/>
      <c r="V100" s="12"/>
      <c r="W100" s="12"/>
      <c r="X100" s="13"/>
      <c r="Y100" s="13"/>
    </row>
    <row r="101" spans="1:25" s="14" customFormat="1" ht="26.25" customHeight="1">
      <c r="A101" s="7"/>
      <c r="B101" s="8"/>
      <c r="C101" s="8"/>
      <c r="D101" s="8"/>
      <c r="E101" s="8"/>
      <c r="F101" s="8"/>
      <c r="G101" s="9"/>
      <c r="H101" s="9"/>
      <c r="I101" s="9"/>
      <c r="J101" s="9"/>
      <c r="K101" s="9"/>
      <c r="L101" s="10"/>
      <c r="M101" s="10"/>
      <c r="N101" s="10"/>
      <c r="O101" s="10"/>
      <c r="P101" s="11"/>
      <c r="Q101" s="11"/>
      <c r="R101" s="11"/>
      <c r="S101" s="11"/>
      <c r="T101" s="11"/>
      <c r="U101" s="12"/>
      <c r="V101" s="12"/>
      <c r="W101" s="12"/>
      <c r="X101" s="13"/>
      <c r="Y101" s="13"/>
    </row>
    <row r="102" spans="1:25" s="14" customFormat="1" ht="54" customHeight="1">
      <c r="A102" s="7" t="s">
        <v>92</v>
      </c>
      <c r="B102" s="8" t="s">
        <v>93</v>
      </c>
      <c r="C102" s="8" t="s">
        <v>91</v>
      </c>
      <c r="D102" s="8" t="s">
        <v>94</v>
      </c>
      <c r="E102" s="8"/>
      <c r="F102" s="8"/>
      <c r="G102" s="9">
        <f>'2023'!G105</f>
        <v>289.85000000000002</v>
      </c>
      <c r="H102" s="9">
        <f>'2023'!H105</f>
        <v>128.13999999999999</v>
      </c>
      <c r="I102" s="9">
        <f>'2023'!I105</f>
        <v>71.373999999999995</v>
      </c>
      <c r="J102" s="9">
        <f>'2023'!J105</f>
        <v>260.88200000000001</v>
      </c>
      <c r="K102" s="9">
        <f>G102+H102+I102+J102</f>
        <v>750.24600000000009</v>
      </c>
      <c r="L102" s="10">
        <v>11885.983819840367</v>
      </c>
      <c r="M102" s="10">
        <v>11885.983819840367</v>
      </c>
      <c r="N102" s="10">
        <v>2033.4080000000001</v>
      </c>
      <c r="O102" s="10">
        <v>2114.7443200000002</v>
      </c>
      <c r="P102" s="11">
        <f t="shared" si="14"/>
        <v>2855769.1013807305</v>
      </c>
      <c r="Q102" s="11">
        <f t="shared" si="15"/>
        <v>1262509.0655543446</v>
      </c>
      <c r="R102" s="11">
        <f t="shared" si="15"/>
        <v>697412.44806160626</v>
      </c>
      <c r="S102" s="11">
        <f t="shared" si="16"/>
        <v>2549140.5031973547</v>
      </c>
      <c r="T102" s="11">
        <f t="shared" si="17"/>
        <v>7364831.1181940362</v>
      </c>
      <c r="U102" s="12"/>
      <c r="V102" s="12"/>
      <c r="W102" s="12"/>
      <c r="X102" s="13"/>
      <c r="Y102" s="13"/>
    </row>
    <row r="103" spans="1:25" s="14" customFormat="1" ht="54" customHeight="1">
      <c r="A103" s="7" t="s">
        <v>95</v>
      </c>
      <c r="B103" s="8" t="s">
        <v>96</v>
      </c>
      <c r="C103" s="8" t="s">
        <v>91</v>
      </c>
      <c r="D103" s="8" t="s">
        <v>97</v>
      </c>
      <c r="E103" s="8"/>
      <c r="F103" s="8"/>
      <c r="G103" s="9">
        <f>'2023'!G106</f>
        <v>3740.51</v>
      </c>
      <c r="H103" s="9">
        <f>'2023'!H106</f>
        <v>1282.3130000000001</v>
      </c>
      <c r="I103" s="9">
        <f>'2023'!I106</f>
        <v>729.71100000000001</v>
      </c>
      <c r="J103" s="9">
        <f>'2023'!J106</f>
        <v>3144.3429999999998</v>
      </c>
      <c r="K103" s="9">
        <f>G103+H103+I103+J103</f>
        <v>8896.8770000000004</v>
      </c>
      <c r="L103" s="10">
        <v>9325.6200000000026</v>
      </c>
      <c r="M103" s="10">
        <v>10248.94871287129</v>
      </c>
      <c r="N103" s="10">
        <v>2336.2560000000003</v>
      </c>
      <c r="O103" s="10">
        <v>2429.7062400000004</v>
      </c>
      <c r="P103" s="11">
        <f t="shared" si="14"/>
        <v>26143785.935640011</v>
      </c>
      <c r="Q103" s="11">
        <f t="shared" si="15"/>
        <v>8962552.3189320043</v>
      </c>
      <c r="R103" s="11">
        <f t="shared" si="15"/>
        <v>5705787.244121382</v>
      </c>
      <c r="S103" s="11">
        <f t="shared" si="16"/>
        <v>24586380.334875528</v>
      </c>
      <c r="T103" s="11">
        <f t="shared" si="17"/>
        <v>65398505.833568931</v>
      </c>
      <c r="U103" s="12"/>
      <c r="V103" s="12"/>
      <c r="W103" s="12"/>
      <c r="X103" s="13"/>
      <c r="Y103" s="13"/>
    </row>
    <row r="104" spans="1:25" s="14" customFormat="1" ht="14.25" customHeight="1">
      <c r="A104" s="7"/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10"/>
      <c r="M104" s="10"/>
      <c r="N104" s="10"/>
      <c r="O104" s="10"/>
      <c r="P104" s="11"/>
      <c r="Q104" s="11"/>
      <c r="R104" s="11"/>
      <c r="S104" s="11"/>
      <c r="T104" s="11"/>
      <c r="U104" s="12"/>
      <c r="V104" s="12"/>
      <c r="W104" s="12"/>
      <c r="X104" s="13"/>
      <c r="Y104" s="13"/>
    </row>
    <row r="105" spans="1:25" s="14" customFormat="1" ht="54" customHeight="1">
      <c r="A105" s="7" t="s">
        <v>99</v>
      </c>
      <c r="B105" s="8" t="s">
        <v>100</v>
      </c>
      <c r="C105" s="8" t="s">
        <v>98</v>
      </c>
      <c r="D105" s="8" t="s">
        <v>102</v>
      </c>
      <c r="E105" s="8"/>
      <c r="F105" s="8"/>
      <c r="G105" s="9">
        <f>'2023'!G108</f>
        <v>1015.39</v>
      </c>
      <c r="H105" s="9">
        <f>'2023'!H108</f>
        <v>426.58900000000006</v>
      </c>
      <c r="I105" s="9">
        <f>'2023'!I108</f>
        <v>251.75399999999999</v>
      </c>
      <c r="J105" s="9">
        <f>'2023'!J108</f>
        <v>924.44799999999998</v>
      </c>
      <c r="K105" s="9">
        <f t="shared" ref="K105:K110" si="20">G105+H105+I105+J105</f>
        <v>2618.181</v>
      </c>
      <c r="L105" s="10">
        <v>3074.0285458119997</v>
      </c>
      <c r="M105" s="10">
        <v>3389.2432428859015</v>
      </c>
      <c r="N105" s="10">
        <v>1589.952</v>
      </c>
      <c r="O105" s="10">
        <v>1653.55008</v>
      </c>
      <c r="P105" s="11">
        <f t="shared" si="14"/>
        <v>1506916.4838520463</v>
      </c>
      <c r="Q105" s="11">
        <f t="shared" si="15"/>
        <v>633090.7296013952</v>
      </c>
      <c r="R105" s="11">
        <f t="shared" si="15"/>
        <v>436967.69652917725</v>
      </c>
      <c r="S105" s="11">
        <f t="shared" si="16"/>
        <v>1604558.0730435459</v>
      </c>
      <c r="T105" s="11">
        <f t="shared" si="17"/>
        <v>4181532.9830261646</v>
      </c>
      <c r="U105" s="12"/>
      <c r="V105" s="12"/>
      <c r="W105" s="12"/>
      <c r="X105" s="13"/>
      <c r="Y105" s="13"/>
    </row>
    <row r="106" spans="1:25" s="14" customFormat="1" ht="54" customHeight="1">
      <c r="A106" s="7" t="s">
        <v>99</v>
      </c>
      <c r="B106" s="8" t="s">
        <v>100</v>
      </c>
      <c r="C106" s="8" t="s">
        <v>98</v>
      </c>
      <c r="D106" s="8" t="s">
        <v>101</v>
      </c>
      <c r="E106" s="8" t="s">
        <v>350</v>
      </c>
      <c r="F106" s="8"/>
      <c r="G106" s="9">
        <f>'2023'!G109</f>
        <v>2900.3820000000001</v>
      </c>
      <c r="H106" s="9">
        <f>'2023'!H109</f>
        <v>1119.6190000000001</v>
      </c>
      <c r="I106" s="9">
        <f>'2023'!I109</f>
        <v>574.60400000000004</v>
      </c>
      <c r="J106" s="9">
        <f>'2023'!J109</f>
        <v>2398.2600000000002</v>
      </c>
      <c r="K106" s="9">
        <f t="shared" si="20"/>
        <v>6992.8650000000007</v>
      </c>
      <c r="L106" s="10">
        <v>5228.8241286400016</v>
      </c>
      <c r="M106" s="10">
        <v>5228.8241286400007</v>
      </c>
      <c r="N106" s="10">
        <v>1708.9280000000001</v>
      </c>
      <c r="O106" s="10">
        <v>1777.2851200000002</v>
      </c>
      <c r="P106" s="11">
        <f t="shared" si="14"/>
        <v>10209043.373377146</v>
      </c>
      <c r="Q106" s="11">
        <f t="shared" si="15"/>
        <v>3940942.5836517904</v>
      </c>
      <c r="R106" s="11">
        <f t="shared" si="15"/>
        <v>1983268.1205205789</v>
      </c>
      <c r="S106" s="11">
        <f t="shared" si="16"/>
        <v>8277687.9428609675</v>
      </c>
      <c r="T106" s="11">
        <f t="shared" si="17"/>
        <v>24410942.020410482</v>
      </c>
      <c r="U106" s="12"/>
      <c r="V106" s="12"/>
      <c r="W106" s="12"/>
      <c r="X106" s="13"/>
      <c r="Y106" s="13"/>
    </row>
    <row r="107" spans="1:25" s="14" customFormat="1" ht="54" customHeight="1">
      <c r="A107" s="7" t="s">
        <v>99</v>
      </c>
      <c r="B107" s="8" t="s">
        <v>100</v>
      </c>
      <c r="C107" s="8" t="s">
        <v>98</v>
      </c>
      <c r="D107" s="8" t="s">
        <v>103</v>
      </c>
      <c r="E107" s="8"/>
      <c r="F107" s="8"/>
      <c r="G107" s="9">
        <f>'2023'!G110</f>
        <v>520.62899999999991</v>
      </c>
      <c r="H107" s="9">
        <f>'2023'!H110</f>
        <v>190.792</v>
      </c>
      <c r="I107" s="9">
        <f>'2023'!I110</f>
        <v>104.46299999999999</v>
      </c>
      <c r="J107" s="9">
        <f>'2023'!J110</f>
        <v>429.00600000000003</v>
      </c>
      <c r="K107" s="9">
        <f t="shared" si="20"/>
        <v>1244.8899999999999</v>
      </c>
      <c r="L107" s="10">
        <v>5571.2105220479998</v>
      </c>
      <c r="M107" s="10">
        <v>6173.3620352392791</v>
      </c>
      <c r="N107" s="10">
        <v>1708.9280000000001</v>
      </c>
      <c r="O107" s="10">
        <v>1777.2851200000002</v>
      </c>
      <c r="P107" s="11">
        <f t="shared" si="14"/>
        <v>2010816.2871713277</v>
      </c>
      <c r="Q107" s="11">
        <f t="shared" si="15"/>
        <v>736892.60694658197</v>
      </c>
      <c r="R107" s="11">
        <f t="shared" si="15"/>
        <v>459227.38279664074</v>
      </c>
      <c r="S107" s="11">
        <f t="shared" si="16"/>
        <v>1885943.373099142</v>
      </c>
      <c r="T107" s="11">
        <f t="shared" si="17"/>
        <v>5092879.6500136917</v>
      </c>
      <c r="U107" s="12"/>
      <c r="V107" s="12"/>
      <c r="W107" s="12"/>
      <c r="X107" s="13"/>
      <c r="Y107" s="13"/>
    </row>
    <row r="108" spans="1:25" s="14" customFormat="1" ht="54" customHeight="1">
      <c r="A108" s="7" t="s">
        <v>261</v>
      </c>
      <c r="B108" s="8" t="s">
        <v>262</v>
      </c>
      <c r="C108" s="8" t="s">
        <v>98</v>
      </c>
      <c r="D108" s="8" t="s">
        <v>102</v>
      </c>
      <c r="E108" s="8"/>
      <c r="F108" s="8"/>
      <c r="G108" s="9">
        <f>'2023'!G111</f>
        <v>3897.0370000000003</v>
      </c>
      <c r="H108" s="9">
        <f>'2023'!H111</f>
        <v>1675.7349999999999</v>
      </c>
      <c r="I108" s="9">
        <f>'2023'!I111</f>
        <v>630.24599999999998</v>
      </c>
      <c r="J108" s="9">
        <f>'2023'!J111</f>
        <v>3162.8020000000001</v>
      </c>
      <c r="K108" s="9">
        <f t="shared" si="20"/>
        <v>9365.82</v>
      </c>
      <c r="L108" s="10">
        <v>1471.8923724800002</v>
      </c>
      <c r="M108" s="10">
        <v>1471.8923724800002</v>
      </c>
      <c r="N108" s="10">
        <v>835.21152000000006</v>
      </c>
      <c r="O108" s="10">
        <v>868.61998080000012</v>
      </c>
      <c r="P108" s="11">
        <f t="shared" si="14"/>
        <v>2481168.8393061021</v>
      </c>
      <c r="Q108" s="11">
        <f t="shared" si="15"/>
        <v>1066908.388330573</v>
      </c>
      <c r="R108" s="11">
        <f t="shared" si="15"/>
        <v>380210.01176675328</v>
      </c>
      <c r="S108" s="11">
        <f t="shared" si="16"/>
        <v>1908031.1269502877</v>
      </c>
      <c r="T108" s="11">
        <f t="shared" si="17"/>
        <v>5836318.3663537167</v>
      </c>
      <c r="U108" s="12"/>
      <c r="V108" s="12"/>
      <c r="W108" s="12"/>
      <c r="X108" s="13"/>
      <c r="Y108" s="13"/>
    </row>
    <row r="109" spans="1:25" s="14" customFormat="1" ht="54" customHeight="1">
      <c r="A109" s="7" t="s">
        <v>104</v>
      </c>
      <c r="B109" s="8" t="s">
        <v>351</v>
      </c>
      <c r="C109" s="8" t="s">
        <v>98</v>
      </c>
      <c r="D109" s="8" t="s">
        <v>101</v>
      </c>
      <c r="E109" s="8"/>
      <c r="F109" s="8"/>
      <c r="G109" s="9">
        <f>'2023'!G112</f>
        <v>44.133000000000003</v>
      </c>
      <c r="H109" s="9">
        <f>'2023'!H112</f>
        <v>21.829000000000001</v>
      </c>
      <c r="I109" s="9">
        <f>'2023'!I112</f>
        <v>7.3559999999999999</v>
      </c>
      <c r="J109" s="9">
        <f>'2023'!J112</f>
        <v>44.133000000000003</v>
      </c>
      <c r="K109" s="9">
        <f t="shared" si="20"/>
        <v>117.45099999999999</v>
      </c>
      <c r="L109" s="10">
        <v>6834.76</v>
      </c>
      <c r="M109" s="10">
        <v>7591.8005971586817</v>
      </c>
      <c r="N109" s="10">
        <v>1708.9280000000001</v>
      </c>
      <c r="O109" s="10">
        <v>1777.2851200000002</v>
      </c>
      <c r="P109" s="11">
        <f t="shared" si="14"/>
        <v>226218.34365600004</v>
      </c>
      <c r="Q109" s="11">
        <f t="shared" si="15"/>
        <v>111891.78672800001</v>
      </c>
      <c r="R109" s="11">
        <f t="shared" si="15"/>
        <v>42771.575849979257</v>
      </c>
      <c r="S109" s="11">
        <f t="shared" si="16"/>
        <v>256612.01155344408</v>
      </c>
      <c r="T109" s="11">
        <f t="shared" si="17"/>
        <v>637493.7177874234</v>
      </c>
      <c r="U109" s="12"/>
      <c r="V109" s="12"/>
      <c r="W109" s="12"/>
      <c r="X109" s="13"/>
      <c r="Y109" s="13"/>
    </row>
    <row r="110" spans="1:25" s="14" customFormat="1" ht="54" customHeight="1">
      <c r="A110" s="7" t="s">
        <v>267</v>
      </c>
      <c r="B110" s="8" t="s">
        <v>268</v>
      </c>
      <c r="C110" s="8" t="s">
        <v>98</v>
      </c>
      <c r="D110" s="8" t="s">
        <v>101</v>
      </c>
      <c r="E110" s="8"/>
      <c r="F110" s="8"/>
      <c r="G110" s="9">
        <f>'2023'!G113</f>
        <v>7.77978945884455</v>
      </c>
      <c r="H110" s="9">
        <f>'2023'!H113</f>
        <v>5.0540000000000003</v>
      </c>
      <c r="I110" s="9">
        <f>'2023'!I113</f>
        <v>7.963807600318896</v>
      </c>
      <c r="J110" s="9">
        <f>'2023'!J113</f>
        <v>1.990951900079724</v>
      </c>
      <c r="K110" s="9">
        <f t="shared" si="20"/>
        <v>22.788548959243169</v>
      </c>
      <c r="L110" s="10">
        <v>2044.3484438534338</v>
      </c>
      <c r="M110" s="10">
        <v>2258.1353098936552</v>
      </c>
      <c r="N110" s="10">
        <v>1708.9280000000001</v>
      </c>
      <c r="O110" s="10">
        <v>1777.2851200000002</v>
      </c>
      <c r="P110" s="11">
        <f t="shared" si="14"/>
        <v>2609.5004333719035</v>
      </c>
      <c r="Q110" s="11">
        <f t="shared" si="15"/>
        <v>1695.2149232352538</v>
      </c>
      <c r="R110" s="11">
        <f t="shared" si="15"/>
        <v>3829.3983968898738</v>
      </c>
      <c r="S110" s="11">
        <f t="shared" si="16"/>
        <v>957.34959922246844</v>
      </c>
      <c r="T110" s="11">
        <f t="shared" si="17"/>
        <v>9091.4633527195001</v>
      </c>
      <c r="U110" s="12"/>
      <c r="V110" s="12"/>
      <c r="W110" s="12"/>
      <c r="X110" s="13"/>
      <c r="Y110" s="13"/>
    </row>
    <row r="111" spans="1:25" s="14" customFormat="1" ht="14.25" customHeight="1">
      <c r="A111" s="7"/>
      <c r="B111" s="8"/>
      <c r="C111" s="8"/>
      <c r="D111" s="8"/>
      <c r="E111" s="8"/>
      <c r="F111" s="8"/>
      <c r="G111" s="9"/>
      <c r="H111" s="9"/>
      <c r="I111" s="9"/>
      <c r="J111" s="9"/>
      <c r="K111" s="9"/>
      <c r="L111" s="10"/>
      <c r="M111" s="10"/>
      <c r="N111" s="10"/>
      <c r="O111" s="10"/>
      <c r="P111" s="11"/>
      <c r="Q111" s="11"/>
      <c r="R111" s="11"/>
      <c r="S111" s="11"/>
      <c r="T111" s="11"/>
      <c r="U111" s="12"/>
      <c r="V111" s="12"/>
      <c r="W111" s="12"/>
      <c r="X111" s="13"/>
      <c r="Y111" s="13"/>
    </row>
    <row r="112" spans="1:25" s="14" customFormat="1" ht="54" customHeight="1">
      <c r="A112" s="7" t="s">
        <v>106</v>
      </c>
      <c r="B112" s="8" t="s">
        <v>107</v>
      </c>
      <c r="C112" s="8" t="s">
        <v>105</v>
      </c>
      <c r="D112" s="8" t="s">
        <v>108</v>
      </c>
      <c r="E112" s="8"/>
      <c r="F112" s="8"/>
      <c r="G112" s="9">
        <f>'2023'!G115</f>
        <v>4969.9669999999996</v>
      </c>
      <c r="H112" s="9">
        <f>'2023'!H115</f>
        <v>1788.4679999999998</v>
      </c>
      <c r="I112" s="9">
        <f>'2023'!I115</f>
        <v>753.48400000000004</v>
      </c>
      <c r="J112" s="9">
        <f>'2023'!J115</f>
        <v>3588.3960000000002</v>
      </c>
      <c r="K112" s="9">
        <f>G112+H112+I112+J112</f>
        <v>11100.315000000001</v>
      </c>
      <c r="L112" s="10">
        <v>9680.0699781840012</v>
      </c>
      <c r="M112" s="10">
        <v>10866.226661712144</v>
      </c>
      <c r="N112" s="10">
        <v>1838.72</v>
      </c>
      <c r="O112" s="10">
        <v>1912.2688000000001</v>
      </c>
      <c r="P112" s="11">
        <f t="shared" si="14"/>
        <v>38971250.627025202</v>
      </c>
      <c r="Q112" s="11">
        <f t="shared" si="15"/>
        <v>14024003.512782782</v>
      </c>
      <c r="R112" s="11">
        <f t="shared" si="15"/>
        <v>6746663.9854743136</v>
      </c>
      <c r="S112" s="11">
        <f t="shared" si="16"/>
        <v>32130346.575136412</v>
      </c>
      <c r="T112" s="11">
        <f t="shared" si="17"/>
        <v>91872264.700418711</v>
      </c>
      <c r="U112" s="12"/>
      <c r="V112" s="12"/>
      <c r="W112" s="12"/>
      <c r="X112" s="13"/>
      <c r="Y112" s="13"/>
    </row>
    <row r="113" spans="1:25" s="14" customFormat="1" ht="54" customHeight="1">
      <c r="A113" s="7" t="s">
        <v>106</v>
      </c>
      <c r="B113" s="8" t="s">
        <v>107</v>
      </c>
      <c r="C113" s="8" t="s">
        <v>105</v>
      </c>
      <c r="D113" s="8" t="s">
        <v>109</v>
      </c>
      <c r="E113" s="8"/>
      <c r="F113" s="8"/>
      <c r="G113" s="9">
        <f>'2023'!G116</f>
        <v>215.04300000000001</v>
      </c>
      <c r="H113" s="9">
        <f>'2023'!H116</f>
        <v>143.36199999999999</v>
      </c>
      <c r="I113" s="9">
        <f>'2023'!I116</f>
        <v>71.682000000000002</v>
      </c>
      <c r="J113" s="9">
        <f>'2023'!J116</f>
        <v>215.04399999999998</v>
      </c>
      <c r="K113" s="9">
        <f>G113+H113+I113+J113</f>
        <v>645.13099999999997</v>
      </c>
      <c r="L113" s="10">
        <v>16677.983371177281</v>
      </c>
      <c r="M113" s="10">
        <v>18750.342190934596</v>
      </c>
      <c r="N113" s="10">
        <v>1838.72</v>
      </c>
      <c r="O113" s="10">
        <v>1912.2688000000001</v>
      </c>
      <c r="P113" s="11">
        <f t="shared" si="14"/>
        <v>3191079.7131280764</v>
      </c>
      <c r="Q113" s="11">
        <f t="shared" si="15"/>
        <v>2127386.4754187171</v>
      </c>
      <c r="R113" s="11">
        <f t="shared" si="15"/>
        <v>1206986.7768089736</v>
      </c>
      <c r="S113" s="11">
        <f t="shared" si="16"/>
        <v>3620926.6542801387</v>
      </c>
      <c r="T113" s="11">
        <f t="shared" si="17"/>
        <v>10146379.619635906</v>
      </c>
      <c r="U113" s="12"/>
      <c r="V113" s="12"/>
      <c r="W113" s="12"/>
      <c r="X113" s="13"/>
      <c r="Y113" s="13"/>
    </row>
    <row r="114" spans="1:25" s="14" customFormat="1" ht="14.25" customHeight="1">
      <c r="A114" s="7"/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10"/>
      <c r="M114" s="10"/>
      <c r="N114" s="10"/>
      <c r="O114" s="10"/>
      <c r="P114" s="11"/>
      <c r="Q114" s="11"/>
      <c r="R114" s="11"/>
      <c r="S114" s="11"/>
      <c r="T114" s="11"/>
      <c r="U114" s="12"/>
      <c r="V114" s="12"/>
      <c r="W114" s="12"/>
      <c r="X114" s="13"/>
      <c r="Y114" s="13"/>
    </row>
    <row r="115" spans="1:25" s="14" customFormat="1" ht="85.5" customHeight="1">
      <c r="A115" s="7" t="s">
        <v>111</v>
      </c>
      <c r="B115" s="8" t="s">
        <v>112</v>
      </c>
      <c r="C115" s="8" t="s">
        <v>110</v>
      </c>
      <c r="D115" s="8" t="s">
        <v>352</v>
      </c>
      <c r="E115" s="8"/>
      <c r="F115" s="8"/>
      <c r="G115" s="9">
        <f>'2023'!G118</f>
        <v>4586.6579999999994</v>
      </c>
      <c r="H115" s="9">
        <f>'2023'!H118</f>
        <v>1946.337</v>
      </c>
      <c r="I115" s="9">
        <f>'2023'!I118</f>
        <v>841.39599999999996</v>
      </c>
      <c r="J115" s="9">
        <f>'2023'!J118</f>
        <v>3373.855</v>
      </c>
      <c r="K115" s="9">
        <f>G115+H115+I115+J115</f>
        <v>10748.245999999999</v>
      </c>
      <c r="L115" s="10">
        <v>12026.915919084</v>
      </c>
      <c r="M115" s="10">
        <v>13247.830110869807</v>
      </c>
      <c r="N115" s="10">
        <v>1579.1360000000002</v>
      </c>
      <c r="O115" s="10">
        <v>1642.3014400000002</v>
      </c>
      <c r="P115" s="11">
        <f t="shared" si="14"/>
        <v>47920393.348105974</v>
      </c>
      <c r="Q115" s="11">
        <f t="shared" si="15"/>
        <v>20334900.624370195</v>
      </c>
      <c r="R115" s="11">
        <f t="shared" si="15"/>
        <v>9764845.4015551731</v>
      </c>
      <c r="S115" s="11">
        <f t="shared" si="16"/>
        <v>39155370.933857456</v>
      </c>
      <c r="T115" s="11">
        <f t="shared" si="17"/>
        <v>117175510.30788879</v>
      </c>
      <c r="U115" s="12"/>
      <c r="V115" s="12"/>
      <c r="W115" s="12"/>
      <c r="X115" s="13"/>
      <c r="Y115" s="13"/>
    </row>
    <row r="116" spans="1:25" s="14" customFormat="1" ht="14.25" customHeight="1">
      <c r="A116" s="7"/>
      <c r="B116" s="8"/>
      <c r="C116" s="8"/>
      <c r="D116" s="8"/>
      <c r="E116" s="8"/>
      <c r="F116" s="8"/>
      <c r="G116" s="9"/>
      <c r="H116" s="9"/>
      <c r="I116" s="9"/>
      <c r="J116" s="9"/>
      <c r="K116" s="9"/>
      <c r="L116" s="10"/>
      <c r="M116" s="10"/>
      <c r="N116" s="10"/>
      <c r="O116" s="10"/>
      <c r="P116" s="11"/>
      <c r="Q116" s="11"/>
      <c r="R116" s="11"/>
      <c r="S116" s="11"/>
      <c r="T116" s="11"/>
      <c r="U116" s="12"/>
      <c r="V116" s="12"/>
      <c r="W116" s="12"/>
      <c r="X116" s="13"/>
      <c r="Y116" s="13"/>
    </row>
    <row r="117" spans="1:25" s="14" customFormat="1" ht="53.25" customHeight="1">
      <c r="A117" s="7" t="s">
        <v>114</v>
      </c>
      <c r="B117" s="8" t="s">
        <v>115</v>
      </c>
      <c r="C117" s="8" t="s">
        <v>113</v>
      </c>
      <c r="D117" s="8" t="s">
        <v>116</v>
      </c>
      <c r="E117" s="8"/>
      <c r="F117" s="8"/>
      <c r="G117" s="9">
        <f>'2023'!G120</f>
        <v>17.073</v>
      </c>
      <c r="H117" s="9">
        <f>'2023'!H120</f>
        <v>8.5220000000000002</v>
      </c>
      <c r="I117" s="9">
        <f>'2023'!I120</f>
        <v>4.1740000000000004</v>
      </c>
      <c r="J117" s="9">
        <f>'2023'!J120</f>
        <v>17.073</v>
      </c>
      <c r="K117" s="9">
        <f t="shared" ref="K117:K122" si="21">G117+H117+I117+J117</f>
        <v>46.841999999999999</v>
      </c>
      <c r="L117" s="10">
        <v>8528.8514742000007</v>
      </c>
      <c r="M117" s="10">
        <v>9420.5041283209102</v>
      </c>
      <c r="N117" s="10">
        <v>2055.04</v>
      </c>
      <c r="O117" s="10">
        <v>2137.2415999999998</v>
      </c>
      <c r="P117" s="11">
        <f t="shared" si="14"/>
        <v>110527.38329901661</v>
      </c>
      <c r="Q117" s="11">
        <f t="shared" si="15"/>
        <v>55169.82138313241</v>
      </c>
      <c r="R117" s="11">
        <f t="shared" si="15"/>
        <v>30400.337793211485</v>
      </c>
      <c r="S117" s="11">
        <f t="shared" si="16"/>
        <v>124347.14114602291</v>
      </c>
      <c r="T117" s="11">
        <f t="shared" si="17"/>
        <v>320444.68362138339</v>
      </c>
      <c r="U117" s="12"/>
      <c r="V117" s="12"/>
      <c r="W117" s="12"/>
      <c r="X117" s="13"/>
      <c r="Y117" s="13"/>
    </row>
    <row r="118" spans="1:25" s="14" customFormat="1" ht="53.25" customHeight="1">
      <c r="A118" s="7" t="s">
        <v>117</v>
      </c>
      <c r="B118" s="8" t="s">
        <v>118</v>
      </c>
      <c r="C118" s="8" t="s">
        <v>113</v>
      </c>
      <c r="D118" s="8" t="s">
        <v>119</v>
      </c>
      <c r="E118" s="8"/>
      <c r="F118" s="8"/>
      <c r="G118" s="9">
        <f>'2023'!G121</f>
        <v>544.23</v>
      </c>
      <c r="H118" s="9">
        <f>'2023'!H121</f>
        <v>261.57100000000003</v>
      </c>
      <c r="I118" s="9">
        <f>'2023'!I121</f>
        <v>138.124</v>
      </c>
      <c r="J118" s="9">
        <f>'2023'!J121</f>
        <v>542.06100000000004</v>
      </c>
      <c r="K118" s="9">
        <f t="shared" si="21"/>
        <v>1485.9860000000001</v>
      </c>
      <c r="L118" s="10">
        <v>7031.2775842000019</v>
      </c>
      <c r="M118" s="10">
        <v>7775.8419692672214</v>
      </c>
      <c r="N118" s="10">
        <v>2055.04</v>
      </c>
      <c r="O118" s="10">
        <v>2137.2415999999998</v>
      </c>
      <c r="P118" s="11">
        <f t="shared" si="14"/>
        <v>2708217.7804491674</v>
      </c>
      <c r="Q118" s="11">
        <f t="shared" si="15"/>
        <v>1301639.4411367788</v>
      </c>
      <c r="R118" s="11">
        <f t="shared" si="15"/>
        <v>778826.03740466572</v>
      </c>
      <c r="S118" s="11">
        <f t="shared" si="16"/>
        <v>3056465.3547653598</v>
      </c>
      <c r="T118" s="11">
        <f t="shared" si="17"/>
        <v>7845148.6137559712</v>
      </c>
      <c r="U118" s="12"/>
      <c r="V118" s="12"/>
      <c r="W118" s="12"/>
      <c r="X118" s="13"/>
      <c r="Y118" s="13"/>
    </row>
    <row r="119" spans="1:25" s="14" customFormat="1" ht="53.25" customHeight="1">
      <c r="A119" s="7" t="s">
        <v>120</v>
      </c>
      <c r="B119" s="8" t="s">
        <v>121</v>
      </c>
      <c r="C119" s="8" t="s">
        <v>113</v>
      </c>
      <c r="D119" s="8" t="s">
        <v>119</v>
      </c>
      <c r="E119" s="8"/>
      <c r="F119" s="8"/>
      <c r="G119" s="9">
        <f>'2023'!G122</f>
        <v>1101.3900000000001</v>
      </c>
      <c r="H119" s="9">
        <f>'2023'!H122</f>
        <v>681.50299999999993</v>
      </c>
      <c r="I119" s="9">
        <f>'2023'!I122</f>
        <v>334.245</v>
      </c>
      <c r="J119" s="9">
        <f>'2023'!J122</f>
        <v>1064.123</v>
      </c>
      <c r="K119" s="9">
        <f t="shared" si="21"/>
        <v>3181.261</v>
      </c>
      <c r="L119" s="10">
        <v>11628.983345400004</v>
      </c>
      <c r="M119" s="10">
        <v>12944.384095710699</v>
      </c>
      <c r="N119" s="10">
        <v>1712.529728</v>
      </c>
      <c r="O119" s="10">
        <v>1781.0309171200001</v>
      </c>
      <c r="P119" s="11">
        <f t="shared" si="14"/>
        <v>10921882.849668192</v>
      </c>
      <c r="Q119" s="11">
        <f t="shared" si="15"/>
        <v>6758092.8896189546</v>
      </c>
      <c r="R119" s="11">
        <f t="shared" si="15"/>
        <v>3731294.9831780479</v>
      </c>
      <c r="S119" s="11">
        <f t="shared" si="16"/>
        <v>11879180.87446147</v>
      </c>
      <c r="T119" s="11">
        <f t="shared" si="17"/>
        <v>33290451.596926667</v>
      </c>
      <c r="U119" s="12"/>
      <c r="V119" s="12"/>
      <c r="W119" s="12"/>
      <c r="X119" s="13"/>
      <c r="Y119" s="13"/>
    </row>
    <row r="120" spans="1:25" s="14" customFormat="1" ht="53.25" customHeight="1">
      <c r="A120" s="7" t="s">
        <v>50</v>
      </c>
      <c r="B120" s="8" t="s">
        <v>77</v>
      </c>
      <c r="C120" s="8" t="s">
        <v>113</v>
      </c>
      <c r="D120" s="8" t="s">
        <v>116</v>
      </c>
      <c r="E120" s="8"/>
      <c r="F120" s="8"/>
      <c r="G120" s="9">
        <f>'2023'!G123</f>
        <v>2788.7420000000002</v>
      </c>
      <c r="H120" s="9">
        <f>'2023'!H123</f>
        <v>1413.0319999999999</v>
      </c>
      <c r="I120" s="9">
        <f>'2023'!I123</f>
        <v>680.87300000000005</v>
      </c>
      <c r="J120" s="9">
        <f>'2023'!J123</f>
        <v>2245.1480000000001</v>
      </c>
      <c r="K120" s="9">
        <f t="shared" si="21"/>
        <v>7127.795000000001</v>
      </c>
      <c r="L120" s="10">
        <v>3548.5489332000011</v>
      </c>
      <c r="M120" s="10">
        <v>3954.6017962029855</v>
      </c>
      <c r="N120" s="10">
        <v>1712.529728</v>
      </c>
      <c r="O120" s="10">
        <v>1781.0309171200001</v>
      </c>
      <c r="P120" s="11">
        <f t="shared" si="14"/>
        <v>5120183.8703478621</v>
      </c>
      <c r="Q120" s="11">
        <f t="shared" si="15"/>
        <v>2594353.8895621677</v>
      </c>
      <c r="R120" s="11">
        <f t="shared" si="15"/>
        <v>1479925.7251538695</v>
      </c>
      <c r="S120" s="11">
        <f t="shared" si="16"/>
        <v>4879988.3120314069</v>
      </c>
      <c r="T120" s="11">
        <f t="shared" si="17"/>
        <v>14074451.797095306</v>
      </c>
      <c r="U120" s="12"/>
      <c r="V120" s="12"/>
      <c r="W120" s="12"/>
      <c r="X120" s="13"/>
      <c r="Y120" s="13"/>
    </row>
    <row r="121" spans="1:25" s="14" customFormat="1" ht="53.25" customHeight="1">
      <c r="A121" s="7" t="s">
        <v>122</v>
      </c>
      <c r="B121" s="8" t="s">
        <v>123</v>
      </c>
      <c r="C121" s="8" t="s">
        <v>113</v>
      </c>
      <c r="D121" s="8" t="s">
        <v>116</v>
      </c>
      <c r="E121" s="8"/>
      <c r="F121" s="8"/>
      <c r="G121" s="9">
        <f>'2023'!G124</f>
        <v>27213.219000000001</v>
      </c>
      <c r="H121" s="9">
        <f>'2023'!H124</f>
        <v>11997.442000000001</v>
      </c>
      <c r="I121" s="9">
        <f>'2023'!I124</f>
        <v>4392.0190000000002</v>
      </c>
      <c r="J121" s="9">
        <f>'2023'!J124</f>
        <v>20391.065000000002</v>
      </c>
      <c r="K121" s="9">
        <f t="shared" si="21"/>
        <v>63993.745000000003</v>
      </c>
      <c r="L121" s="10">
        <v>7976.3296253658518</v>
      </c>
      <c r="M121" s="10">
        <v>8526.3595696793855</v>
      </c>
      <c r="N121" s="10">
        <v>1712.529728</v>
      </c>
      <c r="O121" s="10">
        <v>1781.0309171200001</v>
      </c>
      <c r="P121" s="11">
        <f t="shared" si="14"/>
        <v>170458158.37919447</v>
      </c>
      <c r="Q121" s="11">
        <f t="shared" si="15"/>
        <v>75149575.968252778</v>
      </c>
      <c r="R121" s="11">
        <f t="shared" si="15"/>
        <v>29625611.60328522</v>
      </c>
      <c r="S121" s="11">
        <f t="shared" si="16"/>
        <v>137544435.00070086</v>
      </c>
      <c r="T121" s="11">
        <f t="shared" si="17"/>
        <v>412777780.9514333</v>
      </c>
      <c r="U121" s="12"/>
      <c r="V121" s="12"/>
      <c r="W121" s="12"/>
      <c r="X121" s="13"/>
      <c r="Y121" s="13"/>
    </row>
    <row r="122" spans="1:25" s="14" customFormat="1" ht="53.25" customHeight="1">
      <c r="A122" s="7" t="s">
        <v>124</v>
      </c>
      <c r="B122" s="8" t="s">
        <v>444</v>
      </c>
      <c r="C122" s="8" t="s">
        <v>113</v>
      </c>
      <c r="D122" s="8" t="s">
        <v>353</v>
      </c>
      <c r="E122" s="8" t="s">
        <v>354</v>
      </c>
      <c r="F122" s="8"/>
      <c r="G122" s="9">
        <f>'2023'!G125</f>
        <v>451.65600000000001</v>
      </c>
      <c r="H122" s="9">
        <f>'2023'!H125</f>
        <v>218.54199999999997</v>
      </c>
      <c r="I122" s="9">
        <f>'2023'!I125</f>
        <v>115.422</v>
      </c>
      <c r="J122" s="9">
        <f>'2023'!J125</f>
        <v>451.65600000000006</v>
      </c>
      <c r="K122" s="9">
        <f t="shared" si="21"/>
        <v>1237.2760000000001</v>
      </c>
      <c r="L122" s="10">
        <v>13326.594798399999</v>
      </c>
      <c r="M122" s="10">
        <v>14688.868933347558</v>
      </c>
      <c r="N122" s="10">
        <v>1712.529728</v>
      </c>
      <c r="O122" s="10">
        <v>1781.0309171200001</v>
      </c>
      <c r="P122" s="11">
        <f t="shared" si="14"/>
        <v>5245562.1734365821</v>
      </c>
      <c r="Q122" s="11">
        <f t="shared" si="15"/>
        <v>2538161.0086153564</v>
      </c>
      <c r="R122" s="11">
        <f t="shared" si="15"/>
        <v>1489848.479509017</v>
      </c>
      <c r="S122" s="11">
        <f t="shared" si="16"/>
        <v>5829902.4870572742</v>
      </c>
      <c r="T122" s="11">
        <f t="shared" si="17"/>
        <v>15103474.148618229</v>
      </c>
      <c r="U122" s="12"/>
      <c r="V122" s="12"/>
      <c r="W122" s="12"/>
      <c r="X122" s="13"/>
      <c r="Y122" s="13"/>
    </row>
    <row r="123" spans="1:25" s="14" customFormat="1" ht="14.25" customHeight="1">
      <c r="A123" s="7"/>
      <c r="B123" s="8"/>
      <c r="C123" s="8"/>
      <c r="D123" s="8"/>
      <c r="E123" s="8"/>
      <c r="F123" s="8"/>
      <c r="G123" s="9"/>
      <c r="H123" s="9"/>
      <c r="I123" s="9"/>
      <c r="J123" s="9"/>
      <c r="K123" s="9"/>
      <c r="L123" s="10"/>
      <c r="M123" s="10"/>
      <c r="N123" s="10"/>
      <c r="O123" s="10"/>
      <c r="P123" s="11"/>
      <c r="Q123" s="11"/>
      <c r="R123" s="11"/>
      <c r="S123" s="11"/>
      <c r="T123" s="11"/>
      <c r="U123" s="12"/>
      <c r="V123" s="12"/>
      <c r="W123" s="12"/>
      <c r="X123" s="13"/>
      <c r="Y123" s="13"/>
    </row>
    <row r="124" spans="1:25" s="14" customFormat="1" ht="53.25" customHeight="1">
      <c r="A124" s="7" t="s">
        <v>127</v>
      </c>
      <c r="B124" s="8" t="s">
        <v>128</v>
      </c>
      <c r="C124" s="8" t="s">
        <v>126</v>
      </c>
      <c r="D124" s="8"/>
      <c r="E124" s="8"/>
      <c r="F124" s="8"/>
      <c r="G124" s="9">
        <f>'2023'!G127</f>
        <v>9610.5839999999989</v>
      </c>
      <c r="H124" s="9">
        <f>'2023'!H127</f>
        <v>5461.3110000000006</v>
      </c>
      <c r="I124" s="9">
        <f>'2023'!I127</f>
        <v>2455.277</v>
      </c>
      <c r="J124" s="9">
        <f>'2023'!J127</f>
        <v>8629.6180000000004</v>
      </c>
      <c r="K124" s="9">
        <f t="shared" ref="K124:K129" si="22">G124+H124+I124+J124</f>
        <v>26156.79</v>
      </c>
      <c r="L124" s="10">
        <v>6428.68</v>
      </c>
      <c r="M124" s="10">
        <v>7124.49</v>
      </c>
      <c r="N124" s="10">
        <v>1514.24</v>
      </c>
      <c r="O124" s="10">
        <v>1574.81</v>
      </c>
      <c r="P124" s="11">
        <f t="shared" si="14"/>
        <v>47230638.432959996</v>
      </c>
      <c r="Q124" s="11">
        <f t="shared" si="15"/>
        <v>26839285.230840005</v>
      </c>
      <c r="R124" s="11">
        <f t="shared" si="15"/>
        <v>13626001.661360001</v>
      </c>
      <c r="S124" s="11">
        <f t="shared" si="16"/>
        <v>47891618.422240004</v>
      </c>
      <c r="T124" s="11">
        <f t="shared" si="17"/>
        <v>135587543.74739999</v>
      </c>
      <c r="U124" s="12"/>
      <c r="V124" s="12"/>
      <c r="W124" s="12"/>
      <c r="X124" s="13"/>
      <c r="Y124" s="13"/>
    </row>
    <row r="125" spans="1:25" s="14" customFormat="1" ht="53.25" customHeight="1">
      <c r="A125" s="7" t="s">
        <v>129</v>
      </c>
      <c r="B125" s="8" t="s">
        <v>130</v>
      </c>
      <c r="C125" s="8" t="s">
        <v>126</v>
      </c>
      <c r="D125" s="8" t="s">
        <v>131</v>
      </c>
      <c r="E125" s="8"/>
      <c r="F125" s="8"/>
      <c r="G125" s="9">
        <f>'2023'!G128</f>
        <v>115.22999999999999</v>
      </c>
      <c r="H125" s="9">
        <f>'2023'!H128</f>
        <v>76.819999999999993</v>
      </c>
      <c r="I125" s="9">
        <f>'2023'!I128</f>
        <v>38.409999999999997</v>
      </c>
      <c r="J125" s="9">
        <f>'2023'!J128</f>
        <v>115.22999999999999</v>
      </c>
      <c r="K125" s="9">
        <f t="shared" si="22"/>
        <v>345.68999999999994</v>
      </c>
      <c r="L125" s="10">
        <v>5892.83</v>
      </c>
      <c r="M125" s="10">
        <v>6176.51</v>
      </c>
      <c r="N125" s="10">
        <v>1514.24</v>
      </c>
      <c r="O125" s="10">
        <v>1574.81</v>
      </c>
      <c r="P125" s="11">
        <f t="shared" si="14"/>
        <v>504544.92569999996</v>
      </c>
      <c r="Q125" s="11">
        <f t="shared" si="15"/>
        <v>336363.28379999998</v>
      </c>
      <c r="R125" s="11">
        <f t="shared" si="15"/>
        <v>176751.29700000002</v>
      </c>
      <c r="S125" s="11">
        <f t="shared" si="16"/>
        <v>530253.89100000006</v>
      </c>
      <c r="T125" s="11">
        <f t="shared" si="17"/>
        <v>1547913.3975</v>
      </c>
      <c r="U125" s="12"/>
      <c r="V125" s="12"/>
      <c r="W125" s="12"/>
      <c r="X125" s="13"/>
      <c r="Y125" s="13"/>
    </row>
    <row r="126" spans="1:25" s="14" customFormat="1" ht="53.25" customHeight="1">
      <c r="A126" s="7" t="s">
        <v>129</v>
      </c>
      <c r="B126" s="8" t="s">
        <v>130</v>
      </c>
      <c r="C126" s="8" t="s">
        <v>126</v>
      </c>
      <c r="D126" s="8" t="s">
        <v>132</v>
      </c>
      <c r="E126" s="8" t="s">
        <v>355</v>
      </c>
      <c r="F126" s="8"/>
      <c r="G126" s="9">
        <f>'2023'!G129</f>
        <v>163.29</v>
      </c>
      <c r="H126" s="9">
        <f>'2023'!H129</f>
        <v>108.86</v>
      </c>
      <c r="I126" s="9">
        <f>'2023'!I129</f>
        <v>54.43</v>
      </c>
      <c r="J126" s="9">
        <f>'2023'!J129</f>
        <v>163.29</v>
      </c>
      <c r="K126" s="9">
        <f t="shared" si="22"/>
        <v>489.87</v>
      </c>
      <c r="L126" s="10">
        <v>17227.72</v>
      </c>
      <c r="M126" s="10">
        <v>19092.36</v>
      </c>
      <c r="N126" s="10">
        <v>1514.24</v>
      </c>
      <c r="O126" s="10">
        <v>1574.81</v>
      </c>
      <c r="P126" s="11">
        <f t="shared" si="14"/>
        <v>2565854.1491999999</v>
      </c>
      <c r="Q126" s="11">
        <f t="shared" si="15"/>
        <v>1710569.4328000001</v>
      </c>
      <c r="R126" s="11">
        <f t="shared" si="15"/>
        <v>953480.24650000001</v>
      </c>
      <c r="S126" s="11">
        <f t="shared" si="16"/>
        <v>2860440.7394999997</v>
      </c>
      <c r="T126" s="11">
        <f t="shared" si="17"/>
        <v>8090344.568</v>
      </c>
      <c r="U126" s="12"/>
      <c r="V126" s="12"/>
      <c r="W126" s="12"/>
      <c r="X126" s="13"/>
      <c r="Y126" s="13"/>
    </row>
    <row r="127" spans="1:25" s="14" customFormat="1" ht="53.25" customHeight="1">
      <c r="A127" s="7" t="s">
        <v>50</v>
      </c>
      <c r="B127" s="8" t="s">
        <v>77</v>
      </c>
      <c r="C127" s="8" t="s">
        <v>126</v>
      </c>
      <c r="D127" s="8" t="s">
        <v>132</v>
      </c>
      <c r="E127" s="8"/>
      <c r="F127" s="8"/>
      <c r="G127" s="9">
        <f>'2023'!G130</f>
        <v>410.67500000000001</v>
      </c>
      <c r="H127" s="9">
        <f>'2023'!H130</f>
        <v>271.88900000000001</v>
      </c>
      <c r="I127" s="9">
        <f>'2023'!I130</f>
        <v>129.32000000000002</v>
      </c>
      <c r="J127" s="9">
        <f>'2023'!J130</f>
        <v>389.81100000000004</v>
      </c>
      <c r="K127" s="9">
        <f t="shared" si="22"/>
        <v>1201.6950000000002</v>
      </c>
      <c r="L127" s="10">
        <v>3499.8193496000004</v>
      </c>
      <c r="M127" s="10">
        <v>3900.2961905990064</v>
      </c>
      <c r="N127" s="10">
        <v>1514.24</v>
      </c>
      <c r="O127" s="10">
        <v>1574.8096</v>
      </c>
      <c r="P127" s="11">
        <f t="shared" si="14"/>
        <v>815427.7993969802</v>
      </c>
      <c r="Q127" s="11">
        <f t="shared" si="15"/>
        <v>539857.18378339452</v>
      </c>
      <c r="R127" s="11">
        <f t="shared" si="15"/>
        <v>300731.92589626356</v>
      </c>
      <c r="S127" s="11">
        <f t="shared" si="16"/>
        <v>906500.25336798932</v>
      </c>
      <c r="T127" s="11">
        <f t="shared" si="17"/>
        <v>2562517.1624446278</v>
      </c>
      <c r="U127" s="12"/>
      <c r="V127" s="12"/>
      <c r="W127" s="12"/>
      <c r="X127" s="13"/>
      <c r="Y127" s="13"/>
    </row>
    <row r="128" spans="1:25" s="14" customFormat="1" ht="53.25" customHeight="1">
      <c r="A128" s="7" t="s">
        <v>133</v>
      </c>
      <c r="B128" s="8" t="s">
        <v>134</v>
      </c>
      <c r="C128" s="8" t="s">
        <v>126</v>
      </c>
      <c r="D128" s="8" t="s">
        <v>135</v>
      </c>
      <c r="E128" s="8"/>
      <c r="F128" s="8"/>
      <c r="G128" s="9">
        <f>'2023'!G131</f>
        <v>27759.233</v>
      </c>
      <c r="H128" s="9">
        <f>'2023'!H131</f>
        <v>13062.922</v>
      </c>
      <c r="I128" s="9">
        <f>'2023'!I131</f>
        <v>5852.8990000000003</v>
      </c>
      <c r="J128" s="9">
        <f>'2023'!J131</f>
        <v>22849.116000000002</v>
      </c>
      <c r="K128" s="9">
        <f t="shared" si="22"/>
        <v>69524.17</v>
      </c>
      <c r="L128" s="10">
        <v>2261.7553206940738</v>
      </c>
      <c r="M128" s="10">
        <v>2501.9261018316442</v>
      </c>
      <c r="N128" s="10">
        <v>1514.24</v>
      </c>
      <c r="O128" s="10">
        <v>1574.8096</v>
      </c>
      <c r="P128" s="11">
        <f t="shared" si="14"/>
        <v>20750451.958216518</v>
      </c>
      <c r="Q128" s="11">
        <f t="shared" si="15"/>
        <v>9764734.3280316722</v>
      </c>
      <c r="R128" s="11">
        <f t="shared" si="15"/>
        <v>5426319.2464539288</v>
      </c>
      <c r="S128" s="11">
        <f t="shared" si="16"/>
        <v>21183792.495865453</v>
      </c>
      <c r="T128" s="11">
        <f t="shared" si="17"/>
        <v>57125298.028567567</v>
      </c>
      <c r="U128" s="12"/>
      <c r="V128" s="12"/>
      <c r="W128" s="12"/>
      <c r="X128" s="13"/>
      <c r="Y128" s="13"/>
    </row>
    <row r="129" spans="1:25" s="14" customFormat="1" ht="53.25" customHeight="1">
      <c r="A129" s="7" t="s">
        <v>136</v>
      </c>
      <c r="B129" s="8" t="s">
        <v>137</v>
      </c>
      <c r="C129" s="8" t="s">
        <v>126</v>
      </c>
      <c r="D129" s="8" t="s">
        <v>131</v>
      </c>
      <c r="E129" s="8"/>
      <c r="F129" s="8"/>
      <c r="G129" s="9">
        <f>'2023'!G132</f>
        <v>78.938999999999993</v>
      </c>
      <c r="H129" s="9">
        <f>'2023'!H132</f>
        <v>52.625999999999998</v>
      </c>
      <c r="I129" s="9">
        <f>'2023'!I132</f>
        <v>26.312999999999999</v>
      </c>
      <c r="J129" s="9">
        <f>'2023'!J132</f>
        <v>78.938999999999993</v>
      </c>
      <c r="K129" s="9">
        <f t="shared" si="22"/>
        <v>236.81699999999998</v>
      </c>
      <c r="L129" s="10">
        <v>3309.7533940330022</v>
      </c>
      <c r="M129" s="10">
        <v>3695.1930297938056</v>
      </c>
      <c r="N129" s="10">
        <v>1817.0880000000002</v>
      </c>
      <c r="O129" s="10">
        <v>1889.7715200000002</v>
      </c>
      <c r="P129" s="11">
        <f t="shared" si="14"/>
        <v>117829.51353957114</v>
      </c>
      <c r="Q129" s="11">
        <f t="shared" si="15"/>
        <v>78553.009026380765</v>
      </c>
      <c r="R129" s="11">
        <f t="shared" si="15"/>
        <v>47506.056187204398</v>
      </c>
      <c r="S129" s="11">
        <f t="shared" si="16"/>
        <v>142518.16856161319</v>
      </c>
      <c r="T129" s="11">
        <f t="shared" si="17"/>
        <v>386406.74731476954</v>
      </c>
      <c r="U129" s="12"/>
      <c r="V129" s="12"/>
      <c r="W129" s="12"/>
      <c r="X129" s="13"/>
      <c r="Y129" s="13"/>
    </row>
    <row r="130" spans="1:25" s="14" customFormat="1" ht="14.25" customHeight="1">
      <c r="A130" s="7"/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10"/>
      <c r="M130" s="10"/>
      <c r="N130" s="10"/>
      <c r="O130" s="10"/>
      <c r="P130" s="11"/>
      <c r="Q130" s="11"/>
      <c r="R130" s="11"/>
      <c r="S130" s="11"/>
      <c r="T130" s="11"/>
      <c r="U130" s="12"/>
      <c r="V130" s="12"/>
      <c r="W130" s="12"/>
      <c r="X130" s="13"/>
      <c r="Y130" s="13"/>
    </row>
    <row r="131" spans="1:25" s="14" customFormat="1" ht="54" customHeight="1">
      <c r="A131" s="7" t="s">
        <v>139</v>
      </c>
      <c r="B131" s="8" t="s">
        <v>140</v>
      </c>
      <c r="C131" s="8" t="s">
        <v>138</v>
      </c>
      <c r="D131" s="8" t="s">
        <v>141</v>
      </c>
      <c r="E131" s="8"/>
      <c r="F131" s="8"/>
      <c r="G131" s="9">
        <f>'2023'!G134</f>
        <v>2029.7850000000001</v>
      </c>
      <c r="H131" s="9">
        <f>'2023'!H134</f>
        <v>1058.3340000000001</v>
      </c>
      <c r="I131" s="9">
        <f>'2023'!I134</f>
        <v>564.51400000000001</v>
      </c>
      <c r="J131" s="9">
        <f>'2023'!J134</f>
        <v>1863.5590000000002</v>
      </c>
      <c r="K131" s="9">
        <f t="shared" ref="K131:K138" si="23">G131+H131+I131+J131</f>
        <v>5516.1920000000009</v>
      </c>
      <c r="L131" s="10">
        <v>7307.0755883200018</v>
      </c>
      <c r="M131" s="10">
        <v>7307.0755883200018</v>
      </c>
      <c r="N131" s="10">
        <v>1584.5440000000001</v>
      </c>
      <c r="O131" s="10">
        <v>1647.9257600000001</v>
      </c>
      <c r="P131" s="11">
        <f t="shared" si="14"/>
        <v>11615508.779998116</v>
      </c>
      <c r="Q131" s="11">
        <f t="shared" si="15"/>
        <v>6056349.745993061</v>
      </c>
      <c r="R131" s="11">
        <f t="shared" si="15"/>
        <v>3194669.3061842374</v>
      </c>
      <c r="S131" s="11">
        <f t="shared" si="16"/>
        <v>10546159.594914196</v>
      </c>
      <c r="T131" s="11">
        <f t="shared" si="17"/>
        <v>31412687.427089609</v>
      </c>
      <c r="U131" s="12"/>
      <c r="V131" s="12"/>
      <c r="W131" s="12"/>
      <c r="X131" s="13"/>
      <c r="Y131" s="13"/>
    </row>
    <row r="132" spans="1:25" s="14" customFormat="1" ht="54" customHeight="1">
      <c r="A132" s="7" t="s">
        <v>139</v>
      </c>
      <c r="B132" s="8" t="s">
        <v>140</v>
      </c>
      <c r="C132" s="8" t="s">
        <v>138</v>
      </c>
      <c r="D132" s="8" t="s">
        <v>142</v>
      </c>
      <c r="E132" s="8"/>
      <c r="F132" s="8"/>
      <c r="G132" s="9">
        <f>'2023'!G135</f>
        <v>2277.0259999999998</v>
      </c>
      <c r="H132" s="9">
        <f>'2023'!H135</f>
        <v>1321.7809999999999</v>
      </c>
      <c r="I132" s="9">
        <f>'2023'!I135</f>
        <v>674.5</v>
      </c>
      <c r="J132" s="9">
        <f>'2023'!J135</f>
        <v>2143.1089999999999</v>
      </c>
      <c r="K132" s="9">
        <f t="shared" si="23"/>
        <v>6416.4159999999993</v>
      </c>
      <c r="L132" s="10">
        <v>5967.8690062000005</v>
      </c>
      <c r="M132" s="10">
        <v>6600.6671014553194</v>
      </c>
      <c r="N132" s="10">
        <v>1584.5440000000001</v>
      </c>
      <c r="O132" s="10">
        <v>1647.9257600000001</v>
      </c>
      <c r="P132" s="11">
        <f t="shared" si="14"/>
        <v>9980945.0055675618</v>
      </c>
      <c r="Q132" s="11">
        <f t="shared" si="15"/>
        <v>5793795.710020043</v>
      </c>
      <c r="R132" s="11">
        <f t="shared" si="15"/>
        <v>3340624.0348116127</v>
      </c>
      <c r="S132" s="11">
        <f t="shared" si="16"/>
        <v>10614264.543544967</v>
      </c>
      <c r="T132" s="11">
        <f t="shared" si="17"/>
        <v>29729629.293944184</v>
      </c>
      <c r="U132" s="12"/>
      <c r="V132" s="12"/>
      <c r="W132" s="12"/>
      <c r="X132" s="13"/>
      <c r="Y132" s="13"/>
    </row>
    <row r="133" spans="1:25" s="14" customFormat="1" ht="54" customHeight="1">
      <c r="A133" s="7" t="s">
        <v>139</v>
      </c>
      <c r="B133" s="8" t="s">
        <v>140</v>
      </c>
      <c r="C133" s="8" t="s">
        <v>138</v>
      </c>
      <c r="D133" s="8" t="s">
        <v>143</v>
      </c>
      <c r="E133" s="8"/>
      <c r="F133" s="8"/>
      <c r="G133" s="9">
        <f>'2023'!G136</f>
        <v>5202.0050000000001</v>
      </c>
      <c r="H133" s="9">
        <f>'2023'!H136</f>
        <v>3512.3940000000002</v>
      </c>
      <c r="I133" s="9">
        <f>'2023'!I136</f>
        <v>1749.759</v>
      </c>
      <c r="J133" s="9">
        <f>'2023'!J136</f>
        <v>5146.9470000000001</v>
      </c>
      <c r="K133" s="9">
        <f t="shared" si="23"/>
        <v>15611.105000000001</v>
      </c>
      <c r="L133" s="10">
        <v>7637.5262137999989</v>
      </c>
      <c r="M133" s="10">
        <v>8439.6408389936078</v>
      </c>
      <c r="N133" s="10">
        <v>1584.5440000000001</v>
      </c>
      <c r="O133" s="10">
        <v>1647.9257600000001</v>
      </c>
      <c r="P133" s="11">
        <f t="shared" si="14"/>
        <v>31487643.741098665</v>
      </c>
      <c r="Q133" s="11">
        <f t="shared" si="15"/>
        <v>21260458.409857836</v>
      </c>
      <c r="R133" s="11">
        <f t="shared" si="15"/>
        <v>11883864.584904777</v>
      </c>
      <c r="S133" s="11">
        <f t="shared" si="16"/>
        <v>34956597.550680913</v>
      </c>
      <c r="T133" s="11">
        <f t="shared" si="17"/>
        <v>99588564.286542177</v>
      </c>
      <c r="U133" s="12"/>
      <c r="V133" s="12"/>
      <c r="W133" s="12"/>
      <c r="X133" s="13"/>
      <c r="Y133" s="13"/>
    </row>
    <row r="134" spans="1:25" s="14" customFormat="1" ht="54" customHeight="1">
      <c r="A134" s="7" t="s">
        <v>111</v>
      </c>
      <c r="B134" s="8" t="s">
        <v>112</v>
      </c>
      <c r="C134" s="8" t="s">
        <v>138</v>
      </c>
      <c r="D134" s="8" t="s">
        <v>356</v>
      </c>
      <c r="E134" s="8" t="s">
        <v>357</v>
      </c>
      <c r="F134" s="8" t="s">
        <v>424</v>
      </c>
      <c r="G134" s="9">
        <f>'2023'!G137</f>
        <v>530.20399999999995</v>
      </c>
      <c r="H134" s="9">
        <f>'2023'!H137</f>
        <v>285.40600000000001</v>
      </c>
      <c r="I134" s="9">
        <f>'2023'!I137</f>
        <v>199.244</v>
      </c>
      <c r="J134" s="9">
        <f>'2023'!J137</f>
        <v>597.73299999999995</v>
      </c>
      <c r="K134" s="9">
        <f t="shared" si="23"/>
        <v>1612.587</v>
      </c>
      <c r="L134" s="10">
        <v>12145.470008</v>
      </c>
      <c r="M134" s="10">
        <v>13542.199058920005</v>
      </c>
      <c r="N134" s="10">
        <v>1584.5440000000001</v>
      </c>
      <c r="O134" s="10">
        <v>1647.9257600000001</v>
      </c>
      <c r="P134" s="11">
        <f t="shared" si="14"/>
        <v>5599445.2131456314</v>
      </c>
      <c r="Q134" s="11">
        <f t="shared" si="15"/>
        <v>3014151.648239248</v>
      </c>
      <c r="R134" s="11">
        <f t="shared" si="15"/>
        <v>2369862.5891700173</v>
      </c>
      <c r="S134" s="11">
        <f t="shared" si="16"/>
        <v>7109599.6617833506</v>
      </c>
      <c r="T134" s="11">
        <f t="shared" si="17"/>
        <v>18093059.112338245</v>
      </c>
      <c r="U134" s="12"/>
      <c r="V134" s="12"/>
      <c r="W134" s="12"/>
      <c r="X134" s="13"/>
      <c r="Y134" s="13"/>
    </row>
    <row r="135" spans="1:25" s="14" customFormat="1" ht="54" customHeight="1">
      <c r="A135" s="7" t="s">
        <v>111</v>
      </c>
      <c r="B135" s="8" t="s">
        <v>112</v>
      </c>
      <c r="C135" s="8" t="s">
        <v>138</v>
      </c>
      <c r="D135" s="8" t="s">
        <v>356</v>
      </c>
      <c r="E135" s="8" t="s">
        <v>358</v>
      </c>
      <c r="F135" s="8" t="s">
        <v>423</v>
      </c>
      <c r="G135" s="9">
        <f>'2023'!G138</f>
        <v>31.746000000000002</v>
      </c>
      <c r="H135" s="9">
        <f>'2023'!H138</f>
        <v>23.004000000000001</v>
      </c>
      <c r="I135" s="9">
        <f>'2023'!I138</f>
        <v>11.502000000000001</v>
      </c>
      <c r="J135" s="9">
        <f>'2023'!J138</f>
        <v>34.506</v>
      </c>
      <c r="K135" s="9">
        <f t="shared" si="23"/>
        <v>100.758</v>
      </c>
      <c r="L135" s="10">
        <v>11467.949135000001</v>
      </c>
      <c r="M135" s="10">
        <v>12640.228379911116</v>
      </c>
      <c r="N135" s="10">
        <v>1584.5440000000001</v>
      </c>
      <c r="O135" s="10">
        <v>1647.9257600000001</v>
      </c>
      <c r="P135" s="11">
        <f t="shared" si="14"/>
        <v>313758.57941571006</v>
      </c>
      <c r="Q135" s="11">
        <f t="shared" si="15"/>
        <v>227357.85172554004</v>
      </c>
      <c r="R135" s="11">
        <f t="shared" si="15"/>
        <v>126433.46473421766</v>
      </c>
      <c r="S135" s="11">
        <f t="shared" si="16"/>
        <v>379300.39420265297</v>
      </c>
      <c r="T135" s="11">
        <f t="shared" si="17"/>
        <v>1046850.2900781207</v>
      </c>
      <c r="U135" s="12"/>
      <c r="V135" s="12"/>
      <c r="W135" s="12"/>
      <c r="X135" s="13"/>
      <c r="Y135" s="13"/>
    </row>
    <row r="136" spans="1:25" s="14" customFormat="1" ht="54" customHeight="1">
      <c r="A136" s="7" t="s">
        <v>147</v>
      </c>
      <c r="B136" s="8" t="s">
        <v>148</v>
      </c>
      <c r="C136" s="8" t="s">
        <v>138</v>
      </c>
      <c r="D136" s="8" t="s">
        <v>141</v>
      </c>
      <c r="E136" s="8"/>
      <c r="F136" s="8"/>
      <c r="G136" s="9">
        <f>'2023'!G139</f>
        <v>1568.1210000000001</v>
      </c>
      <c r="H136" s="9">
        <f>'2023'!H139</f>
        <v>832.71499999999992</v>
      </c>
      <c r="I136" s="9">
        <f>'2023'!I139</f>
        <v>452.09500000000003</v>
      </c>
      <c r="J136" s="9">
        <f>'2023'!J139</f>
        <v>1479.42</v>
      </c>
      <c r="K136" s="9">
        <f t="shared" si="23"/>
        <v>4332.3510000000006</v>
      </c>
      <c r="L136" s="10">
        <v>7018.5830521091839</v>
      </c>
      <c r="M136" s="10">
        <v>7018.5830521091839</v>
      </c>
      <c r="N136" s="10">
        <v>1901.4528000000003</v>
      </c>
      <c r="O136" s="10">
        <v>1977.5109120000004</v>
      </c>
      <c r="P136" s="11">
        <f t="shared" ref="P136:P197" si="24">G136*(L136-N136)</f>
        <v>8024279.408067706</v>
      </c>
      <c r="Q136" s="11">
        <f t="shared" ref="Q136:R197" si="25">(L136-N136)*H136</f>
        <v>4261111.1178850988</v>
      </c>
      <c r="R136" s="11">
        <f t="shared" si="25"/>
        <v>2279043.5091826613</v>
      </c>
      <c r="S136" s="11">
        <f t="shared" ref="S136:S197" si="26">(M136-O136)*J136</f>
        <v>7457862.9455203284</v>
      </c>
      <c r="T136" s="11">
        <f t="shared" ref="T136:T197" si="27">SUM(P136:S136)</f>
        <v>22022296.980655797</v>
      </c>
      <c r="U136" s="12"/>
      <c r="V136" s="12"/>
      <c r="W136" s="12"/>
      <c r="X136" s="13"/>
      <c r="Y136" s="13"/>
    </row>
    <row r="137" spans="1:25" s="14" customFormat="1" ht="54" customHeight="1">
      <c r="A137" s="7" t="s">
        <v>147</v>
      </c>
      <c r="B137" s="8" t="s">
        <v>148</v>
      </c>
      <c r="C137" s="8" t="s">
        <v>138</v>
      </c>
      <c r="D137" s="8" t="s">
        <v>149</v>
      </c>
      <c r="E137" s="8"/>
      <c r="F137" s="8"/>
      <c r="G137" s="9">
        <f>'2023'!G140</f>
        <v>332.97899999999998</v>
      </c>
      <c r="H137" s="9">
        <f>'2023'!H140</f>
        <v>227.524</v>
      </c>
      <c r="I137" s="9">
        <f>'2023'!I140</f>
        <v>110.017</v>
      </c>
      <c r="J137" s="9">
        <f>'2023'!J140</f>
        <v>347.98599999999999</v>
      </c>
      <c r="K137" s="9">
        <f t="shared" si="23"/>
        <v>1018.506</v>
      </c>
      <c r="L137" s="10">
        <v>8877.9700000000012</v>
      </c>
      <c r="M137" s="10">
        <v>9938.7144675324671</v>
      </c>
      <c r="N137" s="10">
        <v>1901.4528000000003</v>
      </c>
      <c r="O137" s="10">
        <v>1977.5109120000004</v>
      </c>
      <c r="P137" s="11">
        <f t="shared" si="24"/>
        <v>2323033.7207388002</v>
      </c>
      <c r="Q137" s="11">
        <f t="shared" si="25"/>
        <v>1587325.0994128003</v>
      </c>
      <c r="R137" s="11">
        <f t="shared" si="25"/>
        <v>875867.7315690153</v>
      </c>
      <c r="S137" s="11">
        <f t="shared" si="26"/>
        <v>2770387.3804755206</v>
      </c>
      <c r="T137" s="11">
        <f t="shared" si="27"/>
        <v>7556613.9321961366</v>
      </c>
      <c r="U137" s="12"/>
      <c r="V137" s="12"/>
      <c r="W137" s="12"/>
      <c r="X137" s="13"/>
      <c r="Y137" s="13"/>
    </row>
    <row r="138" spans="1:25" s="14" customFormat="1" ht="54" customHeight="1">
      <c r="A138" s="7" t="s">
        <v>144</v>
      </c>
      <c r="B138" s="8" t="s">
        <v>145</v>
      </c>
      <c r="C138" s="8" t="s">
        <v>138</v>
      </c>
      <c r="D138" s="8" t="s">
        <v>146</v>
      </c>
      <c r="E138" s="8"/>
      <c r="F138" s="8"/>
      <c r="G138" s="9">
        <f>'2023'!G141</f>
        <v>3944.74</v>
      </c>
      <c r="H138" s="9">
        <f>'2023'!H141</f>
        <v>2540.75</v>
      </c>
      <c r="I138" s="9">
        <f>'2023'!I141</f>
        <v>1311.73</v>
      </c>
      <c r="J138" s="9">
        <f>'2023'!J141</f>
        <v>3896.35</v>
      </c>
      <c r="K138" s="9">
        <f t="shared" si="23"/>
        <v>11693.57</v>
      </c>
      <c r="L138" s="10">
        <v>7079.5979307599982</v>
      </c>
      <c r="M138" s="10">
        <v>7079.5979307600001</v>
      </c>
      <c r="N138" s="10">
        <v>1901.4528000000003</v>
      </c>
      <c r="O138" s="10">
        <v>1977.5109120000004</v>
      </c>
      <c r="P138" s="11">
        <f t="shared" si="24"/>
        <v>20426436.223114192</v>
      </c>
      <c r="Q138" s="11">
        <f t="shared" si="25"/>
        <v>13156372.240978466</v>
      </c>
      <c r="R138" s="11">
        <f t="shared" si="25"/>
        <v>6692560.605118054</v>
      </c>
      <c r="S138" s="11">
        <f t="shared" si="26"/>
        <v>19879516.755545523</v>
      </c>
      <c r="T138" s="11">
        <f t="shared" si="27"/>
        <v>60154885.824756235</v>
      </c>
      <c r="U138" s="12"/>
      <c r="V138" s="12"/>
      <c r="W138" s="12"/>
      <c r="X138" s="13"/>
      <c r="Y138" s="13"/>
    </row>
    <row r="139" spans="1:25" s="14" customFormat="1" ht="14.25" customHeight="1">
      <c r="A139" s="7"/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10"/>
      <c r="M139" s="10"/>
      <c r="N139" s="10"/>
      <c r="O139" s="10"/>
      <c r="P139" s="11"/>
      <c r="Q139" s="11"/>
      <c r="R139" s="11"/>
      <c r="S139" s="11"/>
      <c r="T139" s="11"/>
      <c r="U139" s="12"/>
      <c r="V139" s="12"/>
      <c r="W139" s="12"/>
      <c r="X139" s="13"/>
      <c r="Y139" s="13"/>
    </row>
    <row r="140" spans="1:25" s="14" customFormat="1" ht="54" customHeight="1">
      <c r="A140" s="7" t="s">
        <v>35</v>
      </c>
      <c r="B140" s="8" t="s">
        <v>36</v>
      </c>
      <c r="C140" s="8" t="s">
        <v>359</v>
      </c>
      <c r="D140" s="8" t="s">
        <v>375</v>
      </c>
      <c r="E140" s="8"/>
      <c r="F140" s="8" t="s">
        <v>371</v>
      </c>
      <c r="G140" s="9">
        <f>'2023'!G143</f>
        <v>11843.584000000001</v>
      </c>
      <c r="H140" s="9">
        <f>'2023'!H143</f>
        <v>6526.32</v>
      </c>
      <c r="I140" s="9">
        <f>'2023'!I143</f>
        <v>3362.8020000000001</v>
      </c>
      <c r="J140" s="9">
        <f>'2023'!J143</f>
        <v>10054.812</v>
      </c>
      <c r="K140" s="9">
        <f t="shared" ref="K140:K152" si="28">G140+H140+I140+J140</f>
        <v>31787.518000000004</v>
      </c>
      <c r="L140" s="10">
        <v>5132.6871645389992</v>
      </c>
      <c r="M140" s="10">
        <v>5132.6871645389992</v>
      </c>
      <c r="N140" s="10">
        <v>2271.36</v>
      </c>
      <c r="O140" s="10">
        <v>2362.2144000000003</v>
      </c>
      <c r="P140" s="11">
        <f t="shared" si="24"/>
        <v>33888368.624699458</v>
      </c>
      <c r="Q140" s="11">
        <f t="shared" si="25"/>
        <v>18673936.700474162</v>
      </c>
      <c r="R140" s="11">
        <f t="shared" si="25"/>
        <v>9316551.3535372745</v>
      </c>
      <c r="S140" s="11">
        <f t="shared" si="26"/>
        <v>27856582.7985599</v>
      </c>
      <c r="T140" s="11">
        <f t="shared" si="27"/>
        <v>89735439.477270797</v>
      </c>
      <c r="U140" s="12"/>
      <c r="V140" s="12"/>
      <c r="W140" s="12"/>
      <c r="X140" s="13"/>
      <c r="Y140" s="13"/>
    </row>
    <row r="141" spans="1:25" s="14" customFormat="1" ht="54" customHeight="1">
      <c r="A141" s="7" t="s">
        <v>152</v>
      </c>
      <c r="B141" s="8" t="s">
        <v>153</v>
      </c>
      <c r="C141" s="8" t="s">
        <v>359</v>
      </c>
      <c r="D141" s="8" t="s">
        <v>363</v>
      </c>
      <c r="E141" s="8"/>
      <c r="F141" s="8"/>
      <c r="G141" s="9">
        <f>'2023'!G144</f>
        <v>2776.9580000000001</v>
      </c>
      <c r="H141" s="9">
        <f>'2023'!H144</f>
        <v>1248.3309999999999</v>
      </c>
      <c r="I141" s="9">
        <f>'2023'!I144</f>
        <v>832.08799999999997</v>
      </c>
      <c r="J141" s="9">
        <f>'2023'!J144</f>
        <v>2544.0990000000002</v>
      </c>
      <c r="K141" s="9">
        <f t="shared" si="28"/>
        <v>7401.4759999999997</v>
      </c>
      <c r="L141" s="10">
        <v>5784.191636026686</v>
      </c>
      <c r="M141" s="10">
        <v>6440.1372831523822</v>
      </c>
      <c r="N141" s="10">
        <f>'2024'!O141</f>
        <v>2725.6320000000001</v>
      </c>
      <c r="O141" s="10">
        <f>N141*1.04</f>
        <v>2834.6572800000004</v>
      </c>
      <c r="P141" s="11">
        <f t="shared" si="24"/>
        <v>8493491.6497413944</v>
      </c>
      <c r="Q141" s="11">
        <f t="shared" si="25"/>
        <v>3818094.8090008283</v>
      </c>
      <c r="R141" s="11">
        <f t="shared" si="25"/>
        <v>3000076.6448630588</v>
      </c>
      <c r="S141" s="11">
        <f t="shared" si="26"/>
        <v>9172698.0705399718</v>
      </c>
      <c r="T141" s="11">
        <f t="shared" si="27"/>
        <v>24484361.174145252</v>
      </c>
      <c r="U141" s="12"/>
      <c r="V141" s="12"/>
      <c r="W141" s="12"/>
      <c r="X141" s="13"/>
      <c r="Y141" s="13"/>
    </row>
    <row r="142" spans="1:25" s="14" customFormat="1" ht="54" customHeight="1">
      <c r="A142" s="7" t="s">
        <v>47</v>
      </c>
      <c r="B142" s="8" t="s">
        <v>48</v>
      </c>
      <c r="C142" s="8" t="s">
        <v>359</v>
      </c>
      <c r="D142" s="8" t="s">
        <v>365</v>
      </c>
      <c r="E142" s="8" t="s">
        <v>366</v>
      </c>
      <c r="F142" s="8"/>
      <c r="G142" s="9">
        <f>'2023'!G145</f>
        <v>16319.521000000001</v>
      </c>
      <c r="H142" s="9">
        <f>'2023'!H145</f>
        <v>4907.2950000000001</v>
      </c>
      <c r="I142" s="9">
        <f>'2023'!I145</f>
        <v>811.46100000000001</v>
      </c>
      <c r="J142" s="9">
        <f>'2023'!J145</f>
        <v>10462.117</v>
      </c>
      <c r="K142" s="9">
        <f t="shared" si="28"/>
        <v>32500.394</v>
      </c>
      <c r="L142" s="10">
        <v>7438.5155257360002</v>
      </c>
      <c r="M142" s="10">
        <v>8273.0806822819941</v>
      </c>
      <c r="N142" s="10">
        <v>2271.36</v>
      </c>
      <c r="O142" s="10">
        <v>2362.2144000000003</v>
      </c>
      <c r="P142" s="11">
        <f t="shared" si="24"/>
        <v>84325503.11251469</v>
      </c>
      <c r="Q142" s="11">
        <f t="shared" si="25"/>
        <v>25356756.475666642</v>
      </c>
      <c r="R142" s="11">
        <f t="shared" si="25"/>
        <v>4796437.4642868284</v>
      </c>
      <c r="S142" s="11">
        <f t="shared" si="26"/>
        <v>61840174.616589241</v>
      </c>
      <c r="T142" s="11">
        <f t="shared" si="27"/>
        <v>176318871.6690574</v>
      </c>
      <c r="U142" s="12"/>
      <c r="V142" s="12"/>
      <c r="W142" s="12"/>
      <c r="X142" s="13"/>
      <c r="Y142" s="13"/>
    </row>
    <row r="143" spans="1:25" s="14" customFormat="1" ht="54" customHeight="1">
      <c r="A143" s="7" t="s">
        <v>47</v>
      </c>
      <c r="B143" s="8" t="s">
        <v>48</v>
      </c>
      <c r="C143" s="8" t="s">
        <v>359</v>
      </c>
      <c r="D143" s="8" t="s">
        <v>365</v>
      </c>
      <c r="E143" s="8" t="s">
        <v>367</v>
      </c>
      <c r="F143" s="8"/>
      <c r="G143" s="9">
        <f>'2023'!G146</f>
        <v>60.460999999999999</v>
      </c>
      <c r="H143" s="9">
        <f>'2023'!H146</f>
        <v>21.114000000000001</v>
      </c>
      <c r="I143" s="9">
        <f>'2023'!I146</f>
        <v>15.263999999999999</v>
      </c>
      <c r="J143" s="9">
        <f>'2023'!J146</f>
        <v>33.305</v>
      </c>
      <c r="K143" s="9">
        <f t="shared" si="28"/>
        <v>130.14400000000001</v>
      </c>
      <c r="L143" s="10">
        <v>7438.5155257360011</v>
      </c>
      <c r="M143" s="10">
        <v>8273.0806822819941</v>
      </c>
      <c r="N143" s="10">
        <v>1827.9040000000002</v>
      </c>
      <c r="O143" s="10">
        <v>1901.0201600000003</v>
      </c>
      <c r="P143" s="11">
        <f t="shared" si="24"/>
        <v>339223.18345752434</v>
      </c>
      <c r="Q143" s="11">
        <f t="shared" si="25"/>
        <v>118462.45175438993</v>
      </c>
      <c r="R143" s="11">
        <f t="shared" si="25"/>
        <v>97263.131812112348</v>
      </c>
      <c r="S143" s="11">
        <f t="shared" si="26"/>
        <v>212221.4756946018</v>
      </c>
      <c r="T143" s="11">
        <f t="shared" si="27"/>
        <v>767170.24271862837</v>
      </c>
      <c r="U143" s="12"/>
      <c r="V143" s="12"/>
      <c r="W143" s="12"/>
      <c r="X143" s="13"/>
      <c r="Y143" s="13"/>
    </row>
    <row r="144" spans="1:25" s="14" customFormat="1" ht="105" customHeight="1">
      <c r="A144" s="7" t="s">
        <v>154</v>
      </c>
      <c r="B144" s="8" t="s">
        <v>155</v>
      </c>
      <c r="C144" s="8" t="s">
        <v>359</v>
      </c>
      <c r="D144" s="8" t="s">
        <v>368</v>
      </c>
      <c r="E144" s="8" t="s">
        <v>369</v>
      </c>
      <c r="F144" s="8"/>
      <c r="G144" s="9">
        <f>11394.006+260.897+2.487</f>
        <v>11657.39</v>
      </c>
      <c r="H144" s="9">
        <f>5182.818+61.247+0.631</f>
        <v>5244.6960000000008</v>
      </c>
      <c r="I144" s="9">
        <f>2374.133+29.586+0.236</f>
        <v>2403.9549999999995</v>
      </c>
      <c r="J144" s="9">
        <f>10000.683+170.273+1.711</f>
        <v>10172.666999999999</v>
      </c>
      <c r="K144" s="9">
        <f t="shared" si="28"/>
        <v>29478.707999999999</v>
      </c>
      <c r="L144" s="10">
        <v>3764.679926196106</v>
      </c>
      <c r="M144" s="10">
        <v>4216.8346953998162</v>
      </c>
      <c r="N144" s="10">
        <f>'2024'!O144</f>
        <v>2725.6320000000001</v>
      </c>
      <c r="O144" s="10">
        <f>N144*1.04</f>
        <v>2834.6572800000004</v>
      </c>
      <c r="P144" s="11">
        <f t="shared" si="24"/>
        <v>12112586.904359221</v>
      </c>
      <c r="Q144" s="11">
        <f t="shared" si="25"/>
        <v>5449490.5023290124</v>
      </c>
      <c r="R144" s="11">
        <f t="shared" si="25"/>
        <v>3322692.3086374635</v>
      </c>
      <c r="S144" s="11">
        <f t="shared" si="26"/>
        <v>14060430.581782997</v>
      </c>
      <c r="T144" s="11">
        <f t="shared" si="27"/>
        <v>34945200.297108695</v>
      </c>
      <c r="U144" s="12"/>
      <c r="V144" s="12"/>
      <c r="W144" s="12"/>
      <c r="X144" s="13"/>
      <c r="Y144" s="13"/>
    </row>
    <row r="145" spans="1:25" s="14" customFormat="1" ht="53.25" customHeight="1">
      <c r="A145" s="7" t="s">
        <v>154</v>
      </c>
      <c r="B145" s="8" t="s">
        <v>155</v>
      </c>
      <c r="C145" s="8" t="s">
        <v>359</v>
      </c>
      <c r="D145" s="8" t="s">
        <v>368</v>
      </c>
      <c r="E145" s="8" t="s">
        <v>370</v>
      </c>
      <c r="F145" s="8"/>
      <c r="G145" s="9">
        <f>'2023'!G148</f>
        <v>139.26599999999999</v>
      </c>
      <c r="H145" s="9">
        <f>'2023'!H148</f>
        <v>92.843999999999994</v>
      </c>
      <c r="I145" s="9">
        <f>'2023'!I148</f>
        <v>46.421999999999997</v>
      </c>
      <c r="J145" s="9">
        <f>'2023'!J148</f>
        <v>139.26599999999999</v>
      </c>
      <c r="K145" s="9">
        <f t="shared" si="28"/>
        <v>417.798</v>
      </c>
      <c r="L145" s="10">
        <v>9414.6033355555519</v>
      </c>
      <c r="M145" s="10">
        <v>10089.394667756549</v>
      </c>
      <c r="N145" s="10">
        <v>2725.6320000000001</v>
      </c>
      <c r="O145" s="10">
        <v>2834.6572800000004</v>
      </c>
      <c r="P145" s="11">
        <f t="shared" si="24"/>
        <v>931546.28201747953</v>
      </c>
      <c r="Q145" s="11">
        <f t="shared" si="25"/>
        <v>621030.85467831965</v>
      </c>
      <c r="R145" s="11">
        <f t="shared" si="25"/>
        <v>336779.4190144345</v>
      </c>
      <c r="S145" s="11">
        <f t="shared" si="26"/>
        <v>1010338.2570433035</v>
      </c>
      <c r="T145" s="11">
        <f t="shared" si="27"/>
        <v>2899694.8127535372</v>
      </c>
      <c r="U145" s="12"/>
      <c r="V145" s="12"/>
      <c r="W145" s="12"/>
      <c r="X145" s="13"/>
      <c r="Y145" s="13"/>
    </row>
    <row r="146" spans="1:25" s="14" customFormat="1" ht="66.75" customHeight="1">
      <c r="A146" s="7" t="s">
        <v>35</v>
      </c>
      <c r="B146" s="8" t="s">
        <v>36</v>
      </c>
      <c r="C146" s="8" t="s">
        <v>359</v>
      </c>
      <c r="D146" s="8" t="s">
        <v>373</v>
      </c>
      <c r="E146" s="8"/>
      <c r="F146" s="8" t="s">
        <v>372</v>
      </c>
      <c r="G146" s="9">
        <f>'2023'!G149</f>
        <v>680.86200000000008</v>
      </c>
      <c r="H146" s="9">
        <f>'2023'!H149</f>
        <v>428.38</v>
      </c>
      <c r="I146" s="9">
        <f>'2023'!I149</f>
        <v>117.23</v>
      </c>
      <c r="J146" s="9">
        <f>'2023'!J149</f>
        <v>674.1</v>
      </c>
      <c r="K146" s="9">
        <f t="shared" si="28"/>
        <v>1900.5720000000001</v>
      </c>
      <c r="L146" s="10">
        <v>9303.3721112000003</v>
      </c>
      <c r="M146" s="10">
        <v>10275.99737737091</v>
      </c>
      <c r="N146" s="10">
        <v>2271.36</v>
      </c>
      <c r="O146" s="10">
        <v>2362.2144000000003</v>
      </c>
      <c r="P146" s="11">
        <f t="shared" si="24"/>
        <v>4787829.8300558552</v>
      </c>
      <c r="Q146" s="11">
        <f t="shared" si="25"/>
        <v>3012373.348195856</v>
      </c>
      <c r="R146" s="11">
        <f t="shared" si="25"/>
        <v>927732.77843719174</v>
      </c>
      <c r="S146" s="11">
        <f t="shared" si="26"/>
        <v>5334681.1050457302</v>
      </c>
      <c r="T146" s="11">
        <f t="shared" si="27"/>
        <v>14062617.061734634</v>
      </c>
      <c r="U146" s="12"/>
      <c r="V146" s="12"/>
      <c r="W146" s="12"/>
      <c r="X146" s="13"/>
      <c r="Y146" s="13"/>
    </row>
    <row r="147" spans="1:25" s="14" customFormat="1" ht="66.75" customHeight="1">
      <c r="A147" s="7" t="s">
        <v>35</v>
      </c>
      <c r="B147" s="8" t="s">
        <v>36</v>
      </c>
      <c r="C147" s="8" t="s">
        <v>359</v>
      </c>
      <c r="D147" s="8" t="s">
        <v>374</v>
      </c>
      <c r="E147" s="8"/>
      <c r="F147" s="8" t="s">
        <v>372</v>
      </c>
      <c r="G147" s="9">
        <f>'2023'!G150</f>
        <v>85.055999999999997</v>
      </c>
      <c r="H147" s="9">
        <f>'2023'!H150</f>
        <v>53.804000000000002</v>
      </c>
      <c r="I147" s="9">
        <f>'2023'!I150</f>
        <v>15.06</v>
      </c>
      <c r="J147" s="9">
        <f>'2023'!J150</f>
        <v>86.59</v>
      </c>
      <c r="K147" s="9">
        <f t="shared" si="28"/>
        <v>240.51000000000002</v>
      </c>
      <c r="L147" s="10">
        <v>8182.8964928000005</v>
      </c>
      <c r="M147" s="10">
        <v>9038.3811261381852</v>
      </c>
      <c r="N147" s="10">
        <v>2271.36</v>
      </c>
      <c r="O147" s="10">
        <v>2362.2144000000003</v>
      </c>
      <c r="P147" s="11">
        <f t="shared" si="24"/>
        <v>502811.64793159679</v>
      </c>
      <c r="Q147" s="11">
        <f t="shared" si="25"/>
        <v>318064.30945861118</v>
      </c>
      <c r="R147" s="11">
        <f t="shared" si="25"/>
        <v>100543.07089564107</v>
      </c>
      <c r="S147" s="11">
        <f t="shared" si="26"/>
        <v>578089.27681630547</v>
      </c>
      <c r="T147" s="11">
        <f t="shared" si="27"/>
        <v>1499508.3051021546</v>
      </c>
      <c r="U147" s="12"/>
      <c r="V147" s="12"/>
      <c r="W147" s="12"/>
      <c r="X147" s="13"/>
      <c r="Y147" s="13"/>
    </row>
    <row r="148" spans="1:25" s="14" customFormat="1" ht="63.75" customHeight="1">
      <c r="A148" s="7" t="s">
        <v>154</v>
      </c>
      <c r="B148" s="8" t="s">
        <v>155</v>
      </c>
      <c r="C148" s="8" t="s">
        <v>359</v>
      </c>
      <c r="D148" s="8" t="s">
        <v>229</v>
      </c>
      <c r="E148" s="8"/>
      <c r="F148" s="8"/>
      <c r="G148" s="9">
        <f>'2023'!G151</f>
        <v>94.668999999999997</v>
      </c>
      <c r="H148" s="9">
        <f>'2023'!H151</f>
        <v>63.765999999999998</v>
      </c>
      <c r="I148" s="9">
        <f>'2023'!I151</f>
        <v>16.02</v>
      </c>
      <c r="J148" s="9">
        <f>'2023'!J151</f>
        <v>98.43</v>
      </c>
      <c r="K148" s="9">
        <f t="shared" si="28"/>
        <v>272.88499999999999</v>
      </c>
      <c r="L148" s="10">
        <v>0</v>
      </c>
      <c r="M148" s="10">
        <v>0</v>
      </c>
      <c r="N148" s="10">
        <v>0</v>
      </c>
      <c r="O148" s="10">
        <v>0</v>
      </c>
      <c r="P148" s="11">
        <f t="shared" si="24"/>
        <v>0</v>
      </c>
      <c r="Q148" s="11">
        <f t="shared" si="25"/>
        <v>0</v>
      </c>
      <c r="R148" s="11">
        <f t="shared" si="25"/>
        <v>0</v>
      </c>
      <c r="S148" s="11">
        <f t="shared" si="26"/>
        <v>0</v>
      </c>
      <c r="T148" s="11">
        <f t="shared" si="27"/>
        <v>0</v>
      </c>
      <c r="U148" s="12"/>
      <c r="V148" s="12"/>
      <c r="W148" s="12"/>
      <c r="X148" s="13"/>
      <c r="Y148" s="13"/>
    </row>
    <row r="149" spans="1:25" s="14" customFormat="1" ht="57" customHeight="1">
      <c r="A149" s="7" t="s">
        <v>50</v>
      </c>
      <c r="B149" s="8" t="s">
        <v>77</v>
      </c>
      <c r="C149" s="8" t="s">
        <v>359</v>
      </c>
      <c r="D149" s="8" t="s">
        <v>363</v>
      </c>
      <c r="E149" s="8" t="s">
        <v>364</v>
      </c>
      <c r="F149" s="8"/>
      <c r="G149" s="9">
        <f>'2023'!G152</f>
        <v>956.94399999999996</v>
      </c>
      <c r="H149" s="9">
        <f>'2023'!H152</f>
        <v>354.37099999999998</v>
      </c>
      <c r="I149" s="9">
        <f>'2023'!I152</f>
        <v>225.078</v>
      </c>
      <c r="J149" s="9">
        <f>'2023'!J152</f>
        <v>763.15499999999997</v>
      </c>
      <c r="K149" s="9">
        <f t="shared" si="28"/>
        <v>2299.5479999999998</v>
      </c>
      <c r="L149" s="10">
        <v>3175.9739839999997</v>
      </c>
      <c r="M149" s="10">
        <v>3525.4830827177038</v>
      </c>
      <c r="N149" s="10">
        <v>2271.36</v>
      </c>
      <c r="O149" s="10">
        <v>2362.2144000000003</v>
      </c>
      <c r="P149" s="11">
        <f t="shared" si="24"/>
        <v>865664.92430489557</v>
      </c>
      <c r="Q149" s="11">
        <f t="shared" si="25"/>
        <v>320568.96212406387</v>
      </c>
      <c r="R149" s="11">
        <f t="shared" si="25"/>
        <v>261826.18856873529</v>
      </c>
      <c r="S149" s="11">
        <f t="shared" si="26"/>
        <v>887754.31155942904</v>
      </c>
      <c r="T149" s="11">
        <f t="shared" si="27"/>
        <v>2335814.3865571236</v>
      </c>
      <c r="U149" s="12"/>
      <c r="V149" s="12"/>
      <c r="W149" s="12"/>
      <c r="X149" s="13"/>
      <c r="Y149" s="13"/>
    </row>
    <row r="150" spans="1:25" s="14" customFormat="1" ht="104.25" customHeight="1">
      <c r="A150" s="7" t="s">
        <v>124</v>
      </c>
      <c r="B150" s="8" t="s">
        <v>125</v>
      </c>
      <c r="C150" s="8" t="s">
        <v>359</v>
      </c>
      <c r="D150" s="8" t="s">
        <v>360</v>
      </c>
      <c r="E150" s="8"/>
      <c r="F150" s="8"/>
      <c r="G150" s="9">
        <f>'2023'!G153</f>
        <v>1079.4390000000001</v>
      </c>
      <c r="H150" s="9">
        <f>'2023'!H153</f>
        <v>473.589</v>
      </c>
      <c r="I150" s="9">
        <f>'2023'!I153</f>
        <v>303.3</v>
      </c>
      <c r="J150" s="9">
        <f>'2023'!J153</f>
        <v>1057.0709999999999</v>
      </c>
      <c r="K150" s="9">
        <f t="shared" si="28"/>
        <v>2913.3989999999999</v>
      </c>
      <c r="L150" s="10">
        <v>5429.1575673579473</v>
      </c>
      <c r="M150" s="10">
        <v>6083.5976453988669</v>
      </c>
      <c r="N150" s="10">
        <f>'2024'!O150</f>
        <v>2725.6320000000001</v>
      </c>
      <c r="O150" s="10">
        <f>N150*1.04</f>
        <v>2834.6572800000004</v>
      </c>
      <c r="P150" s="11">
        <f t="shared" si="24"/>
        <v>2918290.9349032952</v>
      </c>
      <c r="Q150" s="11">
        <f t="shared" si="25"/>
        <v>1280359.9699194829</v>
      </c>
      <c r="R150" s="11">
        <f t="shared" si="25"/>
        <v>985403.61282547622</v>
      </c>
      <c r="S150" s="11">
        <f t="shared" si="26"/>
        <v>3434360.6409925451</v>
      </c>
      <c r="T150" s="11">
        <f t="shared" si="27"/>
        <v>8618415.1586408</v>
      </c>
      <c r="U150" s="12"/>
      <c r="V150" s="12"/>
      <c r="W150" s="12"/>
      <c r="X150" s="13"/>
      <c r="Y150" s="13"/>
    </row>
    <row r="151" spans="1:25" s="14" customFormat="1" ht="104.25" customHeight="1">
      <c r="A151" s="7" t="s">
        <v>124</v>
      </c>
      <c r="B151" s="8" t="s">
        <v>125</v>
      </c>
      <c r="C151" s="8" t="s">
        <v>359</v>
      </c>
      <c r="D151" s="8" t="s">
        <v>361</v>
      </c>
      <c r="E151" s="8"/>
      <c r="F151" s="8"/>
      <c r="G151" s="9">
        <f>'2023'!G154</f>
        <v>737.91899999999998</v>
      </c>
      <c r="H151" s="9">
        <f>'2023'!H154</f>
        <v>349.12400000000002</v>
      </c>
      <c r="I151" s="9">
        <f>'2023'!I154</f>
        <v>229.57499999999999</v>
      </c>
      <c r="J151" s="9">
        <f>'2023'!J154</f>
        <v>737.91800000000001</v>
      </c>
      <c r="K151" s="9">
        <f t="shared" si="28"/>
        <v>2054.5360000000001</v>
      </c>
      <c r="L151" s="10">
        <v>7976.3043800000014</v>
      </c>
      <c r="M151" s="10">
        <v>8893.5793836999983</v>
      </c>
      <c r="N151" s="10">
        <f>'2024'!O151</f>
        <v>2725.6320000000001</v>
      </c>
      <c r="O151" s="10">
        <f t="shared" ref="O151:O152" si="29">N151*1.04</f>
        <v>2834.6572800000004</v>
      </c>
      <c r="P151" s="11">
        <f t="shared" si="24"/>
        <v>3874570.9119772213</v>
      </c>
      <c r="Q151" s="11">
        <f t="shared" si="25"/>
        <v>1833135.7439951207</v>
      </c>
      <c r="R151" s="11">
        <f t="shared" si="25"/>
        <v>1390977.0419569269</v>
      </c>
      <c r="S151" s="11">
        <f t="shared" si="26"/>
        <v>4470987.6809180947</v>
      </c>
      <c r="T151" s="11">
        <f t="shared" si="27"/>
        <v>11569671.378847364</v>
      </c>
      <c r="U151" s="12"/>
      <c r="V151" s="12"/>
      <c r="W151" s="12"/>
      <c r="X151" s="13"/>
      <c r="Y151" s="13"/>
    </row>
    <row r="152" spans="1:25" s="14" customFormat="1" ht="54" customHeight="1">
      <c r="A152" s="7" t="s">
        <v>124</v>
      </c>
      <c r="B152" s="8" t="s">
        <v>125</v>
      </c>
      <c r="C152" s="8" t="s">
        <v>359</v>
      </c>
      <c r="D152" s="8" t="s">
        <v>362</v>
      </c>
      <c r="E152" s="8"/>
      <c r="F152" s="8"/>
      <c r="G152" s="9">
        <f>'2023'!G155</f>
        <v>8.7780000000000005</v>
      </c>
      <c r="H152" s="9">
        <f>'2023'!H155</f>
        <v>4.1530000000000005</v>
      </c>
      <c r="I152" s="9">
        <f>'2023'!I155</f>
        <v>2.7309999999999999</v>
      </c>
      <c r="J152" s="9">
        <f>'2023'!J155</f>
        <v>8.7780000000000005</v>
      </c>
      <c r="K152" s="9">
        <f t="shared" si="28"/>
        <v>24.44</v>
      </c>
      <c r="L152" s="10">
        <v>8269.0038371278079</v>
      </c>
      <c r="M152" s="10">
        <v>9246.8294836776258</v>
      </c>
      <c r="N152" s="10">
        <f>'2024'!O152</f>
        <v>2725.6320000000001</v>
      </c>
      <c r="O152" s="10">
        <f t="shared" si="29"/>
        <v>2834.6572800000004</v>
      </c>
      <c r="P152" s="11">
        <f t="shared" si="24"/>
        <v>48659.7179863079</v>
      </c>
      <c r="Q152" s="11">
        <f t="shared" si="25"/>
        <v>23021.62323959179</v>
      </c>
      <c r="R152" s="11">
        <f t="shared" si="25"/>
        <v>17511.642288243595</v>
      </c>
      <c r="S152" s="11">
        <f t="shared" si="26"/>
        <v>56286.047603882202</v>
      </c>
      <c r="T152" s="11">
        <f t="shared" si="27"/>
        <v>145479.03111802551</v>
      </c>
      <c r="U152" s="12"/>
      <c r="V152" s="12"/>
      <c r="W152" s="12"/>
      <c r="X152" s="13"/>
      <c r="Y152" s="13"/>
    </row>
    <row r="153" spans="1:25" s="14" customFormat="1" ht="14.25" customHeight="1">
      <c r="A153" s="7"/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10"/>
      <c r="M153" s="10"/>
      <c r="N153" s="10"/>
      <c r="O153" s="10"/>
      <c r="P153" s="11"/>
      <c r="Q153" s="11"/>
      <c r="R153" s="11"/>
      <c r="S153" s="11"/>
      <c r="T153" s="11"/>
      <c r="U153" s="12"/>
      <c r="V153" s="12"/>
      <c r="W153" s="12"/>
      <c r="X153" s="13"/>
      <c r="Y153" s="13"/>
    </row>
    <row r="154" spans="1:25" s="14" customFormat="1" ht="55.5" customHeight="1">
      <c r="A154" s="7" t="s">
        <v>263</v>
      </c>
      <c r="B154" s="8" t="s">
        <v>376</v>
      </c>
      <c r="C154" s="8" t="s">
        <v>156</v>
      </c>
      <c r="D154" s="8" t="s">
        <v>264</v>
      </c>
      <c r="E154" s="8"/>
      <c r="F154" s="8"/>
      <c r="G154" s="9">
        <f>'2023'!G157</f>
        <v>52.177000000000007</v>
      </c>
      <c r="H154" s="9">
        <f>'2023'!H157</f>
        <v>20</v>
      </c>
      <c r="I154" s="9">
        <f>'2023'!I157</f>
        <v>4.7190000000000003</v>
      </c>
      <c r="J154" s="9">
        <f>'2023'!J157</f>
        <v>40.251999999999995</v>
      </c>
      <c r="K154" s="9">
        <f t="shared" ref="K154:K171" si="30">G154+H154+I154+J154</f>
        <v>117.148</v>
      </c>
      <c r="L154" s="10">
        <v>5407.7752312000011</v>
      </c>
      <c r="M154" s="10">
        <v>6076.4786200043018</v>
      </c>
      <c r="N154" s="10">
        <v>2022.5920000000001</v>
      </c>
      <c r="O154" s="10">
        <v>2103.49568</v>
      </c>
      <c r="P154" s="11">
        <f t="shared" si="24"/>
        <v>176628.70545432248</v>
      </c>
      <c r="Q154" s="11">
        <f t="shared" si="25"/>
        <v>67703.664624000026</v>
      </c>
      <c r="R154" s="11">
        <f t="shared" si="25"/>
        <v>18748.506493880301</v>
      </c>
      <c r="S154" s="11">
        <f t="shared" si="26"/>
        <v>159920.50930105313</v>
      </c>
      <c r="T154" s="11">
        <f t="shared" si="27"/>
        <v>423001.38587325596</v>
      </c>
      <c r="U154" s="12"/>
      <c r="V154" s="12"/>
      <c r="W154" s="12"/>
      <c r="X154" s="13"/>
      <c r="Y154" s="13"/>
    </row>
    <row r="155" spans="1:25" s="14" customFormat="1" ht="62.25" customHeight="1">
      <c r="A155" s="7" t="s">
        <v>157</v>
      </c>
      <c r="B155" s="8" t="s">
        <v>158</v>
      </c>
      <c r="C155" s="8" t="s">
        <v>156</v>
      </c>
      <c r="D155" s="8" t="s">
        <v>159</v>
      </c>
      <c r="E155" s="8"/>
      <c r="F155" s="8"/>
      <c r="G155" s="9">
        <f>'2023'!G158</f>
        <v>778.12400000000002</v>
      </c>
      <c r="H155" s="9">
        <f>'2023'!H158</f>
        <v>768.52</v>
      </c>
      <c r="I155" s="9">
        <f>'2023'!I158</f>
        <v>195.49700000000001</v>
      </c>
      <c r="J155" s="9">
        <f>'2023'!J158</f>
        <v>713.76700000000005</v>
      </c>
      <c r="K155" s="9">
        <f t="shared" si="30"/>
        <v>2455.9080000000004</v>
      </c>
      <c r="L155" s="10">
        <v>6290.5659684000011</v>
      </c>
      <c r="M155" s="10">
        <v>6979.5327173200003</v>
      </c>
      <c r="N155" s="10">
        <v>2427.1104000000005</v>
      </c>
      <c r="O155" s="10">
        <v>2524.1948160000006</v>
      </c>
      <c r="P155" s="11">
        <f t="shared" si="24"/>
        <v>3006247.5007056822</v>
      </c>
      <c r="Q155" s="11">
        <f t="shared" si="25"/>
        <v>2969142.8734267685</v>
      </c>
      <c r="R155" s="11">
        <f t="shared" si="25"/>
        <v>871005.1936943559</v>
      </c>
      <c r="S155" s="11">
        <f t="shared" si="26"/>
        <v>3180073.167811472</v>
      </c>
      <c r="T155" s="11">
        <f t="shared" si="27"/>
        <v>10026468.735638279</v>
      </c>
      <c r="U155" s="12"/>
      <c r="V155" s="12"/>
      <c r="W155" s="12"/>
      <c r="X155" s="13"/>
      <c r="Y155" s="13"/>
    </row>
    <row r="156" spans="1:25" s="14" customFormat="1" ht="53.25" customHeight="1">
      <c r="A156" s="7" t="s">
        <v>160</v>
      </c>
      <c r="B156" s="8" t="s">
        <v>161</v>
      </c>
      <c r="C156" s="8" t="s">
        <v>156</v>
      </c>
      <c r="D156" s="8" t="s">
        <v>377</v>
      </c>
      <c r="E156" s="8" t="s">
        <v>378</v>
      </c>
      <c r="F156" s="8"/>
      <c r="G156" s="9">
        <f>'2023'!G159</f>
        <v>880.45100000000002</v>
      </c>
      <c r="H156" s="9">
        <f>'2023'!H159</f>
        <v>584</v>
      </c>
      <c r="I156" s="9">
        <f>'2023'!I159</f>
        <v>293</v>
      </c>
      <c r="J156" s="9">
        <f>'2023'!J159</f>
        <v>877</v>
      </c>
      <c r="K156" s="9">
        <f t="shared" si="30"/>
        <v>2634.451</v>
      </c>
      <c r="L156" s="10">
        <v>7754.4705618800008</v>
      </c>
      <c r="M156" s="10">
        <v>7754.4705618800017</v>
      </c>
      <c r="N156" s="10">
        <v>2022.5920000000001</v>
      </c>
      <c r="O156" s="10">
        <v>2103.49568</v>
      </c>
      <c r="P156" s="11">
        <f t="shared" si="24"/>
        <v>5046638.2116858093</v>
      </c>
      <c r="Q156" s="11">
        <f t="shared" si="25"/>
        <v>3347417.0801379206</v>
      </c>
      <c r="R156" s="11">
        <f t="shared" si="25"/>
        <v>1655735.6403908406</v>
      </c>
      <c r="S156" s="11">
        <f t="shared" si="26"/>
        <v>4955904.9714087611</v>
      </c>
      <c r="T156" s="11">
        <f t="shared" si="27"/>
        <v>15005695.903623331</v>
      </c>
      <c r="U156" s="12"/>
      <c r="V156" s="12"/>
      <c r="W156" s="12"/>
      <c r="X156" s="13"/>
      <c r="Y156" s="13"/>
    </row>
    <row r="157" spans="1:25" s="14" customFormat="1" ht="53.25" customHeight="1">
      <c r="A157" s="7" t="s">
        <v>160</v>
      </c>
      <c r="B157" s="8" t="s">
        <v>161</v>
      </c>
      <c r="C157" s="8" t="s">
        <v>156</v>
      </c>
      <c r="D157" s="8" t="s">
        <v>377</v>
      </c>
      <c r="E157" s="8" t="s">
        <v>379</v>
      </c>
      <c r="F157" s="8"/>
      <c r="G157" s="9">
        <f>'2023'!G160</f>
        <v>1198.8810000000001</v>
      </c>
      <c r="H157" s="9">
        <f>'2023'!H160</f>
        <v>799.25400000000002</v>
      </c>
      <c r="I157" s="9">
        <f>'2023'!I160</f>
        <v>399.62700000000001</v>
      </c>
      <c r="J157" s="9">
        <f>'2023'!J160</f>
        <v>1198.8810000000001</v>
      </c>
      <c r="K157" s="9">
        <f t="shared" si="30"/>
        <v>3596.643</v>
      </c>
      <c r="L157" s="10">
        <v>6243.2337780399994</v>
      </c>
      <c r="M157" s="10">
        <v>6243.2337780399985</v>
      </c>
      <c r="N157" s="10">
        <v>1600.768</v>
      </c>
      <c r="O157" s="10">
        <v>1664.79872</v>
      </c>
      <c r="P157" s="11">
        <f t="shared" si="24"/>
        <v>5565764.0144423731</v>
      </c>
      <c r="Q157" s="11">
        <f t="shared" si="25"/>
        <v>3710509.3429615819</v>
      </c>
      <c r="R157" s="11">
        <f t="shared" si="25"/>
        <v>1829666.2669393506</v>
      </c>
      <c r="S157" s="11">
        <f t="shared" si="26"/>
        <v>5488998.8008180521</v>
      </c>
      <c r="T157" s="11">
        <f t="shared" si="27"/>
        <v>16594938.425161358</v>
      </c>
      <c r="U157" s="12"/>
      <c r="V157" s="12"/>
      <c r="W157" s="12"/>
      <c r="X157" s="13"/>
      <c r="Y157" s="13"/>
    </row>
    <row r="158" spans="1:25" s="14" customFormat="1" ht="53.25" customHeight="1">
      <c r="A158" s="7" t="s">
        <v>160</v>
      </c>
      <c r="B158" s="8" t="s">
        <v>161</v>
      </c>
      <c r="C158" s="8" t="s">
        <v>156</v>
      </c>
      <c r="D158" s="8" t="s">
        <v>377</v>
      </c>
      <c r="E158" s="8" t="s">
        <v>380</v>
      </c>
      <c r="F158" s="8"/>
      <c r="G158" s="9">
        <f>'2023'!G161</f>
        <v>374.33100000000002</v>
      </c>
      <c r="H158" s="9">
        <f>'2023'!H161</f>
        <v>249.554</v>
      </c>
      <c r="I158" s="9">
        <f>'2023'!I161</f>
        <v>124.777</v>
      </c>
      <c r="J158" s="9">
        <f>'2023'!J161</f>
        <v>374.33100000000002</v>
      </c>
      <c r="K158" s="9">
        <f t="shared" si="30"/>
        <v>1122.9929999999999</v>
      </c>
      <c r="L158" s="10">
        <v>7605.1018455600006</v>
      </c>
      <c r="M158" s="10">
        <v>7605.1018455600006</v>
      </c>
      <c r="N158" s="10">
        <v>2022.5920000000001</v>
      </c>
      <c r="O158" s="10">
        <v>2103.49568</v>
      </c>
      <c r="P158" s="11">
        <f t="shared" si="24"/>
        <v>2089706.4929983204</v>
      </c>
      <c r="Q158" s="11">
        <f t="shared" si="25"/>
        <v>1393137.6619988803</v>
      </c>
      <c r="R158" s="11">
        <f t="shared" si="25"/>
        <v>686473.91252008022</v>
      </c>
      <c r="S158" s="11">
        <f t="shared" si="26"/>
        <v>2059421.7375602408</v>
      </c>
      <c r="T158" s="11">
        <f t="shared" si="27"/>
        <v>6228739.8050775221</v>
      </c>
      <c r="U158" s="12"/>
      <c r="V158" s="12"/>
      <c r="W158" s="12"/>
      <c r="X158" s="13"/>
      <c r="Y158" s="13"/>
    </row>
    <row r="159" spans="1:25" s="14" customFormat="1" ht="53.25" customHeight="1">
      <c r="A159" s="7" t="s">
        <v>162</v>
      </c>
      <c r="B159" s="8" t="s">
        <v>381</v>
      </c>
      <c r="C159" s="8" t="s">
        <v>156</v>
      </c>
      <c r="D159" s="8" t="s">
        <v>163</v>
      </c>
      <c r="E159" s="8"/>
      <c r="F159" s="8"/>
      <c r="G159" s="9">
        <f>'2023'!G162</f>
        <v>408.92700000000002</v>
      </c>
      <c r="H159" s="9">
        <f>'2023'!H162</f>
        <v>272.61200000000002</v>
      </c>
      <c r="I159" s="9">
        <f>'2023'!I162</f>
        <v>136.30600000000001</v>
      </c>
      <c r="J159" s="9">
        <f>'2023'!J162</f>
        <v>408.91800000000001</v>
      </c>
      <c r="K159" s="9">
        <f t="shared" si="30"/>
        <v>1226.7629999999999</v>
      </c>
      <c r="L159" s="10">
        <v>7476.7485244400004</v>
      </c>
      <c r="M159" s="10">
        <v>8336.5746047506018</v>
      </c>
      <c r="N159" s="10">
        <v>2427.1104000000005</v>
      </c>
      <c r="O159" s="10">
        <v>2524.1948160000006</v>
      </c>
      <c r="P159" s="11">
        <f t="shared" si="24"/>
        <v>2064933.3693128759</v>
      </c>
      <c r="Q159" s="11">
        <f t="shared" si="25"/>
        <v>1376591.9483798374</v>
      </c>
      <c r="R159" s="11">
        <f t="shared" si="25"/>
        <v>792262.2394854395</v>
      </c>
      <c r="S159" s="11">
        <f t="shared" si="26"/>
        <v>2376786.7184563181</v>
      </c>
      <c r="T159" s="11">
        <f t="shared" si="27"/>
        <v>6610574.2756344713</v>
      </c>
      <c r="U159" s="12"/>
      <c r="V159" s="12"/>
      <c r="W159" s="12"/>
      <c r="X159" s="13"/>
      <c r="Y159" s="13"/>
    </row>
    <row r="160" spans="1:25" s="14" customFormat="1" ht="53.25" customHeight="1">
      <c r="A160" s="7" t="s">
        <v>162</v>
      </c>
      <c r="B160" s="8" t="s">
        <v>381</v>
      </c>
      <c r="C160" s="8" t="s">
        <v>156</v>
      </c>
      <c r="D160" s="8" t="s">
        <v>164</v>
      </c>
      <c r="E160" s="8"/>
      <c r="F160" s="8"/>
      <c r="G160" s="9">
        <f>'2023'!G163</f>
        <v>252.417</v>
      </c>
      <c r="H160" s="9">
        <f>'2023'!H163</f>
        <v>75.363</v>
      </c>
      <c r="I160" s="9">
        <f>'2023'!I163</f>
        <v>32.423000000000002</v>
      </c>
      <c r="J160" s="9">
        <f>'2023'!J163</f>
        <v>160.06199999999998</v>
      </c>
      <c r="K160" s="9">
        <f t="shared" si="30"/>
        <v>520.26499999999999</v>
      </c>
      <c r="L160" s="10">
        <v>9920.7605311000043</v>
      </c>
      <c r="M160" s="10">
        <v>10844.278448030593</v>
      </c>
      <c r="N160" s="10">
        <v>2427.1104000000005</v>
      </c>
      <c r="O160" s="10">
        <v>2524.1948160000006</v>
      </c>
      <c r="P160" s="11">
        <f t="shared" si="24"/>
        <v>1891524.6851418696</v>
      </c>
      <c r="Q160" s="11">
        <f t="shared" si="25"/>
        <v>564743.95483008958</v>
      </c>
      <c r="R160" s="11">
        <f t="shared" si="25"/>
        <v>269762.07160132792</v>
      </c>
      <c r="S160" s="11">
        <f t="shared" si="26"/>
        <v>1331729.2263100804</v>
      </c>
      <c r="T160" s="11">
        <f t="shared" si="27"/>
        <v>4057759.9378833678</v>
      </c>
      <c r="U160" s="12"/>
      <c r="V160" s="12"/>
      <c r="W160" s="12"/>
      <c r="X160" s="13"/>
      <c r="Y160" s="13"/>
    </row>
    <row r="161" spans="1:25" s="14" customFormat="1" ht="53.25" customHeight="1">
      <c r="A161" s="7" t="s">
        <v>150</v>
      </c>
      <c r="B161" s="8" t="s">
        <v>151</v>
      </c>
      <c r="C161" s="8" t="s">
        <v>156</v>
      </c>
      <c r="D161" s="8" t="s">
        <v>163</v>
      </c>
      <c r="E161" s="8"/>
      <c r="F161" s="8"/>
      <c r="G161" s="9">
        <f>'2023'!G164</f>
        <v>7679.616</v>
      </c>
      <c r="H161" s="9">
        <f>'2023'!H164</f>
        <v>3285.1750000000002</v>
      </c>
      <c r="I161" s="9">
        <f>'2023'!I164</f>
        <v>1794.125</v>
      </c>
      <c r="J161" s="9">
        <f>'2023'!J164</f>
        <v>5831.8869999999997</v>
      </c>
      <c r="K161" s="9">
        <f t="shared" si="30"/>
        <v>18590.803</v>
      </c>
      <c r="L161" s="10">
        <v>2422.9605666000007</v>
      </c>
      <c r="M161" s="10">
        <v>2559.4834176636014</v>
      </c>
      <c r="N161" s="10">
        <v>2022.5920000000001</v>
      </c>
      <c r="O161" s="10">
        <v>2103.49568</v>
      </c>
      <c r="P161" s="11">
        <f t="shared" si="24"/>
        <v>3074676.84995843</v>
      </c>
      <c r="Q161" s="11">
        <f t="shared" si="25"/>
        <v>1315280.805780157</v>
      </c>
      <c r="R161" s="11">
        <f t="shared" si="25"/>
        <v>818098.99983570876</v>
      </c>
      <c r="S161" s="11">
        <f t="shared" si="26"/>
        <v>2659268.9594397671</v>
      </c>
      <c r="T161" s="11">
        <f t="shared" si="27"/>
        <v>7867325.6150140632</v>
      </c>
      <c r="U161" s="12"/>
      <c r="V161" s="12"/>
      <c r="W161" s="12"/>
      <c r="X161" s="13"/>
      <c r="Y161" s="13"/>
    </row>
    <row r="162" spans="1:25" s="14" customFormat="1" ht="53.25" customHeight="1">
      <c r="A162" s="7" t="s">
        <v>150</v>
      </c>
      <c r="B162" s="8" t="s">
        <v>151</v>
      </c>
      <c r="C162" s="8" t="s">
        <v>156</v>
      </c>
      <c r="D162" s="8" t="s">
        <v>165</v>
      </c>
      <c r="E162" s="8"/>
      <c r="F162" s="8"/>
      <c r="G162" s="9">
        <f>'2023'!G165</f>
        <v>4365.674</v>
      </c>
      <c r="H162" s="9">
        <f>'2023'!H165</f>
        <v>1604.848</v>
      </c>
      <c r="I162" s="9">
        <f>'2023'!I165</f>
        <v>733.42499999999995</v>
      </c>
      <c r="J162" s="9">
        <f>'2023'!J165</f>
        <v>2949.7310000000002</v>
      </c>
      <c r="K162" s="9">
        <f t="shared" si="30"/>
        <v>9653.6779999999999</v>
      </c>
      <c r="L162" s="10">
        <v>3610.2874200599999</v>
      </c>
      <c r="M162" s="10">
        <v>4057.9241352156887</v>
      </c>
      <c r="N162" s="10">
        <v>2022.5920000000001</v>
      </c>
      <c r="O162" s="10">
        <v>2103.49568</v>
      </c>
      <c r="P162" s="11">
        <f t="shared" si="24"/>
        <v>6931360.6152750198</v>
      </c>
      <c r="Q162" s="11">
        <f t="shared" si="25"/>
        <v>2548009.8194924504</v>
      </c>
      <c r="R162" s="11">
        <f t="shared" si="25"/>
        <v>1433426.6897665665</v>
      </c>
      <c r="S162" s="11">
        <f t="shared" si="26"/>
        <v>5765038.2016318291</v>
      </c>
      <c r="T162" s="11">
        <f t="shared" si="27"/>
        <v>16677835.326165866</v>
      </c>
      <c r="U162" s="12"/>
      <c r="V162" s="12"/>
      <c r="W162" s="12"/>
      <c r="X162" s="13"/>
      <c r="Y162" s="13"/>
    </row>
    <row r="163" spans="1:25" s="14" customFormat="1" ht="53.25" customHeight="1">
      <c r="A163" s="7" t="s">
        <v>47</v>
      </c>
      <c r="B163" s="8" t="s">
        <v>48</v>
      </c>
      <c r="C163" s="8" t="s">
        <v>156</v>
      </c>
      <c r="D163" s="8"/>
      <c r="E163" s="8"/>
      <c r="F163" s="8"/>
      <c r="G163" s="9">
        <f>'2023'!G166</f>
        <v>4452.1480000000001</v>
      </c>
      <c r="H163" s="9">
        <f>'2023'!H166</f>
        <v>2281.654</v>
      </c>
      <c r="I163" s="9">
        <f>'2023'!I166</f>
        <v>1122.807</v>
      </c>
      <c r="J163" s="9">
        <f>'2023'!J166</f>
        <v>3874.9610000000002</v>
      </c>
      <c r="K163" s="9">
        <f t="shared" si="30"/>
        <v>11731.57</v>
      </c>
      <c r="L163" s="10">
        <v>2106.3950033174783</v>
      </c>
      <c r="M163" s="10">
        <v>2310.0604817878761</v>
      </c>
      <c r="N163" s="10">
        <v>1730.56</v>
      </c>
      <c r="O163" s="10">
        <v>1799.78</v>
      </c>
      <c r="P163" s="11">
        <f t="shared" si="24"/>
        <v>1673273.0583499048</v>
      </c>
      <c r="Q163" s="11">
        <f t="shared" si="25"/>
        <v>857525.43865933781</v>
      </c>
      <c r="R163" s="11">
        <f t="shared" si="25"/>
        <v>572946.49691479991</v>
      </c>
      <c r="S163" s="11">
        <f t="shared" si="26"/>
        <v>1977316.9659892307</v>
      </c>
      <c r="T163" s="11">
        <f t="shared" si="27"/>
        <v>5081061.9599132733</v>
      </c>
      <c r="U163" s="12"/>
      <c r="V163" s="12"/>
      <c r="W163" s="12"/>
      <c r="X163" s="13"/>
      <c r="Y163" s="13"/>
    </row>
    <row r="164" spans="1:25" s="14" customFormat="1" ht="53.25" customHeight="1">
      <c r="A164" s="7" t="s">
        <v>166</v>
      </c>
      <c r="B164" s="8" t="s">
        <v>167</v>
      </c>
      <c r="C164" s="8" t="s">
        <v>156</v>
      </c>
      <c r="D164" s="8" t="s">
        <v>159</v>
      </c>
      <c r="E164" s="8"/>
      <c r="F164" s="8"/>
      <c r="G164" s="9">
        <f>'2023'!G167</f>
        <v>9325.8330000000005</v>
      </c>
      <c r="H164" s="9">
        <f>'2023'!H167</f>
        <v>4877.3460000000005</v>
      </c>
      <c r="I164" s="9">
        <f>'2023'!I167</f>
        <v>2261.9639999999999</v>
      </c>
      <c r="J164" s="9">
        <f>'2023'!J167</f>
        <v>7859.246000000001</v>
      </c>
      <c r="K164" s="9">
        <f t="shared" si="30"/>
        <v>24324.389000000003</v>
      </c>
      <c r="L164" s="10">
        <v>5785.2074464128746</v>
      </c>
      <c r="M164" s="10">
        <v>6432.5642403697493</v>
      </c>
      <c r="N164" s="10">
        <v>2022.5920000000001</v>
      </c>
      <c r="O164" s="10">
        <v>2103.49568</v>
      </c>
      <c r="P164" s="11">
        <f t="shared" si="24"/>
        <v>35089523.296466917</v>
      </c>
      <c r="Q164" s="11">
        <f t="shared" si="25"/>
        <v>18351577.39710005</v>
      </c>
      <c r="R164" s="11">
        <f t="shared" si="25"/>
        <v>9792197.2370881997</v>
      </c>
      <c r="S164" s="11">
        <f t="shared" si="26"/>
        <v>34023214.766811714</v>
      </c>
      <c r="T164" s="11">
        <f t="shared" si="27"/>
        <v>97256512.69746688</v>
      </c>
      <c r="U164" s="12"/>
      <c r="V164" s="12"/>
      <c r="W164" s="12"/>
      <c r="X164" s="13"/>
      <c r="Y164" s="13"/>
    </row>
    <row r="165" spans="1:25" s="14" customFormat="1" ht="59.25" customHeight="1">
      <c r="A165" s="7" t="s">
        <v>166</v>
      </c>
      <c r="B165" s="8" t="s">
        <v>167</v>
      </c>
      <c r="C165" s="8" t="s">
        <v>156</v>
      </c>
      <c r="D165" s="8" t="s">
        <v>168</v>
      </c>
      <c r="E165" s="8"/>
      <c r="F165" s="8"/>
      <c r="G165" s="9">
        <f>'2023'!G168</f>
        <v>4335.0420000000004</v>
      </c>
      <c r="H165" s="9">
        <f>'2023'!H168</f>
        <v>2035.2510000000002</v>
      </c>
      <c r="I165" s="9">
        <f>'2023'!I168</f>
        <v>850.17000000000007</v>
      </c>
      <c r="J165" s="9">
        <f>'2023'!J168</f>
        <v>3715.0209999999997</v>
      </c>
      <c r="K165" s="9">
        <f t="shared" si="30"/>
        <v>10935.484</v>
      </c>
      <c r="L165" s="10">
        <v>6721.0477391000013</v>
      </c>
      <c r="M165" s="10">
        <v>7474.7488507494418</v>
      </c>
      <c r="N165" s="10">
        <v>2022.5920000000001</v>
      </c>
      <c r="O165" s="10">
        <v>2103.49568</v>
      </c>
      <c r="P165" s="11">
        <f t="shared" si="24"/>
        <v>20368002.964139551</v>
      </c>
      <c r="Q165" s="11">
        <f t="shared" si="25"/>
        <v>9562536.7414590176</v>
      </c>
      <c r="R165" s="11">
        <f t="shared" si="25"/>
        <v>4566478.3081760537</v>
      </c>
      <c r="S165" s="11">
        <f t="shared" si="26"/>
        <v>19954318.325650759</v>
      </c>
      <c r="T165" s="11">
        <f t="shared" si="27"/>
        <v>54451336.339425385</v>
      </c>
      <c r="U165" s="12"/>
      <c r="V165" s="12"/>
      <c r="W165" s="12"/>
      <c r="X165" s="13"/>
      <c r="Y165" s="13"/>
    </row>
    <row r="166" spans="1:25" s="14" customFormat="1" ht="50.25" customHeight="1">
      <c r="A166" s="7" t="s">
        <v>169</v>
      </c>
      <c r="B166" s="8" t="s">
        <v>383</v>
      </c>
      <c r="C166" s="8" t="s">
        <v>156</v>
      </c>
      <c r="D166" s="8" t="s">
        <v>170</v>
      </c>
      <c r="E166" s="8"/>
      <c r="F166" s="8" t="s">
        <v>382</v>
      </c>
      <c r="G166" s="9">
        <f>'2023'!G169</f>
        <v>2049.2449999999999</v>
      </c>
      <c r="H166" s="9">
        <f>'2023'!H169</f>
        <v>706.21500000000003</v>
      </c>
      <c r="I166" s="9">
        <f>'2023'!I169</f>
        <v>533.28099999999995</v>
      </c>
      <c r="J166" s="9">
        <f>'2023'!J169</f>
        <v>1499.8530000000001</v>
      </c>
      <c r="K166" s="9">
        <f t="shared" si="30"/>
        <v>4788.5940000000001</v>
      </c>
      <c r="L166" s="10">
        <v>8546.8402072538902</v>
      </c>
      <c r="M166" s="10">
        <v>8546.8402072538902</v>
      </c>
      <c r="N166" s="10">
        <v>2427.1104000000005</v>
      </c>
      <c r="O166" s="10">
        <v>2524.1948160000006</v>
      </c>
      <c r="P166" s="11">
        <f t="shared" si="24"/>
        <v>12540825.708865996</v>
      </c>
      <c r="Q166" s="11">
        <f t="shared" si="25"/>
        <v>4321844.985829806</v>
      </c>
      <c r="R166" s="11">
        <f t="shared" si="25"/>
        <v>3211762.3568932652</v>
      </c>
      <c r="S166" s="11">
        <f t="shared" si="26"/>
        <v>9033082.7580083199</v>
      </c>
      <c r="T166" s="11">
        <f t="shared" si="27"/>
        <v>29107515.809597384</v>
      </c>
      <c r="U166" s="12"/>
      <c r="V166" s="12"/>
      <c r="W166" s="12"/>
      <c r="X166" s="13"/>
      <c r="Y166" s="13"/>
    </row>
    <row r="167" spans="1:25" s="14" customFormat="1" ht="84" customHeight="1">
      <c r="A167" s="7" t="s">
        <v>169</v>
      </c>
      <c r="B167" s="8" t="s">
        <v>383</v>
      </c>
      <c r="C167" s="8" t="s">
        <v>156</v>
      </c>
      <c r="D167" s="8" t="s">
        <v>264</v>
      </c>
      <c r="E167" s="8" t="s">
        <v>384</v>
      </c>
      <c r="F167" s="8" t="s">
        <v>382</v>
      </c>
      <c r="G167" s="9">
        <f>'2023'!G170</f>
        <v>2547.0940000000001</v>
      </c>
      <c r="H167" s="9">
        <f>'2023'!H170</f>
        <v>510.25200000000001</v>
      </c>
      <c r="I167" s="9">
        <f>'2023'!I170</f>
        <v>555.20399999999995</v>
      </c>
      <c r="J167" s="9">
        <f>'2023'!J170</f>
        <v>2356.3879999999999</v>
      </c>
      <c r="K167" s="9">
        <f t="shared" si="30"/>
        <v>5968.9380000000001</v>
      </c>
      <c r="L167" s="10">
        <v>18619.480088280005</v>
      </c>
      <c r="M167" s="10">
        <v>18619.480088280005</v>
      </c>
      <c r="N167" s="10">
        <v>2427.1104000000005</v>
      </c>
      <c r="O167" s="10">
        <v>2524.1948160000006</v>
      </c>
      <c r="P167" s="11">
        <f t="shared" si="24"/>
        <v>41243487.678799868</v>
      </c>
      <c r="Q167" s="11">
        <f t="shared" si="25"/>
        <v>8262189.0181842484</v>
      </c>
      <c r="R167" s="11">
        <f t="shared" si="25"/>
        <v>8936166.7643109467</v>
      </c>
      <c r="S167" s="11">
        <f t="shared" si="26"/>
        <v>37926737.072177328</v>
      </c>
      <c r="T167" s="11">
        <f t="shared" si="27"/>
        <v>96368580.533472389</v>
      </c>
      <c r="U167" s="12"/>
      <c r="V167" s="12"/>
      <c r="W167" s="12"/>
      <c r="X167" s="13"/>
      <c r="Y167" s="13"/>
    </row>
    <row r="168" spans="1:25" s="14" customFormat="1" ht="54" customHeight="1">
      <c r="A168" s="7" t="s">
        <v>169</v>
      </c>
      <c r="B168" s="8" t="s">
        <v>383</v>
      </c>
      <c r="C168" s="8" t="s">
        <v>156</v>
      </c>
      <c r="D168" s="8" t="s">
        <v>164</v>
      </c>
      <c r="E168" s="8" t="s">
        <v>385</v>
      </c>
      <c r="F168" s="8" t="s">
        <v>382</v>
      </c>
      <c r="G168" s="9">
        <f>'2023'!G171</f>
        <v>1519.087</v>
      </c>
      <c r="H168" s="9">
        <f>'2023'!H171</f>
        <v>651.87300000000005</v>
      </c>
      <c r="I168" s="9">
        <f>'2023'!I171</f>
        <v>391.64800000000002</v>
      </c>
      <c r="J168" s="9">
        <f>'2023'!J171</f>
        <v>1811.3620000000001</v>
      </c>
      <c r="K168" s="9">
        <f t="shared" si="30"/>
        <v>4373.97</v>
      </c>
      <c r="L168" s="10">
        <v>12045.735748960002</v>
      </c>
      <c r="M168" s="10">
        <v>12045.735748960002</v>
      </c>
      <c r="N168" s="10">
        <v>2427.1104000000005</v>
      </c>
      <c r="O168" s="10">
        <v>2524.1948160000006</v>
      </c>
      <c r="P168" s="11">
        <f t="shared" si="24"/>
        <v>14611528.725475602</v>
      </c>
      <c r="Q168" s="11">
        <f t="shared" si="25"/>
        <v>6270122.1621026043</v>
      </c>
      <c r="R168" s="11">
        <f t="shared" si="25"/>
        <v>3729092.4633119185</v>
      </c>
      <c r="S168" s="11">
        <f t="shared" si="26"/>
        <v>17246957.427408293</v>
      </c>
      <c r="T168" s="11">
        <f t="shared" si="27"/>
        <v>41857700.778298415</v>
      </c>
      <c r="U168" s="12"/>
      <c r="V168" s="12"/>
      <c r="W168" s="12"/>
      <c r="X168" s="13"/>
      <c r="Y168" s="13"/>
    </row>
    <row r="169" spans="1:25" s="14" customFormat="1" ht="54" customHeight="1">
      <c r="A169" s="7" t="s">
        <v>169</v>
      </c>
      <c r="B169" s="8" t="s">
        <v>383</v>
      </c>
      <c r="C169" s="8" t="s">
        <v>156</v>
      </c>
      <c r="D169" s="8" t="s">
        <v>164</v>
      </c>
      <c r="E169" s="8" t="s">
        <v>386</v>
      </c>
      <c r="F169" s="8" t="s">
        <v>382</v>
      </c>
      <c r="G169" s="9">
        <f>'2023'!G172</f>
        <v>56.262</v>
      </c>
      <c r="H169" s="9">
        <f>'2023'!H172</f>
        <v>11.77</v>
      </c>
      <c r="I169" s="9">
        <f>'2023'!I172</f>
        <v>9.359</v>
      </c>
      <c r="J169" s="9">
        <f>'2023'!J172</f>
        <v>49.28</v>
      </c>
      <c r="K169" s="9">
        <f t="shared" si="30"/>
        <v>126.67099999999999</v>
      </c>
      <c r="L169" s="10">
        <v>12045.735748960002</v>
      </c>
      <c r="M169" s="10">
        <v>12045.735748960002</v>
      </c>
      <c r="N169" s="10">
        <v>2427.1104000000005</v>
      </c>
      <c r="O169" s="10">
        <v>2524.1948160000006</v>
      </c>
      <c r="P169" s="11">
        <f t="shared" si="24"/>
        <v>541163.0993831876</v>
      </c>
      <c r="Q169" s="11">
        <f t="shared" si="25"/>
        <v>113211.22035725923</v>
      </c>
      <c r="R169" s="11">
        <f t="shared" si="25"/>
        <v>89112.101591572646</v>
      </c>
      <c r="S169" s="11">
        <f t="shared" si="26"/>
        <v>469221.53717626882</v>
      </c>
      <c r="T169" s="11">
        <f t="shared" si="27"/>
        <v>1212707.9585082883</v>
      </c>
      <c r="U169" s="12"/>
      <c r="V169" s="12"/>
      <c r="W169" s="12"/>
      <c r="X169" s="13"/>
      <c r="Y169" s="13"/>
    </row>
    <row r="170" spans="1:25" s="14" customFormat="1" ht="54" customHeight="1">
      <c r="A170" s="7" t="s">
        <v>88</v>
      </c>
      <c r="B170" s="8" t="s">
        <v>89</v>
      </c>
      <c r="C170" s="8" t="s">
        <v>156</v>
      </c>
      <c r="D170" s="8" t="s">
        <v>171</v>
      </c>
      <c r="E170" s="8"/>
      <c r="F170" s="8"/>
      <c r="G170" s="9">
        <f>'2023'!G173</f>
        <v>1021.0429999999999</v>
      </c>
      <c r="H170" s="9">
        <f>'2023'!H173</f>
        <v>672.51899999999989</v>
      </c>
      <c r="I170" s="9">
        <f>'2023'!I173</f>
        <v>326.697</v>
      </c>
      <c r="J170" s="9">
        <f>'2023'!J173</f>
        <v>983.95600000000002</v>
      </c>
      <c r="K170" s="9">
        <f t="shared" si="30"/>
        <v>3004.2150000000001</v>
      </c>
      <c r="L170" s="10">
        <v>14450.208835200003</v>
      </c>
      <c r="M170" s="10">
        <v>14450.208835200003</v>
      </c>
      <c r="N170" s="10">
        <v>1481.7919999999999</v>
      </c>
      <c r="O170" s="10">
        <v>1541.06368</v>
      </c>
      <c r="P170" s="11">
        <f t="shared" si="24"/>
        <v>13241311.230663115</v>
      </c>
      <c r="Q170" s="11">
        <f t="shared" si="25"/>
        <v>8721506.7215918694</v>
      </c>
      <c r="R170" s="11">
        <f t="shared" si="25"/>
        <v>4217378.9947683755</v>
      </c>
      <c r="S170" s="11">
        <f t="shared" si="26"/>
        <v>12702030.830329975</v>
      </c>
      <c r="T170" s="11">
        <f t="shared" si="27"/>
        <v>38882227.777353339</v>
      </c>
      <c r="U170" s="12"/>
      <c r="V170" s="12"/>
      <c r="W170" s="12"/>
      <c r="X170" s="13"/>
      <c r="Y170" s="13"/>
    </row>
    <row r="171" spans="1:25" s="14" customFormat="1" ht="54" customHeight="1">
      <c r="A171" s="7" t="s">
        <v>35</v>
      </c>
      <c r="B171" s="8" t="s">
        <v>36</v>
      </c>
      <c r="C171" s="8" t="s">
        <v>156</v>
      </c>
      <c r="D171" s="8" t="s">
        <v>264</v>
      </c>
      <c r="E171" s="8"/>
      <c r="F171" s="8"/>
      <c r="G171" s="9">
        <f>'2023'!G174</f>
        <v>2011.364</v>
      </c>
      <c r="H171" s="9">
        <f>'2023'!H174</f>
        <v>1232.05</v>
      </c>
      <c r="I171" s="9">
        <f>'2023'!I174</f>
        <v>450.68800000000005</v>
      </c>
      <c r="J171" s="9">
        <f>'2023'!J174</f>
        <v>1754.02</v>
      </c>
      <c r="K171" s="9">
        <f t="shared" si="30"/>
        <v>5448.1219999999994</v>
      </c>
      <c r="L171" s="10">
        <v>6442.0053044800015</v>
      </c>
      <c r="M171" s="10">
        <v>7213.7038565791663</v>
      </c>
      <c r="N171" s="10">
        <v>2022.5920000000001</v>
      </c>
      <c r="O171" s="10">
        <v>2103.49568</v>
      </c>
      <c r="P171" s="11">
        <f t="shared" si="24"/>
        <v>8889048.8217521142</v>
      </c>
      <c r="Q171" s="11">
        <f t="shared" si="25"/>
        <v>5444938.1617845865</v>
      </c>
      <c r="R171" s="11">
        <f t="shared" si="25"/>
        <v>2303109.5026861117</v>
      </c>
      <c r="S171" s="11">
        <f t="shared" si="26"/>
        <v>8963407.3458833899</v>
      </c>
      <c r="T171" s="11">
        <f t="shared" si="27"/>
        <v>25600503.832106203</v>
      </c>
      <c r="U171" s="12"/>
      <c r="V171" s="12"/>
      <c r="W171" s="12"/>
      <c r="X171" s="13"/>
      <c r="Y171" s="13"/>
    </row>
    <row r="172" spans="1:25" s="14" customFormat="1" ht="14.25" customHeight="1">
      <c r="A172" s="7"/>
      <c r="B172" s="8"/>
      <c r="C172" s="8"/>
      <c r="D172" s="8"/>
      <c r="E172" s="8"/>
      <c r="F172" s="8"/>
      <c r="G172" s="9"/>
      <c r="H172" s="9"/>
      <c r="I172" s="9"/>
      <c r="J172" s="9"/>
      <c r="K172" s="9"/>
      <c r="L172" s="10"/>
      <c r="M172" s="10"/>
      <c r="N172" s="10"/>
      <c r="O172" s="10"/>
      <c r="P172" s="11"/>
      <c r="Q172" s="11"/>
      <c r="R172" s="11"/>
      <c r="S172" s="11"/>
      <c r="T172" s="11"/>
      <c r="U172" s="12"/>
      <c r="V172" s="12"/>
      <c r="W172" s="12"/>
      <c r="X172" s="13"/>
      <c r="Y172" s="13"/>
    </row>
    <row r="173" spans="1:25" s="14" customFormat="1" ht="54" customHeight="1">
      <c r="A173" s="7" t="s">
        <v>173</v>
      </c>
      <c r="B173" s="8" t="s">
        <v>174</v>
      </c>
      <c r="C173" s="8" t="s">
        <v>172</v>
      </c>
      <c r="D173" s="8" t="s">
        <v>175</v>
      </c>
      <c r="E173" s="8"/>
      <c r="F173" s="8"/>
      <c r="G173" s="9">
        <f>'2023'!G176</f>
        <v>635.28</v>
      </c>
      <c r="H173" s="9">
        <f>'2023'!H176</f>
        <v>300.56299999999999</v>
      </c>
      <c r="I173" s="9">
        <f>'2023'!I176</f>
        <v>141.17400000000001</v>
      </c>
      <c r="J173" s="9">
        <f>'2023'!J176</f>
        <v>635.28</v>
      </c>
      <c r="K173" s="9">
        <f t="shared" ref="K173:K185" si="31">G173+H173+I173+J173</f>
        <v>1712.297</v>
      </c>
      <c r="L173" s="10">
        <v>6165.0551313600017</v>
      </c>
      <c r="M173" s="10">
        <v>6817.8924611080656</v>
      </c>
      <c r="N173" s="10">
        <f>'2024'!O173</f>
        <v>1914.432</v>
      </c>
      <c r="O173" s="10">
        <f>N173*1.04</f>
        <v>1991.00928</v>
      </c>
      <c r="P173" s="11">
        <f t="shared" si="24"/>
        <v>2700335.8628903818</v>
      </c>
      <c r="Q173" s="11">
        <f t="shared" si="25"/>
        <v>1277580.0402309562</v>
      </c>
      <c r="R173" s="11">
        <f t="shared" si="25"/>
        <v>681430.4062097501</v>
      </c>
      <c r="S173" s="11">
        <f t="shared" si="26"/>
        <v>3066422.3472943315</v>
      </c>
      <c r="T173" s="11">
        <f t="shared" si="27"/>
        <v>7725768.6566254199</v>
      </c>
      <c r="U173" s="12"/>
      <c r="V173" s="12"/>
      <c r="W173" s="12"/>
      <c r="X173" s="13"/>
      <c r="Y173" s="13"/>
    </row>
    <row r="174" spans="1:25" s="14" customFormat="1" ht="54" customHeight="1">
      <c r="A174" s="7" t="s">
        <v>176</v>
      </c>
      <c r="B174" s="8" t="s">
        <v>177</v>
      </c>
      <c r="C174" s="8" t="s">
        <v>172</v>
      </c>
      <c r="D174" s="8" t="s">
        <v>178</v>
      </c>
      <c r="E174" s="8"/>
      <c r="F174" s="8"/>
      <c r="G174" s="9">
        <f>'2023'!G177</f>
        <v>2002.4429999999998</v>
      </c>
      <c r="H174" s="9">
        <f>'2023'!H177</f>
        <v>686.34100000000001</v>
      </c>
      <c r="I174" s="9">
        <f>'2023'!I177</f>
        <v>499.74599999999998</v>
      </c>
      <c r="J174" s="9">
        <f>'2023'!J177</f>
        <v>1838.7089999999998</v>
      </c>
      <c r="K174" s="9">
        <f t="shared" si="31"/>
        <v>5027.2389999999996</v>
      </c>
      <c r="L174" s="10">
        <v>4709.6919855999986</v>
      </c>
      <c r="M174" s="10">
        <v>5220.6491349811313</v>
      </c>
      <c r="N174" s="10">
        <f>'2024'!O174</f>
        <v>1719.7440000000001</v>
      </c>
      <c r="O174" s="10">
        <f t="shared" ref="O174:O177" si="32">N174*1.04</f>
        <v>1788.5337600000003</v>
      </c>
      <c r="P174" s="11">
        <f t="shared" si="24"/>
        <v>5987200.4141288167</v>
      </c>
      <c r="Q174" s="11">
        <f t="shared" si="25"/>
        <v>2052123.8903846885</v>
      </c>
      <c r="R174" s="11">
        <f t="shared" si="25"/>
        <v>1715185.9301853203</v>
      </c>
      <c r="S174" s="11">
        <f t="shared" si="26"/>
        <v>6310661.4290161803</v>
      </c>
      <c r="T174" s="11">
        <f t="shared" si="27"/>
        <v>16065171.663715005</v>
      </c>
      <c r="U174" s="12"/>
      <c r="V174" s="12"/>
      <c r="W174" s="12"/>
      <c r="X174" s="13"/>
      <c r="Y174" s="13"/>
    </row>
    <row r="175" spans="1:25" s="14" customFormat="1" ht="54" customHeight="1">
      <c r="A175" s="7" t="s">
        <v>42</v>
      </c>
      <c r="B175" s="8" t="s">
        <v>43</v>
      </c>
      <c r="C175" s="8" t="s">
        <v>172</v>
      </c>
      <c r="D175" s="8" t="s">
        <v>179</v>
      </c>
      <c r="E175" s="8"/>
      <c r="F175" s="8"/>
      <c r="G175" s="9">
        <f>'2023'!G178</f>
        <v>17910.12</v>
      </c>
      <c r="H175" s="9">
        <f>'2023'!H178</f>
        <v>8234.61</v>
      </c>
      <c r="I175" s="9">
        <f>'2023'!I178</f>
        <v>3928.0199999999995</v>
      </c>
      <c r="J175" s="9">
        <f>'2023'!J178</f>
        <v>15620.82</v>
      </c>
      <c r="K175" s="9">
        <f t="shared" si="31"/>
        <v>45693.57</v>
      </c>
      <c r="L175" s="10">
        <v>5579.2095243299136</v>
      </c>
      <c r="M175" s="10">
        <v>6173.4204824447797</v>
      </c>
      <c r="N175" s="10">
        <f>'2024'!O175</f>
        <v>2128.5888</v>
      </c>
      <c r="O175" s="10">
        <f t="shared" si="32"/>
        <v>2213.732352</v>
      </c>
      <c r="P175" s="11">
        <f t="shared" si="24"/>
        <v>61801031.247235671</v>
      </c>
      <c r="Q175" s="11">
        <f t="shared" si="25"/>
        <v>28414515.922774352</v>
      </c>
      <c r="R175" s="11">
        <f t="shared" si="25"/>
        <v>15553734.170149703</v>
      </c>
      <c r="S175" s="11">
        <f t="shared" si="26"/>
        <v>61853575.541814424</v>
      </c>
      <c r="T175" s="11">
        <f t="shared" si="27"/>
        <v>167622856.88197416</v>
      </c>
      <c r="U175" s="12"/>
      <c r="V175" s="12"/>
      <c r="W175" s="12"/>
      <c r="X175" s="13"/>
      <c r="Y175" s="13"/>
    </row>
    <row r="176" spans="1:25" s="14" customFormat="1" ht="54" customHeight="1">
      <c r="A176" s="7" t="s">
        <v>42</v>
      </c>
      <c r="B176" s="8" t="s">
        <v>43</v>
      </c>
      <c r="C176" s="8" t="s">
        <v>172</v>
      </c>
      <c r="D176" s="8" t="s">
        <v>180</v>
      </c>
      <c r="E176" s="8"/>
      <c r="F176" s="8"/>
      <c r="G176" s="9">
        <f>'2023'!G179</f>
        <v>6.27</v>
      </c>
      <c r="H176" s="9">
        <f>'2023'!H179</f>
        <v>2.78</v>
      </c>
      <c r="I176" s="9">
        <f>'2023'!I179</f>
        <v>1.55</v>
      </c>
      <c r="J176" s="9">
        <f>'2023'!J179</f>
        <v>9.61</v>
      </c>
      <c r="K176" s="9">
        <f t="shared" si="31"/>
        <v>20.21</v>
      </c>
      <c r="L176" s="10">
        <v>6979.600128051904</v>
      </c>
      <c r="M176" s="10">
        <v>7151.7146039748968</v>
      </c>
      <c r="N176" s="10">
        <f>'2024'!O176</f>
        <v>1742.1051440000001</v>
      </c>
      <c r="O176" s="10">
        <f t="shared" si="32"/>
        <v>1811.7893497600003</v>
      </c>
      <c r="P176" s="11">
        <f t="shared" si="24"/>
        <v>32839.093550005433</v>
      </c>
      <c r="Q176" s="11">
        <f t="shared" si="25"/>
        <v>14560.236055664293</v>
      </c>
      <c r="R176" s="11">
        <f t="shared" si="25"/>
        <v>8276.8841440330907</v>
      </c>
      <c r="S176" s="11">
        <f t="shared" si="26"/>
        <v>51316.681693005157</v>
      </c>
      <c r="T176" s="11">
        <f t="shared" si="27"/>
        <v>106992.89544270797</v>
      </c>
      <c r="U176" s="12"/>
      <c r="V176" s="12"/>
      <c r="W176" s="12"/>
      <c r="X176" s="13"/>
      <c r="Y176" s="13"/>
    </row>
    <row r="177" spans="1:25" s="14" customFormat="1" ht="54" customHeight="1">
      <c r="A177" s="7" t="s">
        <v>181</v>
      </c>
      <c r="B177" s="8" t="s">
        <v>182</v>
      </c>
      <c r="C177" s="8" t="s">
        <v>172</v>
      </c>
      <c r="D177" s="8" t="s">
        <v>183</v>
      </c>
      <c r="E177" s="8"/>
      <c r="F177" s="8"/>
      <c r="G177" s="9">
        <f>'2023'!G180</f>
        <v>300.06799999999998</v>
      </c>
      <c r="H177" s="9">
        <f>'2023'!H180</f>
        <v>109.30600000000001</v>
      </c>
      <c r="I177" s="9">
        <f>'2023'!I180</f>
        <v>42.152999999999999</v>
      </c>
      <c r="J177" s="9">
        <f>'2023'!J180</f>
        <v>265.41200000000003</v>
      </c>
      <c r="K177" s="9">
        <f t="shared" si="31"/>
        <v>716.93900000000008</v>
      </c>
      <c r="L177" s="10">
        <v>3743.2771884800004</v>
      </c>
      <c r="M177" s="10">
        <v>3743.2771884800004</v>
      </c>
      <c r="N177" s="10">
        <f>'2024'!O177</f>
        <v>2708.16</v>
      </c>
      <c r="O177" s="10">
        <f t="shared" si="32"/>
        <v>2816.4863999999998</v>
      </c>
      <c r="P177" s="11">
        <f t="shared" si="24"/>
        <v>310605.54451281676</v>
      </c>
      <c r="Q177" s="11">
        <f t="shared" si="25"/>
        <v>113144.51940399496</v>
      </c>
      <c r="R177" s="11">
        <f t="shared" si="25"/>
        <v>39067.012106797469</v>
      </c>
      <c r="S177" s="11">
        <f t="shared" si="26"/>
        <v>245981.39675205396</v>
      </c>
      <c r="T177" s="11">
        <f t="shared" si="27"/>
        <v>708798.47277566313</v>
      </c>
      <c r="U177" s="12"/>
      <c r="V177" s="12"/>
      <c r="W177" s="12"/>
      <c r="X177" s="13"/>
      <c r="Y177" s="13"/>
    </row>
    <row r="178" spans="1:25" s="14" customFormat="1" ht="54" customHeight="1">
      <c r="A178" s="7" t="s">
        <v>184</v>
      </c>
      <c r="B178" s="8" t="s">
        <v>387</v>
      </c>
      <c r="C178" s="8" t="s">
        <v>172</v>
      </c>
      <c r="D178" s="8" t="s">
        <v>185</v>
      </c>
      <c r="E178" s="8"/>
      <c r="F178" s="8"/>
      <c r="G178" s="9">
        <f>'2023'!G181</f>
        <v>2329.8780000000002</v>
      </c>
      <c r="H178" s="9">
        <f>'2023'!H181</f>
        <v>1158.5940000000001</v>
      </c>
      <c r="I178" s="9">
        <f>'2023'!I181</f>
        <v>396.02300000000002</v>
      </c>
      <c r="J178" s="9">
        <f>'2023'!J181</f>
        <v>2329.5549999999998</v>
      </c>
      <c r="K178" s="9">
        <f t="shared" si="31"/>
        <v>6214.05</v>
      </c>
      <c r="L178" s="10">
        <v>4308.1073231235059</v>
      </c>
      <c r="M178" s="10">
        <v>4642.8693632114127</v>
      </c>
      <c r="N178" s="10">
        <v>2128.5888</v>
      </c>
      <c r="O178" s="10">
        <v>2213.732352</v>
      </c>
      <c r="P178" s="11">
        <f t="shared" si="24"/>
        <v>5078012.2576179476</v>
      </c>
      <c r="Q178" s="11">
        <f t="shared" si="25"/>
        <v>2525177.0837797555</v>
      </c>
      <c r="R178" s="11">
        <f t="shared" si="25"/>
        <v>961994.12659097742</v>
      </c>
      <c r="S178" s="11">
        <f t="shared" si="26"/>
        <v>5658808.2701526023</v>
      </c>
      <c r="T178" s="11">
        <f t="shared" si="27"/>
        <v>14223991.738141283</v>
      </c>
      <c r="U178" s="12"/>
      <c r="V178" s="12"/>
      <c r="W178" s="12"/>
      <c r="X178" s="13"/>
      <c r="Y178" s="13"/>
    </row>
    <row r="179" spans="1:25" s="14" customFormat="1" ht="54" customHeight="1">
      <c r="A179" s="7" t="s">
        <v>388</v>
      </c>
      <c r="B179" s="8" t="s">
        <v>389</v>
      </c>
      <c r="C179" s="8" t="s">
        <v>172</v>
      </c>
      <c r="D179" s="8" t="s">
        <v>390</v>
      </c>
      <c r="E179" s="8"/>
      <c r="F179" s="8" t="s">
        <v>408</v>
      </c>
      <c r="G179" s="9">
        <f>'2023'!G182</f>
        <v>16.134</v>
      </c>
      <c r="H179" s="9">
        <f>'2023'!H182</f>
        <v>7.6360000000000001</v>
      </c>
      <c r="I179" s="9">
        <f>'2023'!I182</f>
        <v>2.8679999999999999</v>
      </c>
      <c r="J179" s="9">
        <f>'2023'!J182</f>
        <v>16.134</v>
      </c>
      <c r="K179" s="9">
        <f t="shared" si="31"/>
        <v>42.771999999999998</v>
      </c>
      <c r="L179" s="10">
        <v>5048.8546090999998</v>
      </c>
      <c r="M179" s="10">
        <v>5580.312989005266</v>
      </c>
      <c r="N179" s="10">
        <f>'2024'!O179</f>
        <v>1719.7440000000001</v>
      </c>
      <c r="O179" s="10">
        <f>N179*1.04</f>
        <v>1788.5337600000003</v>
      </c>
      <c r="P179" s="11">
        <f>G179*(L179-N179)</f>
        <v>53711.870567219397</v>
      </c>
      <c r="Q179" s="11">
        <f>(L179-N179)*H179</f>
        <v>25421.088611087598</v>
      </c>
      <c r="R179" s="11">
        <f t="shared" si="25"/>
        <v>10874.822828787102</v>
      </c>
      <c r="S179" s="11">
        <f t="shared" si="26"/>
        <v>61176.566080770957</v>
      </c>
      <c r="T179" s="11">
        <f t="shared" si="27"/>
        <v>151184.34808786504</v>
      </c>
      <c r="U179" s="12"/>
      <c r="V179" s="12"/>
      <c r="W179" s="12"/>
      <c r="X179" s="13"/>
      <c r="Y179" s="13"/>
    </row>
    <row r="180" spans="1:25" s="14" customFormat="1" ht="54" customHeight="1">
      <c r="A180" s="7" t="s">
        <v>388</v>
      </c>
      <c r="B180" s="8" t="s">
        <v>389</v>
      </c>
      <c r="C180" s="8" t="s">
        <v>172</v>
      </c>
      <c r="D180" s="8" t="s">
        <v>186</v>
      </c>
      <c r="E180" s="8"/>
      <c r="F180" s="8" t="s">
        <v>409</v>
      </c>
      <c r="G180" s="9">
        <f>'2023'!G183</f>
        <v>62.654000000000003</v>
      </c>
      <c r="H180" s="9">
        <f>'2023'!H183</f>
        <v>28.460999999999999</v>
      </c>
      <c r="I180" s="9">
        <f>'2023'!I183</f>
        <v>9.07</v>
      </c>
      <c r="J180" s="9">
        <f>'2023'!J183</f>
        <v>57.792999999999999</v>
      </c>
      <c r="K180" s="9">
        <f t="shared" si="31"/>
        <v>157.97800000000001</v>
      </c>
      <c r="L180" s="10">
        <v>9601.993542440001</v>
      </c>
      <c r="M180" s="10">
        <v>10619.716360302307</v>
      </c>
      <c r="N180" s="10">
        <f>'2024'!O180</f>
        <v>2011.7760000000001</v>
      </c>
      <c r="O180" s="10">
        <f>N180*1.04</f>
        <v>2092.2470400000002</v>
      </c>
      <c r="P180" s="11">
        <f>G180*(L180-N180)</f>
        <v>475557.48990403587</v>
      </c>
      <c r="Q180" s="11">
        <f>(L180-N180)*H180</f>
        <v>216025.18147538486</v>
      </c>
      <c r="R180" s="11">
        <f t="shared" si="25"/>
        <v>77344.146735141927</v>
      </c>
      <c r="S180" s="11">
        <f t="shared" si="26"/>
        <v>492828.03442823124</v>
      </c>
      <c r="T180" s="11">
        <f t="shared" si="27"/>
        <v>1261754.8525427938</v>
      </c>
      <c r="U180" s="12"/>
      <c r="V180" s="12"/>
      <c r="W180" s="12"/>
      <c r="X180" s="13"/>
      <c r="Y180" s="13"/>
    </row>
    <row r="181" spans="1:25" s="14" customFormat="1" ht="54" customHeight="1">
      <c r="A181" s="7" t="s">
        <v>388</v>
      </c>
      <c r="B181" s="8" t="s">
        <v>389</v>
      </c>
      <c r="C181" s="8" t="s">
        <v>172</v>
      </c>
      <c r="D181" s="8" t="s">
        <v>187</v>
      </c>
      <c r="E181" s="8"/>
      <c r="F181" s="8" t="s">
        <v>409</v>
      </c>
      <c r="G181" s="9">
        <f>'2023'!G184</f>
        <v>17.234000000000002</v>
      </c>
      <c r="H181" s="9">
        <f>'2023'!H184</f>
        <v>8.1539999999999999</v>
      </c>
      <c r="I181" s="9">
        <f>'2023'!I184</f>
        <v>2.93</v>
      </c>
      <c r="J181" s="9">
        <f>'2023'!J184</f>
        <v>17.147000000000002</v>
      </c>
      <c r="K181" s="9">
        <f t="shared" si="31"/>
        <v>45.465000000000003</v>
      </c>
      <c r="L181" s="10">
        <v>7552.1135566399998</v>
      </c>
      <c r="M181" s="10">
        <v>8327.5537879021449</v>
      </c>
      <c r="N181" s="10">
        <f>'2024'!O181</f>
        <v>2132.9152000000004</v>
      </c>
      <c r="O181" s="10">
        <f t="shared" ref="O181:O185" si="33">N181*1.04</f>
        <v>2218.2318080000005</v>
      </c>
      <c r="P181" s="11">
        <f t="shared" si="24"/>
        <v>93394.464478333757</v>
      </c>
      <c r="Q181" s="11">
        <f t="shared" si="25"/>
        <v>44188.143400042558</v>
      </c>
      <c r="R181" s="11">
        <f t="shared" si="25"/>
        <v>17900.313401113282</v>
      </c>
      <c r="S181" s="11">
        <f t="shared" si="26"/>
        <v>104756.54398938209</v>
      </c>
      <c r="T181" s="11">
        <f t="shared" si="27"/>
        <v>260239.46526887169</v>
      </c>
      <c r="U181" s="12"/>
      <c r="V181" s="12"/>
      <c r="W181" s="12"/>
      <c r="X181" s="13"/>
      <c r="Y181" s="13"/>
    </row>
    <row r="182" spans="1:25" s="14" customFormat="1" ht="54" customHeight="1">
      <c r="A182" s="7" t="s">
        <v>388</v>
      </c>
      <c r="B182" s="8" t="s">
        <v>389</v>
      </c>
      <c r="C182" s="8" t="s">
        <v>172</v>
      </c>
      <c r="D182" s="8" t="s">
        <v>188</v>
      </c>
      <c r="E182" s="8"/>
      <c r="F182" s="8" t="s">
        <v>409</v>
      </c>
      <c r="G182" s="9">
        <f>'2023'!G185</f>
        <v>7.7809999999999988</v>
      </c>
      <c r="H182" s="9">
        <f>'2023'!H185</f>
        <v>3.6819999999999999</v>
      </c>
      <c r="I182" s="9">
        <f>'2023'!I185</f>
        <v>1.383</v>
      </c>
      <c r="J182" s="9">
        <f>'2023'!J185</f>
        <v>7.7410000000000005</v>
      </c>
      <c r="K182" s="9">
        <f t="shared" si="31"/>
        <v>20.587</v>
      </c>
      <c r="L182" s="10">
        <v>6919.0566217100004</v>
      </c>
      <c r="M182" s="10">
        <v>7626.8098007152466</v>
      </c>
      <c r="N182" s="10">
        <f>'2024'!O182</f>
        <v>2271.4465279999999</v>
      </c>
      <c r="O182" s="10">
        <f t="shared" si="33"/>
        <v>2362.30438912</v>
      </c>
      <c r="P182" s="11">
        <f t="shared" si="24"/>
        <v>36163.054139157503</v>
      </c>
      <c r="Q182" s="11">
        <f t="shared" si="25"/>
        <v>17112.500365040221</v>
      </c>
      <c r="R182" s="11">
        <f t="shared" si="25"/>
        <v>7280.8109842362255</v>
      </c>
      <c r="S182" s="11">
        <f t="shared" si="26"/>
        <v>40752.536391158807</v>
      </c>
      <c r="T182" s="11">
        <f t="shared" si="27"/>
        <v>101308.90187959275</v>
      </c>
      <c r="U182" s="12"/>
      <c r="V182" s="12"/>
      <c r="W182" s="12"/>
      <c r="X182" s="13"/>
      <c r="Y182" s="13"/>
    </row>
    <row r="183" spans="1:25" s="14" customFormat="1" ht="54" customHeight="1">
      <c r="A183" s="7" t="s">
        <v>388</v>
      </c>
      <c r="B183" s="8" t="s">
        <v>389</v>
      </c>
      <c r="C183" s="8" t="s">
        <v>172</v>
      </c>
      <c r="D183" s="8" t="s">
        <v>189</v>
      </c>
      <c r="E183" s="8"/>
      <c r="F183" s="8" t="s">
        <v>409</v>
      </c>
      <c r="G183" s="9">
        <f>'2023'!G186</f>
        <v>7.6080000000000005</v>
      </c>
      <c r="H183" s="9">
        <f>'2023'!H186</f>
        <v>3.6</v>
      </c>
      <c r="I183" s="9">
        <f>'2023'!I186</f>
        <v>1.353</v>
      </c>
      <c r="J183" s="9">
        <f>'2023'!J186</f>
        <v>7.57</v>
      </c>
      <c r="K183" s="9">
        <f t="shared" si="31"/>
        <v>20.131</v>
      </c>
      <c r="L183" s="10">
        <v>8445.1576042399993</v>
      </c>
      <c r="M183" s="10">
        <v>9286.0174522812122</v>
      </c>
      <c r="N183" s="10">
        <f>'2024'!O183</f>
        <v>1631.0528000000002</v>
      </c>
      <c r="O183" s="10">
        <f t="shared" si="33"/>
        <v>1696.2949120000003</v>
      </c>
      <c r="P183" s="11">
        <f t="shared" si="24"/>
        <v>51841.709350657919</v>
      </c>
      <c r="Q183" s="11">
        <f t="shared" si="25"/>
        <v>24530.777295263997</v>
      </c>
      <c r="R183" s="11">
        <f t="shared" si="25"/>
        <v>10268.894597000479</v>
      </c>
      <c r="S183" s="11">
        <f t="shared" si="26"/>
        <v>57454.199629928778</v>
      </c>
      <c r="T183" s="11">
        <f t="shared" si="27"/>
        <v>144095.58087285116</v>
      </c>
      <c r="U183" s="12"/>
      <c r="V183" s="12"/>
      <c r="W183" s="12"/>
      <c r="X183" s="13"/>
      <c r="Y183" s="13"/>
    </row>
    <row r="184" spans="1:25" s="14" customFormat="1" ht="54" customHeight="1">
      <c r="A184" s="7" t="s">
        <v>388</v>
      </c>
      <c r="B184" s="8" t="s">
        <v>389</v>
      </c>
      <c r="C184" s="8" t="s">
        <v>172</v>
      </c>
      <c r="D184" s="8" t="s">
        <v>190</v>
      </c>
      <c r="E184" s="8"/>
      <c r="F184" s="8" t="s">
        <v>410</v>
      </c>
      <c r="G184" s="9">
        <f>'2023'!G187</f>
        <v>58.768999999999998</v>
      </c>
      <c r="H184" s="9">
        <f>'2023'!H187</f>
        <v>15.960999999999999</v>
      </c>
      <c r="I184" s="9">
        <f>'2023'!I187</f>
        <v>1.75</v>
      </c>
      <c r="J184" s="9">
        <f>'2023'!J187</f>
        <v>36.412999999999997</v>
      </c>
      <c r="K184" s="9">
        <f t="shared" si="31"/>
        <v>112.89299999999999</v>
      </c>
      <c r="L184" s="10">
        <v>7389.9163072079991</v>
      </c>
      <c r="M184" s="10">
        <v>8198.133497249768</v>
      </c>
      <c r="N184" s="10">
        <f>'2024'!O184</f>
        <v>2249.7280000000005</v>
      </c>
      <c r="O184" s="10">
        <f t="shared" si="33"/>
        <v>2339.7171200000007</v>
      </c>
      <c r="P184" s="11">
        <f t="shared" si="24"/>
        <v>302083.72662630683</v>
      </c>
      <c r="Q184" s="11">
        <f t="shared" si="25"/>
        <v>82042.545571346855</v>
      </c>
      <c r="R184" s="11">
        <f t="shared" si="25"/>
        <v>10252.228660187091</v>
      </c>
      <c r="S184" s="11">
        <f t="shared" si="26"/>
        <v>213322.51554479575</v>
      </c>
      <c r="T184" s="11">
        <f t="shared" si="27"/>
        <v>607701.01640263654</v>
      </c>
      <c r="U184" s="12"/>
      <c r="V184" s="12"/>
      <c r="W184" s="12"/>
      <c r="X184" s="13"/>
      <c r="Y184" s="13"/>
    </row>
    <row r="185" spans="1:25" s="14" customFormat="1" ht="54" customHeight="1">
      <c r="A185" s="7" t="s">
        <v>388</v>
      </c>
      <c r="B185" s="8" t="s">
        <v>389</v>
      </c>
      <c r="C185" s="8" t="s">
        <v>172</v>
      </c>
      <c r="D185" s="8" t="s">
        <v>391</v>
      </c>
      <c r="E185" s="8"/>
      <c r="F185" s="8" t="s">
        <v>410</v>
      </c>
      <c r="G185" s="9">
        <f>'2023'!G188</f>
        <v>129.92099999999999</v>
      </c>
      <c r="H185" s="9">
        <f>'2023'!H188</f>
        <v>65.382000000000005</v>
      </c>
      <c r="I185" s="9">
        <f>'2023'!I188</f>
        <v>22.14</v>
      </c>
      <c r="J185" s="9">
        <f>'2023'!J188</f>
        <v>129.43100000000001</v>
      </c>
      <c r="K185" s="9">
        <f t="shared" si="31"/>
        <v>346.87400000000002</v>
      </c>
      <c r="L185" s="10">
        <v>7637.0062681200006</v>
      </c>
      <c r="M185" s="10">
        <v>7637.0062681199997</v>
      </c>
      <c r="N185" s="10">
        <f>'2024'!O185</f>
        <v>2249.7280000000005</v>
      </c>
      <c r="O185" s="10">
        <f t="shared" si="33"/>
        <v>2339.7171200000007</v>
      </c>
      <c r="P185" s="11">
        <f t="shared" si="24"/>
        <v>699920.57987241854</v>
      </c>
      <c r="Q185" s="11">
        <f t="shared" si="25"/>
        <v>352231.02772622189</v>
      </c>
      <c r="R185" s="11">
        <f t="shared" si="25"/>
        <v>117281.98173937677</v>
      </c>
      <c r="S185" s="11">
        <f t="shared" si="26"/>
        <v>685633.43173031963</v>
      </c>
      <c r="T185" s="11">
        <f t="shared" si="27"/>
        <v>1855067.0210683369</v>
      </c>
      <c r="U185" s="12"/>
      <c r="V185" s="12"/>
      <c r="W185" s="12"/>
      <c r="X185" s="13"/>
      <c r="Y185" s="13"/>
    </row>
    <row r="186" spans="1:25" s="14" customFormat="1" ht="14.25" customHeight="1">
      <c r="A186" s="7"/>
      <c r="B186" s="8"/>
      <c r="C186" s="8"/>
      <c r="D186" s="8"/>
      <c r="E186" s="8"/>
      <c r="F186" s="8"/>
      <c r="G186" s="9"/>
      <c r="H186" s="9"/>
      <c r="I186" s="9"/>
      <c r="J186" s="9"/>
      <c r="K186" s="9"/>
      <c r="L186" s="10"/>
      <c r="M186" s="10"/>
      <c r="N186" s="10"/>
      <c r="O186" s="10"/>
      <c r="P186" s="11"/>
      <c r="Q186" s="11"/>
      <c r="R186" s="11"/>
      <c r="S186" s="11"/>
      <c r="T186" s="11"/>
      <c r="U186" s="12"/>
      <c r="V186" s="12"/>
      <c r="W186" s="12"/>
      <c r="X186" s="13"/>
      <c r="Y186" s="13"/>
    </row>
    <row r="187" spans="1:25" s="14" customFormat="1" ht="54" customHeight="1">
      <c r="A187" s="7" t="s">
        <v>192</v>
      </c>
      <c r="B187" s="8" t="s">
        <v>193</v>
      </c>
      <c r="C187" s="8" t="s">
        <v>191</v>
      </c>
      <c r="D187" s="8" t="s">
        <v>194</v>
      </c>
      <c r="E187" s="8"/>
      <c r="F187" s="8"/>
      <c r="G187" s="9">
        <f>'2023'!G190</f>
        <v>7067.5209999999988</v>
      </c>
      <c r="H187" s="9">
        <f>'2023'!H190</f>
        <v>3165.748</v>
      </c>
      <c r="I187" s="9">
        <f>'2023'!I190</f>
        <v>1568.826</v>
      </c>
      <c r="J187" s="9">
        <f>'2023'!J190</f>
        <v>6237.5110000000004</v>
      </c>
      <c r="K187" s="9">
        <f t="shared" ref="K187:K203" si="34">G187+H187+I187+J187</f>
        <v>18039.606</v>
      </c>
      <c r="L187" s="10">
        <v>6729.1695577700002</v>
      </c>
      <c r="M187" s="10">
        <v>7417.0402236753816</v>
      </c>
      <c r="N187" s="10">
        <v>1442.1297280000001</v>
      </c>
      <c r="O187" s="10">
        <v>1499.8149171200002</v>
      </c>
      <c r="P187" s="11">
        <f t="shared" si="24"/>
        <v>37366265.024735898</v>
      </c>
      <c r="Q187" s="11">
        <f t="shared" si="25"/>
        <v>16737435.76701472</v>
      </c>
      <c r="R187" s="11">
        <f t="shared" si="25"/>
        <v>9283096.9087820537</v>
      </c>
      <c r="S187" s="11">
        <f t="shared" si="26"/>
        <v>36908757.939117566</v>
      </c>
      <c r="T187" s="11">
        <f t="shared" si="27"/>
        <v>100295555.63965024</v>
      </c>
      <c r="U187" s="12"/>
      <c r="V187" s="12"/>
      <c r="W187" s="12"/>
      <c r="X187" s="13"/>
      <c r="Y187" s="13"/>
    </row>
    <row r="188" spans="1:25" s="14" customFormat="1" ht="60" customHeight="1">
      <c r="A188" s="7" t="s">
        <v>195</v>
      </c>
      <c r="B188" s="8" t="s">
        <v>196</v>
      </c>
      <c r="C188" s="8" t="s">
        <v>191</v>
      </c>
      <c r="D188" s="8" t="s">
        <v>197</v>
      </c>
      <c r="E188" s="8"/>
      <c r="F188" s="8"/>
      <c r="G188" s="9">
        <f>'2023'!G191</f>
        <v>2865.087</v>
      </c>
      <c r="H188" s="9">
        <f>'2023'!H191</f>
        <v>1910.058</v>
      </c>
      <c r="I188" s="9">
        <f>'2023'!I191</f>
        <v>958.75900000000001</v>
      </c>
      <c r="J188" s="9">
        <f>'2023'!J191</f>
        <v>2876.277</v>
      </c>
      <c r="K188" s="9">
        <f t="shared" si="34"/>
        <v>8610.1810000000005</v>
      </c>
      <c r="L188" s="10">
        <v>5887.1005277448758</v>
      </c>
      <c r="M188" s="10">
        <v>6248.8110454041134</v>
      </c>
      <c r="N188" s="10">
        <v>1687.296</v>
      </c>
      <c r="O188" s="10">
        <v>1754.7878400000002</v>
      </c>
      <c r="P188" s="11">
        <f t="shared" si="24"/>
        <v>12032805.354982981</v>
      </c>
      <c r="Q188" s="11">
        <f t="shared" si="25"/>
        <v>8021870.236655321</v>
      </c>
      <c r="R188" s="11">
        <f t="shared" si="25"/>
        <v>4308685.1943900427</v>
      </c>
      <c r="S188" s="11">
        <f t="shared" si="26"/>
        <v>12926055.583170127</v>
      </c>
      <c r="T188" s="11">
        <f t="shared" si="27"/>
        <v>37289416.369198471</v>
      </c>
      <c r="U188" s="12"/>
      <c r="V188" s="12"/>
      <c r="W188" s="12"/>
      <c r="X188" s="13"/>
      <c r="Y188" s="13"/>
    </row>
    <row r="189" spans="1:25" s="14" customFormat="1" ht="60" customHeight="1">
      <c r="A189" s="7" t="s">
        <v>198</v>
      </c>
      <c r="B189" s="8" t="s">
        <v>199</v>
      </c>
      <c r="C189" s="8" t="s">
        <v>191</v>
      </c>
      <c r="D189" s="8" t="s">
        <v>393</v>
      </c>
      <c r="E189" s="8" t="s">
        <v>397</v>
      </c>
      <c r="F189" s="8"/>
      <c r="G189" s="9">
        <f>'2023'!G192</f>
        <v>5468.0129999999999</v>
      </c>
      <c r="H189" s="9">
        <f>'2023'!H192</f>
        <v>1909.8030000000001</v>
      </c>
      <c r="I189" s="9">
        <f>'2023'!I192</f>
        <v>825.13499999999999</v>
      </c>
      <c r="J189" s="9">
        <f>'2023'!J192</f>
        <v>4098.183</v>
      </c>
      <c r="K189" s="9">
        <f t="shared" si="34"/>
        <v>12301.133999999998</v>
      </c>
      <c r="L189" s="10">
        <v>6280.7619568399996</v>
      </c>
      <c r="M189" s="10">
        <v>6280.7619568399996</v>
      </c>
      <c r="N189" s="10">
        <v>1730.56</v>
      </c>
      <c r="O189" s="10">
        <v>1799.7824000000001</v>
      </c>
      <c r="P189" s="11">
        <f t="shared" si="24"/>
        <v>24880563.452626552</v>
      </c>
      <c r="Q189" s="11">
        <f t="shared" si="25"/>
        <v>8689989.3477789015</v>
      </c>
      <c r="R189" s="11">
        <f t="shared" si="25"/>
        <v>3697413.0666331728</v>
      </c>
      <c r="S189" s="11">
        <f t="shared" si="26"/>
        <v>18363874.243189219</v>
      </c>
      <c r="T189" s="11">
        <f t="shared" si="27"/>
        <v>55631840.110227853</v>
      </c>
      <c r="U189" s="12"/>
      <c r="V189" s="12"/>
      <c r="W189" s="12"/>
      <c r="X189" s="13"/>
      <c r="Y189" s="13"/>
    </row>
    <row r="190" spans="1:25" s="14" customFormat="1" ht="60" customHeight="1">
      <c r="A190" s="7" t="s">
        <v>200</v>
      </c>
      <c r="B190" s="8" t="s">
        <v>201</v>
      </c>
      <c r="C190" s="8" t="s">
        <v>191</v>
      </c>
      <c r="D190" s="8" t="s">
        <v>393</v>
      </c>
      <c r="E190" s="8" t="s">
        <v>394</v>
      </c>
      <c r="F190" s="8"/>
      <c r="G190" s="9">
        <f>'2023'!G193</f>
        <v>1044.798</v>
      </c>
      <c r="H190" s="9">
        <f>'2023'!H193</f>
        <v>476.565</v>
      </c>
      <c r="I190" s="9">
        <f>'2023'!I193</f>
        <v>200.28700000000001</v>
      </c>
      <c r="J190" s="9">
        <f>'2023'!J193</f>
        <v>882.4369999999999</v>
      </c>
      <c r="K190" s="9">
        <f t="shared" si="34"/>
        <v>2604.087</v>
      </c>
      <c r="L190" s="10">
        <v>6824.4199111111111</v>
      </c>
      <c r="M190" s="10">
        <v>6824.4199111111111</v>
      </c>
      <c r="N190" s="10">
        <v>1730.56</v>
      </c>
      <c r="O190" s="10">
        <v>1799.7824000000001</v>
      </c>
      <c r="P190" s="11">
        <f t="shared" si="24"/>
        <v>5322054.6474090666</v>
      </c>
      <c r="Q190" s="11">
        <f t="shared" si="25"/>
        <v>2427555.3485386665</v>
      </c>
      <c r="R190" s="11">
        <f t="shared" si="25"/>
        <v>1006369.5731879112</v>
      </c>
      <c r="S190" s="11">
        <f t="shared" si="26"/>
        <v>4433926.051392355</v>
      </c>
      <c r="T190" s="11">
        <f t="shared" si="27"/>
        <v>13189905.620528001</v>
      </c>
      <c r="U190" s="12"/>
      <c r="V190" s="12"/>
      <c r="W190" s="12"/>
      <c r="X190" s="13"/>
      <c r="Y190" s="13"/>
    </row>
    <row r="191" spans="1:25" s="14" customFormat="1" ht="60" customHeight="1">
      <c r="A191" s="7" t="s">
        <v>200</v>
      </c>
      <c r="B191" s="8" t="s">
        <v>201</v>
      </c>
      <c r="C191" s="8" t="s">
        <v>191</v>
      </c>
      <c r="D191" s="8" t="s">
        <v>393</v>
      </c>
      <c r="E191" s="8" t="s">
        <v>395</v>
      </c>
      <c r="F191" s="8"/>
      <c r="G191" s="9">
        <f>'2023'!G194</f>
        <v>565.03300000000002</v>
      </c>
      <c r="H191" s="9">
        <f>'2023'!H194</f>
        <v>156.09300000000002</v>
      </c>
      <c r="I191" s="9">
        <f>'2023'!I194</f>
        <v>47.276000000000003</v>
      </c>
      <c r="J191" s="9">
        <f>'2023'!J194</f>
        <v>408.60500000000002</v>
      </c>
      <c r="K191" s="9">
        <f t="shared" si="34"/>
        <v>1177.0070000000001</v>
      </c>
      <c r="L191" s="10">
        <v>6320.0743583535095</v>
      </c>
      <c r="M191" s="10">
        <v>6320.0743583535086</v>
      </c>
      <c r="N191" s="10">
        <v>1730.56</v>
      </c>
      <c r="O191" s="10">
        <v>1799.7824000000001</v>
      </c>
      <c r="P191" s="11">
        <f t="shared" si="24"/>
        <v>2593227.0664435588</v>
      </c>
      <c r="Q191" s="11">
        <f t="shared" si="25"/>
        <v>716391.06473847455</v>
      </c>
      <c r="R191" s="11">
        <f t="shared" si="25"/>
        <v>213701.32262312048</v>
      </c>
      <c r="S191" s="11">
        <f t="shared" si="26"/>
        <v>1847013.8956430354</v>
      </c>
      <c r="T191" s="11">
        <f t="shared" si="27"/>
        <v>5370333.3494481891</v>
      </c>
      <c r="U191" s="12"/>
      <c r="V191" s="12"/>
      <c r="W191" s="12"/>
      <c r="X191" s="13"/>
      <c r="Y191" s="13"/>
    </row>
    <row r="192" spans="1:25" s="14" customFormat="1" ht="60" customHeight="1">
      <c r="A192" s="7" t="s">
        <v>200</v>
      </c>
      <c r="B192" s="8" t="s">
        <v>201</v>
      </c>
      <c r="C192" s="8" t="s">
        <v>191</v>
      </c>
      <c r="D192" s="8" t="s">
        <v>393</v>
      </c>
      <c r="E192" s="8" t="s">
        <v>396</v>
      </c>
      <c r="F192" s="8"/>
      <c r="G192" s="9">
        <f>'2023'!G195</f>
        <v>425.67500000000001</v>
      </c>
      <c r="H192" s="9">
        <f>'2023'!H195</f>
        <v>283.78399999999999</v>
      </c>
      <c r="I192" s="9">
        <f>'2023'!I195</f>
        <v>138.83099999999999</v>
      </c>
      <c r="J192" s="9">
        <f>'2023'!J195</f>
        <v>428.73700000000002</v>
      </c>
      <c r="K192" s="9">
        <f t="shared" si="34"/>
        <v>1277.027</v>
      </c>
      <c r="L192" s="10">
        <v>6320.0743583535104</v>
      </c>
      <c r="M192" s="10">
        <v>6320.0743583535104</v>
      </c>
      <c r="N192" s="10">
        <v>1687.296</v>
      </c>
      <c r="O192" s="10">
        <v>1754.7878400000002</v>
      </c>
      <c r="P192" s="11">
        <f t="shared" si="24"/>
        <v>1972057.9276921304</v>
      </c>
      <c r="Q192" s="11">
        <f t="shared" si="25"/>
        <v>1314708.3736469925</v>
      </c>
      <c r="R192" s="11">
        <f t="shared" si="25"/>
        <v>633803.29262953612</v>
      </c>
      <c r="S192" s="11">
        <f t="shared" si="26"/>
        <v>1957307.2460193292</v>
      </c>
      <c r="T192" s="11">
        <f t="shared" si="27"/>
        <v>5877876.8399879886</v>
      </c>
      <c r="U192" s="12"/>
      <c r="V192" s="12"/>
      <c r="W192" s="12"/>
      <c r="X192" s="13"/>
      <c r="Y192" s="13"/>
    </row>
    <row r="193" spans="1:25" s="14" customFormat="1" ht="60" customHeight="1">
      <c r="A193" s="7" t="s">
        <v>200</v>
      </c>
      <c r="B193" s="8" t="s">
        <v>201</v>
      </c>
      <c r="C193" s="8" t="s">
        <v>191</v>
      </c>
      <c r="D193" s="8" t="s">
        <v>202</v>
      </c>
      <c r="E193" s="8"/>
      <c r="F193" s="8"/>
      <c r="G193" s="9">
        <f>'2023'!G196</f>
        <v>3210.451</v>
      </c>
      <c r="H193" s="9">
        <f>'2023'!H196</f>
        <v>1403.749</v>
      </c>
      <c r="I193" s="9">
        <f>'2023'!I196</f>
        <v>667.36199999999997</v>
      </c>
      <c r="J193" s="9">
        <f>'2023'!J196</f>
        <v>2615.598</v>
      </c>
      <c r="K193" s="9">
        <f t="shared" si="34"/>
        <v>7897.16</v>
      </c>
      <c r="L193" s="10">
        <v>9780.9600000000009</v>
      </c>
      <c r="M193" s="10">
        <v>10934.61169230769</v>
      </c>
      <c r="N193" s="10">
        <v>1687.296</v>
      </c>
      <c r="O193" s="10">
        <v>1754.7878400000002</v>
      </c>
      <c r="P193" s="11">
        <f t="shared" si="24"/>
        <v>25984311.682464004</v>
      </c>
      <c r="Q193" s="11">
        <f t="shared" si="25"/>
        <v>11361472.746336002</v>
      </c>
      <c r="R193" s="11">
        <f t="shared" si="25"/>
        <v>6126265.6057237638</v>
      </c>
      <c r="S193" s="11">
        <f t="shared" si="26"/>
        <v>24010728.908448286</v>
      </c>
      <c r="T193" s="11">
        <f t="shared" si="27"/>
        <v>67482778.942972049</v>
      </c>
      <c r="U193" s="12"/>
      <c r="V193" s="12"/>
      <c r="W193" s="12"/>
      <c r="X193" s="13"/>
      <c r="Y193" s="13"/>
    </row>
    <row r="194" spans="1:25" s="14" customFormat="1" ht="60" customHeight="1">
      <c r="A194" s="7" t="s">
        <v>209</v>
      </c>
      <c r="B194" s="8" t="s">
        <v>210</v>
      </c>
      <c r="C194" s="8" t="s">
        <v>191</v>
      </c>
      <c r="D194" s="8" t="s">
        <v>211</v>
      </c>
      <c r="E194" s="8"/>
      <c r="F194" s="8"/>
      <c r="G194" s="9">
        <f>'2023'!G197</f>
        <v>2157.5249999999996</v>
      </c>
      <c r="H194" s="9">
        <f>'2023'!H197</f>
        <v>1438.35</v>
      </c>
      <c r="I194" s="9">
        <f>'2023'!I197</f>
        <v>719.17499999999995</v>
      </c>
      <c r="J194" s="9">
        <f>'2023'!J197</f>
        <v>2157.5249999999996</v>
      </c>
      <c r="K194" s="9">
        <f t="shared" si="34"/>
        <v>6472.5749999999989</v>
      </c>
      <c r="L194" s="10">
        <v>5922.5046138000007</v>
      </c>
      <c r="M194" s="10">
        <v>5922.5046137999998</v>
      </c>
      <c r="N194" s="10">
        <v>1687.296</v>
      </c>
      <c r="O194" s="10">
        <v>1754.7878400000002</v>
      </c>
      <c r="P194" s="11">
        <f t="shared" si="24"/>
        <v>9137568.4644888435</v>
      </c>
      <c r="Q194" s="11">
        <f t="shared" si="25"/>
        <v>6091712.3096592305</v>
      </c>
      <c r="R194" s="11">
        <f t="shared" si="25"/>
        <v>2997317.7107976149</v>
      </c>
      <c r="S194" s="11">
        <f t="shared" si="26"/>
        <v>8991953.1323928423</v>
      </c>
      <c r="T194" s="11">
        <f t="shared" si="27"/>
        <v>27218551.617338531</v>
      </c>
      <c r="U194" s="12"/>
      <c r="V194" s="12"/>
      <c r="W194" s="12"/>
      <c r="X194" s="13"/>
      <c r="Y194" s="13"/>
    </row>
    <row r="195" spans="1:25" s="14" customFormat="1" ht="60" customHeight="1">
      <c r="A195" s="7" t="s">
        <v>212</v>
      </c>
      <c r="B195" s="8" t="s">
        <v>213</v>
      </c>
      <c r="C195" s="8" t="s">
        <v>191</v>
      </c>
      <c r="D195" s="8" t="s">
        <v>214</v>
      </c>
      <c r="E195" s="8" t="s">
        <v>392</v>
      </c>
      <c r="F195" s="8"/>
      <c r="G195" s="9">
        <f>'2023'!G198</f>
        <v>199.77600000000001</v>
      </c>
      <c r="H195" s="9">
        <f>'2023'!H198</f>
        <v>133.184</v>
      </c>
      <c r="I195" s="9">
        <f>'2023'!I198</f>
        <v>66.591999999999999</v>
      </c>
      <c r="J195" s="9">
        <f>'2023'!J198</f>
        <v>199.77600000000001</v>
      </c>
      <c r="K195" s="9">
        <f t="shared" si="34"/>
        <v>599.32799999999997</v>
      </c>
      <c r="L195" s="10">
        <v>6797.2418273947578</v>
      </c>
      <c r="M195" s="10">
        <v>7355.107125967842</v>
      </c>
      <c r="N195" s="10">
        <v>1730.56</v>
      </c>
      <c r="O195" s="10">
        <v>1799.7824000000001</v>
      </c>
      <c r="P195" s="11">
        <f t="shared" si="24"/>
        <v>1012201.4287496151</v>
      </c>
      <c r="Q195" s="11">
        <f t="shared" si="25"/>
        <v>674800.95249974332</v>
      </c>
      <c r="R195" s="11">
        <f t="shared" si="25"/>
        <v>369940.18415165052</v>
      </c>
      <c r="S195" s="11">
        <f t="shared" si="26"/>
        <v>1109820.5524549517</v>
      </c>
      <c r="T195" s="11">
        <f t="shared" si="27"/>
        <v>3166763.1178559605</v>
      </c>
      <c r="U195" s="12"/>
      <c r="V195" s="12"/>
      <c r="W195" s="12"/>
      <c r="X195" s="13"/>
      <c r="Y195" s="13"/>
    </row>
    <row r="196" spans="1:25" s="14" customFormat="1" ht="60" customHeight="1">
      <c r="A196" s="7" t="s">
        <v>212</v>
      </c>
      <c r="B196" s="8" t="s">
        <v>213</v>
      </c>
      <c r="C196" s="8" t="s">
        <v>191</v>
      </c>
      <c r="D196" s="8" t="s">
        <v>214</v>
      </c>
      <c r="E196" s="8" t="s">
        <v>411</v>
      </c>
      <c r="F196" s="8"/>
      <c r="G196" s="9">
        <f>'2023'!G199</f>
        <v>67.700999999999993</v>
      </c>
      <c r="H196" s="9">
        <f>'2023'!H199</f>
        <v>45.134</v>
      </c>
      <c r="I196" s="9">
        <f>'2023'!I199</f>
        <v>22.567</v>
      </c>
      <c r="J196" s="9">
        <f>'2023'!J199</f>
        <v>67.700999999999993</v>
      </c>
      <c r="K196" s="9">
        <f t="shared" si="34"/>
        <v>203.10299999999998</v>
      </c>
      <c r="L196" s="10">
        <v>6797.2418273947596</v>
      </c>
      <c r="M196" s="10">
        <v>7355.1071259678411</v>
      </c>
      <c r="N196" s="10">
        <v>1687.296</v>
      </c>
      <c r="O196" s="10">
        <v>1754.7878400000002</v>
      </c>
      <c r="P196" s="11">
        <f t="shared" si="24"/>
        <v>345948.44246045256</v>
      </c>
      <c r="Q196" s="11">
        <f t="shared" si="25"/>
        <v>230632.29497363506</v>
      </c>
      <c r="R196" s="11">
        <f t="shared" si="25"/>
        <v>126382.40532643627</v>
      </c>
      <c r="S196" s="11">
        <f t="shared" si="26"/>
        <v>379147.21597930876</v>
      </c>
      <c r="T196" s="11">
        <f t="shared" si="27"/>
        <v>1082110.3587398326</v>
      </c>
      <c r="U196" s="12"/>
      <c r="V196" s="12"/>
      <c r="W196" s="12"/>
      <c r="X196" s="13"/>
      <c r="Y196" s="13"/>
    </row>
    <row r="197" spans="1:25" s="14" customFormat="1" ht="60" customHeight="1">
      <c r="A197" s="7" t="s">
        <v>203</v>
      </c>
      <c r="B197" s="8" t="s">
        <v>204</v>
      </c>
      <c r="C197" s="8" t="s">
        <v>191</v>
      </c>
      <c r="D197" s="8" t="s">
        <v>205</v>
      </c>
      <c r="E197" s="8"/>
      <c r="F197" s="8"/>
      <c r="G197" s="9">
        <f>'2023'!G200</f>
        <v>3411.652</v>
      </c>
      <c r="H197" s="9">
        <f>'2023'!H200</f>
        <v>1544.1610000000001</v>
      </c>
      <c r="I197" s="9">
        <f>'2023'!I200</f>
        <v>669.35299999999995</v>
      </c>
      <c r="J197" s="9">
        <f>'2023'!J200</f>
        <v>2820.1669999999999</v>
      </c>
      <c r="K197" s="9">
        <f t="shared" si="34"/>
        <v>8445.3330000000005</v>
      </c>
      <c r="L197" s="10">
        <v>6863.225550600001</v>
      </c>
      <c r="M197" s="10">
        <v>6863.225550600002</v>
      </c>
      <c r="N197" s="10">
        <v>1730.56</v>
      </c>
      <c r="O197" s="10">
        <v>1799.7824000000001</v>
      </c>
      <c r="P197" s="11">
        <f t="shared" si="24"/>
        <v>17510868.691035595</v>
      </c>
      <c r="Q197" s="11">
        <f t="shared" si="25"/>
        <v>7925661.9692800483</v>
      </c>
      <c r="R197" s="11">
        <f t="shared" si="25"/>
        <v>3389230.8631835626</v>
      </c>
      <c r="S197" s="11">
        <f t="shared" si="26"/>
        <v>14279755.279698156</v>
      </c>
      <c r="T197" s="11">
        <f t="shared" si="27"/>
        <v>43105516.803197362</v>
      </c>
      <c r="U197" s="12"/>
      <c r="V197" s="12"/>
      <c r="W197" s="12"/>
      <c r="X197" s="13"/>
      <c r="Y197" s="13"/>
    </row>
    <row r="198" spans="1:25" s="14" customFormat="1" ht="60" customHeight="1">
      <c r="A198" s="7" t="s">
        <v>215</v>
      </c>
      <c r="B198" s="8" t="s">
        <v>216</v>
      </c>
      <c r="C198" s="8" t="s">
        <v>191</v>
      </c>
      <c r="D198" s="8" t="s">
        <v>393</v>
      </c>
      <c r="E198" s="8" t="s">
        <v>398</v>
      </c>
      <c r="F198" s="8"/>
      <c r="G198" s="9">
        <f>'2023'!G201</f>
        <v>3580.3339999999998</v>
      </c>
      <c r="H198" s="9">
        <f>'2023'!H201</f>
        <v>1231.3229999999999</v>
      </c>
      <c r="I198" s="9">
        <f>'2023'!I201</f>
        <v>579.01199999999994</v>
      </c>
      <c r="J198" s="9">
        <f>'2023'!J201</f>
        <v>2543.3029999999999</v>
      </c>
      <c r="K198" s="9">
        <f t="shared" si="34"/>
        <v>7933.9719999999988</v>
      </c>
      <c r="L198" s="10">
        <v>6719.7650606799998</v>
      </c>
      <c r="M198" s="10">
        <v>6719.7650606799998</v>
      </c>
      <c r="N198" s="10">
        <v>1730.56</v>
      </c>
      <c r="O198" s="10">
        <v>1799.7824000000001</v>
      </c>
      <c r="P198" s="11">
        <f t="shared" ref="P198:P211" si="35">G198*(L198-N198)</f>
        <v>17863020.511724666</v>
      </c>
      <c r="Q198" s="11">
        <f t="shared" ref="Q198:R211" si="36">(L198-N198)*H198</f>
        <v>6143322.9429316791</v>
      </c>
      <c r="R198" s="11">
        <f t="shared" si="36"/>
        <v>2848729.0003256476</v>
      </c>
      <c r="S198" s="11">
        <f t="shared" ref="S198:S211" si="37">(M198-O198)*J198</f>
        <v>12513006.660855426</v>
      </c>
      <c r="T198" s="11">
        <f t="shared" ref="T198:T211" si="38">SUM(P198:S198)</f>
        <v>39368079.115837418</v>
      </c>
      <c r="U198" s="12"/>
      <c r="V198" s="12"/>
      <c r="W198" s="12"/>
      <c r="X198" s="13"/>
      <c r="Y198" s="13"/>
    </row>
    <row r="199" spans="1:25" s="14" customFormat="1" ht="60" customHeight="1">
      <c r="A199" s="7" t="s">
        <v>217</v>
      </c>
      <c r="B199" s="8" t="s">
        <v>218</v>
      </c>
      <c r="C199" s="8" t="s">
        <v>191</v>
      </c>
      <c r="D199" s="8" t="s">
        <v>37</v>
      </c>
      <c r="E199" s="8" t="s">
        <v>399</v>
      </c>
      <c r="F199" s="8"/>
      <c r="G199" s="9">
        <f>'2023'!G202</f>
        <v>827.15000000000009</v>
      </c>
      <c r="H199" s="9">
        <f>'2023'!H202</f>
        <v>411.65899999999999</v>
      </c>
      <c r="I199" s="9">
        <f>'2023'!I202</f>
        <v>188.98099999999999</v>
      </c>
      <c r="J199" s="9">
        <f>'2023'!J202</f>
        <v>701.601</v>
      </c>
      <c r="K199" s="9">
        <f t="shared" si="34"/>
        <v>2129.3910000000001</v>
      </c>
      <c r="L199" s="10">
        <v>7102.9573073600022</v>
      </c>
      <c r="M199" s="10">
        <v>7102.9573073600022</v>
      </c>
      <c r="N199" s="10">
        <v>1730.56</v>
      </c>
      <c r="O199" s="10">
        <v>1799.7824000000001</v>
      </c>
      <c r="P199" s="11">
        <f t="shared" si="35"/>
        <v>4443778.4327828269</v>
      </c>
      <c r="Q199" s="11">
        <f t="shared" si="36"/>
        <v>2211595.7031505113</v>
      </c>
      <c r="R199" s="11">
        <f t="shared" si="36"/>
        <v>1002199.2971678006</v>
      </c>
      <c r="S199" s="11">
        <f t="shared" si="37"/>
        <v>3720712.8181786849</v>
      </c>
      <c r="T199" s="11">
        <f t="shared" si="38"/>
        <v>11378286.251279823</v>
      </c>
      <c r="U199" s="12"/>
      <c r="V199" s="12"/>
      <c r="W199" s="12"/>
      <c r="X199" s="13"/>
      <c r="Y199" s="13"/>
    </row>
    <row r="200" spans="1:25" s="14" customFormat="1" ht="60" customHeight="1">
      <c r="A200" s="7" t="s">
        <v>219</v>
      </c>
      <c r="B200" s="8" t="s">
        <v>220</v>
      </c>
      <c r="C200" s="8" t="s">
        <v>191</v>
      </c>
      <c r="D200" s="8" t="s">
        <v>37</v>
      </c>
      <c r="E200" s="8"/>
      <c r="F200" s="8"/>
      <c r="G200" s="9">
        <f>'2023'!G203</f>
        <v>556.45100000000002</v>
      </c>
      <c r="H200" s="9">
        <f>'2023'!H203</f>
        <v>195.88799999999998</v>
      </c>
      <c r="I200" s="9">
        <f>'2023'!I203</f>
        <v>79.793000000000006</v>
      </c>
      <c r="J200" s="9">
        <f>'2023'!J203</f>
        <v>398.18600000000004</v>
      </c>
      <c r="K200" s="9">
        <f t="shared" si="34"/>
        <v>1230.318</v>
      </c>
      <c r="L200" s="10">
        <v>6881.0602581818175</v>
      </c>
      <c r="M200" s="10">
        <v>7039.684788735869</v>
      </c>
      <c r="N200" s="10">
        <v>1730.56</v>
      </c>
      <c r="O200" s="10">
        <v>1799.7824000000001</v>
      </c>
      <c r="P200" s="11">
        <f t="shared" si="35"/>
        <v>2866001.0191655303</v>
      </c>
      <c r="Q200" s="11">
        <f t="shared" si="36"/>
        <v>1008921.1945747196</v>
      </c>
      <c r="R200" s="11">
        <f t="shared" si="36"/>
        <v>418107.53130440123</v>
      </c>
      <c r="S200" s="11">
        <f t="shared" si="37"/>
        <v>2086455.7725611809</v>
      </c>
      <c r="T200" s="11">
        <f t="shared" si="38"/>
        <v>6379485.5176058318</v>
      </c>
      <c r="U200" s="12"/>
      <c r="V200" s="12"/>
      <c r="W200" s="12"/>
      <c r="X200" s="13"/>
      <c r="Y200" s="13"/>
    </row>
    <row r="201" spans="1:25" s="14" customFormat="1" ht="60" customHeight="1">
      <c r="A201" s="7" t="s">
        <v>206</v>
      </c>
      <c r="B201" s="8" t="s">
        <v>207</v>
      </c>
      <c r="C201" s="8" t="s">
        <v>191</v>
      </c>
      <c r="D201" s="8" t="s">
        <v>208</v>
      </c>
      <c r="E201" s="8"/>
      <c r="F201" s="8"/>
      <c r="G201" s="9">
        <f>'2023'!G204</f>
        <v>698.96799999999996</v>
      </c>
      <c r="H201" s="9">
        <f>'2023'!H204</f>
        <v>467.101</v>
      </c>
      <c r="I201" s="9">
        <f>'2023'!I204</f>
        <v>233.55</v>
      </c>
      <c r="J201" s="9">
        <f>'2023'!J204</f>
        <v>700.65000000000009</v>
      </c>
      <c r="K201" s="9">
        <f t="shared" si="34"/>
        <v>2100.2690000000002</v>
      </c>
      <c r="L201" s="10">
        <v>8124.5005930800007</v>
      </c>
      <c r="M201" s="10">
        <v>8124.5005930800025</v>
      </c>
      <c r="N201" s="10">
        <v>1687.296</v>
      </c>
      <c r="O201" s="10">
        <v>1754.7878400000002</v>
      </c>
      <c r="P201" s="11">
        <f t="shared" si="35"/>
        <v>4499400.0200159419</v>
      </c>
      <c r="Q201" s="11">
        <f t="shared" si="36"/>
        <v>3006824.7026322614</v>
      </c>
      <c r="R201" s="11">
        <f t="shared" si="36"/>
        <v>1487646.4134818346</v>
      </c>
      <c r="S201" s="11">
        <f t="shared" si="37"/>
        <v>4462939.240445504</v>
      </c>
      <c r="T201" s="11">
        <f t="shared" si="38"/>
        <v>13456810.376575543</v>
      </c>
      <c r="U201" s="12"/>
      <c r="V201" s="12"/>
      <c r="W201" s="12"/>
      <c r="X201" s="13"/>
      <c r="Y201" s="13"/>
    </row>
    <row r="202" spans="1:25" s="14" customFormat="1" ht="60" customHeight="1">
      <c r="A202" s="7" t="s">
        <v>221</v>
      </c>
      <c r="B202" s="8" t="s">
        <v>222</v>
      </c>
      <c r="C202" s="8" t="s">
        <v>191</v>
      </c>
      <c r="D202" s="8" t="s">
        <v>214</v>
      </c>
      <c r="E202" s="8"/>
      <c r="F202" s="8"/>
      <c r="G202" s="9">
        <f>'2023'!G205</f>
        <v>3675.777</v>
      </c>
      <c r="H202" s="9">
        <f>'2023'!H205</f>
        <v>1444.57</v>
      </c>
      <c r="I202" s="9">
        <f>'2023'!I205</f>
        <v>594.95600000000002</v>
      </c>
      <c r="J202" s="9">
        <f>'2023'!J205</f>
        <v>2734.6409999999996</v>
      </c>
      <c r="K202" s="9">
        <f t="shared" si="34"/>
        <v>8449.9439999999995</v>
      </c>
      <c r="L202" s="10">
        <v>8901.4</v>
      </c>
      <c r="M202" s="10">
        <v>8901.4</v>
      </c>
      <c r="N202" s="10">
        <v>1730.56</v>
      </c>
      <c r="O202" s="10">
        <v>1799.78</v>
      </c>
      <c r="P202" s="11">
        <f t="shared" si="35"/>
        <v>26358408.742680002</v>
      </c>
      <c r="Q202" s="11">
        <f t="shared" si="36"/>
        <v>10358780.3388</v>
      </c>
      <c r="R202" s="11">
        <f t="shared" si="36"/>
        <v>4225151.4287200002</v>
      </c>
      <c r="S202" s="11">
        <f t="shared" si="37"/>
        <v>19420381.218419995</v>
      </c>
      <c r="T202" s="11">
        <f t="shared" si="38"/>
        <v>60362721.728619993</v>
      </c>
      <c r="U202" s="12"/>
      <c r="V202" s="12"/>
      <c r="W202" s="12"/>
      <c r="X202" s="13"/>
      <c r="Y202" s="13"/>
    </row>
    <row r="203" spans="1:25" s="14" customFormat="1" ht="60" customHeight="1">
      <c r="A203" s="7" t="s">
        <v>221</v>
      </c>
      <c r="B203" s="8" t="s">
        <v>222</v>
      </c>
      <c r="C203" s="8" t="s">
        <v>191</v>
      </c>
      <c r="D203" s="8" t="s">
        <v>223</v>
      </c>
      <c r="E203" s="8"/>
      <c r="F203" s="8"/>
      <c r="G203" s="9">
        <f>'2023'!G206</f>
        <v>1448.8980000000001</v>
      </c>
      <c r="H203" s="9">
        <f>'2023'!H206</f>
        <v>673.702</v>
      </c>
      <c r="I203" s="9">
        <f>'2023'!I206</f>
        <v>269.29000000000002</v>
      </c>
      <c r="J203" s="9">
        <f>'2023'!J206</f>
        <v>1131.9470000000001</v>
      </c>
      <c r="K203" s="9">
        <f t="shared" si="34"/>
        <v>3523.8370000000004</v>
      </c>
      <c r="L203" s="10">
        <v>9604.15</v>
      </c>
      <c r="M203" s="10">
        <v>9604.15</v>
      </c>
      <c r="N203" s="10">
        <v>1730.56</v>
      </c>
      <c r="O203" s="10">
        <v>1799.78</v>
      </c>
      <c r="P203" s="11">
        <f t="shared" si="35"/>
        <v>11408028.803820001</v>
      </c>
      <c r="Q203" s="11">
        <f t="shared" si="36"/>
        <v>5304453.3301800005</v>
      </c>
      <c r="R203" s="11">
        <f t="shared" si="36"/>
        <v>2101638.7973000002</v>
      </c>
      <c r="S203" s="11">
        <f t="shared" si="37"/>
        <v>8834133.2083900012</v>
      </c>
      <c r="T203" s="11">
        <f t="shared" si="38"/>
        <v>27648254.139690004</v>
      </c>
      <c r="U203" s="12"/>
      <c r="V203" s="12"/>
      <c r="W203" s="12"/>
      <c r="X203" s="13"/>
      <c r="Y203" s="13"/>
    </row>
    <row r="204" spans="1:25" s="14" customFormat="1" ht="14.25" customHeight="1">
      <c r="A204" s="7"/>
      <c r="B204" s="8"/>
      <c r="C204" s="8"/>
      <c r="D204" s="8"/>
      <c r="E204" s="8"/>
      <c r="F204" s="8"/>
      <c r="G204" s="9"/>
      <c r="H204" s="9"/>
      <c r="I204" s="9"/>
      <c r="J204" s="9"/>
      <c r="K204" s="9"/>
      <c r="L204" s="10"/>
      <c r="M204" s="10"/>
      <c r="N204" s="10"/>
      <c r="O204" s="10"/>
      <c r="P204" s="11"/>
      <c r="Q204" s="11"/>
      <c r="R204" s="11"/>
      <c r="S204" s="11"/>
      <c r="T204" s="11"/>
      <c r="U204" s="12"/>
      <c r="V204" s="12"/>
      <c r="W204" s="12"/>
      <c r="X204" s="13"/>
      <c r="Y204" s="13"/>
    </row>
    <row r="205" spans="1:25" s="14" customFormat="1" ht="54" customHeight="1">
      <c r="A205" s="7" t="s">
        <v>40</v>
      </c>
      <c r="B205" s="8" t="s">
        <v>41</v>
      </c>
      <c r="C205" s="8" t="s">
        <v>224</v>
      </c>
      <c r="D205" s="8" t="s">
        <v>225</v>
      </c>
      <c r="E205" s="8"/>
      <c r="F205" s="8"/>
      <c r="G205" s="9">
        <f>'2023'!G208</f>
        <v>147.16300000000001</v>
      </c>
      <c r="H205" s="9">
        <f>'2023'!H208</f>
        <v>70.412999999999997</v>
      </c>
      <c r="I205" s="9">
        <f>'2023'!I208</f>
        <v>34.661999999999999</v>
      </c>
      <c r="J205" s="9">
        <f>'2023'!J208</f>
        <v>165.66300000000001</v>
      </c>
      <c r="K205" s="9">
        <f t="shared" ref="K205:K211" si="39">G205+H205+I205+J205</f>
        <v>417.90100000000007</v>
      </c>
      <c r="L205" s="10">
        <v>12222.49</v>
      </c>
      <c r="M205" s="10">
        <v>13654.569826795723</v>
      </c>
      <c r="N205" s="10">
        <v>1973.92</v>
      </c>
      <c r="O205" s="10">
        <v>2052.8768</v>
      </c>
      <c r="P205" s="11">
        <f t="shared" si="35"/>
        <v>1508210.30691</v>
      </c>
      <c r="Q205" s="11">
        <f t="shared" si="36"/>
        <v>721632.55940999999</v>
      </c>
      <c r="R205" s="11">
        <f t="shared" si="36"/>
        <v>402137.88369479333</v>
      </c>
      <c r="S205" s="11">
        <f t="shared" si="37"/>
        <v>1921971.2718980601</v>
      </c>
      <c r="T205" s="11">
        <f t="shared" si="38"/>
        <v>4553952.0219128532</v>
      </c>
      <c r="U205" s="12"/>
      <c r="V205" s="12"/>
      <c r="W205" s="12"/>
      <c r="X205" s="13"/>
      <c r="Y205" s="13"/>
    </row>
    <row r="206" spans="1:25" s="14" customFormat="1" ht="54" customHeight="1">
      <c r="A206" s="7" t="s">
        <v>40</v>
      </c>
      <c r="B206" s="8" t="s">
        <v>41</v>
      </c>
      <c r="C206" s="8" t="s">
        <v>224</v>
      </c>
      <c r="D206" s="8" t="s">
        <v>401</v>
      </c>
      <c r="E206" s="8" t="s">
        <v>402</v>
      </c>
      <c r="F206" s="8"/>
      <c r="G206" s="9">
        <f>'2023'!G209</f>
        <v>67.391999999999996</v>
      </c>
      <c r="H206" s="9">
        <f>'2023'!H209</f>
        <v>36.231999999999999</v>
      </c>
      <c r="I206" s="9">
        <f>'2023'!I209</f>
        <v>22.465</v>
      </c>
      <c r="J206" s="9">
        <f>'2023'!J209</f>
        <v>67.394999999999996</v>
      </c>
      <c r="K206" s="9">
        <f t="shared" si="39"/>
        <v>193.48399999999998</v>
      </c>
      <c r="L206" s="10">
        <v>9703.1455399061088</v>
      </c>
      <c r="M206" s="10">
        <v>9703.1455399061088</v>
      </c>
      <c r="N206" s="10">
        <v>1973.92</v>
      </c>
      <c r="O206" s="10">
        <v>2052.8768</v>
      </c>
      <c r="P206" s="11">
        <f t="shared" si="35"/>
        <v>520887.96758535242</v>
      </c>
      <c r="Q206" s="11">
        <f t="shared" si="36"/>
        <v>280045.29976187815</v>
      </c>
      <c r="R206" s="11">
        <f t="shared" si="36"/>
        <v>171863.28724199074</v>
      </c>
      <c r="S206" s="11">
        <f t="shared" si="37"/>
        <v>515589.86172597215</v>
      </c>
      <c r="T206" s="11">
        <f t="shared" si="38"/>
        <v>1488386.4163151933</v>
      </c>
      <c r="U206" s="12"/>
      <c r="V206" s="12"/>
      <c r="W206" s="12"/>
      <c r="X206" s="13"/>
      <c r="Y206" s="13"/>
    </row>
    <row r="207" spans="1:25" s="14" customFormat="1" ht="54" customHeight="1">
      <c r="A207" s="7" t="s">
        <v>40</v>
      </c>
      <c r="B207" s="8" t="s">
        <v>41</v>
      </c>
      <c r="C207" s="8" t="s">
        <v>224</v>
      </c>
      <c r="D207" s="8" t="s">
        <v>401</v>
      </c>
      <c r="E207" s="8" t="s">
        <v>403</v>
      </c>
      <c r="F207" s="8"/>
      <c r="G207" s="9">
        <f>'2023'!G210</f>
        <v>121.74300000000001</v>
      </c>
      <c r="H207" s="9">
        <f>'2023'!H210</f>
        <v>61.526000000000003</v>
      </c>
      <c r="I207" s="9">
        <f>'2023'!I210</f>
        <v>21.643999999999998</v>
      </c>
      <c r="J207" s="9">
        <f>'2023'!J210</f>
        <v>121.74600000000001</v>
      </c>
      <c r="K207" s="9">
        <f t="shared" si="39"/>
        <v>326.65899999999999</v>
      </c>
      <c r="L207" s="10">
        <v>5697.9311510791376</v>
      </c>
      <c r="M207" s="10">
        <v>5697.9311510791385</v>
      </c>
      <c r="N207" s="10">
        <v>1973.92</v>
      </c>
      <c r="O207" s="10">
        <v>2052.8768</v>
      </c>
      <c r="P207" s="11">
        <f t="shared" si="35"/>
        <v>453372.28956582746</v>
      </c>
      <c r="Q207" s="11">
        <f t="shared" si="36"/>
        <v>229123.51008129504</v>
      </c>
      <c r="R207" s="11">
        <f t="shared" si="36"/>
        <v>78893.556374756867</v>
      </c>
      <c r="S207" s="11">
        <f t="shared" si="37"/>
        <v>443770.78702648083</v>
      </c>
      <c r="T207" s="11">
        <f t="shared" si="38"/>
        <v>1205160.1430483602</v>
      </c>
      <c r="U207" s="12"/>
      <c r="V207" s="12"/>
      <c r="W207" s="12"/>
      <c r="X207" s="13"/>
      <c r="Y207" s="13"/>
    </row>
    <row r="208" spans="1:25" s="14" customFormat="1" ht="99" customHeight="1">
      <c r="A208" s="7" t="s">
        <v>35</v>
      </c>
      <c r="B208" s="8" t="s">
        <v>36</v>
      </c>
      <c r="C208" s="8" t="s">
        <v>224</v>
      </c>
      <c r="D208" s="8" t="s">
        <v>404</v>
      </c>
      <c r="E208" s="8"/>
      <c r="F208" s="8"/>
      <c r="G208" s="9">
        <f>'2023'!G211</f>
        <v>2308.4360000000001</v>
      </c>
      <c r="H208" s="9">
        <f>'2023'!H211</f>
        <v>1104.1010000000001</v>
      </c>
      <c r="I208" s="9">
        <f>'2023'!I211</f>
        <v>535.39</v>
      </c>
      <c r="J208" s="9">
        <f>'2023'!J211</f>
        <v>2355.7350000000001</v>
      </c>
      <c r="K208" s="9">
        <f t="shared" si="39"/>
        <v>6303.6620000000003</v>
      </c>
      <c r="L208" s="10">
        <v>7109.7976842107955</v>
      </c>
      <c r="M208" s="10">
        <v>7876.0775980761091</v>
      </c>
      <c r="N208" s="10">
        <v>1865.76</v>
      </c>
      <c r="O208" s="10">
        <v>1940.3904</v>
      </c>
      <c r="P208" s="11">
        <f t="shared" si="35"/>
        <v>12105525.375588832</v>
      </c>
      <c r="Q208" s="11">
        <f t="shared" si="36"/>
        <v>5789947.2511748243</v>
      </c>
      <c r="R208" s="11">
        <f t="shared" si="36"/>
        <v>3177907.5689779678</v>
      </c>
      <c r="S208" s="11">
        <f t="shared" si="37"/>
        <v>13982906.081559824</v>
      </c>
      <c r="T208" s="11">
        <f t="shared" si="38"/>
        <v>35056286.277301446</v>
      </c>
      <c r="U208" s="12"/>
      <c r="V208" s="12"/>
      <c r="W208" s="12"/>
      <c r="X208" s="13"/>
      <c r="Y208" s="13"/>
    </row>
    <row r="209" spans="1:25" s="14" customFormat="1" ht="51" customHeight="1">
      <c r="A209" s="7" t="s">
        <v>35</v>
      </c>
      <c r="B209" s="8" t="s">
        <v>36</v>
      </c>
      <c r="C209" s="8" t="s">
        <v>224</v>
      </c>
      <c r="D209" s="8" t="s">
        <v>226</v>
      </c>
      <c r="E209" s="8"/>
      <c r="F209" s="8"/>
      <c r="G209" s="9">
        <f>'2023'!G212</f>
        <v>549.43200000000002</v>
      </c>
      <c r="H209" s="9">
        <f>'2023'!H212</f>
        <v>258.48199999999997</v>
      </c>
      <c r="I209" s="9">
        <f>'2023'!I212</f>
        <v>141.23400000000001</v>
      </c>
      <c r="J209" s="9">
        <f>'2023'!J212</f>
        <v>552.63</v>
      </c>
      <c r="K209" s="9">
        <f t="shared" si="39"/>
        <v>1501.778</v>
      </c>
      <c r="L209" s="10">
        <v>7109.7976842107955</v>
      </c>
      <c r="M209" s="10">
        <v>7876.0775980761091</v>
      </c>
      <c r="N209" s="10">
        <v>1865.76</v>
      </c>
      <c r="O209" s="10">
        <v>1940.3904</v>
      </c>
      <c r="P209" s="11">
        <f t="shared" si="35"/>
        <v>2881242.1129113059</v>
      </c>
      <c r="Q209" s="11">
        <f t="shared" si="36"/>
        <v>1355489.3486901748</v>
      </c>
      <c r="R209" s="11">
        <f t="shared" si="36"/>
        <v>838320.84573308122</v>
      </c>
      <c r="S209" s="11">
        <f t="shared" si="37"/>
        <v>3280238.8162727999</v>
      </c>
      <c r="T209" s="11">
        <f t="shared" si="38"/>
        <v>8355291.1236073617</v>
      </c>
      <c r="U209" s="12"/>
      <c r="V209" s="12"/>
      <c r="W209" s="12"/>
      <c r="X209" s="13"/>
      <c r="Y209" s="13"/>
    </row>
    <row r="210" spans="1:25" s="14" customFormat="1" ht="51" customHeight="1">
      <c r="A210" s="7" t="s">
        <v>35</v>
      </c>
      <c r="B210" s="8" t="s">
        <v>36</v>
      </c>
      <c r="C210" s="8" t="s">
        <v>224</v>
      </c>
      <c r="D210" s="8" t="s">
        <v>227</v>
      </c>
      <c r="E210" s="8"/>
      <c r="F210" s="8"/>
      <c r="G210" s="9">
        <f>'2023'!G213</f>
        <v>79.956999999999994</v>
      </c>
      <c r="H210" s="9">
        <f>'2023'!H213</f>
        <v>35.704000000000001</v>
      </c>
      <c r="I210" s="9">
        <f>'2023'!I213</f>
        <v>22.04</v>
      </c>
      <c r="J210" s="9">
        <f>'2023'!J213</f>
        <v>77.388000000000005</v>
      </c>
      <c r="K210" s="9">
        <f t="shared" si="39"/>
        <v>215.089</v>
      </c>
      <c r="L210" s="10">
        <v>7135.8416645600018</v>
      </c>
      <c r="M210" s="10">
        <v>7902.7779182276645</v>
      </c>
      <c r="N210" s="10">
        <v>1288.9102720000001</v>
      </c>
      <c r="O210" s="10">
        <v>1340.4666828800002</v>
      </c>
      <c r="P210" s="11">
        <f t="shared" si="35"/>
        <v>467503.09335492004</v>
      </c>
      <c r="Q210" s="11">
        <f t="shared" si="36"/>
        <v>208758.8384399623</v>
      </c>
      <c r="R210" s="11">
        <f t="shared" si="36"/>
        <v>144633.33962706252</v>
      </c>
      <c r="S210" s="11">
        <f t="shared" si="37"/>
        <v>507844.14188108512</v>
      </c>
      <c r="T210" s="11">
        <f t="shared" si="38"/>
        <v>1328739.41330303</v>
      </c>
      <c r="U210" s="12"/>
      <c r="V210" s="12"/>
      <c r="W210" s="12"/>
      <c r="X210" s="13"/>
      <c r="Y210" s="13"/>
    </row>
    <row r="211" spans="1:25" s="14" customFormat="1" ht="90" customHeight="1">
      <c r="A211" s="7" t="s">
        <v>35</v>
      </c>
      <c r="B211" s="8" t="s">
        <v>36</v>
      </c>
      <c r="C211" s="8" t="s">
        <v>224</v>
      </c>
      <c r="D211" s="8" t="s">
        <v>405</v>
      </c>
      <c r="E211" s="8"/>
      <c r="F211" s="8" t="s">
        <v>400</v>
      </c>
      <c r="G211" s="9">
        <f>'2023'!G214</f>
        <v>1800.394</v>
      </c>
      <c r="H211" s="9">
        <f>'2023'!H214</f>
        <v>835.803</v>
      </c>
      <c r="I211" s="9">
        <f>'2023'!I214</f>
        <v>441.19099999999997</v>
      </c>
      <c r="J211" s="9">
        <f>'2023'!J214</f>
        <v>1823.212</v>
      </c>
      <c r="K211" s="9">
        <f t="shared" si="39"/>
        <v>4900.6000000000004</v>
      </c>
      <c r="L211" s="10">
        <v>8037.9641972000018</v>
      </c>
      <c r="M211" s="10">
        <v>8950.9181554004972</v>
      </c>
      <c r="N211" s="10">
        <v>1865.76</v>
      </c>
      <c r="O211" s="10">
        <v>1940.3904</v>
      </c>
      <c r="P211" s="11">
        <f t="shared" si="35"/>
        <v>11112399.4034137</v>
      </c>
      <c r="Q211" s="11">
        <f t="shared" si="36"/>
        <v>5158746.7846323531</v>
      </c>
      <c r="R211" s="11">
        <f t="shared" si="36"/>
        <v>3092981.7509329007</v>
      </c>
      <c r="S211" s="11">
        <f t="shared" si="37"/>
        <v>12781678.32997925</v>
      </c>
      <c r="T211" s="11">
        <f t="shared" si="38"/>
        <v>32145806.268958203</v>
      </c>
      <c r="U211" s="12"/>
      <c r="V211" s="12"/>
      <c r="W211" s="12"/>
      <c r="X211" s="13"/>
      <c r="Y211" s="13"/>
    </row>
    <row r="212" spans="1:25" s="14" customFormat="1" ht="54" customHeight="1">
      <c r="A212" s="67" t="s">
        <v>441</v>
      </c>
      <c r="B212" s="68"/>
      <c r="C212" s="68"/>
      <c r="D212" s="68"/>
      <c r="E212" s="64"/>
      <c r="F212" s="16"/>
      <c r="G212" s="9">
        <f>SUM(G8:G211)</f>
        <v>1969269.6887894596</v>
      </c>
      <c r="H212" s="9">
        <f>SUM(H8:H211)</f>
        <v>898170.73199999961</v>
      </c>
      <c r="I212" s="9">
        <f>SUM(I8:I211)</f>
        <v>404394.58480760024</v>
      </c>
      <c r="J212" s="9">
        <f>SUM(J8:J211)</f>
        <v>1584896.6629518992</v>
      </c>
      <c r="K212" s="9">
        <f>SUM(K8:K211)</f>
        <v>4856731.668548963</v>
      </c>
      <c r="L212" s="10"/>
      <c r="M212" s="10"/>
      <c r="N212" s="10"/>
      <c r="O212" s="10"/>
      <c r="P212" s="11">
        <f>SUM(P8:P211)</f>
        <v>2033638557.145005</v>
      </c>
      <c r="Q212" s="11">
        <f>SUM(Q8:Q211)</f>
        <v>923169179.26269639</v>
      </c>
      <c r="R212" s="11">
        <f>SUM(R8:R211)</f>
        <v>490853020.87629563</v>
      </c>
      <c r="S212" s="11">
        <f>SUM(S8:S211)</f>
        <v>1958784707.9444816</v>
      </c>
      <c r="T212" s="11">
        <f>SUM(T8:T211)</f>
        <v>5406445465.2284794</v>
      </c>
      <c r="U212" s="12"/>
      <c r="V212" s="12"/>
      <c r="W212" s="12"/>
      <c r="X212" s="13"/>
      <c r="Y212" s="13"/>
    </row>
    <row r="213" spans="1:25" s="14" customFormat="1" ht="19.5" customHeight="1">
      <c r="A213" s="69"/>
      <c r="B213" s="70"/>
      <c r="C213" s="70"/>
      <c r="D213" s="70"/>
      <c r="E213" s="70"/>
      <c r="F213" s="16"/>
      <c r="G213" s="9"/>
      <c r="H213" s="9"/>
      <c r="I213" s="9"/>
      <c r="J213" s="9"/>
      <c r="K213" s="9"/>
      <c r="L213" s="71"/>
      <c r="M213" s="71"/>
      <c r="N213" s="71"/>
      <c r="O213" s="71"/>
      <c r="P213" s="72"/>
      <c r="Q213" s="72"/>
      <c r="R213" s="72"/>
      <c r="S213" s="72"/>
      <c r="T213" s="72"/>
      <c r="U213" s="73"/>
      <c r="V213" s="73"/>
      <c r="W213" s="74"/>
      <c r="X213" s="13"/>
      <c r="Y213" s="13"/>
    </row>
    <row r="214" spans="1:25" s="14" customFormat="1" ht="66" customHeight="1">
      <c r="A214" s="67" t="s">
        <v>435</v>
      </c>
      <c r="B214" s="68"/>
      <c r="C214" s="68"/>
      <c r="D214" s="68"/>
      <c r="E214" s="64"/>
      <c r="F214" s="16"/>
      <c r="G214" s="75"/>
      <c r="H214" s="75"/>
      <c r="I214" s="75"/>
      <c r="J214" s="75"/>
      <c r="K214" s="9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5"/>
      <c r="X214" s="13"/>
      <c r="Y214" s="13"/>
    </row>
    <row r="215" spans="1:25" s="14" customFormat="1" ht="63" customHeight="1">
      <c r="A215" s="7" t="s">
        <v>144</v>
      </c>
      <c r="B215" s="15" t="s">
        <v>145</v>
      </c>
      <c r="C215" s="8" t="s">
        <v>138</v>
      </c>
      <c r="D215" s="16"/>
      <c r="E215" s="17"/>
      <c r="F215" s="16" t="s">
        <v>436</v>
      </c>
      <c r="G215" s="9">
        <f>372.65*0.6</f>
        <v>223.58999999999997</v>
      </c>
      <c r="H215" s="9">
        <f>372.65-G215</f>
        <v>149.06</v>
      </c>
      <c r="I215" s="9">
        <f>213.4*0.25</f>
        <v>53.35</v>
      </c>
      <c r="J215" s="9">
        <f>213.4*0.75</f>
        <v>160.05000000000001</v>
      </c>
      <c r="K215" s="9">
        <f>SUM(G215:J215)</f>
        <v>586.04999999999995</v>
      </c>
      <c r="L215" s="10">
        <v>7079.5979307599982</v>
      </c>
      <c r="M215" s="10">
        <v>7079.5979307600001</v>
      </c>
      <c r="N215" s="10">
        <v>1901.4528000000003</v>
      </c>
      <c r="O215" s="10">
        <v>1977.5109120000004</v>
      </c>
      <c r="P215" s="11">
        <f>G215*(L215-N215)</f>
        <v>1157781.4697866279</v>
      </c>
      <c r="Q215" s="11">
        <f t="shared" ref="Q215:R218" si="40">(L215-N215)*H215</f>
        <v>771854.31319108536</v>
      </c>
      <c r="R215" s="11">
        <f t="shared" si="40"/>
        <v>272196.34245084599</v>
      </c>
      <c r="S215" s="11">
        <f t="shared" ref="S215:S218" si="41">(M215-O215)*J215</f>
        <v>816589.02735253796</v>
      </c>
      <c r="T215" s="11">
        <f>SUM(P215:S215)</f>
        <v>3018421.1527810972</v>
      </c>
      <c r="U215" s="12"/>
      <c r="V215" s="12"/>
      <c r="W215" s="12"/>
      <c r="X215" s="13"/>
      <c r="Y215" s="13"/>
    </row>
    <row r="216" spans="1:25" s="14" customFormat="1" ht="63" customHeight="1">
      <c r="A216" s="7" t="s">
        <v>144</v>
      </c>
      <c r="B216" s="15" t="s">
        <v>145</v>
      </c>
      <c r="C216" s="8" t="s">
        <v>138</v>
      </c>
      <c r="D216" s="16"/>
      <c r="E216" s="17"/>
      <c r="F216" s="16" t="s">
        <v>437</v>
      </c>
      <c r="G216" s="9">
        <f>4149.85/5*3</f>
        <v>2489.91</v>
      </c>
      <c r="H216" s="9">
        <f>4149.85-G216</f>
        <v>1659.9400000000005</v>
      </c>
      <c r="I216" s="9">
        <v>0</v>
      </c>
      <c r="J216" s="9">
        <v>2131.2600000000002</v>
      </c>
      <c r="K216" s="9">
        <f t="shared" ref="K216:K218" si="42">SUM(G216:J216)</f>
        <v>6281.1100000000006</v>
      </c>
      <c r="L216" s="10">
        <f>'2024'!M216</f>
        <v>185.17711100000002</v>
      </c>
      <c r="M216" s="10">
        <v>192.66072444000002</v>
      </c>
      <c r="N216" s="10">
        <f>'2024'!O216</f>
        <v>67.059200000000004</v>
      </c>
      <c r="O216" s="10">
        <f>'2024'!O216*104%</f>
        <v>69.741568000000001</v>
      </c>
      <c r="P216" s="11">
        <f t="shared" ref="P216:P218" si="43">G216*(L216-N216)</f>
        <v>294102.96777801006</v>
      </c>
      <c r="Q216" s="11">
        <f t="shared" si="40"/>
        <v>196068.64518534011</v>
      </c>
      <c r="R216" s="11">
        <f t="shared" si="40"/>
        <v>0</v>
      </c>
      <c r="S216" s="11">
        <f t="shared" si="41"/>
        <v>261972.68135431447</v>
      </c>
      <c r="T216" s="11">
        <f t="shared" ref="T216:T218" si="44">SUM(P216:S216)</f>
        <v>752144.29431766458</v>
      </c>
      <c r="U216" s="12"/>
      <c r="V216" s="12"/>
      <c r="W216" s="12"/>
      <c r="X216" s="13"/>
      <c r="Y216" s="13"/>
    </row>
    <row r="217" spans="1:25" s="14" customFormat="1" ht="54" customHeight="1">
      <c r="A217" s="7">
        <v>2920015308</v>
      </c>
      <c r="B217" s="15" t="s">
        <v>155</v>
      </c>
      <c r="C217" s="8" t="s">
        <v>359</v>
      </c>
      <c r="D217" s="16"/>
      <c r="E217" s="17"/>
      <c r="F217" s="16" t="s">
        <v>436</v>
      </c>
      <c r="G217" s="9">
        <f>650.471+137.449</f>
        <v>787.92000000000007</v>
      </c>
      <c r="H217" s="9">
        <f>610.635+79.349</f>
        <v>689.98400000000004</v>
      </c>
      <c r="I217" s="9">
        <f>599.097+44.396</f>
        <v>643.49299999999994</v>
      </c>
      <c r="J217" s="9">
        <f>612.029+142.911</f>
        <v>754.94</v>
      </c>
      <c r="K217" s="9">
        <f t="shared" si="42"/>
        <v>2876.337</v>
      </c>
      <c r="L217" s="10">
        <v>3764.679926196106</v>
      </c>
      <c r="M217" s="10">
        <v>4216.8346953998162</v>
      </c>
      <c r="N217" s="10">
        <v>2725.6320000000001</v>
      </c>
      <c r="O217" s="10">
        <v>2834.6572800000004</v>
      </c>
      <c r="P217" s="11">
        <f t="shared" si="43"/>
        <v>818686.6420084358</v>
      </c>
      <c r="Q217" s="11">
        <f t="shared" si="40"/>
        <v>716926.44430849398</v>
      </c>
      <c r="R217" s="11">
        <f t="shared" si="40"/>
        <v>889421.49156787363</v>
      </c>
      <c r="S217" s="11">
        <f t="shared" si="41"/>
        <v>1043461.017981937</v>
      </c>
      <c r="T217" s="11">
        <f t="shared" si="44"/>
        <v>3468495.5958667407</v>
      </c>
      <c r="U217" s="12"/>
      <c r="V217" s="12"/>
      <c r="W217" s="12"/>
      <c r="X217" s="13"/>
      <c r="Y217" s="13"/>
    </row>
    <row r="218" spans="1:25" s="14" customFormat="1" ht="54" customHeight="1">
      <c r="A218" s="7">
        <v>2920015308</v>
      </c>
      <c r="B218" s="15" t="s">
        <v>155</v>
      </c>
      <c r="C218" s="8" t="s">
        <v>359</v>
      </c>
      <c r="D218" s="16"/>
      <c r="E218" s="17"/>
      <c r="F218" s="16" t="s">
        <v>437</v>
      </c>
      <c r="G218" s="9">
        <f>29912.082/2</f>
        <v>14956.040999999999</v>
      </c>
      <c r="H218" s="9">
        <f>20912.082/2</f>
        <v>10456.040999999999</v>
      </c>
      <c r="I218" s="9">
        <f>20250.926/2</f>
        <v>10125.463</v>
      </c>
      <c r="J218" s="9">
        <f>20250.926/2</f>
        <v>10125.463</v>
      </c>
      <c r="K218" s="9">
        <f t="shared" si="42"/>
        <v>45663.008000000002</v>
      </c>
      <c r="L218" s="10">
        <f>'2024'!L218</f>
        <v>85.729181230000023</v>
      </c>
      <c r="M218" s="10">
        <v>92.587515728400035</v>
      </c>
      <c r="N218" s="10">
        <f>'2024'!O218</f>
        <v>53.804842041600011</v>
      </c>
      <c r="O218" s="10">
        <f>'2024'!O218*104%</f>
        <v>55.957035723264013</v>
      </c>
      <c r="P218" s="11">
        <f t="shared" si="43"/>
        <v>477461.7257996173</v>
      </c>
      <c r="Q218" s="11">
        <f t="shared" si="40"/>
        <v>333802.1994518172</v>
      </c>
      <c r="R218" s="11">
        <f t="shared" si="40"/>
        <v>370900.56996424461</v>
      </c>
      <c r="S218" s="11">
        <f t="shared" si="41"/>
        <v>370900.56996424461</v>
      </c>
      <c r="T218" s="11">
        <f t="shared" si="44"/>
        <v>1553065.0651799235</v>
      </c>
      <c r="U218" s="12"/>
      <c r="V218" s="12"/>
      <c r="W218" s="12"/>
      <c r="X218" s="13"/>
      <c r="Y218" s="13"/>
    </row>
    <row r="219" spans="1:25" s="14" customFormat="1" ht="61.5" customHeight="1">
      <c r="A219" s="7" t="s">
        <v>122</v>
      </c>
      <c r="B219" s="15" t="s">
        <v>123</v>
      </c>
      <c r="C219" s="8" t="s">
        <v>113</v>
      </c>
      <c r="D219" s="16" t="s">
        <v>116</v>
      </c>
      <c r="E219" s="17"/>
      <c r="F219" s="16" t="s">
        <v>436</v>
      </c>
      <c r="G219" s="9">
        <f>'2024'!G219</f>
        <v>2129.4575999999997</v>
      </c>
      <c r="H219" s="9">
        <f>'2024'!H219</f>
        <v>532.36439999999993</v>
      </c>
      <c r="I219" s="9">
        <f>'2024'!I219</f>
        <v>709.81920000000002</v>
      </c>
      <c r="J219" s="9">
        <f>'2024'!J219</f>
        <v>1064.7287999999999</v>
      </c>
      <c r="K219" s="9">
        <f>'2024'!K219</f>
        <v>4436.369999999999</v>
      </c>
      <c r="L219" s="10">
        <v>7976.3296253658518</v>
      </c>
      <c r="M219" s="10">
        <v>8526.3595696793855</v>
      </c>
      <c r="N219" s="10">
        <v>1712.529728</v>
      </c>
      <c r="O219" s="10">
        <v>1781.0309171200001</v>
      </c>
      <c r="P219" s="11">
        <f>G219*(L219-N219)</f>
        <v>13338496.296324933</v>
      </c>
      <c r="Q219" s="11">
        <f t="shared" ref="Q219:Q220" si="45">(L219-N219)*H219</f>
        <v>3334624.0740812332</v>
      </c>
      <c r="R219" s="11">
        <f t="shared" ref="R219:R220" si="46">(M219-O219)*I219</f>
        <v>4787963.7878967803</v>
      </c>
      <c r="S219" s="11">
        <f t="shared" ref="S219:S220" si="47">(M219-O219)*J219</f>
        <v>7181945.6818451695</v>
      </c>
      <c r="T219" s="11">
        <f>SUM(P219:S219)</f>
        <v>28643029.840148117</v>
      </c>
      <c r="U219" s="12"/>
      <c r="V219" s="12"/>
      <c r="W219" s="12"/>
      <c r="X219" s="13"/>
      <c r="Y219" s="13"/>
    </row>
    <row r="220" spans="1:25" s="14" customFormat="1" ht="61.5" customHeight="1">
      <c r="A220" s="7" t="s">
        <v>122</v>
      </c>
      <c r="B220" s="15" t="s">
        <v>123</v>
      </c>
      <c r="C220" s="8" t="s">
        <v>113</v>
      </c>
      <c r="D220" s="16" t="s">
        <v>116</v>
      </c>
      <c r="E220" s="17"/>
      <c r="F220" s="16" t="s">
        <v>437</v>
      </c>
      <c r="G220" s="9">
        <f>'2024'!G220</f>
        <v>9193.8959999999988</v>
      </c>
      <c r="H220" s="9">
        <f>'2024'!H220</f>
        <v>6129.2639999999992</v>
      </c>
      <c r="I220" s="9">
        <f>'2024'!I220</f>
        <v>2043.0880000000002</v>
      </c>
      <c r="J220" s="9">
        <f>'2024'!J220</f>
        <v>8172.3520000000008</v>
      </c>
      <c r="K220" s="9">
        <f>'2024'!K220</f>
        <v>25538.6</v>
      </c>
      <c r="L220" s="10">
        <f>'2024'!M220</f>
        <v>98.436191000000008</v>
      </c>
      <c r="M220" s="10">
        <v>106.31108628000001</v>
      </c>
      <c r="N220" s="10">
        <f>'2024'!O220</f>
        <v>51.592320000000008</v>
      </c>
      <c r="O220" s="10">
        <f>N220*1.04</f>
        <v>53.656012800000013</v>
      </c>
      <c r="P220" s="11">
        <f t="shared" ref="P220" si="48">G220*(L220-N220)</f>
        <v>430677.67821141594</v>
      </c>
      <c r="Q220" s="11">
        <f t="shared" si="45"/>
        <v>287118.45214094396</v>
      </c>
      <c r="R220" s="11">
        <f t="shared" si="46"/>
        <v>107578.94876610624</v>
      </c>
      <c r="S220" s="11">
        <f t="shared" si="47"/>
        <v>430315.79506442498</v>
      </c>
      <c r="T220" s="11">
        <f t="shared" ref="T220" si="49">SUM(P220:S220)</f>
        <v>1255690.8741828911</v>
      </c>
      <c r="U220" s="12"/>
      <c r="V220" s="12"/>
      <c r="W220" s="12"/>
      <c r="X220" s="13"/>
      <c r="Y220" s="13"/>
    </row>
    <row r="221" spans="1:25" s="14" customFormat="1" ht="52.5" customHeight="1">
      <c r="A221" s="7" t="s">
        <v>35</v>
      </c>
      <c r="B221" s="15" t="s">
        <v>36</v>
      </c>
      <c r="C221" s="8" t="s">
        <v>359</v>
      </c>
      <c r="D221" s="16" t="s">
        <v>375</v>
      </c>
      <c r="E221" s="17"/>
      <c r="F221" s="16" t="s">
        <v>436</v>
      </c>
      <c r="G221" s="9">
        <f>'2024'!G221</f>
        <v>1909.6092000000001</v>
      </c>
      <c r="H221" s="9">
        <f>'2024'!H221</f>
        <v>1273.0728000000001</v>
      </c>
      <c r="I221" s="9">
        <f>'2024'!I221</f>
        <v>424.35760000000005</v>
      </c>
      <c r="J221" s="9">
        <f>'2024'!J221</f>
        <v>1697.4304000000002</v>
      </c>
      <c r="K221" s="9">
        <f>'2024'!K221</f>
        <v>5304.47</v>
      </c>
      <c r="L221" s="10">
        <v>5132.6871645389992</v>
      </c>
      <c r="M221" s="10">
        <v>5132.6871645389992</v>
      </c>
      <c r="N221" s="10">
        <v>2271.36</v>
      </c>
      <c r="O221" s="10">
        <v>2362.2144000000003</v>
      </c>
      <c r="P221" s="11">
        <f t="shared" ref="P221:P222" si="50">G221*(L221-N221)</f>
        <v>5464016.6776135871</v>
      </c>
      <c r="Q221" s="11">
        <f t="shared" ref="Q221:Q222" si="51">(L221-N221)*H221</f>
        <v>3642677.7850757246</v>
      </c>
      <c r="R221" s="11">
        <f t="shared" ref="R221:R222" si="52">(M221-O221)*I221</f>
        <v>1175671.1732251348</v>
      </c>
      <c r="S221" s="11">
        <f t="shared" ref="S221:S222" si="53">(M221-O221)*J221</f>
        <v>4702684.6929005394</v>
      </c>
      <c r="T221" s="11">
        <f t="shared" ref="T221:T222" si="54">SUM(P221:S221)</f>
        <v>14985050.328814987</v>
      </c>
      <c r="U221" s="12"/>
      <c r="V221" s="12"/>
      <c r="W221" s="12"/>
      <c r="X221" s="13"/>
      <c r="Y221" s="13"/>
    </row>
    <row r="222" spans="1:25" s="14" customFormat="1" ht="52.5" customHeight="1">
      <c r="A222" s="7" t="s">
        <v>35</v>
      </c>
      <c r="B222" s="15" t="s">
        <v>36</v>
      </c>
      <c r="C222" s="8" t="s">
        <v>359</v>
      </c>
      <c r="D222" s="16" t="s">
        <v>375</v>
      </c>
      <c r="E222" s="17"/>
      <c r="F222" s="16" t="s">
        <v>437</v>
      </c>
      <c r="G222" s="9">
        <f>'2024'!G222</f>
        <v>38102.077499999999</v>
      </c>
      <c r="H222" s="9">
        <f>'2024'!H222</f>
        <v>38102.077499999999</v>
      </c>
      <c r="I222" s="9">
        <f>'2024'!I222</f>
        <v>38102.077499999999</v>
      </c>
      <c r="J222" s="9">
        <f>'2024'!J222</f>
        <v>38102.077499999999</v>
      </c>
      <c r="K222" s="9">
        <f>'2024'!K222</f>
        <v>152408.31</v>
      </c>
      <c r="L222" s="10">
        <f>'2024'!M222</f>
        <v>21.283447328600005</v>
      </c>
      <c r="M222" s="10">
        <v>22.99</v>
      </c>
      <c r="N222" s="10">
        <f>'2024'!O222</f>
        <v>19.510000000000002</v>
      </c>
      <c r="O222" s="10">
        <v>20.29</v>
      </c>
      <c r="P222" s="11">
        <f t="shared" si="50"/>
        <v>67572.027556485293</v>
      </c>
      <c r="Q222" s="11">
        <f t="shared" si="51"/>
        <v>67572.027556485293</v>
      </c>
      <c r="R222" s="11">
        <f t="shared" si="52"/>
        <v>102875.60924999996</v>
      </c>
      <c r="S222" s="11">
        <f t="shared" si="53"/>
        <v>102875.60924999996</v>
      </c>
      <c r="T222" s="11">
        <f t="shared" si="54"/>
        <v>340895.27361297054</v>
      </c>
      <c r="U222" s="12"/>
      <c r="V222" s="12"/>
      <c r="W222" s="12"/>
      <c r="X222" s="13"/>
      <c r="Y222" s="13"/>
    </row>
    <row r="223" spans="1:25" s="14" customFormat="1" ht="54" customHeight="1">
      <c r="A223" s="67" t="s">
        <v>446</v>
      </c>
      <c r="B223" s="68"/>
      <c r="C223" s="68"/>
      <c r="D223" s="68"/>
      <c r="E223" s="68"/>
      <c r="F223" s="16"/>
      <c r="G223" s="9"/>
      <c r="H223" s="9"/>
      <c r="I223" s="9"/>
      <c r="J223" s="9"/>
      <c r="K223" s="9"/>
      <c r="L223" s="10"/>
      <c r="M223" s="10"/>
      <c r="N223" s="10"/>
      <c r="O223" s="10"/>
      <c r="P223" s="11">
        <f>SUM(P215:P222)</f>
        <v>22048795.485079113</v>
      </c>
      <c r="Q223" s="11">
        <f t="shared" ref="Q223:T223" si="55">SUM(Q215:Q222)</f>
        <v>9350643.9409911223</v>
      </c>
      <c r="R223" s="11">
        <f t="shared" si="55"/>
        <v>7706607.9231209848</v>
      </c>
      <c r="S223" s="11">
        <f t="shared" si="55"/>
        <v>14910745.075713167</v>
      </c>
      <c r="T223" s="11">
        <f t="shared" si="55"/>
        <v>54016792.424904384</v>
      </c>
      <c r="U223" s="12"/>
      <c r="V223" s="12"/>
      <c r="W223" s="12"/>
      <c r="X223" s="13"/>
      <c r="Y223" s="13"/>
    </row>
    <row r="224" spans="1:25" s="83" customFormat="1" ht="65.25" customHeight="1">
      <c r="A224" s="76" t="s">
        <v>448</v>
      </c>
      <c r="B224" s="77"/>
      <c r="C224" s="77"/>
      <c r="D224" s="77"/>
      <c r="E224" s="78"/>
      <c r="F224" s="79"/>
      <c r="G224" s="80"/>
      <c r="H224" s="80"/>
      <c r="I224" s="80"/>
      <c r="J224" s="80"/>
      <c r="K224" s="80"/>
      <c r="L224" s="80"/>
      <c r="M224" s="80"/>
      <c r="N224" s="80"/>
      <c r="O224" s="80"/>
      <c r="P224" s="80">
        <f>P212+P223</f>
        <v>2055687352.630084</v>
      </c>
      <c r="Q224" s="80">
        <f>Q212+Q223</f>
        <v>932519823.20368755</v>
      </c>
      <c r="R224" s="80">
        <f>R212+R223</f>
        <v>498559628.7994166</v>
      </c>
      <c r="S224" s="80">
        <f>S212+S223</f>
        <v>1973695453.0201948</v>
      </c>
      <c r="T224" s="80">
        <f>T212+T223</f>
        <v>5460462257.6533842</v>
      </c>
      <c r="U224" s="82">
        <f>U225+U226</f>
        <v>622067591.39089084</v>
      </c>
      <c r="V224" s="82">
        <f>V225+V226</f>
        <v>710499268.02978671</v>
      </c>
      <c r="W224" s="81">
        <f>T224+U224-V224</f>
        <v>5372030581.0144882</v>
      </c>
      <c r="X224" s="55"/>
      <c r="Y224" s="55"/>
    </row>
    <row r="225" spans="1:16139" s="85" customFormat="1" ht="38.25" customHeight="1">
      <c r="A225" s="32" t="s">
        <v>450</v>
      </c>
      <c r="B225" s="33"/>
      <c r="C225" s="33"/>
      <c r="D225" s="34"/>
      <c r="E225" s="5"/>
      <c r="F225" s="2"/>
      <c r="G225" s="3">
        <f>G212+G215+G217+G219+G221</f>
        <v>1974320.2655894598</v>
      </c>
      <c r="H225" s="3">
        <f t="shared" ref="H225:K225" si="56">H212+H215+H217+H219+H221</f>
        <v>900815.21319999965</v>
      </c>
      <c r="I225" s="3">
        <f t="shared" si="56"/>
        <v>406225.60460760025</v>
      </c>
      <c r="J225" s="3">
        <f t="shared" si="56"/>
        <v>1588573.8121518991</v>
      </c>
      <c r="K225" s="3">
        <f t="shared" si="56"/>
        <v>4869934.895548963</v>
      </c>
      <c r="L225" s="3"/>
      <c r="M225" s="3"/>
      <c r="N225" s="3"/>
      <c r="O225" s="3"/>
      <c r="P225" s="3">
        <f>P215+P217+P212+P219+P221</f>
        <v>2054417538.2307384</v>
      </c>
      <c r="Q225" s="3">
        <f t="shared" ref="Q225:T225" si="57">Q215+Q217+Q212+Q219+Q221</f>
        <v>931635261.87935293</v>
      </c>
      <c r="R225" s="3">
        <f t="shared" si="57"/>
        <v>497978273.67143625</v>
      </c>
      <c r="S225" s="3">
        <f t="shared" si="57"/>
        <v>1972529388.364562</v>
      </c>
      <c r="T225" s="3">
        <f t="shared" si="57"/>
        <v>5456560462.1460905</v>
      </c>
      <c r="U225" s="4">
        <f>'2024'!V225</f>
        <v>621725796.28267062</v>
      </c>
      <c r="V225" s="4">
        <f>S225*0.36</f>
        <v>710110579.81124234</v>
      </c>
      <c r="W225" s="6">
        <f t="shared" ref="W225:W226" si="58">T225+U225-V225</f>
        <v>5368175678.6175194</v>
      </c>
      <c r="X225" s="84"/>
      <c r="Y225" s="84"/>
    </row>
    <row r="226" spans="1:16139" s="85" customFormat="1" ht="38.25" customHeight="1">
      <c r="A226" s="32" t="s">
        <v>437</v>
      </c>
      <c r="B226" s="33"/>
      <c r="C226" s="33"/>
      <c r="D226" s="34"/>
      <c r="E226" s="5"/>
      <c r="F226" s="2"/>
      <c r="G226" s="3">
        <f>G218+G216+G220+G222</f>
        <v>64741.924500000001</v>
      </c>
      <c r="H226" s="3">
        <f t="shared" ref="H226:K226" si="59">H218+H216+H220+H222</f>
        <v>56347.322499999995</v>
      </c>
      <c r="I226" s="3">
        <f t="shared" si="59"/>
        <v>50270.628499999999</v>
      </c>
      <c r="J226" s="3">
        <f t="shared" si="59"/>
        <v>58531.152499999997</v>
      </c>
      <c r="K226" s="3">
        <f t="shared" si="59"/>
        <v>229891.02799999999</v>
      </c>
      <c r="L226" s="3"/>
      <c r="M226" s="3"/>
      <c r="N226" s="3"/>
      <c r="O226" s="3"/>
      <c r="P226" s="3">
        <f>P216+P218+P220+P222</f>
        <v>1269814.3993455286</v>
      </c>
      <c r="Q226" s="3">
        <f t="shared" ref="Q226:T226" si="60">Q216+Q218+Q220+Q222</f>
        <v>884561.3243345865</v>
      </c>
      <c r="R226" s="3">
        <f t="shared" si="60"/>
        <v>581355.12798035087</v>
      </c>
      <c r="S226" s="3">
        <f t="shared" si="60"/>
        <v>1166064.6556329841</v>
      </c>
      <c r="T226" s="3">
        <f t="shared" si="60"/>
        <v>3901795.5072934497</v>
      </c>
      <c r="U226" s="4">
        <f>'2024'!V226</f>
        <v>341795.10822017724</v>
      </c>
      <c r="V226" s="4">
        <f>S226/3</f>
        <v>388688.21854432806</v>
      </c>
      <c r="W226" s="6">
        <f t="shared" si="58"/>
        <v>3854902.3969692984</v>
      </c>
      <c r="X226" s="84"/>
      <c r="Y226" s="84"/>
    </row>
    <row r="227" spans="1:16139" s="89" customFormat="1" ht="20.25" customHeight="1">
      <c r="A227" s="86"/>
      <c r="B227" s="87"/>
      <c r="C227" s="87"/>
      <c r="D227" s="87"/>
      <c r="E227" s="88"/>
      <c r="F227" s="15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72"/>
      <c r="V227" s="72"/>
      <c r="W227" s="137"/>
      <c r="X227" s="13"/>
      <c r="Y227" s="13"/>
    </row>
    <row r="228" spans="1:16139" s="89" customFormat="1" ht="47.25" customHeight="1">
      <c r="A228" s="90" t="s">
        <v>291</v>
      </c>
      <c r="B228" s="91"/>
      <c r="C228" s="91"/>
      <c r="D228" s="91"/>
      <c r="E228" s="92"/>
      <c r="F228" s="92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9"/>
      <c r="X228" s="13"/>
      <c r="Y228" s="13"/>
    </row>
    <row r="229" spans="1:16139" s="26" customFormat="1" ht="53.25" customHeight="1">
      <c r="A229" s="21">
        <v>2914001089</v>
      </c>
      <c r="B229" s="8" t="s">
        <v>270</v>
      </c>
      <c r="C229" s="8" t="s">
        <v>91</v>
      </c>
      <c r="D229" s="8" t="s">
        <v>271</v>
      </c>
      <c r="E229" s="8"/>
      <c r="F229" s="8"/>
      <c r="G229" s="9">
        <f>'2023'!G232</f>
        <v>77.650000000000006</v>
      </c>
      <c r="H229" s="9">
        <f>'2023'!H232</f>
        <v>20.990000000000002</v>
      </c>
      <c r="I229" s="9">
        <f>'2023'!I232</f>
        <v>9.0500000000000007</v>
      </c>
      <c r="J229" s="9">
        <f>'2023'!J232</f>
        <v>48.45</v>
      </c>
      <c r="K229" s="9">
        <f t="shared" ref="K229:K242" si="61">G229+H229+I229+J229</f>
        <v>156.14000000000001</v>
      </c>
      <c r="L229" s="23">
        <v>14082.22554545455</v>
      </c>
      <c r="M229" s="10">
        <v>14082.22554545455</v>
      </c>
      <c r="N229" s="23">
        <v>2033.4080000000001</v>
      </c>
      <c r="O229" s="10">
        <v>2114.7443200000002</v>
      </c>
      <c r="P229" s="11">
        <f t="shared" ref="P229:P242" si="62">G229*(L229-N229)</f>
        <v>935590.68240454595</v>
      </c>
      <c r="Q229" s="11">
        <f t="shared" ref="Q229:R242" si="63">(L229-N229)*H229</f>
        <v>252904.68027909106</v>
      </c>
      <c r="R229" s="11">
        <f t="shared" si="63"/>
        <v>108305.70509036368</v>
      </c>
      <c r="S229" s="11">
        <f t="shared" ref="S229:S242" si="64">(M229-O229)*J229</f>
        <v>579824.46537327301</v>
      </c>
      <c r="T229" s="11">
        <f t="shared" ref="T229:T242" si="65">SUM(P229:S229)</f>
        <v>1876625.5331472738</v>
      </c>
      <c r="U229" s="27"/>
      <c r="V229" s="25"/>
      <c r="W229" s="25"/>
      <c r="X229" s="13"/>
      <c r="Y229" s="13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</row>
    <row r="230" spans="1:16139" s="26" customFormat="1" ht="53.25" customHeight="1">
      <c r="A230" s="21">
        <v>2919003788</v>
      </c>
      <c r="B230" s="8" t="s">
        <v>272</v>
      </c>
      <c r="C230" s="8" t="s">
        <v>138</v>
      </c>
      <c r="D230" s="8" t="s">
        <v>273</v>
      </c>
      <c r="E230" s="8"/>
      <c r="F230" s="8"/>
      <c r="G230" s="9">
        <f>'2023'!G233</f>
        <v>15.561</v>
      </c>
      <c r="H230" s="9">
        <f>'2023'!H233</f>
        <v>8.0310000000000006</v>
      </c>
      <c r="I230" s="9">
        <f>'2023'!I233</f>
        <v>5.1870000000000003</v>
      </c>
      <c r="J230" s="9">
        <f>'2023'!J233</f>
        <v>15.561</v>
      </c>
      <c r="K230" s="9">
        <f t="shared" si="61"/>
        <v>44.34</v>
      </c>
      <c r="L230" s="23">
        <v>5684.5800000000017</v>
      </c>
      <c r="M230" s="10">
        <v>6292.6978604651149</v>
      </c>
      <c r="N230" s="23">
        <v>1901.4528000000003</v>
      </c>
      <c r="O230" s="10">
        <v>1977.5109120000004</v>
      </c>
      <c r="P230" s="11">
        <f t="shared" si="62"/>
        <v>58869.242359200027</v>
      </c>
      <c r="Q230" s="11">
        <f t="shared" si="63"/>
        <v>30382.294543200016</v>
      </c>
      <c r="R230" s="11">
        <f t="shared" si="63"/>
        <v>22382.87470168855</v>
      </c>
      <c r="S230" s="11">
        <f t="shared" si="64"/>
        <v>67148.624105065639</v>
      </c>
      <c r="T230" s="11">
        <f t="shared" si="65"/>
        <v>178783.03570915421</v>
      </c>
      <c r="U230" s="24"/>
      <c r="V230" s="25"/>
      <c r="W230" s="25"/>
      <c r="X230" s="13"/>
      <c r="Y230" s="13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  <c r="AMK230" s="29"/>
      <c r="AML230" s="29"/>
      <c r="AMM230" s="29"/>
      <c r="AMN230" s="29"/>
      <c r="AMO230" s="29"/>
      <c r="AMP230" s="29"/>
      <c r="AMQ230" s="29"/>
      <c r="AMR230" s="29"/>
      <c r="AMS230" s="29"/>
      <c r="AMT230" s="29"/>
      <c r="AMU230" s="29"/>
      <c r="AMV230" s="29"/>
      <c r="AMW230" s="29"/>
      <c r="AMX230" s="29"/>
      <c r="AMY230" s="29"/>
      <c r="AMZ230" s="29"/>
      <c r="ANA230" s="29"/>
      <c r="ANB230" s="29"/>
      <c r="ANC230" s="29"/>
      <c r="AND230" s="29"/>
      <c r="ANE230" s="29"/>
      <c r="ANF230" s="29"/>
      <c r="ANG230" s="29"/>
      <c r="ANH230" s="29"/>
      <c r="ANI230" s="29"/>
      <c r="ANJ230" s="29"/>
      <c r="ANK230" s="29"/>
      <c r="ANL230" s="29"/>
      <c r="ANM230" s="29"/>
      <c r="ANN230" s="29"/>
      <c r="ANO230" s="29"/>
      <c r="ANP230" s="29"/>
      <c r="ANQ230" s="29"/>
      <c r="ANR230" s="29"/>
      <c r="ANS230" s="29"/>
      <c r="ANT230" s="29"/>
      <c r="ANU230" s="29"/>
      <c r="ANV230" s="29"/>
      <c r="ANW230" s="29"/>
      <c r="ANX230" s="29"/>
      <c r="ANY230" s="29"/>
      <c r="ANZ230" s="29"/>
      <c r="AOA230" s="29"/>
      <c r="AOB230" s="29"/>
      <c r="AOC230" s="29"/>
      <c r="AOD230" s="29"/>
      <c r="AOE230" s="29"/>
      <c r="AOF230" s="29"/>
      <c r="AOG230" s="29"/>
      <c r="AOH230" s="29"/>
      <c r="AOI230" s="29"/>
      <c r="AOJ230" s="29"/>
      <c r="AOK230" s="29"/>
      <c r="AOL230" s="29"/>
      <c r="AOM230" s="29"/>
      <c r="AON230" s="29"/>
      <c r="AOO230" s="29"/>
      <c r="AOP230" s="29"/>
      <c r="AOQ230" s="29"/>
      <c r="AOR230" s="29"/>
      <c r="AOS230" s="29"/>
      <c r="AOT230" s="29"/>
      <c r="AOU230" s="29"/>
      <c r="AOV230" s="29"/>
      <c r="AOW230" s="29"/>
      <c r="AOX230" s="29"/>
      <c r="AOY230" s="29"/>
      <c r="AOZ230" s="29"/>
      <c r="APA230" s="29"/>
      <c r="APB230" s="29"/>
      <c r="APC230" s="29"/>
      <c r="APD230" s="29"/>
      <c r="APE230" s="29"/>
      <c r="APF230" s="29"/>
      <c r="APG230" s="29"/>
      <c r="APH230" s="29"/>
      <c r="API230" s="29"/>
      <c r="APJ230" s="29"/>
      <c r="APK230" s="29"/>
      <c r="APL230" s="29"/>
      <c r="APM230" s="29"/>
      <c r="APN230" s="29"/>
      <c r="APO230" s="29"/>
      <c r="APP230" s="29"/>
      <c r="APQ230" s="29"/>
      <c r="APR230" s="29"/>
      <c r="APS230" s="29"/>
      <c r="APT230" s="29"/>
      <c r="APU230" s="29"/>
      <c r="APV230" s="29"/>
      <c r="APW230" s="29"/>
      <c r="APX230" s="29"/>
      <c r="APY230" s="29"/>
      <c r="APZ230" s="29"/>
      <c r="AQA230" s="29"/>
      <c r="AQB230" s="29"/>
      <c r="AQC230" s="29"/>
      <c r="AQD230" s="29"/>
      <c r="AQE230" s="29"/>
      <c r="AQF230" s="29"/>
      <c r="AQG230" s="29"/>
      <c r="AQH230" s="29"/>
      <c r="AQI230" s="29"/>
      <c r="AQJ230" s="29"/>
      <c r="AQK230" s="29"/>
      <c r="AQL230" s="29"/>
      <c r="AQM230" s="29"/>
      <c r="AQN230" s="29"/>
      <c r="AQO230" s="29"/>
      <c r="AQP230" s="29"/>
      <c r="AQQ230" s="29"/>
      <c r="AQR230" s="29"/>
      <c r="AQS230" s="29"/>
      <c r="AQT230" s="29"/>
      <c r="AQU230" s="29"/>
      <c r="AQV230" s="29"/>
      <c r="AQW230" s="29"/>
      <c r="AQX230" s="29"/>
      <c r="AQY230" s="29"/>
      <c r="AQZ230" s="29"/>
      <c r="ARA230" s="29"/>
      <c r="ARB230" s="29"/>
      <c r="ARC230" s="29"/>
      <c r="ARD230" s="29"/>
      <c r="ARE230" s="29"/>
      <c r="ARF230" s="29"/>
      <c r="ARG230" s="29"/>
      <c r="ARH230" s="29"/>
      <c r="ARI230" s="29"/>
      <c r="ARJ230" s="29"/>
      <c r="ARK230" s="29"/>
      <c r="ARL230" s="29"/>
      <c r="ARM230" s="29"/>
      <c r="ARN230" s="29"/>
      <c r="ARO230" s="29"/>
      <c r="ARP230" s="29"/>
      <c r="ARQ230" s="29"/>
      <c r="ARR230" s="29"/>
      <c r="ARS230" s="29"/>
      <c r="ART230" s="29"/>
      <c r="ARU230" s="29"/>
      <c r="ARV230" s="29"/>
      <c r="ARW230" s="29"/>
      <c r="ARX230" s="29"/>
      <c r="ARY230" s="29"/>
      <c r="ARZ230" s="29"/>
      <c r="ASA230" s="29"/>
      <c r="ASB230" s="29"/>
      <c r="ASC230" s="29"/>
      <c r="ASD230" s="29"/>
      <c r="ASE230" s="29"/>
      <c r="ASF230" s="29"/>
      <c r="ASG230" s="29"/>
      <c r="ASH230" s="29"/>
      <c r="ASI230" s="29"/>
      <c r="ASJ230" s="29"/>
      <c r="ASK230" s="29"/>
      <c r="ASL230" s="29"/>
      <c r="ASM230" s="29"/>
      <c r="ASN230" s="29"/>
      <c r="ASO230" s="29"/>
      <c r="ASP230" s="29"/>
      <c r="ASQ230" s="29"/>
      <c r="ASR230" s="29"/>
      <c r="ASS230" s="29"/>
      <c r="AST230" s="29"/>
      <c r="ASU230" s="29"/>
      <c r="ASV230" s="29"/>
      <c r="ASW230" s="29"/>
      <c r="ASX230" s="29"/>
      <c r="ASY230" s="29"/>
      <c r="ASZ230" s="29"/>
      <c r="ATA230" s="29"/>
      <c r="ATB230" s="29"/>
      <c r="ATC230" s="29"/>
      <c r="ATD230" s="29"/>
      <c r="ATE230" s="29"/>
      <c r="ATF230" s="29"/>
      <c r="ATG230" s="29"/>
      <c r="ATH230" s="29"/>
      <c r="ATI230" s="29"/>
      <c r="ATJ230" s="29"/>
      <c r="ATK230" s="29"/>
      <c r="ATL230" s="29"/>
      <c r="ATM230" s="29"/>
      <c r="ATN230" s="29"/>
      <c r="ATO230" s="29"/>
      <c r="ATP230" s="29"/>
      <c r="ATQ230" s="29"/>
      <c r="ATR230" s="29"/>
      <c r="ATS230" s="29"/>
      <c r="ATT230" s="29"/>
      <c r="ATU230" s="29"/>
      <c r="ATV230" s="29"/>
      <c r="ATW230" s="29"/>
      <c r="ATX230" s="29"/>
      <c r="ATY230" s="29"/>
      <c r="ATZ230" s="29"/>
      <c r="AUA230" s="29"/>
      <c r="AUB230" s="29"/>
      <c r="AUC230" s="29"/>
      <c r="AUD230" s="29"/>
      <c r="AUE230" s="29"/>
      <c r="AUF230" s="29"/>
      <c r="AUG230" s="29"/>
      <c r="AUH230" s="29"/>
      <c r="AUI230" s="29"/>
      <c r="AUJ230" s="29"/>
      <c r="AUK230" s="29"/>
      <c r="AUL230" s="29"/>
      <c r="AUM230" s="29"/>
      <c r="AUN230" s="29"/>
      <c r="AUO230" s="29"/>
      <c r="AUP230" s="29"/>
      <c r="AUQ230" s="29"/>
      <c r="AUR230" s="29"/>
      <c r="AUS230" s="29"/>
      <c r="AUT230" s="29"/>
      <c r="AUU230" s="29"/>
      <c r="AUV230" s="29"/>
      <c r="AUW230" s="29"/>
      <c r="AUX230" s="29"/>
      <c r="AUY230" s="29"/>
      <c r="AUZ230" s="29"/>
      <c r="AVA230" s="29"/>
      <c r="AVB230" s="29"/>
      <c r="AVC230" s="29"/>
      <c r="AVD230" s="29"/>
      <c r="AVE230" s="29"/>
      <c r="AVF230" s="29"/>
      <c r="AVG230" s="29"/>
      <c r="AVH230" s="29"/>
      <c r="AVI230" s="29"/>
      <c r="AVJ230" s="29"/>
      <c r="AVK230" s="29"/>
      <c r="AVL230" s="29"/>
      <c r="AVM230" s="29"/>
      <c r="AVN230" s="29"/>
      <c r="AVO230" s="29"/>
      <c r="AVP230" s="29"/>
      <c r="AVQ230" s="29"/>
      <c r="AVR230" s="29"/>
      <c r="AVS230" s="29"/>
      <c r="AVT230" s="29"/>
      <c r="AVU230" s="29"/>
      <c r="AVV230" s="29"/>
      <c r="AVW230" s="29"/>
      <c r="AVX230" s="29"/>
      <c r="AVY230" s="29"/>
      <c r="AVZ230" s="29"/>
      <c r="AWA230" s="29"/>
      <c r="AWB230" s="29"/>
      <c r="AWC230" s="29"/>
      <c r="AWD230" s="29"/>
      <c r="AWE230" s="29"/>
      <c r="AWF230" s="29"/>
      <c r="AWG230" s="29"/>
      <c r="AWH230" s="29"/>
      <c r="AWI230" s="29"/>
      <c r="AWJ230" s="29"/>
      <c r="AWK230" s="29"/>
      <c r="AWL230" s="29"/>
      <c r="AWM230" s="29"/>
      <c r="AWN230" s="29"/>
      <c r="AWO230" s="29"/>
      <c r="AWP230" s="29"/>
      <c r="AWQ230" s="29"/>
      <c r="AWR230" s="29"/>
      <c r="AWS230" s="29"/>
      <c r="AWT230" s="29"/>
      <c r="AWU230" s="29"/>
      <c r="AWV230" s="29"/>
      <c r="AWW230" s="29"/>
      <c r="AWX230" s="29"/>
      <c r="AWY230" s="29"/>
      <c r="AWZ230" s="29"/>
      <c r="AXA230" s="29"/>
      <c r="AXB230" s="29"/>
      <c r="AXC230" s="29"/>
      <c r="AXD230" s="29"/>
      <c r="AXE230" s="29"/>
      <c r="AXF230" s="29"/>
      <c r="AXG230" s="29"/>
      <c r="AXH230" s="29"/>
      <c r="AXI230" s="29"/>
      <c r="AXJ230" s="29"/>
      <c r="AXK230" s="29"/>
      <c r="AXL230" s="29"/>
      <c r="AXM230" s="29"/>
      <c r="AXN230" s="29"/>
      <c r="AXO230" s="29"/>
      <c r="AXP230" s="29"/>
      <c r="AXQ230" s="29"/>
      <c r="AXR230" s="29"/>
      <c r="AXS230" s="29"/>
      <c r="AXT230" s="29"/>
      <c r="AXU230" s="29"/>
      <c r="AXV230" s="29"/>
      <c r="AXW230" s="29"/>
      <c r="AXX230" s="29"/>
      <c r="AXY230" s="29"/>
      <c r="AXZ230" s="29"/>
      <c r="AYA230" s="29"/>
      <c r="AYB230" s="29"/>
      <c r="AYC230" s="29"/>
      <c r="AYD230" s="29"/>
      <c r="AYE230" s="29"/>
      <c r="AYF230" s="29"/>
      <c r="AYG230" s="29"/>
      <c r="AYH230" s="29"/>
      <c r="AYI230" s="29"/>
      <c r="AYJ230" s="29"/>
      <c r="AYK230" s="29"/>
      <c r="AYL230" s="29"/>
      <c r="AYM230" s="29"/>
      <c r="AYN230" s="29"/>
      <c r="AYO230" s="29"/>
      <c r="AYP230" s="29"/>
      <c r="AYQ230" s="29"/>
      <c r="AYR230" s="29"/>
      <c r="AYS230" s="29"/>
      <c r="AYT230" s="29"/>
      <c r="AYU230" s="29"/>
      <c r="AYV230" s="29"/>
      <c r="AYW230" s="29"/>
      <c r="AYX230" s="29"/>
      <c r="AYY230" s="29"/>
      <c r="AYZ230" s="29"/>
      <c r="AZA230" s="29"/>
      <c r="AZB230" s="29"/>
      <c r="AZC230" s="29"/>
      <c r="AZD230" s="29"/>
      <c r="AZE230" s="29"/>
      <c r="AZF230" s="29"/>
      <c r="AZG230" s="29"/>
      <c r="AZH230" s="29"/>
      <c r="AZI230" s="29"/>
      <c r="AZJ230" s="29"/>
      <c r="AZK230" s="29"/>
      <c r="AZL230" s="29"/>
      <c r="AZM230" s="29"/>
      <c r="AZN230" s="29"/>
      <c r="AZO230" s="29"/>
      <c r="AZP230" s="29"/>
      <c r="AZQ230" s="29"/>
      <c r="AZR230" s="29"/>
      <c r="AZS230" s="29"/>
      <c r="AZT230" s="29"/>
      <c r="AZU230" s="29"/>
      <c r="AZV230" s="29"/>
      <c r="AZW230" s="29"/>
      <c r="AZX230" s="29"/>
      <c r="AZY230" s="29"/>
      <c r="AZZ230" s="29"/>
      <c r="BAA230" s="29"/>
      <c r="BAB230" s="29"/>
      <c r="BAC230" s="29"/>
      <c r="BAD230" s="29"/>
      <c r="BAE230" s="29"/>
      <c r="BAF230" s="29"/>
      <c r="BAG230" s="29"/>
      <c r="BAH230" s="29"/>
      <c r="BAI230" s="29"/>
      <c r="BAJ230" s="29"/>
      <c r="BAK230" s="29"/>
      <c r="BAL230" s="29"/>
      <c r="BAM230" s="29"/>
      <c r="BAN230" s="29"/>
      <c r="BAO230" s="29"/>
      <c r="BAP230" s="29"/>
      <c r="BAQ230" s="29"/>
      <c r="BAR230" s="29"/>
      <c r="BAS230" s="29"/>
      <c r="BAT230" s="29"/>
      <c r="BAU230" s="29"/>
      <c r="BAV230" s="29"/>
      <c r="BAW230" s="29"/>
      <c r="BAX230" s="29"/>
      <c r="BAY230" s="29"/>
      <c r="BAZ230" s="29"/>
      <c r="BBA230" s="29"/>
      <c r="BBB230" s="29"/>
      <c r="BBC230" s="29"/>
      <c r="BBD230" s="29"/>
      <c r="BBE230" s="29"/>
      <c r="BBF230" s="29"/>
      <c r="BBG230" s="29"/>
      <c r="BBH230" s="29"/>
      <c r="BBI230" s="29"/>
      <c r="BBJ230" s="29"/>
      <c r="BBK230" s="29"/>
      <c r="BBL230" s="29"/>
      <c r="BBM230" s="29"/>
      <c r="BBN230" s="29"/>
      <c r="BBO230" s="29"/>
      <c r="BBP230" s="29"/>
      <c r="BBQ230" s="29"/>
      <c r="BBR230" s="29"/>
      <c r="BBS230" s="29"/>
      <c r="BBT230" s="29"/>
      <c r="BBU230" s="29"/>
      <c r="BBV230" s="29"/>
      <c r="BBW230" s="29"/>
      <c r="BBX230" s="29"/>
      <c r="BBY230" s="29"/>
      <c r="BBZ230" s="29"/>
      <c r="BCA230" s="29"/>
      <c r="BCB230" s="29"/>
      <c r="BCC230" s="29"/>
      <c r="BCD230" s="29"/>
      <c r="BCE230" s="29"/>
      <c r="BCF230" s="29"/>
      <c r="BCG230" s="29"/>
      <c r="BCH230" s="29"/>
      <c r="BCI230" s="29"/>
      <c r="BCJ230" s="29"/>
      <c r="BCK230" s="29"/>
      <c r="BCL230" s="29"/>
      <c r="BCM230" s="29"/>
      <c r="BCN230" s="29"/>
      <c r="BCO230" s="29"/>
      <c r="BCP230" s="29"/>
      <c r="BCQ230" s="29"/>
      <c r="BCR230" s="29"/>
      <c r="BCS230" s="29"/>
      <c r="BCT230" s="29"/>
      <c r="BCU230" s="29"/>
      <c r="BCV230" s="29"/>
      <c r="BCW230" s="29"/>
      <c r="BCX230" s="29"/>
      <c r="BCY230" s="29"/>
      <c r="BCZ230" s="29"/>
      <c r="BDA230" s="29"/>
      <c r="BDB230" s="29"/>
      <c r="BDC230" s="29"/>
      <c r="BDD230" s="29"/>
      <c r="BDE230" s="29"/>
      <c r="BDF230" s="29"/>
      <c r="BDG230" s="29"/>
      <c r="BDH230" s="29"/>
      <c r="BDI230" s="29"/>
      <c r="BDJ230" s="29"/>
      <c r="BDK230" s="29"/>
      <c r="BDL230" s="29"/>
      <c r="BDM230" s="29"/>
      <c r="BDN230" s="29"/>
      <c r="BDO230" s="29"/>
      <c r="BDP230" s="29"/>
      <c r="BDQ230" s="29"/>
      <c r="BDR230" s="29"/>
      <c r="BDS230" s="29"/>
      <c r="BDT230" s="29"/>
      <c r="BDU230" s="29"/>
      <c r="BDV230" s="29"/>
      <c r="BDW230" s="29"/>
      <c r="BDX230" s="29"/>
      <c r="BDY230" s="29"/>
      <c r="BDZ230" s="29"/>
      <c r="BEA230" s="29"/>
      <c r="BEB230" s="29"/>
      <c r="BEC230" s="29"/>
      <c r="BED230" s="29"/>
      <c r="BEE230" s="29"/>
      <c r="BEF230" s="29"/>
      <c r="BEG230" s="29"/>
      <c r="BEH230" s="29"/>
      <c r="BEI230" s="29"/>
      <c r="BEJ230" s="29"/>
      <c r="BEK230" s="29"/>
      <c r="BEL230" s="29"/>
      <c r="BEM230" s="29"/>
      <c r="BEN230" s="29"/>
      <c r="BEO230" s="29"/>
      <c r="BEP230" s="29"/>
      <c r="BEQ230" s="29"/>
      <c r="BER230" s="29"/>
      <c r="BES230" s="29"/>
      <c r="BET230" s="29"/>
      <c r="BEU230" s="29"/>
      <c r="BEV230" s="29"/>
      <c r="BEW230" s="29"/>
      <c r="BEX230" s="29"/>
      <c r="BEY230" s="29"/>
      <c r="BEZ230" s="29"/>
      <c r="BFA230" s="29"/>
      <c r="BFB230" s="29"/>
      <c r="BFC230" s="29"/>
      <c r="BFD230" s="29"/>
      <c r="BFE230" s="29"/>
      <c r="BFF230" s="29"/>
      <c r="BFG230" s="29"/>
      <c r="BFH230" s="29"/>
      <c r="BFI230" s="29"/>
      <c r="BFJ230" s="29"/>
      <c r="BFK230" s="29"/>
      <c r="BFL230" s="29"/>
      <c r="BFM230" s="29"/>
      <c r="BFN230" s="29"/>
      <c r="BFO230" s="29"/>
      <c r="BFP230" s="29"/>
      <c r="BFQ230" s="29"/>
      <c r="BFR230" s="29"/>
      <c r="BFS230" s="29"/>
      <c r="BFT230" s="29"/>
      <c r="BFU230" s="29"/>
      <c r="BFV230" s="29"/>
      <c r="BFW230" s="29"/>
      <c r="BFX230" s="29"/>
      <c r="BFY230" s="29"/>
      <c r="BFZ230" s="29"/>
      <c r="BGA230" s="29"/>
      <c r="BGB230" s="29"/>
      <c r="BGC230" s="29"/>
      <c r="BGD230" s="29"/>
      <c r="BGE230" s="29"/>
      <c r="BGF230" s="29"/>
      <c r="BGG230" s="29"/>
      <c r="BGH230" s="29"/>
      <c r="BGI230" s="29"/>
      <c r="BGJ230" s="29"/>
      <c r="BGK230" s="29"/>
      <c r="BGL230" s="29"/>
      <c r="BGM230" s="29"/>
      <c r="BGN230" s="29"/>
      <c r="BGO230" s="29"/>
      <c r="BGP230" s="29"/>
      <c r="BGQ230" s="29"/>
      <c r="BGR230" s="29"/>
      <c r="BGS230" s="29"/>
      <c r="BGT230" s="29"/>
      <c r="BGU230" s="29"/>
      <c r="BGV230" s="29"/>
      <c r="BGW230" s="29"/>
      <c r="BGX230" s="29"/>
      <c r="BGY230" s="29"/>
      <c r="BGZ230" s="29"/>
      <c r="BHA230" s="29"/>
      <c r="BHB230" s="29"/>
      <c r="BHC230" s="29"/>
      <c r="BHD230" s="29"/>
      <c r="BHE230" s="29"/>
      <c r="BHF230" s="29"/>
      <c r="BHG230" s="29"/>
      <c r="BHH230" s="29"/>
      <c r="BHI230" s="29"/>
      <c r="BHJ230" s="29"/>
      <c r="BHK230" s="29"/>
      <c r="BHL230" s="29"/>
      <c r="BHM230" s="29"/>
      <c r="BHN230" s="29"/>
      <c r="BHO230" s="29"/>
      <c r="BHP230" s="29"/>
      <c r="BHQ230" s="29"/>
      <c r="BHR230" s="29"/>
      <c r="BHS230" s="29"/>
      <c r="BHT230" s="29"/>
      <c r="BHU230" s="29"/>
      <c r="BHV230" s="29"/>
      <c r="BHW230" s="29"/>
      <c r="BHX230" s="29"/>
      <c r="BHY230" s="29"/>
      <c r="BHZ230" s="29"/>
      <c r="BIA230" s="29"/>
      <c r="BIB230" s="29"/>
      <c r="BIC230" s="29"/>
      <c r="BID230" s="29"/>
      <c r="BIE230" s="29"/>
      <c r="BIF230" s="29"/>
      <c r="BIG230" s="29"/>
      <c r="BIH230" s="29"/>
      <c r="BII230" s="29"/>
      <c r="BIJ230" s="29"/>
      <c r="BIK230" s="29"/>
      <c r="BIL230" s="29"/>
      <c r="BIM230" s="29"/>
      <c r="BIN230" s="29"/>
      <c r="BIO230" s="29"/>
      <c r="BIP230" s="29"/>
      <c r="BIQ230" s="29"/>
      <c r="BIR230" s="29"/>
      <c r="BIS230" s="29"/>
      <c r="BIT230" s="29"/>
      <c r="BIU230" s="29"/>
      <c r="BIV230" s="29"/>
      <c r="BIW230" s="29"/>
      <c r="BIX230" s="29"/>
      <c r="BIY230" s="29"/>
      <c r="BIZ230" s="29"/>
      <c r="BJA230" s="29"/>
      <c r="BJB230" s="29"/>
      <c r="BJC230" s="29"/>
      <c r="BJD230" s="29"/>
      <c r="BJE230" s="29"/>
      <c r="BJF230" s="29"/>
      <c r="BJG230" s="29"/>
      <c r="BJH230" s="29"/>
      <c r="BJI230" s="29"/>
      <c r="BJJ230" s="29"/>
      <c r="BJK230" s="29"/>
      <c r="BJL230" s="29"/>
      <c r="BJM230" s="29"/>
      <c r="BJN230" s="29"/>
      <c r="BJO230" s="29"/>
      <c r="BJP230" s="29"/>
      <c r="BJQ230" s="29"/>
      <c r="BJR230" s="29"/>
      <c r="BJS230" s="29"/>
      <c r="BJT230" s="29"/>
      <c r="BJU230" s="29"/>
      <c r="BJV230" s="29"/>
      <c r="BJW230" s="29"/>
      <c r="BJX230" s="29"/>
      <c r="BJY230" s="29"/>
      <c r="BJZ230" s="29"/>
      <c r="BKA230" s="29"/>
      <c r="BKB230" s="29"/>
      <c r="BKC230" s="29"/>
      <c r="BKD230" s="29"/>
      <c r="BKE230" s="29"/>
      <c r="BKF230" s="29"/>
      <c r="BKG230" s="29"/>
      <c r="BKH230" s="29"/>
      <c r="BKI230" s="29"/>
      <c r="BKJ230" s="29"/>
      <c r="BKK230" s="29"/>
      <c r="BKL230" s="29"/>
      <c r="BKM230" s="29"/>
      <c r="BKN230" s="29"/>
      <c r="BKO230" s="29"/>
      <c r="BKP230" s="29"/>
      <c r="BKQ230" s="29"/>
      <c r="BKR230" s="29"/>
      <c r="BKS230" s="29"/>
      <c r="BKT230" s="29"/>
      <c r="BKU230" s="29"/>
      <c r="BKV230" s="29"/>
      <c r="BKW230" s="29"/>
      <c r="BKX230" s="29"/>
      <c r="BKY230" s="29"/>
      <c r="BKZ230" s="29"/>
      <c r="BLA230" s="29"/>
      <c r="BLB230" s="29"/>
      <c r="BLC230" s="29"/>
      <c r="BLD230" s="29"/>
      <c r="BLE230" s="29"/>
      <c r="BLF230" s="29"/>
      <c r="BLG230" s="29"/>
      <c r="BLH230" s="29"/>
      <c r="BLI230" s="29"/>
      <c r="BLJ230" s="29"/>
      <c r="BLK230" s="29"/>
      <c r="BLL230" s="29"/>
      <c r="BLM230" s="29"/>
      <c r="BLN230" s="29"/>
      <c r="BLO230" s="29"/>
      <c r="BLP230" s="29"/>
      <c r="BLQ230" s="29"/>
      <c r="BLR230" s="29"/>
      <c r="BLS230" s="29"/>
      <c r="BLT230" s="29"/>
      <c r="BLU230" s="29"/>
      <c r="BLV230" s="29"/>
      <c r="BLW230" s="29"/>
      <c r="BLX230" s="29"/>
      <c r="BLY230" s="29"/>
      <c r="BLZ230" s="29"/>
      <c r="BMA230" s="29"/>
      <c r="BMB230" s="29"/>
      <c r="BMC230" s="29"/>
      <c r="BMD230" s="29"/>
      <c r="BME230" s="29"/>
      <c r="BMF230" s="29"/>
      <c r="BMG230" s="29"/>
      <c r="BMH230" s="29"/>
      <c r="BMI230" s="29"/>
      <c r="BMJ230" s="29"/>
      <c r="BMK230" s="29"/>
      <c r="BML230" s="29"/>
      <c r="BMM230" s="29"/>
      <c r="BMN230" s="29"/>
      <c r="BMO230" s="29"/>
      <c r="BMP230" s="29"/>
      <c r="BMQ230" s="29"/>
      <c r="BMR230" s="29"/>
      <c r="BMS230" s="29"/>
      <c r="BMT230" s="29"/>
      <c r="BMU230" s="29"/>
      <c r="BMV230" s="29"/>
      <c r="BMW230" s="29"/>
      <c r="BMX230" s="29"/>
      <c r="BMY230" s="29"/>
      <c r="BMZ230" s="29"/>
      <c r="BNA230" s="29"/>
      <c r="BNB230" s="29"/>
      <c r="BNC230" s="29"/>
      <c r="BND230" s="29"/>
      <c r="BNE230" s="29"/>
      <c r="BNF230" s="29"/>
      <c r="BNG230" s="29"/>
      <c r="BNH230" s="29"/>
      <c r="BNI230" s="29"/>
      <c r="BNJ230" s="29"/>
      <c r="BNK230" s="29"/>
      <c r="BNL230" s="29"/>
      <c r="BNM230" s="29"/>
      <c r="BNN230" s="29"/>
      <c r="BNO230" s="29"/>
      <c r="BNP230" s="29"/>
      <c r="BNQ230" s="29"/>
      <c r="BNR230" s="29"/>
      <c r="BNS230" s="29"/>
      <c r="BNT230" s="29"/>
      <c r="BNU230" s="29"/>
      <c r="BNV230" s="29"/>
      <c r="BNW230" s="29"/>
      <c r="BNX230" s="29"/>
      <c r="BNY230" s="29"/>
      <c r="BNZ230" s="29"/>
      <c r="BOA230" s="29"/>
      <c r="BOB230" s="29"/>
      <c r="BOC230" s="29"/>
      <c r="BOD230" s="29"/>
      <c r="BOE230" s="29"/>
      <c r="BOF230" s="29"/>
      <c r="BOG230" s="29"/>
      <c r="BOH230" s="29"/>
      <c r="BOI230" s="29"/>
      <c r="BOJ230" s="29"/>
      <c r="BOK230" s="29"/>
      <c r="BOL230" s="29"/>
      <c r="BOM230" s="29"/>
      <c r="BON230" s="29"/>
      <c r="BOO230" s="29"/>
      <c r="BOP230" s="29"/>
      <c r="BOQ230" s="29"/>
      <c r="BOR230" s="29"/>
      <c r="BOS230" s="29"/>
      <c r="BOT230" s="29"/>
      <c r="BOU230" s="29"/>
      <c r="BOV230" s="29"/>
      <c r="BOW230" s="29"/>
      <c r="BOX230" s="29"/>
      <c r="BOY230" s="29"/>
      <c r="BOZ230" s="29"/>
      <c r="BPA230" s="29"/>
      <c r="BPB230" s="29"/>
      <c r="BPC230" s="29"/>
      <c r="BPD230" s="29"/>
      <c r="BPE230" s="29"/>
      <c r="BPF230" s="29"/>
      <c r="BPG230" s="29"/>
      <c r="BPH230" s="29"/>
      <c r="BPI230" s="29"/>
      <c r="BPJ230" s="29"/>
      <c r="BPK230" s="29"/>
      <c r="BPL230" s="29"/>
      <c r="BPM230" s="29"/>
      <c r="BPN230" s="29"/>
      <c r="BPO230" s="29"/>
      <c r="BPP230" s="29"/>
      <c r="BPQ230" s="29"/>
      <c r="BPR230" s="29"/>
      <c r="BPS230" s="29"/>
      <c r="BPT230" s="29"/>
      <c r="BPU230" s="29"/>
      <c r="BPV230" s="29"/>
      <c r="BPW230" s="29"/>
      <c r="BPX230" s="29"/>
      <c r="BPY230" s="29"/>
      <c r="BPZ230" s="29"/>
      <c r="BQA230" s="29"/>
      <c r="BQB230" s="29"/>
      <c r="BQC230" s="29"/>
      <c r="BQD230" s="29"/>
      <c r="BQE230" s="29"/>
      <c r="BQF230" s="29"/>
      <c r="BQG230" s="29"/>
      <c r="BQH230" s="29"/>
      <c r="BQI230" s="29"/>
      <c r="BQJ230" s="29"/>
      <c r="BQK230" s="29"/>
      <c r="BQL230" s="29"/>
      <c r="BQM230" s="29"/>
      <c r="BQN230" s="29"/>
      <c r="BQO230" s="29"/>
      <c r="BQP230" s="29"/>
      <c r="BQQ230" s="29"/>
      <c r="BQR230" s="29"/>
      <c r="BQS230" s="29"/>
      <c r="BQT230" s="29"/>
      <c r="BQU230" s="29"/>
      <c r="BQV230" s="29"/>
      <c r="BQW230" s="29"/>
      <c r="BQX230" s="29"/>
      <c r="BQY230" s="29"/>
      <c r="BQZ230" s="29"/>
      <c r="BRA230" s="29"/>
      <c r="BRB230" s="29"/>
      <c r="BRC230" s="29"/>
      <c r="BRD230" s="29"/>
      <c r="BRE230" s="29"/>
      <c r="BRF230" s="29"/>
      <c r="BRG230" s="29"/>
      <c r="BRH230" s="29"/>
      <c r="BRI230" s="29"/>
      <c r="BRJ230" s="29"/>
      <c r="BRK230" s="29"/>
      <c r="BRL230" s="29"/>
      <c r="BRM230" s="29"/>
      <c r="BRN230" s="29"/>
      <c r="BRO230" s="29"/>
      <c r="BRP230" s="29"/>
      <c r="BRQ230" s="29"/>
      <c r="BRR230" s="29"/>
      <c r="BRS230" s="29"/>
      <c r="BRT230" s="29"/>
      <c r="BRU230" s="29"/>
      <c r="BRV230" s="29"/>
      <c r="BRW230" s="29"/>
      <c r="BRX230" s="29"/>
      <c r="BRY230" s="29"/>
      <c r="BRZ230" s="29"/>
      <c r="BSA230" s="29"/>
      <c r="BSB230" s="29"/>
      <c r="BSC230" s="29"/>
      <c r="BSD230" s="29"/>
      <c r="BSE230" s="29"/>
      <c r="BSF230" s="29"/>
      <c r="BSG230" s="29"/>
      <c r="BSH230" s="29"/>
      <c r="BSI230" s="29"/>
      <c r="BSJ230" s="29"/>
      <c r="BSK230" s="29"/>
      <c r="BSL230" s="29"/>
      <c r="BSM230" s="29"/>
      <c r="BSN230" s="29"/>
      <c r="BSO230" s="29"/>
      <c r="BSP230" s="29"/>
      <c r="BSQ230" s="29"/>
      <c r="BSR230" s="29"/>
      <c r="BSS230" s="29"/>
      <c r="BST230" s="29"/>
      <c r="BSU230" s="29"/>
      <c r="BSV230" s="29"/>
      <c r="BSW230" s="29"/>
      <c r="BSX230" s="29"/>
      <c r="BSY230" s="29"/>
      <c r="BSZ230" s="29"/>
      <c r="BTA230" s="29"/>
      <c r="BTB230" s="29"/>
      <c r="BTC230" s="29"/>
      <c r="BTD230" s="29"/>
      <c r="BTE230" s="29"/>
      <c r="BTF230" s="29"/>
      <c r="BTG230" s="29"/>
      <c r="BTH230" s="29"/>
      <c r="BTI230" s="29"/>
      <c r="BTJ230" s="29"/>
      <c r="BTK230" s="29"/>
      <c r="BTL230" s="29"/>
      <c r="BTM230" s="29"/>
      <c r="BTN230" s="29"/>
      <c r="BTO230" s="29"/>
      <c r="BTP230" s="29"/>
      <c r="BTQ230" s="29"/>
      <c r="BTR230" s="29"/>
      <c r="BTS230" s="29"/>
      <c r="BTT230" s="29"/>
      <c r="BTU230" s="29"/>
      <c r="BTV230" s="29"/>
      <c r="BTW230" s="29"/>
      <c r="BTX230" s="29"/>
      <c r="BTY230" s="29"/>
      <c r="BTZ230" s="29"/>
      <c r="BUA230" s="29"/>
      <c r="BUB230" s="29"/>
      <c r="BUC230" s="29"/>
      <c r="BUD230" s="29"/>
      <c r="BUE230" s="29"/>
      <c r="BUF230" s="29"/>
      <c r="BUG230" s="29"/>
      <c r="BUH230" s="29"/>
      <c r="BUI230" s="29"/>
      <c r="BUJ230" s="29"/>
      <c r="BUK230" s="29"/>
      <c r="BUL230" s="29"/>
      <c r="BUM230" s="29"/>
      <c r="BUN230" s="29"/>
      <c r="BUO230" s="29"/>
      <c r="BUP230" s="29"/>
      <c r="BUQ230" s="29"/>
      <c r="BUR230" s="29"/>
      <c r="BUS230" s="29"/>
      <c r="BUT230" s="29"/>
      <c r="BUU230" s="29"/>
      <c r="BUV230" s="29"/>
      <c r="BUW230" s="29"/>
      <c r="BUX230" s="29"/>
      <c r="BUY230" s="29"/>
      <c r="BUZ230" s="29"/>
      <c r="BVA230" s="29"/>
      <c r="BVB230" s="29"/>
      <c r="BVC230" s="29"/>
      <c r="BVD230" s="29"/>
      <c r="BVE230" s="29"/>
      <c r="BVF230" s="29"/>
      <c r="BVG230" s="29"/>
      <c r="BVH230" s="29"/>
      <c r="BVI230" s="29"/>
      <c r="BVJ230" s="29"/>
      <c r="BVK230" s="29"/>
      <c r="BVL230" s="29"/>
      <c r="BVM230" s="29"/>
      <c r="BVN230" s="29"/>
      <c r="BVO230" s="29"/>
      <c r="BVP230" s="29"/>
      <c r="BVQ230" s="29"/>
      <c r="BVR230" s="29"/>
      <c r="BVS230" s="29"/>
      <c r="BVT230" s="29"/>
      <c r="BVU230" s="29"/>
      <c r="BVV230" s="29"/>
      <c r="BVW230" s="29"/>
      <c r="BVX230" s="29"/>
      <c r="BVY230" s="29"/>
      <c r="BVZ230" s="29"/>
      <c r="BWA230" s="29"/>
      <c r="BWB230" s="29"/>
      <c r="BWC230" s="29"/>
      <c r="BWD230" s="29"/>
      <c r="BWE230" s="29"/>
      <c r="BWF230" s="29"/>
      <c r="BWG230" s="29"/>
      <c r="BWH230" s="29"/>
      <c r="BWI230" s="29"/>
      <c r="BWJ230" s="29"/>
      <c r="BWK230" s="29"/>
      <c r="BWL230" s="29"/>
      <c r="BWM230" s="29"/>
      <c r="BWN230" s="29"/>
      <c r="BWO230" s="29"/>
      <c r="BWP230" s="29"/>
      <c r="BWQ230" s="29"/>
      <c r="BWR230" s="29"/>
      <c r="BWS230" s="29"/>
      <c r="BWT230" s="29"/>
      <c r="BWU230" s="29"/>
      <c r="BWV230" s="29"/>
      <c r="BWW230" s="29"/>
      <c r="BWX230" s="29"/>
      <c r="BWY230" s="29"/>
      <c r="BWZ230" s="29"/>
      <c r="BXA230" s="29"/>
      <c r="BXB230" s="29"/>
      <c r="BXC230" s="29"/>
      <c r="BXD230" s="29"/>
      <c r="BXE230" s="29"/>
      <c r="BXF230" s="29"/>
      <c r="BXG230" s="29"/>
      <c r="BXH230" s="29"/>
      <c r="BXI230" s="29"/>
      <c r="BXJ230" s="29"/>
      <c r="BXK230" s="29"/>
      <c r="BXL230" s="29"/>
      <c r="BXM230" s="29"/>
      <c r="BXN230" s="29"/>
      <c r="BXO230" s="29"/>
      <c r="BXP230" s="29"/>
      <c r="BXQ230" s="29"/>
      <c r="BXR230" s="29"/>
      <c r="BXS230" s="29"/>
      <c r="BXT230" s="29"/>
      <c r="BXU230" s="29"/>
      <c r="BXV230" s="29"/>
      <c r="BXW230" s="29"/>
      <c r="BXX230" s="29"/>
      <c r="BXY230" s="29"/>
      <c r="BXZ230" s="29"/>
      <c r="BYA230" s="29"/>
      <c r="BYB230" s="29"/>
      <c r="BYC230" s="29"/>
      <c r="BYD230" s="29"/>
      <c r="BYE230" s="29"/>
      <c r="BYF230" s="29"/>
      <c r="BYG230" s="29"/>
      <c r="BYH230" s="29"/>
      <c r="BYI230" s="29"/>
      <c r="BYJ230" s="29"/>
      <c r="BYK230" s="29"/>
      <c r="BYL230" s="29"/>
      <c r="BYM230" s="29"/>
      <c r="BYN230" s="29"/>
      <c r="BYO230" s="29"/>
      <c r="BYP230" s="29"/>
      <c r="BYQ230" s="29"/>
      <c r="BYR230" s="29"/>
      <c r="BYS230" s="29"/>
      <c r="BYT230" s="29"/>
      <c r="BYU230" s="29"/>
      <c r="BYV230" s="29"/>
      <c r="BYW230" s="29"/>
      <c r="BYX230" s="29"/>
      <c r="BYY230" s="29"/>
      <c r="BYZ230" s="29"/>
      <c r="BZA230" s="29"/>
      <c r="BZB230" s="29"/>
      <c r="BZC230" s="29"/>
      <c r="BZD230" s="29"/>
      <c r="BZE230" s="29"/>
      <c r="BZF230" s="29"/>
      <c r="BZG230" s="29"/>
      <c r="BZH230" s="29"/>
      <c r="BZI230" s="29"/>
      <c r="BZJ230" s="29"/>
      <c r="BZK230" s="29"/>
      <c r="BZL230" s="29"/>
      <c r="BZM230" s="29"/>
      <c r="BZN230" s="29"/>
      <c r="BZO230" s="29"/>
      <c r="BZP230" s="29"/>
      <c r="BZQ230" s="29"/>
      <c r="BZR230" s="29"/>
      <c r="BZS230" s="29"/>
      <c r="BZT230" s="29"/>
      <c r="BZU230" s="29"/>
      <c r="BZV230" s="29"/>
      <c r="BZW230" s="29"/>
      <c r="BZX230" s="29"/>
      <c r="BZY230" s="29"/>
      <c r="BZZ230" s="29"/>
      <c r="CAA230" s="29"/>
      <c r="CAB230" s="29"/>
      <c r="CAC230" s="29"/>
      <c r="CAD230" s="29"/>
      <c r="CAE230" s="29"/>
      <c r="CAF230" s="29"/>
      <c r="CAG230" s="29"/>
      <c r="CAH230" s="29"/>
      <c r="CAI230" s="29"/>
      <c r="CAJ230" s="29"/>
      <c r="CAK230" s="29"/>
      <c r="CAL230" s="29"/>
      <c r="CAM230" s="29"/>
      <c r="CAN230" s="29"/>
      <c r="CAO230" s="29"/>
      <c r="CAP230" s="29"/>
      <c r="CAQ230" s="29"/>
      <c r="CAR230" s="29"/>
      <c r="CAS230" s="29"/>
      <c r="CAT230" s="29"/>
      <c r="CAU230" s="29"/>
      <c r="CAV230" s="29"/>
      <c r="CAW230" s="29"/>
      <c r="CAX230" s="29"/>
      <c r="CAY230" s="29"/>
      <c r="CAZ230" s="29"/>
      <c r="CBA230" s="29"/>
      <c r="CBB230" s="29"/>
      <c r="CBC230" s="29"/>
      <c r="CBD230" s="29"/>
      <c r="CBE230" s="29"/>
      <c r="CBF230" s="29"/>
      <c r="CBG230" s="29"/>
      <c r="CBH230" s="29"/>
      <c r="CBI230" s="29"/>
      <c r="CBJ230" s="29"/>
      <c r="CBK230" s="29"/>
      <c r="CBL230" s="29"/>
      <c r="CBM230" s="29"/>
      <c r="CBN230" s="29"/>
      <c r="CBO230" s="29"/>
      <c r="CBP230" s="29"/>
      <c r="CBQ230" s="29"/>
      <c r="CBR230" s="29"/>
      <c r="CBS230" s="29"/>
      <c r="CBT230" s="29"/>
      <c r="CBU230" s="29"/>
      <c r="CBV230" s="29"/>
      <c r="CBW230" s="29"/>
      <c r="CBX230" s="29"/>
      <c r="CBY230" s="29"/>
      <c r="CBZ230" s="29"/>
      <c r="CCA230" s="29"/>
      <c r="CCB230" s="29"/>
      <c r="CCC230" s="29"/>
      <c r="CCD230" s="29"/>
      <c r="CCE230" s="29"/>
      <c r="CCF230" s="29"/>
      <c r="CCG230" s="29"/>
      <c r="CCH230" s="29"/>
      <c r="CCI230" s="29"/>
      <c r="CCJ230" s="29"/>
      <c r="CCK230" s="29"/>
      <c r="CCL230" s="29"/>
      <c r="CCM230" s="29"/>
      <c r="CCN230" s="29"/>
      <c r="CCO230" s="29"/>
      <c r="CCP230" s="29"/>
      <c r="CCQ230" s="29"/>
      <c r="CCR230" s="29"/>
      <c r="CCS230" s="29"/>
      <c r="CCT230" s="29"/>
      <c r="CCU230" s="29"/>
      <c r="CCV230" s="29"/>
      <c r="CCW230" s="29"/>
      <c r="CCX230" s="29"/>
      <c r="CCY230" s="29"/>
      <c r="CCZ230" s="29"/>
      <c r="CDA230" s="29"/>
      <c r="CDB230" s="29"/>
      <c r="CDC230" s="29"/>
      <c r="CDD230" s="29"/>
      <c r="CDE230" s="29"/>
      <c r="CDF230" s="29"/>
      <c r="CDG230" s="29"/>
      <c r="CDH230" s="29"/>
      <c r="CDI230" s="29"/>
      <c r="CDJ230" s="29"/>
      <c r="CDK230" s="29"/>
      <c r="CDL230" s="29"/>
      <c r="CDM230" s="29"/>
      <c r="CDN230" s="29"/>
      <c r="CDO230" s="29"/>
      <c r="CDP230" s="29"/>
      <c r="CDQ230" s="29"/>
      <c r="CDR230" s="29"/>
      <c r="CDS230" s="29"/>
      <c r="CDT230" s="29"/>
      <c r="CDU230" s="29"/>
      <c r="CDV230" s="29"/>
      <c r="CDW230" s="29"/>
      <c r="CDX230" s="29"/>
      <c r="CDY230" s="29"/>
      <c r="CDZ230" s="29"/>
      <c r="CEA230" s="29"/>
      <c r="CEB230" s="29"/>
      <c r="CEC230" s="29"/>
      <c r="CED230" s="29"/>
      <c r="CEE230" s="29"/>
      <c r="CEF230" s="29"/>
      <c r="CEG230" s="29"/>
      <c r="CEH230" s="29"/>
      <c r="CEI230" s="29"/>
      <c r="CEJ230" s="29"/>
      <c r="CEK230" s="29"/>
      <c r="CEL230" s="29"/>
      <c r="CEM230" s="29"/>
      <c r="CEN230" s="29"/>
      <c r="CEO230" s="29"/>
      <c r="CEP230" s="29"/>
      <c r="CEQ230" s="29"/>
      <c r="CER230" s="29"/>
      <c r="CES230" s="29"/>
      <c r="CET230" s="29"/>
      <c r="CEU230" s="29"/>
      <c r="CEV230" s="29"/>
      <c r="CEW230" s="29"/>
      <c r="CEX230" s="29"/>
      <c r="CEY230" s="29"/>
      <c r="CEZ230" s="29"/>
      <c r="CFA230" s="29"/>
      <c r="CFB230" s="29"/>
      <c r="CFC230" s="29"/>
      <c r="CFD230" s="29"/>
      <c r="CFE230" s="29"/>
      <c r="CFF230" s="29"/>
      <c r="CFG230" s="29"/>
      <c r="CFH230" s="29"/>
      <c r="CFI230" s="29"/>
      <c r="CFJ230" s="29"/>
      <c r="CFK230" s="29"/>
      <c r="CFL230" s="29"/>
      <c r="CFM230" s="29"/>
      <c r="CFN230" s="29"/>
      <c r="CFO230" s="29"/>
      <c r="CFP230" s="29"/>
      <c r="CFQ230" s="29"/>
      <c r="CFR230" s="29"/>
      <c r="CFS230" s="29"/>
      <c r="CFT230" s="29"/>
      <c r="CFU230" s="29"/>
      <c r="CFV230" s="29"/>
      <c r="CFW230" s="29"/>
      <c r="CFX230" s="29"/>
      <c r="CFY230" s="29"/>
      <c r="CFZ230" s="29"/>
      <c r="CGA230" s="29"/>
      <c r="CGB230" s="29"/>
      <c r="CGC230" s="29"/>
      <c r="CGD230" s="29"/>
      <c r="CGE230" s="29"/>
      <c r="CGF230" s="29"/>
      <c r="CGG230" s="29"/>
      <c r="CGH230" s="29"/>
      <c r="CGI230" s="29"/>
      <c r="CGJ230" s="29"/>
      <c r="CGK230" s="29"/>
      <c r="CGL230" s="29"/>
      <c r="CGM230" s="29"/>
      <c r="CGN230" s="29"/>
      <c r="CGO230" s="29"/>
      <c r="CGP230" s="29"/>
      <c r="CGQ230" s="29"/>
      <c r="CGR230" s="29"/>
      <c r="CGS230" s="29"/>
      <c r="CGT230" s="29"/>
      <c r="CGU230" s="29"/>
      <c r="CGV230" s="29"/>
      <c r="CGW230" s="29"/>
      <c r="CGX230" s="29"/>
      <c r="CGY230" s="29"/>
      <c r="CGZ230" s="29"/>
      <c r="CHA230" s="29"/>
      <c r="CHB230" s="29"/>
      <c r="CHC230" s="29"/>
      <c r="CHD230" s="29"/>
      <c r="CHE230" s="29"/>
      <c r="CHF230" s="29"/>
      <c r="CHG230" s="29"/>
      <c r="CHH230" s="29"/>
      <c r="CHI230" s="29"/>
      <c r="CHJ230" s="29"/>
      <c r="CHK230" s="29"/>
      <c r="CHL230" s="29"/>
      <c r="CHM230" s="29"/>
      <c r="CHN230" s="29"/>
      <c r="CHO230" s="29"/>
      <c r="CHP230" s="29"/>
      <c r="CHQ230" s="29"/>
      <c r="CHR230" s="29"/>
      <c r="CHS230" s="29"/>
      <c r="CHT230" s="29"/>
      <c r="CHU230" s="29"/>
      <c r="CHV230" s="29"/>
      <c r="CHW230" s="29"/>
      <c r="CHX230" s="29"/>
      <c r="CHY230" s="29"/>
      <c r="CHZ230" s="29"/>
      <c r="CIA230" s="29"/>
      <c r="CIB230" s="29"/>
      <c r="CIC230" s="29"/>
      <c r="CID230" s="29"/>
      <c r="CIE230" s="29"/>
      <c r="CIF230" s="29"/>
      <c r="CIG230" s="29"/>
      <c r="CIH230" s="29"/>
      <c r="CII230" s="29"/>
      <c r="CIJ230" s="29"/>
      <c r="CIK230" s="29"/>
      <c r="CIL230" s="29"/>
      <c r="CIM230" s="29"/>
      <c r="CIN230" s="29"/>
      <c r="CIO230" s="29"/>
      <c r="CIP230" s="29"/>
      <c r="CIQ230" s="29"/>
      <c r="CIR230" s="29"/>
      <c r="CIS230" s="29"/>
      <c r="CIT230" s="29"/>
      <c r="CIU230" s="29"/>
      <c r="CIV230" s="29"/>
      <c r="CIW230" s="29"/>
      <c r="CIX230" s="29"/>
      <c r="CIY230" s="29"/>
      <c r="CIZ230" s="29"/>
      <c r="CJA230" s="29"/>
      <c r="CJB230" s="29"/>
      <c r="CJC230" s="29"/>
      <c r="CJD230" s="29"/>
      <c r="CJE230" s="29"/>
      <c r="CJF230" s="29"/>
      <c r="CJG230" s="29"/>
      <c r="CJH230" s="29"/>
      <c r="CJI230" s="29"/>
      <c r="CJJ230" s="29"/>
      <c r="CJK230" s="29"/>
      <c r="CJL230" s="29"/>
      <c r="CJM230" s="29"/>
      <c r="CJN230" s="29"/>
      <c r="CJO230" s="29"/>
      <c r="CJP230" s="29"/>
      <c r="CJQ230" s="29"/>
      <c r="CJR230" s="29"/>
      <c r="CJS230" s="29"/>
      <c r="CJT230" s="29"/>
      <c r="CJU230" s="29"/>
      <c r="CJV230" s="29"/>
      <c r="CJW230" s="29"/>
      <c r="CJX230" s="29"/>
      <c r="CJY230" s="29"/>
      <c r="CJZ230" s="29"/>
      <c r="CKA230" s="29"/>
      <c r="CKB230" s="29"/>
      <c r="CKC230" s="29"/>
      <c r="CKD230" s="29"/>
      <c r="CKE230" s="29"/>
      <c r="CKF230" s="29"/>
      <c r="CKG230" s="29"/>
      <c r="CKH230" s="29"/>
      <c r="CKI230" s="29"/>
      <c r="CKJ230" s="29"/>
      <c r="CKK230" s="29"/>
      <c r="CKL230" s="29"/>
      <c r="CKM230" s="29"/>
      <c r="CKN230" s="29"/>
      <c r="CKO230" s="29"/>
      <c r="CKP230" s="29"/>
      <c r="CKQ230" s="29"/>
      <c r="CKR230" s="29"/>
      <c r="CKS230" s="29"/>
      <c r="CKT230" s="29"/>
      <c r="CKU230" s="29"/>
      <c r="CKV230" s="29"/>
      <c r="CKW230" s="29"/>
      <c r="CKX230" s="29"/>
      <c r="CKY230" s="29"/>
      <c r="CKZ230" s="29"/>
      <c r="CLA230" s="29"/>
      <c r="CLB230" s="29"/>
      <c r="CLC230" s="29"/>
      <c r="CLD230" s="29"/>
      <c r="CLE230" s="29"/>
      <c r="CLF230" s="29"/>
      <c r="CLG230" s="29"/>
      <c r="CLH230" s="29"/>
      <c r="CLI230" s="29"/>
      <c r="CLJ230" s="29"/>
      <c r="CLK230" s="29"/>
      <c r="CLL230" s="29"/>
      <c r="CLM230" s="29"/>
      <c r="CLN230" s="29"/>
      <c r="CLO230" s="29"/>
      <c r="CLP230" s="29"/>
      <c r="CLQ230" s="29"/>
      <c r="CLR230" s="29"/>
      <c r="CLS230" s="29"/>
      <c r="CLT230" s="29"/>
      <c r="CLU230" s="29"/>
      <c r="CLV230" s="29"/>
      <c r="CLW230" s="29"/>
      <c r="CLX230" s="29"/>
      <c r="CLY230" s="29"/>
      <c r="CLZ230" s="29"/>
      <c r="CMA230" s="29"/>
      <c r="CMB230" s="29"/>
      <c r="CMC230" s="29"/>
      <c r="CMD230" s="29"/>
      <c r="CME230" s="29"/>
      <c r="CMF230" s="29"/>
      <c r="CMG230" s="29"/>
      <c r="CMH230" s="29"/>
      <c r="CMI230" s="29"/>
      <c r="CMJ230" s="29"/>
      <c r="CMK230" s="29"/>
      <c r="CML230" s="29"/>
      <c r="CMM230" s="29"/>
      <c r="CMN230" s="29"/>
      <c r="CMO230" s="29"/>
      <c r="CMP230" s="29"/>
      <c r="CMQ230" s="29"/>
      <c r="CMR230" s="29"/>
      <c r="CMS230" s="29"/>
      <c r="CMT230" s="29"/>
      <c r="CMU230" s="29"/>
      <c r="CMV230" s="29"/>
      <c r="CMW230" s="29"/>
      <c r="CMX230" s="29"/>
      <c r="CMY230" s="29"/>
      <c r="CMZ230" s="29"/>
      <c r="CNA230" s="29"/>
      <c r="CNB230" s="29"/>
      <c r="CNC230" s="29"/>
      <c r="CND230" s="29"/>
      <c r="CNE230" s="29"/>
      <c r="CNF230" s="29"/>
      <c r="CNG230" s="29"/>
      <c r="CNH230" s="29"/>
      <c r="CNI230" s="29"/>
      <c r="CNJ230" s="29"/>
      <c r="CNK230" s="29"/>
      <c r="CNL230" s="29"/>
      <c r="CNM230" s="29"/>
      <c r="CNN230" s="29"/>
      <c r="CNO230" s="29"/>
      <c r="CNP230" s="29"/>
      <c r="CNQ230" s="29"/>
      <c r="CNR230" s="29"/>
      <c r="CNS230" s="29"/>
      <c r="CNT230" s="29"/>
      <c r="CNU230" s="29"/>
      <c r="CNV230" s="29"/>
      <c r="CNW230" s="29"/>
      <c r="CNX230" s="29"/>
      <c r="CNY230" s="29"/>
      <c r="CNZ230" s="29"/>
      <c r="COA230" s="29"/>
      <c r="COB230" s="29"/>
      <c r="COC230" s="29"/>
      <c r="COD230" s="29"/>
      <c r="COE230" s="29"/>
      <c r="COF230" s="29"/>
      <c r="COG230" s="29"/>
      <c r="COH230" s="29"/>
      <c r="COI230" s="29"/>
      <c r="COJ230" s="29"/>
      <c r="COK230" s="29"/>
      <c r="COL230" s="29"/>
      <c r="COM230" s="29"/>
      <c r="CON230" s="29"/>
      <c r="COO230" s="29"/>
      <c r="COP230" s="29"/>
      <c r="COQ230" s="29"/>
      <c r="COR230" s="29"/>
      <c r="COS230" s="29"/>
      <c r="COT230" s="29"/>
      <c r="COU230" s="29"/>
      <c r="COV230" s="29"/>
      <c r="COW230" s="29"/>
      <c r="COX230" s="29"/>
      <c r="COY230" s="29"/>
      <c r="COZ230" s="29"/>
      <c r="CPA230" s="29"/>
      <c r="CPB230" s="29"/>
      <c r="CPC230" s="29"/>
      <c r="CPD230" s="29"/>
      <c r="CPE230" s="29"/>
      <c r="CPF230" s="29"/>
      <c r="CPG230" s="29"/>
      <c r="CPH230" s="29"/>
      <c r="CPI230" s="29"/>
      <c r="CPJ230" s="29"/>
      <c r="CPK230" s="29"/>
      <c r="CPL230" s="29"/>
      <c r="CPM230" s="29"/>
      <c r="CPN230" s="29"/>
      <c r="CPO230" s="29"/>
      <c r="CPP230" s="29"/>
      <c r="CPQ230" s="29"/>
      <c r="CPR230" s="29"/>
      <c r="CPS230" s="29"/>
      <c r="CPT230" s="29"/>
      <c r="CPU230" s="29"/>
      <c r="CPV230" s="29"/>
      <c r="CPW230" s="29"/>
      <c r="CPX230" s="29"/>
      <c r="CPY230" s="29"/>
      <c r="CPZ230" s="29"/>
      <c r="CQA230" s="29"/>
      <c r="CQB230" s="29"/>
      <c r="CQC230" s="29"/>
      <c r="CQD230" s="29"/>
      <c r="CQE230" s="29"/>
      <c r="CQF230" s="29"/>
      <c r="CQG230" s="29"/>
      <c r="CQH230" s="29"/>
      <c r="CQI230" s="29"/>
      <c r="CQJ230" s="29"/>
      <c r="CQK230" s="29"/>
      <c r="CQL230" s="29"/>
      <c r="CQM230" s="29"/>
      <c r="CQN230" s="29"/>
      <c r="CQO230" s="29"/>
      <c r="CQP230" s="29"/>
      <c r="CQQ230" s="29"/>
      <c r="CQR230" s="29"/>
      <c r="CQS230" s="29"/>
      <c r="CQT230" s="29"/>
      <c r="CQU230" s="29"/>
      <c r="CQV230" s="29"/>
      <c r="CQW230" s="29"/>
      <c r="CQX230" s="29"/>
      <c r="CQY230" s="29"/>
      <c r="CQZ230" s="29"/>
      <c r="CRA230" s="29"/>
      <c r="CRB230" s="29"/>
      <c r="CRC230" s="29"/>
      <c r="CRD230" s="29"/>
      <c r="CRE230" s="29"/>
      <c r="CRF230" s="29"/>
      <c r="CRG230" s="29"/>
      <c r="CRH230" s="29"/>
      <c r="CRI230" s="29"/>
      <c r="CRJ230" s="29"/>
      <c r="CRK230" s="29"/>
      <c r="CRL230" s="29"/>
      <c r="CRM230" s="29"/>
      <c r="CRN230" s="29"/>
      <c r="CRO230" s="29"/>
      <c r="CRP230" s="29"/>
      <c r="CRQ230" s="29"/>
      <c r="CRR230" s="29"/>
      <c r="CRS230" s="29"/>
      <c r="CRT230" s="29"/>
      <c r="CRU230" s="29"/>
      <c r="CRV230" s="29"/>
      <c r="CRW230" s="29"/>
      <c r="CRX230" s="29"/>
      <c r="CRY230" s="29"/>
      <c r="CRZ230" s="29"/>
      <c r="CSA230" s="29"/>
      <c r="CSB230" s="29"/>
      <c r="CSC230" s="29"/>
      <c r="CSD230" s="29"/>
      <c r="CSE230" s="29"/>
      <c r="CSF230" s="29"/>
      <c r="CSG230" s="29"/>
      <c r="CSH230" s="29"/>
      <c r="CSI230" s="29"/>
      <c r="CSJ230" s="29"/>
      <c r="CSK230" s="29"/>
      <c r="CSL230" s="29"/>
      <c r="CSM230" s="29"/>
      <c r="CSN230" s="29"/>
      <c r="CSO230" s="29"/>
      <c r="CSP230" s="29"/>
      <c r="CSQ230" s="29"/>
      <c r="CSR230" s="29"/>
      <c r="CSS230" s="29"/>
      <c r="CST230" s="29"/>
      <c r="CSU230" s="29"/>
      <c r="CSV230" s="29"/>
      <c r="CSW230" s="29"/>
      <c r="CSX230" s="29"/>
      <c r="CSY230" s="29"/>
      <c r="CSZ230" s="29"/>
      <c r="CTA230" s="29"/>
      <c r="CTB230" s="29"/>
      <c r="CTC230" s="29"/>
      <c r="CTD230" s="29"/>
      <c r="CTE230" s="29"/>
      <c r="CTF230" s="29"/>
      <c r="CTG230" s="29"/>
      <c r="CTH230" s="29"/>
      <c r="CTI230" s="29"/>
      <c r="CTJ230" s="29"/>
      <c r="CTK230" s="29"/>
      <c r="CTL230" s="29"/>
      <c r="CTM230" s="29"/>
      <c r="CTN230" s="29"/>
      <c r="CTO230" s="29"/>
      <c r="CTP230" s="29"/>
      <c r="CTQ230" s="29"/>
      <c r="CTR230" s="29"/>
      <c r="CTS230" s="29"/>
      <c r="CTT230" s="29"/>
      <c r="CTU230" s="29"/>
      <c r="CTV230" s="29"/>
      <c r="CTW230" s="29"/>
      <c r="CTX230" s="29"/>
      <c r="CTY230" s="29"/>
      <c r="CTZ230" s="29"/>
      <c r="CUA230" s="29"/>
      <c r="CUB230" s="29"/>
      <c r="CUC230" s="29"/>
      <c r="CUD230" s="29"/>
      <c r="CUE230" s="29"/>
      <c r="CUF230" s="29"/>
      <c r="CUG230" s="29"/>
      <c r="CUH230" s="29"/>
      <c r="CUI230" s="29"/>
      <c r="CUJ230" s="29"/>
      <c r="CUK230" s="29"/>
      <c r="CUL230" s="29"/>
      <c r="CUM230" s="29"/>
      <c r="CUN230" s="29"/>
      <c r="CUO230" s="29"/>
      <c r="CUP230" s="29"/>
      <c r="CUQ230" s="29"/>
      <c r="CUR230" s="29"/>
      <c r="CUS230" s="29"/>
      <c r="CUT230" s="29"/>
      <c r="CUU230" s="29"/>
      <c r="CUV230" s="29"/>
      <c r="CUW230" s="29"/>
      <c r="CUX230" s="29"/>
      <c r="CUY230" s="29"/>
      <c r="CUZ230" s="29"/>
      <c r="CVA230" s="29"/>
      <c r="CVB230" s="29"/>
      <c r="CVC230" s="29"/>
      <c r="CVD230" s="29"/>
      <c r="CVE230" s="29"/>
      <c r="CVF230" s="29"/>
      <c r="CVG230" s="29"/>
      <c r="CVH230" s="29"/>
      <c r="CVI230" s="29"/>
      <c r="CVJ230" s="29"/>
      <c r="CVK230" s="29"/>
      <c r="CVL230" s="29"/>
      <c r="CVM230" s="29"/>
      <c r="CVN230" s="29"/>
      <c r="CVO230" s="29"/>
      <c r="CVP230" s="29"/>
      <c r="CVQ230" s="29"/>
      <c r="CVR230" s="29"/>
      <c r="CVS230" s="29"/>
      <c r="CVT230" s="29"/>
      <c r="CVU230" s="29"/>
      <c r="CVV230" s="29"/>
      <c r="CVW230" s="29"/>
      <c r="CVX230" s="29"/>
      <c r="CVY230" s="29"/>
      <c r="CVZ230" s="29"/>
      <c r="CWA230" s="29"/>
      <c r="CWB230" s="29"/>
      <c r="CWC230" s="29"/>
      <c r="CWD230" s="29"/>
      <c r="CWE230" s="29"/>
      <c r="CWF230" s="29"/>
      <c r="CWG230" s="29"/>
      <c r="CWH230" s="29"/>
      <c r="CWI230" s="29"/>
      <c r="CWJ230" s="29"/>
      <c r="CWK230" s="29"/>
      <c r="CWL230" s="29"/>
      <c r="CWM230" s="29"/>
      <c r="CWN230" s="29"/>
      <c r="CWO230" s="29"/>
      <c r="CWP230" s="29"/>
      <c r="CWQ230" s="29"/>
      <c r="CWR230" s="29"/>
      <c r="CWS230" s="29"/>
      <c r="CWT230" s="29"/>
      <c r="CWU230" s="29"/>
      <c r="CWV230" s="29"/>
      <c r="CWW230" s="29"/>
      <c r="CWX230" s="29"/>
      <c r="CWY230" s="29"/>
      <c r="CWZ230" s="29"/>
      <c r="CXA230" s="29"/>
      <c r="CXB230" s="29"/>
      <c r="CXC230" s="29"/>
      <c r="CXD230" s="29"/>
      <c r="CXE230" s="29"/>
      <c r="CXF230" s="29"/>
      <c r="CXG230" s="29"/>
      <c r="CXH230" s="29"/>
      <c r="CXI230" s="29"/>
      <c r="CXJ230" s="29"/>
      <c r="CXK230" s="29"/>
      <c r="CXL230" s="29"/>
      <c r="CXM230" s="29"/>
      <c r="CXN230" s="29"/>
      <c r="CXO230" s="29"/>
      <c r="CXP230" s="29"/>
      <c r="CXQ230" s="29"/>
      <c r="CXR230" s="29"/>
      <c r="CXS230" s="29"/>
      <c r="CXT230" s="29"/>
      <c r="CXU230" s="29"/>
      <c r="CXV230" s="29"/>
      <c r="CXW230" s="29"/>
      <c r="CXX230" s="29"/>
      <c r="CXY230" s="29"/>
      <c r="CXZ230" s="29"/>
      <c r="CYA230" s="29"/>
      <c r="CYB230" s="29"/>
      <c r="CYC230" s="29"/>
      <c r="CYD230" s="29"/>
      <c r="CYE230" s="29"/>
      <c r="CYF230" s="29"/>
      <c r="CYG230" s="29"/>
      <c r="CYH230" s="29"/>
      <c r="CYI230" s="29"/>
      <c r="CYJ230" s="29"/>
      <c r="CYK230" s="29"/>
      <c r="CYL230" s="29"/>
      <c r="CYM230" s="29"/>
      <c r="CYN230" s="29"/>
      <c r="CYO230" s="29"/>
      <c r="CYP230" s="29"/>
      <c r="CYQ230" s="29"/>
      <c r="CYR230" s="29"/>
      <c r="CYS230" s="29"/>
      <c r="CYT230" s="29"/>
      <c r="CYU230" s="29"/>
      <c r="CYV230" s="29"/>
      <c r="CYW230" s="29"/>
      <c r="CYX230" s="29"/>
      <c r="CYY230" s="29"/>
      <c r="CYZ230" s="29"/>
      <c r="CZA230" s="29"/>
      <c r="CZB230" s="29"/>
      <c r="CZC230" s="29"/>
      <c r="CZD230" s="29"/>
      <c r="CZE230" s="29"/>
      <c r="CZF230" s="29"/>
      <c r="CZG230" s="29"/>
      <c r="CZH230" s="29"/>
      <c r="CZI230" s="29"/>
      <c r="CZJ230" s="29"/>
      <c r="CZK230" s="29"/>
      <c r="CZL230" s="29"/>
      <c r="CZM230" s="29"/>
      <c r="CZN230" s="29"/>
      <c r="CZO230" s="29"/>
      <c r="CZP230" s="29"/>
      <c r="CZQ230" s="29"/>
      <c r="CZR230" s="29"/>
      <c r="CZS230" s="29"/>
      <c r="CZT230" s="29"/>
      <c r="CZU230" s="29"/>
      <c r="CZV230" s="29"/>
      <c r="CZW230" s="29"/>
      <c r="CZX230" s="29"/>
      <c r="CZY230" s="29"/>
      <c r="CZZ230" s="29"/>
      <c r="DAA230" s="29"/>
      <c r="DAB230" s="29"/>
      <c r="DAC230" s="29"/>
      <c r="DAD230" s="29"/>
      <c r="DAE230" s="29"/>
      <c r="DAF230" s="29"/>
      <c r="DAG230" s="29"/>
      <c r="DAH230" s="29"/>
      <c r="DAI230" s="29"/>
      <c r="DAJ230" s="29"/>
      <c r="DAK230" s="29"/>
      <c r="DAL230" s="29"/>
      <c r="DAM230" s="29"/>
      <c r="DAN230" s="29"/>
      <c r="DAO230" s="29"/>
      <c r="DAP230" s="29"/>
      <c r="DAQ230" s="29"/>
      <c r="DAR230" s="29"/>
      <c r="DAS230" s="29"/>
      <c r="DAT230" s="29"/>
      <c r="DAU230" s="29"/>
      <c r="DAV230" s="29"/>
      <c r="DAW230" s="29"/>
      <c r="DAX230" s="29"/>
      <c r="DAY230" s="29"/>
      <c r="DAZ230" s="29"/>
      <c r="DBA230" s="29"/>
      <c r="DBB230" s="29"/>
      <c r="DBC230" s="29"/>
      <c r="DBD230" s="29"/>
      <c r="DBE230" s="29"/>
      <c r="DBF230" s="29"/>
      <c r="DBG230" s="29"/>
      <c r="DBH230" s="29"/>
      <c r="DBI230" s="29"/>
      <c r="DBJ230" s="29"/>
      <c r="DBK230" s="29"/>
      <c r="DBL230" s="29"/>
      <c r="DBM230" s="29"/>
      <c r="DBN230" s="29"/>
      <c r="DBO230" s="29"/>
      <c r="DBP230" s="29"/>
      <c r="DBQ230" s="29"/>
      <c r="DBR230" s="29"/>
      <c r="DBS230" s="29"/>
      <c r="DBT230" s="29"/>
      <c r="DBU230" s="29"/>
      <c r="DBV230" s="29"/>
      <c r="DBW230" s="29"/>
      <c r="DBX230" s="29"/>
      <c r="DBY230" s="29"/>
      <c r="DBZ230" s="29"/>
      <c r="DCA230" s="29"/>
      <c r="DCB230" s="29"/>
      <c r="DCC230" s="29"/>
      <c r="DCD230" s="29"/>
      <c r="DCE230" s="29"/>
      <c r="DCF230" s="29"/>
      <c r="DCG230" s="29"/>
      <c r="DCH230" s="29"/>
      <c r="DCI230" s="29"/>
      <c r="DCJ230" s="29"/>
      <c r="DCK230" s="29"/>
      <c r="DCL230" s="29"/>
      <c r="DCM230" s="29"/>
      <c r="DCN230" s="29"/>
      <c r="DCO230" s="29"/>
      <c r="DCP230" s="29"/>
      <c r="DCQ230" s="29"/>
      <c r="DCR230" s="29"/>
      <c r="DCS230" s="29"/>
      <c r="DCT230" s="29"/>
      <c r="DCU230" s="29"/>
      <c r="DCV230" s="29"/>
      <c r="DCW230" s="29"/>
      <c r="DCX230" s="29"/>
      <c r="DCY230" s="29"/>
      <c r="DCZ230" s="29"/>
      <c r="DDA230" s="29"/>
      <c r="DDB230" s="29"/>
      <c r="DDC230" s="29"/>
      <c r="DDD230" s="29"/>
      <c r="DDE230" s="29"/>
      <c r="DDF230" s="29"/>
      <c r="DDG230" s="29"/>
      <c r="DDH230" s="29"/>
      <c r="DDI230" s="29"/>
      <c r="DDJ230" s="29"/>
      <c r="DDK230" s="29"/>
      <c r="DDL230" s="29"/>
      <c r="DDM230" s="29"/>
      <c r="DDN230" s="29"/>
      <c r="DDO230" s="29"/>
      <c r="DDP230" s="29"/>
      <c r="DDQ230" s="29"/>
      <c r="DDR230" s="29"/>
      <c r="DDS230" s="29"/>
      <c r="DDT230" s="29"/>
      <c r="DDU230" s="29"/>
      <c r="DDV230" s="29"/>
      <c r="DDW230" s="29"/>
      <c r="DDX230" s="29"/>
      <c r="DDY230" s="29"/>
      <c r="DDZ230" s="29"/>
      <c r="DEA230" s="29"/>
      <c r="DEB230" s="29"/>
      <c r="DEC230" s="29"/>
      <c r="DED230" s="29"/>
      <c r="DEE230" s="29"/>
      <c r="DEF230" s="29"/>
      <c r="DEG230" s="29"/>
      <c r="DEH230" s="29"/>
      <c r="DEI230" s="29"/>
      <c r="DEJ230" s="29"/>
      <c r="DEK230" s="29"/>
      <c r="DEL230" s="29"/>
      <c r="DEM230" s="29"/>
      <c r="DEN230" s="29"/>
      <c r="DEO230" s="29"/>
      <c r="DEP230" s="29"/>
      <c r="DEQ230" s="29"/>
      <c r="DER230" s="29"/>
      <c r="DES230" s="29"/>
      <c r="DET230" s="29"/>
      <c r="DEU230" s="29"/>
      <c r="DEV230" s="29"/>
      <c r="DEW230" s="29"/>
      <c r="DEX230" s="29"/>
      <c r="DEY230" s="29"/>
      <c r="DEZ230" s="29"/>
      <c r="DFA230" s="29"/>
      <c r="DFB230" s="29"/>
      <c r="DFC230" s="29"/>
      <c r="DFD230" s="29"/>
      <c r="DFE230" s="29"/>
      <c r="DFF230" s="29"/>
      <c r="DFG230" s="29"/>
      <c r="DFH230" s="29"/>
      <c r="DFI230" s="29"/>
      <c r="DFJ230" s="29"/>
      <c r="DFK230" s="29"/>
      <c r="DFL230" s="29"/>
      <c r="DFM230" s="29"/>
      <c r="DFN230" s="29"/>
      <c r="DFO230" s="29"/>
      <c r="DFP230" s="29"/>
      <c r="DFQ230" s="29"/>
      <c r="DFR230" s="29"/>
      <c r="DFS230" s="29"/>
      <c r="DFT230" s="29"/>
      <c r="DFU230" s="29"/>
      <c r="DFV230" s="29"/>
      <c r="DFW230" s="29"/>
      <c r="DFX230" s="29"/>
      <c r="DFY230" s="29"/>
      <c r="DFZ230" s="29"/>
      <c r="DGA230" s="29"/>
      <c r="DGB230" s="29"/>
      <c r="DGC230" s="29"/>
      <c r="DGD230" s="29"/>
      <c r="DGE230" s="29"/>
      <c r="DGF230" s="29"/>
      <c r="DGG230" s="29"/>
      <c r="DGH230" s="29"/>
      <c r="DGI230" s="29"/>
      <c r="DGJ230" s="29"/>
      <c r="DGK230" s="29"/>
      <c r="DGL230" s="29"/>
      <c r="DGM230" s="29"/>
      <c r="DGN230" s="29"/>
      <c r="DGO230" s="29"/>
      <c r="DGP230" s="29"/>
      <c r="DGQ230" s="29"/>
      <c r="DGR230" s="29"/>
      <c r="DGS230" s="29"/>
      <c r="DGT230" s="29"/>
      <c r="DGU230" s="29"/>
      <c r="DGV230" s="29"/>
      <c r="DGW230" s="29"/>
      <c r="DGX230" s="29"/>
      <c r="DGY230" s="29"/>
      <c r="DGZ230" s="29"/>
      <c r="DHA230" s="29"/>
      <c r="DHB230" s="29"/>
      <c r="DHC230" s="29"/>
      <c r="DHD230" s="29"/>
      <c r="DHE230" s="29"/>
      <c r="DHF230" s="29"/>
      <c r="DHG230" s="29"/>
      <c r="DHH230" s="29"/>
      <c r="DHI230" s="29"/>
      <c r="DHJ230" s="29"/>
      <c r="DHK230" s="29"/>
      <c r="DHL230" s="29"/>
      <c r="DHM230" s="29"/>
      <c r="DHN230" s="29"/>
      <c r="DHO230" s="29"/>
      <c r="DHP230" s="29"/>
      <c r="DHQ230" s="29"/>
      <c r="DHR230" s="29"/>
      <c r="DHS230" s="29"/>
      <c r="DHT230" s="29"/>
      <c r="DHU230" s="29"/>
      <c r="DHV230" s="29"/>
      <c r="DHW230" s="29"/>
      <c r="DHX230" s="29"/>
      <c r="DHY230" s="29"/>
      <c r="DHZ230" s="29"/>
      <c r="DIA230" s="29"/>
      <c r="DIB230" s="29"/>
      <c r="DIC230" s="29"/>
      <c r="DID230" s="29"/>
      <c r="DIE230" s="29"/>
      <c r="DIF230" s="29"/>
      <c r="DIG230" s="29"/>
      <c r="DIH230" s="29"/>
      <c r="DII230" s="29"/>
      <c r="DIJ230" s="29"/>
      <c r="DIK230" s="29"/>
      <c r="DIL230" s="29"/>
      <c r="DIM230" s="29"/>
      <c r="DIN230" s="29"/>
      <c r="DIO230" s="29"/>
      <c r="DIP230" s="29"/>
      <c r="DIQ230" s="29"/>
      <c r="DIR230" s="29"/>
      <c r="DIS230" s="29"/>
      <c r="DIT230" s="29"/>
      <c r="DIU230" s="29"/>
      <c r="DIV230" s="29"/>
      <c r="DIW230" s="29"/>
      <c r="DIX230" s="29"/>
      <c r="DIY230" s="29"/>
      <c r="DIZ230" s="29"/>
      <c r="DJA230" s="29"/>
      <c r="DJB230" s="29"/>
      <c r="DJC230" s="29"/>
      <c r="DJD230" s="29"/>
      <c r="DJE230" s="29"/>
      <c r="DJF230" s="29"/>
      <c r="DJG230" s="29"/>
      <c r="DJH230" s="29"/>
      <c r="DJI230" s="29"/>
      <c r="DJJ230" s="29"/>
      <c r="DJK230" s="29"/>
      <c r="DJL230" s="29"/>
      <c r="DJM230" s="29"/>
      <c r="DJN230" s="29"/>
      <c r="DJO230" s="29"/>
      <c r="DJP230" s="29"/>
      <c r="DJQ230" s="29"/>
      <c r="DJR230" s="29"/>
      <c r="DJS230" s="29"/>
      <c r="DJT230" s="29"/>
      <c r="DJU230" s="29"/>
      <c r="DJV230" s="29"/>
      <c r="DJW230" s="29"/>
      <c r="DJX230" s="29"/>
      <c r="DJY230" s="29"/>
      <c r="DJZ230" s="29"/>
      <c r="DKA230" s="29"/>
      <c r="DKB230" s="29"/>
      <c r="DKC230" s="29"/>
      <c r="DKD230" s="29"/>
      <c r="DKE230" s="29"/>
      <c r="DKF230" s="29"/>
      <c r="DKG230" s="29"/>
      <c r="DKH230" s="29"/>
      <c r="DKI230" s="29"/>
      <c r="DKJ230" s="29"/>
      <c r="DKK230" s="29"/>
      <c r="DKL230" s="29"/>
      <c r="DKM230" s="29"/>
      <c r="DKN230" s="29"/>
      <c r="DKO230" s="29"/>
      <c r="DKP230" s="29"/>
      <c r="DKQ230" s="29"/>
      <c r="DKR230" s="29"/>
      <c r="DKS230" s="29"/>
      <c r="DKT230" s="29"/>
      <c r="DKU230" s="29"/>
      <c r="DKV230" s="29"/>
      <c r="DKW230" s="29"/>
      <c r="DKX230" s="29"/>
      <c r="DKY230" s="29"/>
      <c r="DKZ230" s="29"/>
      <c r="DLA230" s="29"/>
      <c r="DLB230" s="29"/>
      <c r="DLC230" s="29"/>
      <c r="DLD230" s="29"/>
      <c r="DLE230" s="29"/>
      <c r="DLF230" s="29"/>
      <c r="DLG230" s="29"/>
      <c r="DLH230" s="29"/>
      <c r="DLI230" s="29"/>
      <c r="DLJ230" s="29"/>
      <c r="DLK230" s="29"/>
      <c r="DLL230" s="29"/>
      <c r="DLM230" s="29"/>
      <c r="DLN230" s="29"/>
      <c r="DLO230" s="29"/>
      <c r="DLP230" s="29"/>
      <c r="DLQ230" s="29"/>
      <c r="DLR230" s="29"/>
      <c r="DLS230" s="29"/>
      <c r="DLT230" s="29"/>
      <c r="DLU230" s="29"/>
      <c r="DLV230" s="29"/>
      <c r="DLW230" s="29"/>
      <c r="DLX230" s="29"/>
      <c r="DLY230" s="29"/>
      <c r="DLZ230" s="29"/>
      <c r="DMA230" s="29"/>
      <c r="DMB230" s="29"/>
      <c r="DMC230" s="29"/>
      <c r="DMD230" s="29"/>
      <c r="DME230" s="29"/>
      <c r="DMF230" s="29"/>
      <c r="DMG230" s="29"/>
      <c r="DMH230" s="29"/>
      <c r="DMI230" s="29"/>
      <c r="DMJ230" s="29"/>
      <c r="DMK230" s="29"/>
      <c r="DML230" s="29"/>
      <c r="DMM230" s="29"/>
      <c r="DMN230" s="29"/>
      <c r="DMO230" s="29"/>
      <c r="DMP230" s="29"/>
      <c r="DMQ230" s="29"/>
      <c r="DMR230" s="29"/>
      <c r="DMS230" s="29"/>
      <c r="DMT230" s="29"/>
      <c r="DMU230" s="29"/>
      <c r="DMV230" s="29"/>
      <c r="DMW230" s="29"/>
      <c r="DMX230" s="29"/>
      <c r="DMY230" s="29"/>
      <c r="DMZ230" s="29"/>
      <c r="DNA230" s="29"/>
      <c r="DNB230" s="29"/>
      <c r="DNC230" s="29"/>
      <c r="DND230" s="29"/>
      <c r="DNE230" s="29"/>
      <c r="DNF230" s="29"/>
      <c r="DNG230" s="29"/>
      <c r="DNH230" s="29"/>
      <c r="DNI230" s="29"/>
      <c r="DNJ230" s="29"/>
      <c r="DNK230" s="29"/>
      <c r="DNL230" s="29"/>
      <c r="DNM230" s="29"/>
      <c r="DNN230" s="29"/>
      <c r="DNO230" s="29"/>
      <c r="DNP230" s="29"/>
      <c r="DNQ230" s="29"/>
      <c r="DNR230" s="29"/>
      <c r="DNS230" s="29"/>
      <c r="DNT230" s="29"/>
      <c r="DNU230" s="29"/>
      <c r="DNV230" s="29"/>
      <c r="DNW230" s="29"/>
      <c r="DNX230" s="29"/>
      <c r="DNY230" s="29"/>
      <c r="DNZ230" s="29"/>
      <c r="DOA230" s="29"/>
      <c r="DOB230" s="29"/>
      <c r="DOC230" s="29"/>
      <c r="DOD230" s="29"/>
      <c r="DOE230" s="29"/>
      <c r="DOF230" s="29"/>
      <c r="DOG230" s="29"/>
      <c r="DOH230" s="29"/>
      <c r="DOI230" s="29"/>
      <c r="DOJ230" s="29"/>
      <c r="DOK230" s="29"/>
      <c r="DOL230" s="29"/>
      <c r="DOM230" s="29"/>
      <c r="DON230" s="29"/>
      <c r="DOO230" s="29"/>
      <c r="DOP230" s="29"/>
      <c r="DOQ230" s="29"/>
      <c r="DOR230" s="29"/>
      <c r="DOS230" s="29"/>
      <c r="DOT230" s="29"/>
      <c r="DOU230" s="29"/>
      <c r="DOV230" s="29"/>
      <c r="DOW230" s="29"/>
      <c r="DOX230" s="29"/>
      <c r="DOY230" s="29"/>
      <c r="DOZ230" s="29"/>
      <c r="DPA230" s="29"/>
      <c r="DPB230" s="29"/>
      <c r="DPC230" s="29"/>
      <c r="DPD230" s="29"/>
      <c r="DPE230" s="29"/>
      <c r="DPF230" s="29"/>
      <c r="DPG230" s="29"/>
      <c r="DPH230" s="29"/>
      <c r="DPI230" s="29"/>
      <c r="DPJ230" s="29"/>
      <c r="DPK230" s="29"/>
      <c r="DPL230" s="29"/>
      <c r="DPM230" s="29"/>
      <c r="DPN230" s="29"/>
      <c r="DPO230" s="29"/>
      <c r="DPP230" s="29"/>
      <c r="DPQ230" s="29"/>
      <c r="DPR230" s="29"/>
      <c r="DPS230" s="29"/>
      <c r="DPT230" s="29"/>
      <c r="DPU230" s="29"/>
      <c r="DPV230" s="29"/>
      <c r="DPW230" s="29"/>
      <c r="DPX230" s="29"/>
      <c r="DPY230" s="29"/>
      <c r="DPZ230" s="29"/>
      <c r="DQA230" s="29"/>
      <c r="DQB230" s="29"/>
      <c r="DQC230" s="29"/>
      <c r="DQD230" s="29"/>
      <c r="DQE230" s="29"/>
      <c r="DQF230" s="29"/>
      <c r="DQG230" s="29"/>
      <c r="DQH230" s="29"/>
      <c r="DQI230" s="29"/>
      <c r="DQJ230" s="29"/>
      <c r="DQK230" s="29"/>
      <c r="DQL230" s="29"/>
      <c r="DQM230" s="29"/>
      <c r="DQN230" s="29"/>
      <c r="DQO230" s="29"/>
      <c r="DQP230" s="29"/>
      <c r="DQQ230" s="29"/>
      <c r="DQR230" s="29"/>
      <c r="DQS230" s="29"/>
      <c r="DQT230" s="29"/>
      <c r="DQU230" s="29"/>
      <c r="DQV230" s="29"/>
      <c r="DQW230" s="29"/>
      <c r="DQX230" s="29"/>
      <c r="DQY230" s="29"/>
      <c r="DQZ230" s="29"/>
      <c r="DRA230" s="29"/>
      <c r="DRB230" s="29"/>
      <c r="DRC230" s="29"/>
      <c r="DRD230" s="29"/>
      <c r="DRE230" s="29"/>
      <c r="DRF230" s="29"/>
      <c r="DRG230" s="29"/>
      <c r="DRH230" s="29"/>
      <c r="DRI230" s="29"/>
      <c r="DRJ230" s="29"/>
      <c r="DRK230" s="29"/>
      <c r="DRL230" s="29"/>
      <c r="DRM230" s="29"/>
      <c r="DRN230" s="29"/>
      <c r="DRO230" s="29"/>
      <c r="DRP230" s="29"/>
      <c r="DRQ230" s="29"/>
      <c r="DRR230" s="29"/>
      <c r="DRS230" s="29"/>
      <c r="DRT230" s="29"/>
      <c r="DRU230" s="29"/>
      <c r="DRV230" s="29"/>
      <c r="DRW230" s="29"/>
      <c r="DRX230" s="29"/>
      <c r="DRY230" s="29"/>
      <c r="DRZ230" s="29"/>
      <c r="DSA230" s="29"/>
      <c r="DSB230" s="29"/>
      <c r="DSC230" s="29"/>
      <c r="DSD230" s="29"/>
      <c r="DSE230" s="29"/>
      <c r="DSF230" s="29"/>
      <c r="DSG230" s="29"/>
      <c r="DSH230" s="29"/>
      <c r="DSI230" s="29"/>
      <c r="DSJ230" s="29"/>
      <c r="DSK230" s="29"/>
      <c r="DSL230" s="29"/>
      <c r="DSM230" s="29"/>
      <c r="DSN230" s="29"/>
      <c r="DSO230" s="29"/>
      <c r="DSP230" s="29"/>
      <c r="DSQ230" s="29"/>
      <c r="DSR230" s="29"/>
      <c r="DSS230" s="29"/>
      <c r="DST230" s="29"/>
      <c r="DSU230" s="29"/>
      <c r="DSV230" s="29"/>
      <c r="DSW230" s="29"/>
      <c r="DSX230" s="29"/>
      <c r="DSY230" s="29"/>
      <c r="DSZ230" s="29"/>
      <c r="DTA230" s="29"/>
      <c r="DTB230" s="29"/>
      <c r="DTC230" s="29"/>
      <c r="DTD230" s="29"/>
      <c r="DTE230" s="29"/>
      <c r="DTF230" s="29"/>
      <c r="DTG230" s="29"/>
      <c r="DTH230" s="29"/>
      <c r="DTI230" s="29"/>
      <c r="DTJ230" s="29"/>
      <c r="DTK230" s="29"/>
      <c r="DTL230" s="29"/>
      <c r="DTM230" s="29"/>
      <c r="DTN230" s="29"/>
      <c r="DTO230" s="29"/>
      <c r="DTP230" s="29"/>
      <c r="DTQ230" s="29"/>
      <c r="DTR230" s="29"/>
      <c r="DTS230" s="29"/>
      <c r="DTT230" s="29"/>
      <c r="DTU230" s="29"/>
      <c r="DTV230" s="29"/>
      <c r="DTW230" s="29"/>
      <c r="DTX230" s="29"/>
      <c r="DTY230" s="29"/>
      <c r="DTZ230" s="29"/>
      <c r="DUA230" s="29"/>
      <c r="DUB230" s="29"/>
      <c r="DUC230" s="29"/>
      <c r="DUD230" s="29"/>
      <c r="DUE230" s="29"/>
      <c r="DUF230" s="29"/>
      <c r="DUG230" s="29"/>
      <c r="DUH230" s="29"/>
      <c r="DUI230" s="29"/>
      <c r="DUJ230" s="29"/>
      <c r="DUK230" s="29"/>
      <c r="DUL230" s="29"/>
      <c r="DUM230" s="29"/>
      <c r="DUN230" s="29"/>
      <c r="DUO230" s="29"/>
      <c r="DUP230" s="29"/>
      <c r="DUQ230" s="29"/>
      <c r="DUR230" s="29"/>
      <c r="DUS230" s="29"/>
      <c r="DUT230" s="29"/>
      <c r="DUU230" s="29"/>
      <c r="DUV230" s="29"/>
      <c r="DUW230" s="29"/>
      <c r="DUX230" s="29"/>
      <c r="DUY230" s="29"/>
      <c r="DUZ230" s="29"/>
      <c r="DVA230" s="29"/>
      <c r="DVB230" s="29"/>
      <c r="DVC230" s="29"/>
      <c r="DVD230" s="29"/>
      <c r="DVE230" s="29"/>
      <c r="DVF230" s="29"/>
      <c r="DVG230" s="29"/>
      <c r="DVH230" s="29"/>
      <c r="DVI230" s="29"/>
      <c r="DVJ230" s="29"/>
      <c r="DVK230" s="29"/>
      <c r="DVL230" s="29"/>
      <c r="DVM230" s="29"/>
      <c r="DVN230" s="29"/>
      <c r="DVO230" s="29"/>
      <c r="DVP230" s="29"/>
      <c r="DVQ230" s="29"/>
      <c r="DVR230" s="29"/>
      <c r="DVS230" s="29"/>
      <c r="DVT230" s="29"/>
      <c r="DVU230" s="29"/>
      <c r="DVV230" s="29"/>
      <c r="DVW230" s="29"/>
      <c r="DVX230" s="29"/>
      <c r="DVY230" s="29"/>
      <c r="DVZ230" s="29"/>
      <c r="DWA230" s="29"/>
      <c r="DWB230" s="29"/>
      <c r="DWC230" s="29"/>
      <c r="DWD230" s="29"/>
      <c r="DWE230" s="29"/>
      <c r="DWF230" s="29"/>
      <c r="DWG230" s="29"/>
      <c r="DWH230" s="29"/>
      <c r="DWI230" s="29"/>
      <c r="DWJ230" s="29"/>
      <c r="DWK230" s="29"/>
      <c r="DWL230" s="29"/>
      <c r="DWM230" s="29"/>
      <c r="DWN230" s="29"/>
      <c r="DWO230" s="29"/>
      <c r="DWP230" s="29"/>
      <c r="DWQ230" s="29"/>
      <c r="DWR230" s="29"/>
      <c r="DWS230" s="29"/>
      <c r="DWT230" s="29"/>
      <c r="DWU230" s="29"/>
      <c r="DWV230" s="29"/>
      <c r="DWW230" s="29"/>
      <c r="DWX230" s="29"/>
      <c r="DWY230" s="29"/>
      <c r="DWZ230" s="29"/>
      <c r="DXA230" s="29"/>
      <c r="DXB230" s="29"/>
      <c r="DXC230" s="29"/>
      <c r="DXD230" s="29"/>
      <c r="DXE230" s="29"/>
      <c r="DXF230" s="29"/>
      <c r="DXG230" s="29"/>
      <c r="DXH230" s="29"/>
      <c r="DXI230" s="29"/>
      <c r="DXJ230" s="29"/>
      <c r="DXK230" s="29"/>
      <c r="DXL230" s="29"/>
      <c r="DXM230" s="29"/>
      <c r="DXN230" s="29"/>
      <c r="DXO230" s="29"/>
      <c r="DXP230" s="29"/>
      <c r="DXQ230" s="29"/>
      <c r="DXR230" s="29"/>
      <c r="DXS230" s="29"/>
      <c r="DXT230" s="29"/>
      <c r="DXU230" s="29"/>
      <c r="DXV230" s="29"/>
      <c r="DXW230" s="29"/>
      <c r="DXX230" s="29"/>
      <c r="DXY230" s="29"/>
      <c r="DXZ230" s="29"/>
      <c r="DYA230" s="29"/>
      <c r="DYB230" s="29"/>
      <c r="DYC230" s="29"/>
      <c r="DYD230" s="29"/>
      <c r="DYE230" s="29"/>
      <c r="DYF230" s="29"/>
      <c r="DYG230" s="29"/>
      <c r="DYH230" s="29"/>
      <c r="DYI230" s="29"/>
      <c r="DYJ230" s="29"/>
      <c r="DYK230" s="29"/>
      <c r="DYL230" s="29"/>
      <c r="DYM230" s="29"/>
      <c r="DYN230" s="29"/>
      <c r="DYO230" s="29"/>
      <c r="DYP230" s="29"/>
      <c r="DYQ230" s="29"/>
      <c r="DYR230" s="29"/>
      <c r="DYS230" s="29"/>
      <c r="DYT230" s="29"/>
      <c r="DYU230" s="29"/>
      <c r="DYV230" s="29"/>
      <c r="DYW230" s="29"/>
      <c r="DYX230" s="29"/>
      <c r="DYY230" s="29"/>
      <c r="DYZ230" s="29"/>
      <c r="DZA230" s="29"/>
      <c r="DZB230" s="29"/>
      <c r="DZC230" s="29"/>
      <c r="DZD230" s="29"/>
      <c r="DZE230" s="29"/>
      <c r="DZF230" s="29"/>
      <c r="DZG230" s="29"/>
      <c r="DZH230" s="29"/>
      <c r="DZI230" s="29"/>
      <c r="DZJ230" s="29"/>
      <c r="DZK230" s="29"/>
      <c r="DZL230" s="29"/>
      <c r="DZM230" s="29"/>
      <c r="DZN230" s="29"/>
      <c r="DZO230" s="29"/>
      <c r="DZP230" s="29"/>
      <c r="DZQ230" s="29"/>
      <c r="DZR230" s="29"/>
      <c r="DZS230" s="29"/>
      <c r="DZT230" s="29"/>
      <c r="DZU230" s="29"/>
      <c r="DZV230" s="29"/>
      <c r="DZW230" s="29"/>
      <c r="DZX230" s="29"/>
      <c r="DZY230" s="29"/>
      <c r="DZZ230" s="29"/>
      <c r="EAA230" s="29"/>
      <c r="EAB230" s="29"/>
      <c r="EAC230" s="29"/>
      <c r="EAD230" s="29"/>
      <c r="EAE230" s="29"/>
      <c r="EAF230" s="29"/>
      <c r="EAG230" s="29"/>
      <c r="EAH230" s="29"/>
      <c r="EAI230" s="29"/>
      <c r="EAJ230" s="29"/>
      <c r="EAK230" s="29"/>
      <c r="EAL230" s="29"/>
      <c r="EAM230" s="29"/>
      <c r="EAN230" s="29"/>
      <c r="EAO230" s="29"/>
      <c r="EAP230" s="29"/>
      <c r="EAQ230" s="29"/>
      <c r="EAR230" s="29"/>
      <c r="EAS230" s="29"/>
      <c r="EAT230" s="29"/>
      <c r="EAU230" s="29"/>
      <c r="EAV230" s="29"/>
      <c r="EAW230" s="29"/>
      <c r="EAX230" s="29"/>
      <c r="EAY230" s="29"/>
      <c r="EAZ230" s="29"/>
      <c r="EBA230" s="29"/>
      <c r="EBB230" s="29"/>
      <c r="EBC230" s="29"/>
      <c r="EBD230" s="29"/>
      <c r="EBE230" s="29"/>
      <c r="EBF230" s="29"/>
      <c r="EBG230" s="29"/>
      <c r="EBH230" s="29"/>
      <c r="EBI230" s="29"/>
      <c r="EBJ230" s="29"/>
      <c r="EBK230" s="29"/>
      <c r="EBL230" s="29"/>
      <c r="EBM230" s="29"/>
      <c r="EBN230" s="29"/>
      <c r="EBO230" s="29"/>
      <c r="EBP230" s="29"/>
      <c r="EBQ230" s="29"/>
      <c r="EBR230" s="29"/>
      <c r="EBS230" s="29"/>
      <c r="EBT230" s="29"/>
      <c r="EBU230" s="29"/>
      <c r="EBV230" s="29"/>
      <c r="EBW230" s="29"/>
      <c r="EBX230" s="29"/>
      <c r="EBY230" s="29"/>
      <c r="EBZ230" s="29"/>
      <c r="ECA230" s="29"/>
      <c r="ECB230" s="29"/>
      <c r="ECC230" s="29"/>
      <c r="ECD230" s="29"/>
      <c r="ECE230" s="29"/>
      <c r="ECF230" s="29"/>
      <c r="ECG230" s="29"/>
      <c r="ECH230" s="29"/>
      <c r="ECI230" s="29"/>
      <c r="ECJ230" s="29"/>
      <c r="ECK230" s="29"/>
      <c r="ECL230" s="29"/>
      <c r="ECM230" s="29"/>
      <c r="ECN230" s="29"/>
      <c r="ECO230" s="29"/>
      <c r="ECP230" s="29"/>
      <c r="ECQ230" s="29"/>
      <c r="ECR230" s="29"/>
      <c r="ECS230" s="29"/>
      <c r="ECT230" s="29"/>
      <c r="ECU230" s="29"/>
      <c r="ECV230" s="29"/>
      <c r="ECW230" s="29"/>
      <c r="ECX230" s="29"/>
      <c r="ECY230" s="29"/>
      <c r="ECZ230" s="29"/>
      <c r="EDA230" s="29"/>
      <c r="EDB230" s="29"/>
      <c r="EDC230" s="29"/>
      <c r="EDD230" s="29"/>
      <c r="EDE230" s="29"/>
      <c r="EDF230" s="29"/>
      <c r="EDG230" s="29"/>
      <c r="EDH230" s="29"/>
      <c r="EDI230" s="29"/>
      <c r="EDJ230" s="29"/>
      <c r="EDK230" s="29"/>
      <c r="EDL230" s="29"/>
      <c r="EDM230" s="29"/>
      <c r="EDN230" s="29"/>
      <c r="EDO230" s="29"/>
      <c r="EDP230" s="29"/>
      <c r="EDQ230" s="29"/>
      <c r="EDR230" s="29"/>
      <c r="EDS230" s="29"/>
      <c r="EDT230" s="29"/>
      <c r="EDU230" s="29"/>
      <c r="EDV230" s="29"/>
      <c r="EDW230" s="29"/>
      <c r="EDX230" s="29"/>
      <c r="EDY230" s="29"/>
      <c r="EDZ230" s="29"/>
      <c r="EEA230" s="29"/>
      <c r="EEB230" s="29"/>
      <c r="EEC230" s="29"/>
      <c r="EED230" s="29"/>
      <c r="EEE230" s="29"/>
      <c r="EEF230" s="29"/>
      <c r="EEG230" s="29"/>
      <c r="EEH230" s="29"/>
      <c r="EEI230" s="29"/>
      <c r="EEJ230" s="29"/>
      <c r="EEK230" s="29"/>
      <c r="EEL230" s="29"/>
      <c r="EEM230" s="29"/>
      <c r="EEN230" s="29"/>
      <c r="EEO230" s="29"/>
      <c r="EEP230" s="29"/>
      <c r="EEQ230" s="29"/>
      <c r="EER230" s="29"/>
      <c r="EES230" s="29"/>
      <c r="EET230" s="29"/>
      <c r="EEU230" s="29"/>
      <c r="EEV230" s="29"/>
      <c r="EEW230" s="29"/>
      <c r="EEX230" s="29"/>
      <c r="EEY230" s="29"/>
      <c r="EEZ230" s="29"/>
      <c r="EFA230" s="29"/>
      <c r="EFB230" s="29"/>
      <c r="EFC230" s="29"/>
      <c r="EFD230" s="29"/>
      <c r="EFE230" s="29"/>
      <c r="EFF230" s="29"/>
      <c r="EFG230" s="29"/>
      <c r="EFH230" s="29"/>
      <c r="EFI230" s="29"/>
      <c r="EFJ230" s="29"/>
      <c r="EFK230" s="29"/>
      <c r="EFL230" s="29"/>
      <c r="EFM230" s="29"/>
      <c r="EFN230" s="29"/>
      <c r="EFO230" s="29"/>
      <c r="EFP230" s="29"/>
      <c r="EFQ230" s="29"/>
      <c r="EFR230" s="29"/>
      <c r="EFS230" s="29"/>
      <c r="EFT230" s="29"/>
      <c r="EFU230" s="29"/>
      <c r="EFV230" s="29"/>
      <c r="EFW230" s="29"/>
      <c r="EFX230" s="29"/>
      <c r="EFY230" s="29"/>
      <c r="EFZ230" s="29"/>
      <c r="EGA230" s="29"/>
      <c r="EGB230" s="29"/>
      <c r="EGC230" s="29"/>
      <c r="EGD230" s="29"/>
      <c r="EGE230" s="29"/>
      <c r="EGF230" s="29"/>
      <c r="EGG230" s="29"/>
      <c r="EGH230" s="29"/>
      <c r="EGI230" s="29"/>
      <c r="EGJ230" s="29"/>
      <c r="EGK230" s="29"/>
      <c r="EGL230" s="29"/>
      <c r="EGM230" s="29"/>
      <c r="EGN230" s="29"/>
      <c r="EGO230" s="29"/>
      <c r="EGP230" s="29"/>
      <c r="EGQ230" s="29"/>
      <c r="EGR230" s="29"/>
      <c r="EGS230" s="29"/>
      <c r="EGT230" s="29"/>
      <c r="EGU230" s="29"/>
      <c r="EGV230" s="29"/>
      <c r="EGW230" s="29"/>
      <c r="EGX230" s="29"/>
      <c r="EGY230" s="29"/>
      <c r="EGZ230" s="29"/>
      <c r="EHA230" s="29"/>
      <c r="EHB230" s="29"/>
      <c r="EHC230" s="29"/>
      <c r="EHD230" s="29"/>
      <c r="EHE230" s="29"/>
      <c r="EHF230" s="29"/>
      <c r="EHG230" s="29"/>
      <c r="EHH230" s="29"/>
      <c r="EHI230" s="29"/>
      <c r="EHJ230" s="29"/>
      <c r="EHK230" s="29"/>
      <c r="EHL230" s="29"/>
      <c r="EHM230" s="29"/>
      <c r="EHN230" s="29"/>
      <c r="EHO230" s="29"/>
      <c r="EHP230" s="29"/>
      <c r="EHQ230" s="29"/>
      <c r="EHR230" s="29"/>
      <c r="EHS230" s="29"/>
      <c r="EHT230" s="29"/>
      <c r="EHU230" s="29"/>
      <c r="EHV230" s="29"/>
      <c r="EHW230" s="29"/>
      <c r="EHX230" s="29"/>
      <c r="EHY230" s="29"/>
      <c r="EHZ230" s="29"/>
      <c r="EIA230" s="29"/>
      <c r="EIB230" s="29"/>
      <c r="EIC230" s="29"/>
      <c r="EID230" s="29"/>
      <c r="EIE230" s="29"/>
      <c r="EIF230" s="29"/>
      <c r="EIG230" s="29"/>
      <c r="EIH230" s="29"/>
      <c r="EII230" s="29"/>
      <c r="EIJ230" s="29"/>
      <c r="EIK230" s="29"/>
      <c r="EIL230" s="29"/>
      <c r="EIM230" s="29"/>
      <c r="EIN230" s="29"/>
      <c r="EIO230" s="29"/>
      <c r="EIP230" s="29"/>
      <c r="EIQ230" s="29"/>
      <c r="EIR230" s="29"/>
      <c r="EIS230" s="29"/>
      <c r="EIT230" s="29"/>
      <c r="EIU230" s="29"/>
      <c r="EIV230" s="29"/>
      <c r="EIW230" s="29"/>
      <c r="EIX230" s="29"/>
      <c r="EIY230" s="29"/>
      <c r="EIZ230" s="29"/>
      <c r="EJA230" s="29"/>
      <c r="EJB230" s="29"/>
      <c r="EJC230" s="29"/>
      <c r="EJD230" s="29"/>
      <c r="EJE230" s="29"/>
      <c r="EJF230" s="29"/>
      <c r="EJG230" s="29"/>
      <c r="EJH230" s="29"/>
      <c r="EJI230" s="29"/>
      <c r="EJJ230" s="29"/>
      <c r="EJK230" s="29"/>
      <c r="EJL230" s="29"/>
      <c r="EJM230" s="29"/>
      <c r="EJN230" s="29"/>
      <c r="EJO230" s="29"/>
      <c r="EJP230" s="29"/>
      <c r="EJQ230" s="29"/>
      <c r="EJR230" s="29"/>
      <c r="EJS230" s="29"/>
      <c r="EJT230" s="29"/>
      <c r="EJU230" s="29"/>
      <c r="EJV230" s="29"/>
      <c r="EJW230" s="29"/>
      <c r="EJX230" s="29"/>
      <c r="EJY230" s="29"/>
      <c r="EJZ230" s="29"/>
      <c r="EKA230" s="29"/>
      <c r="EKB230" s="29"/>
      <c r="EKC230" s="29"/>
      <c r="EKD230" s="29"/>
      <c r="EKE230" s="29"/>
      <c r="EKF230" s="29"/>
      <c r="EKG230" s="29"/>
      <c r="EKH230" s="29"/>
      <c r="EKI230" s="29"/>
      <c r="EKJ230" s="29"/>
      <c r="EKK230" s="29"/>
      <c r="EKL230" s="29"/>
      <c r="EKM230" s="29"/>
      <c r="EKN230" s="29"/>
      <c r="EKO230" s="29"/>
      <c r="EKP230" s="29"/>
      <c r="EKQ230" s="29"/>
      <c r="EKR230" s="29"/>
      <c r="EKS230" s="29"/>
      <c r="EKT230" s="29"/>
      <c r="EKU230" s="29"/>
      <c r="EKV230" s="29"/>
      <c r="EKW230" s="29"/>
      <c r="EKX230" s="29"/>
      <c r="EKY230" s="29"/>
      <c r="EKZ230" s="29"/>
      <c r="ELA230" s="29"/>
      <c r="ELB230" s="29"/>
      <c r="ELC230" s="29"/>
      <c r="ELD230" s="29"/>
      <c r="ELE230" s="29"/>
      <c r="ELF230" s="29"/>
      <c r="ELG230" s="29"/>
      <c r="ELH230" s="29"/>
      <c r="ELI230" s="29"/>
      <c r="ELJ230" s="29"/>
      <c r="ELK230" s="29"/>
      <c r="ELL230" s="29"/>
      <c r="ELM230" s="29"/>
      <c r="ELN230" s="29"/>
      <c r="ELO230" s="29"/>
      <c r="ELP230" s="29"/>
      <c r="ELQ230" s="29"/>
      <c r="ELR230" s="29"/>
      <c r="ELS230" s="29"/>
      <c r="ELT230" s="29"/>
      <c r="ELU230" s="29"/>
      <c r="ELV230" s="29"/>
      <c r="ELW230" s="29"/>
      <c r="ELX230" s="29"/>
      <c r="ELY230" s="29"/>
      <c r="ELZ230" s="29"/>
      <c r="EMA230" s="29"/>
      <c r="EMB230" s="29"/>
      <c r="EMC230" s="29"/>
      <c r="EMD230" s="29"/>
      <c r="EME230" s="29"/>
      <c r="EMF230" s="29"/>
      <c r="EMG230" s="29"/>
      <c r="EMH230" s="29"/>
      <c r="EMI230" s="29"/>
      <c r="EMJ230" s="29"/>
      <c r="EMK230" s="29"/>
      <c r="EML230" s="29"/>
      <c r="EMM230" s="29"/>
      <c r="EMN230" s="29"/>
      <c r="EMO230" s="29"/>
      <c r="EMP230" s="29"/>
      <c r="EMQ230" s="29"/>
      <c r="EMR230" s="29"/>
      <c r="EMS230" s="29"/>
      <c r="EMT230" s="29"/>
      <c r="EMU230" s="29"/>
      <c r="EMV230" s="29"/>
      <c r="EMW230" s="29"/>
      <c r="EMX230" s="29"/>
      <c r="EMY230" s="29"/>
      <c r="EMZ230" s="29"/>
      <c r="ENA230" s="29"/>
      <c r="ENB230" s="29"/>
      <c r="ENC230" s="29"/>
      <c r="END230" s="29"/>
      <c r="ENE230" s="29"/>
      <c r="ENF230" s="29"/>
      <c r="ENG230" s="29"/>
      <c r="ENH230" s="29"/>
      <c r="ENI230" s="29"/>
      <c r="ENJ230" s="29"/>
      <c r="ENK230" s="29"/>
      <c r="ENL230" s="29"/>
      <c r="ENM230" s="29"/>
      <c r="ENN230" s="29"/>
      <c r="ENO230" s="29"/>
      <c r="ENP230" s="29"/>
      <c r="ENQ230" s="29"/>
      <c r="ENR230" s="29"/>
      <c r="ENS230" s="29"/>
      <c r="ENT230" s="29"/>
      <c r="ENU230" s="29"/>
      <c r="ENV230" s="29"/>
      <c r="ENW230" s="29"/>
      <c r="ENX230" s="29"/>
      <c r="ENY230" s="29"/>
      <c r="ENZ230" s="29"/>
      <c r="EOA230" s="29"/>
      <c r="EOB230" s="29"/>
      <c r="EOC230" s="29"/>
      <c r="EOD230" s="29"/>
      <c r="EOE230" s="29"/>
      <c r="EOF230" s="29"/>
      <c r="EOG230" s="29"/>
      <c r="EOH230" s="29"/>
      <c r="EOI230" s="29"/>
      <c r="EOJ230" s="29"/>
      <c r="EOK230" s="29"/>
      <c r="EOL230" s="29"/>
      <c r="EOM230" s="29"/>
      <c r="EON230" s="29"/>
      <c r="EOO230" s="29"/>
      <c r="EOP230" s="29"/>
      <c r="EOQ230" s="29"/>
      <c r="EOR230" s="29"/>
      <c r="EOS230" s="29"/>
      <c r="EOT230" s="29"/>
      <c r="EOU230" s="29"/>
      <c r="EOV230" s="29"/>
      <c r="EOW230" s="29"/>
      <c r="EOX230" s="29"/>
      <c r="EOY230" s="29"/>
      <c r="EOZ230" s="29"/>
      <c r="EPA230" s="29"/>
      <c r="EPB230" s="29"/>
      <c r="EPC230" s="29"/>
      <c r="EPD230" s="29"/>
      <c r="EPE230" s="29"/>
      <c r="EPF230" s="29"/>
      <c r="EPG230" s="29"/>
      <c r="EPH230" s="29"/>
      <c r="EPI230" s="29"/>
      <c r="EPJ230" s="29"/>
      <c r="EPK230" s="29"/>
      <c r="EPL230" s="29"/>
      <c r="EPM230" s="29"/>
      <c r="EPN230" s="29"/>
      <c r="EPO230" s="29"/>
      <c r="EPP230" s="29"/>
      <c r="EPQ230" s="29"/>
      <c r="EPR230" s="29"/>
      <c r="EPS230" s="29"/>
      <c r="EPT230" s="29"/>
      <c r="EPU230" s="29"/>
      <c r="EPV230" s="29"/>
      <c r="EPW230" s="29"/>
      <c r="EPX230" s="29"/>
      <c r="EPY230" s="29"/>
      <c r="EPZ230" s="29"/>
      <c r="EQA230" s="29"/>
      <c r="EQB230" s="29"/>
      <c r="EQC230" s="29"/>
      <c r="EQD230" s="29"/>
      <c r="EQE230" s="29"/>
      <c r="EQF230" s="29"/>
      <c r="EQG230" s="29"/>
      <c r="EQH230" s="29"/>
      <c r="EQI230" s="29"/>
      <c r="EQJ230" s="29"/>
      <c r="EQK230" s="29"/>
      <c r="EQL230" s="29"/>
      <c r="EQM230" s="29"/>
      <c r="EQN230" s="29"/>
      <c r="EQO230" s="29"/>
      <c r="EQP230" s="29"/>
      <c r="EQQ230" s="29"/>
      <c r="EQR230" s="29"/>
      <c r="EQS230" s="29"/>
      <c r="EQT230" s="29"/>
      <c r="EQU230" s="29"/>
      <c r="EQV230" s="29"/>
      <c r="EQW230" s="29"/>
      <c r="EQX230" s="29"/>
      <c r="EQY230" s="29"/>
      <c r="EQZ230" s="29"/>
      <c r="ERA230" s="29"/>
      <c r="ERB230" s="29"/>
      <c r="ERC230" s="29"/>
      <c r="ERD230" s="29"/>
      <c r="ERE230" s="29"/>
      <c r="ERF230" s="29"/>
      <c r="ERG230" s="29"/>
      <c r="ERH230" s="29"/>
      <c r="ERI230" s="29"/>
      <c r="ERJ230" s="29"/>
      <c r="ERK230" s="29"/>
      <c r="ERL230" s="29"/>
      <c r="ERM230" s="29"/>
      <c r="ERN230" s="29"/>
      <c r="ERO230" s="29"/>
      <c r="ERP230" s="29"/>
      <c r="ERQ230" s="29"/>
      <c r="ERR230" s="29"/>
      <c r="ERS230" s="29"/>
      <c r="ERT230" s="29"/>
      <c r="ERU230" s="29"/>
      <c r="ERV230" s="29"/>
      <c r="ERW230" s="29"/>
      <c r="ERX230" s="29"/>
      <c r="ERY230" s="29"/>
      <c r="ERZ230" s="29"/>
      <c r="ESA230" s="29"/>
      <c r="ESB230" s="29"/>
      <c r="ESC230" s="29"/>
      <c r="ESD230" s="29"/>
      <c r="ESE230" s="29"/>
      <c r="ESF230" s="29"/>
      <c r="ESG230" s="29"/>
      <c r="ESH230" s="29"/>
      <c r="ESI230" s="29"/>
      <c r="ESJ230" s="29"/>
      <c r="ESK230" s="29"/>
      <c r="ESL230" s="29"/>
      <c r="ESM230" s="29"/>
      <c r="ESN230" s="29"/>
      <c r="ESO230" s="29"/>
      <c r="ESP230" s="29"/>
      <c r="ESQ230" s="29"/>
      <c r="ESR230" s="29"/>
      <c r="ESS230" s="29"/>
      <c r="EST230" s="29"/>
      <c r="ESU230" s="29"/>
      <c r="ESV230" s="29"/>
      <c r="ESW230" s="29"/>
      <c r="ESX230" s="29"/>
      <c r="ESY230" s="29"/>
      <c r="ESZ230" s="29"/>
      <c r="ETA230" s="29"/>
      <c r="ETB230" s="29"/>
      <c r="ETC230" s="29"/>
      <c r="ETD230" s="29"/>
      <c r="ETE230" s="29"/>
      <c r="ETF230" s="29"/>
      <c r="ETG230" s="29"/>
      <c r="ETH230" s="29"/>
      <c r="ETI230" s="29"/>
      <c r="ETJ230" s="29"/>
      <c r="ETK230" s="29"/>
      <c r="ETL230" s="29"/>
      <c r="ETM230" s="29"/>
      <c r="ETN230" s="29"/>
      <c r="ETO230" s="29"/>
      <c r="ETP230" s="29"/>
      <c r="ETQ230" s="29"/>
      <c r="ETR230" s="29"/>
      <c r="ETS230" s="29"/>
      <c r="ETT230" s="29"/>
      <c r="ETU230" s="29"/>
      <c r="ETV230" s="29"/>
      <c r="ETW230" s="29"/>
      <c r="ETX230" s="29"/>
      <c r="ETY230" s="29"/>
      <c r="ETZ230" s="29"/>
      <c r="EUA230" s="29"/>
      <c r="EUB230" s="29"/>
      <c r="EUC230" s="29"/>
      <c r="EUD230" s="29"/>
      <c r="EUE230" s="29"/>
      <c r="EUF230" s="29"/>
      <c r="EUG230" s="29"/>
      <c r="EUH230" s="29"/>
      <c r="EUI230" s="29"/>
      <c r="EUJ230" s="29"/>
      <c r="EUK230" s="29"/>
      <c r="EUL230" s="29"/>
      <c r="EUM230" s="29"/>
      <c r="EUN230" s="29"/>
      <c r="EUO230" s="29"/>
      <c r="EUP230" s="29"/>
      <c r="EUQ230" s="29"/>
      <c r="EUR230" s="29"/>
      <c r="EUS230" s="29"/>
      <c r="EUT230" s="29"/>
      <c r="EUU230" s="29"/>
      <c r="EUV230" s="29"/>
      <c r="EUW230" s="29"/>
      <c r="EUX230" s="29"/>
      <c r="EUY230" s="29"/>
      <c r="EUZ230" s="29"/>
      <c r="EVA230" s="29"/>
      <c r="EVB230" s="29"/>
      <c r="EVC230" s="29"/>
      <c r="EVD230" s="29"/>
      <c r="EVE230" s="29"/>
      <c r="EVF230" s="29"/>
      <c r="EVG230" s="29"/>
      <c r="EVH230" s="29"/>
      <c r="EVI230" s="29"/>
      <c r="EVJ230" s="29"/>
      <c r="EVK230" s="29"/>
      <c r="EVL230" s="29"/>
      <c r="EVM230" s="29"/>
      <c r="EVN230" s="29"/>
      <c r="EVO230" s="29"/>
      <c r="EVP230" s="29"/>
      <c r="EVQ230" s="29"/>
      <c r="EVR230" s="29"/>
      <c r="EVS230" s="29"/>
      <c r="EVT230" s="29"/>
      <c r="EVU230" s="29"/>
      <c r="EVV230" s="29"/>
      <c r="EVW230" s="29"/>
      <c r="EVX230" s="29"/>
      <c r="EVY230" s="29"/>
      <c r="EVZ230" s="29"/>
      <c r="EWA230" s="29"/>
      <c r="EWB230" s="29"/>
      <c r="EWC230" s="29"/>
      <c r="EWD230" s="29"/>
      <c r="EWE230" s="29"/>
      <c r="EWF230" s="29"/>
      <c r="EWG230" s="29"/>
      <c r="EWH230" s="29"/>
      <c r="EWI230" s="29"/>
      <c r="EWJ230" s="29"/>
      <c r="EWK230" s="29"/>
      <c r="EWL230" s="29"/>
      <c r="EWM230" s="29"/>
      <c r="EWN230" s="29"/>
      <c r="EWO230" s="29"/>
      <c r="EWP230" s="29"/>
      <c r="EWQ230" s="29"/>
      <c r="EWR230" s="29"/>
      <c r="EWS230" s="29"/>
      <c r="EWT230" s="29"/>
      <c r="EWU230" s="29"/>
      <c r="EWV230" s="29"/>
      <c r="EWW230" s="29"/>
      <c r="EWX230" s="29"/>
      <c r="EWY230" s="29"/>
      <c r="EWZ230" s="29"/>
      <c r="EXA230" s="29"/>
      <c r="EXB230" s="29"/>
      <c r="EXC230" s="29"/>
      <c r="EXD230" s="29"/>
      <c r="EXE230" s="29"/>
      <c r="EXF230" s="29"/>
      <c r="EXG230" s="29"/>
      <c r="EXH230" s="29"/>
      <c r="EXI230" s="29"/>
      <c r="EXJ230" s="29"/>
      <c r="EXK230" s="29"/>
      <c r="EXL230" s="29"/>
      <c r="EXM230" s="29"/>
      <c r="EXN230" s="29"/>
      <c r="EXO230" s="29"/>
      <c r="EXP230" s="29"/>
      <c r="EXQ230" s="29"/>
      <c r="EXR230" s="29"/>
      <c r="EXS230" s="29"/>
      <c r="EXT230" s="29"/>
      <c r="EXU230" s="29"/>
      <c r="EXV230" s="29"/>
      <c r="EXW230" s="29"/>
      <c r="EXX230" s="29"/>
      <c r="EXY230" s="29"/>
      <c r="EXZ230" s="29"/>
      <c r="EYA230" s="29"/>
      <c r="EYB230" s="29"/>
      <c r="EYC230" s="29"/>
      <c r="EYD230" s="29"/>
      <c r="EYE230" s="29"/>
      <c r="EYF230" s="29"/>
      <c r="EYG230" s="29"/>
      <c r="EYH230" s="29"/>
      <c r="EYI230" s="29"/>
      <c r="EYJ230" s="29"/>
      <c r="EYK230" s="29"/>
      <c r="EYL230" s="29"/>
      <c r="EYM230" s="29"/>
      <c r="EYN230" s="29"/>
      <c r="EYO230" s="29"/>
      <c r="EYP230" s="29"/>
      <c r="EYQ230" s="29"/>
      <c r="EYR230" s="29"/>
      <c r="EYS230" s="29"/>
      <c r="EYT230" s="29"/>
      <c r="EYU230" s="29"/>
      <c r="EYV230" s="29"/>
      <c r="EYW230" s="29"/>
      <c r="EYX230" s="29"/>
      <c r="EYY230" s="29"/>
      <c r="EYZ230" s="29"/>
      <c r="EZA230" s="29"/>
      <c r="EZB230" s="29"/>
      <c r="EZC230" s="29"/>
      <c r="EZD230" s="29"/>
      <c r="EZE230" s="29"/>
      <c r="EZF230" s="29"/>
      <c r="EZG230" s="29"/>
      <c r="EZH230" s="29"/>
      <c r="EZI230" s="29"/>
      <c r="EZJ230" s="29"/>
      <c r="EZK230" s="29"/>
      <c r="EZL230" s="29"/>
      <c r="EZM230" s="29"/>
      <c r="EZN230" s="29"/>
      <c r="EZO230" s="29"/>
      <c r="EZP230" s="29"/>
      <c r="EZQ230" s="29"/>
      <c r="EZR230" s="29"/>
      <c r="EZS230" s="29"/>
      <c r="EZT230" s="29"/>
      <c r="EZU230" s="29"/>
      <c r="EZV230" s="29"/>
      <c r="EZW230" s="29"/>
      <c r="EZX230" s="29"/>
      <c r="EZY230" s="29"/>
      <c r="EZZ230" s="29"/>
      <c r="FAA230" s="29"/>
      <c r="FAB230" s="29"/>
      <c r="FAC230" s="29"/>
      <c r="FAD230" s="29"/>
      <c r="FAE230" s="29"/>
      <c r="FAF230" s="29"/>
      <c r="FAG230" s="29"/>
      <c r="FAH230" s="29"/>
      <c r="FAI230" s="29"/>
      <c r="FAJ230" s="29"/>
      <c r="FAK230" s="29"/>
      <c r="FAL230" s="29"/>
      <c r="FAM230" s="29"/>
      <c r="FAN230" s="29"/>
      <c r="FAO230" s="29"/>
      <c r="FAP230" s="29"/>
      <c r="FAQ230" s="29"/>
      <c r="FAR230" s="29"/>
      <c r="FAS230" s="29"/>
      <c r="FAT230" s="29"/>
      <c r="FAU230" s="29"/>
      <c r="FAV230" s="29"/>
      <c r="FAW230" s="29"/>
      <c r="FAX230" s="29"/>
      <c r="FAY230" s="29"/>
      <c r="FAZ230" s="29"/>
      <c r="FBA230" s="29"/>
      <c r="FBB230" s="29"/>
      <c r="FBC230" s="29"/>
      <c r="FBD230" s="29"/>
      <c r="FBE230" s="29"/>
      <c r="FBF230" s="29"/>
      <c r="FBG230" s="29"/>
      <c r="FBH230" s="29"/>
      <c r="FBI230" s="29"/>
      <c r="FBJ230" s="29"/>
      <c r="FBK230" s="29"/>
      <c r="FBL230" s="29"/>
      <c r="FBM230" s="29"/>
      <c r="FBN230" s="29"/>
      <c r="FBO230" s="29"/>
      <c r="FBP230" s="29"/>
      <c r="FBQ230" s="29"/>
      <c r="FBR230" s="29"/>
      <c r="FBS230" s="29"/>
      <c r="FBT230" s="29"/>
      <c r="FBU230" s="29"/>
      <c r="FBV230" s="29"/>
      <c r="FBW230" s="29"/>
      <c r="FBX230" s="29"/>
      <c r="FBY230" s="29"/>
      <c r="FBZ230" s="29"/>
      <c r="FCA230" s="29"/>
      <c r="FCB230" s="29"/>
      <c r="FCC230" s="29"/>
      <c r="FCD230" s="29"/>
      <c r="FCE230" s="29"/>
      <c r="FCF230" s="29"/>
      <c r="FCG230" s="29"/>
      <c r="FCH230" s="29"/>
      <c r="FCI230" s="29"/>
      <c r="FCJ230" s="29"/>
      <c r="FCK230" s="29"/>
      <c r="FCL230" s="29"/>
      <c r="FCM230" s="29"/>
      <c r="FCN230" s="29"/>
      <c r="FCO230" s="29"/>
      <c r="FCP230" s="29"/>
      <c r="FCQ230" s="29"/>
      <c r="FCR230" s="29"/>
      <c r="FCS230" s="29"/>
      <c r="FCT230" s="29"/>
      <c r="FCU230" s="29"/>
      <c r="FCV230" s="29"/>
      <c r="FCW230" s="29"/>
      <c r="FCX230" s="29"/>
      <c r="FCY230" s="29"/>
      <c r="FCZ230" s="29"/>
      <c r="FDA230" s="29"/>
      <c r="FDB230" s="29"/>
      <c r="FDC230" s="29"/>
      <c r="FDD230" s="29"/>
      <c r="FDE230" s="29"/>
      <c r="FDF230" s="29"/>
      <c r="FDG230" s="29"/>
      <c r="FDH230" s="29"/>
      <c r="FDI230" s="29"/>
      <c r="FDJ230" s="29"/>
      <c r="FDK230" s="29"/>
      <c r="FDL230" s="29"/>
      <c r="FDM230" s="29"/>
      <c r="FDN230" s="29"/>
      <c r="FDO230" s="29"/>
      <c r="FDP230" s="29"/>
      <c r="FDQ230" s="29"/>
      <c r="FDR230" s="29"/>
      <c r="FDS230" s="29"/>
      <c r="FDT230" s="29"/>
      <c r="FDU230" s="29"/>
      <c r="FDV230" s="29"/>
      <c r="FDW230" s="29"/>
      <c r="FDX230" s="29"/>
      <c r="FDY230" s="29"/>
      <c r="FDZ230" s="29"/>
      <c r="FEA230" s="29"/>
      <c r="FEB230" s="29"/>
      <c r="FEC230" s="29"/>
      <c r="FED230" s="29"/>
      <c r="FEE230" s="29"/>
      <c r="FEF230" s="29"/>
      <c r="FEG230" s="29"/>
      <c r="FEH230" s="29"/>
      <c r="FEI230" s="29"/>
      <c r="FEJ230" s="29"/>
      <c r="FEK230" s="29"/>
      <c r="FEL230" s="29"/>
      <c r="FEM230" s="29"/>
      <c r="FEN230" s="29"/>
      <c r="FEO230" s="29"/>
      <c r="FEP230" s="29"/>
      <c r="FEQ230" s="29"/>
      <c r="FER230" s="29"/>
      <c r="FES230" s="29"/>
      <c r="FET230" s="29"/>
      <c r="FEU230" s="29"/>
      <c r="FEV230" s="29"/>
      <c r="FEW230" s="29"/>
      <c r="FEX230" s="29"/>
      <c r="FEY230" s="29"/>
      <c r="FEZ230" s="29"/>
      <c r="FFA230" s="29"/>
      <c r="FFB230" s="29"/>
      <c r="FFC230" s="29"/>
      <c r="FFD230" s="29"/>
      <c r="FFE230" s="29"/>
      <c r="FFF230" s="29"/>
      <c r="FFG230" s="29"/>
      <c r="FFH230" s="29"/>
      <c r="FFI230" s="29"/>
      <c r="FFJ230" s="29"/>
      <c r="FFK230" s="29"/>
      <c r="FFL230" s="29"/>
      <c r="FFM230" s="29"/>
      <c r="FFN230" s="29"/>
      <c r="FFO230" s="29"/>
      <c r="FFP230" s="29"/>
      <c r="FFQ230" s="29"/>
      <c r="FFR230" s="29"/>
      <c r="FFS230" s="29"/>
      <c r="FFT230" s="29"/>
      <c r="FFU230" s="29"/>
      <c r="FFV230" s="29"/>
      <c r="FFW230" s="29"/>
      <c r="FFX230" s="29"/>
      <c r="FFY230" s="29"/>
      <c r="FFZ230" s="29"/>
      <c r="FGA230" s="29"/>
      <c r="FGB230" s="29"/>
      <c r="FGC230" s="29"/>
      <c r="FGD230" s="29"/>
      <c r="FGE230" s="29"/>
      <c r="FGF230" s="29"/>
      <c r="FGG230" s="29"/>
      <c r="FGH230" s="29"/>
      <c r="FGI230" s="29"/>
      <c r="FGJ230" s="29"/>
      <c r="FGK230" s="29"/>
      <c r="FGL230" s="29"/>
      <c r="FGM230" s="29"/>
      <c r="FGN230" s="29"/>
      <c r="FGO230" s="29"/>
      <c r="FGP230" s="29"/>
      <c r="FGQ230" s="29"/>
      <c r="FGR230" s="29"/>
      <c r="FGS230" s="29"/>
      <c r="FGT230" s="29"/>
      <c r="FGU230" s="29"/>
      <c r="FGV230" s="29"/>
      <c r="FGW230" s="29"/>
      <c r="FGX230" s="29"/>
      <c r="FGY230" s="29"/>
      <c r="FGZ230" s="29"/>
      <c r="FHA230" s="29"/>
      <c r="FHB230" s="29"/>
      <c r="FHC230" s="29"/>
      <c r="FHD230" s="29"/>
      <c r="FHE230" s="29"/>
      <c r="FHF230" s="29"/>
      <c r="FHG230" s="29"/>
      <c r="FHH230" s="29"/>
      <c r="FHI230" s="29"/>
      <c r="FHJ230" s="29"/>
      <c r="FHK230" s="29"/>
      <c r="FHL230" s="29"/>
      <c r="FHM230" s="29"/>
      <c r="FHN230" s="29"/>
      <c r="FHO230" s="29"/>
      <c r="FHP230" s="29"/>
      <c r="FHQ230" s="29"/>
      <c r="FHR230" s="29"/>
      <c r="FHS230" s="29"/>
      <c r="FHT230" s="29"/>
      <c r="FHU230" s="29"/>
      <c r="FHV230" s="29"/>
      <c r="FHW230" s="29"/>
      <c r="FHX230" s="29"/>
      <c r="FHY230" s="29"/>
      <c r="FHZ230" s="29"/>
      <c r="FIA230" s="29"/>
      <c r="FIB230" s="29"/>
      <c r="FIC230" s="29"/>
      <c r="FID230" s="29"/>
      <c r="FIE230" s="29"/>
      <c r="FIF230" s="29"/>
      <c r="FIG230" s="29"/>
      <c r="FIH230" s="29"/>
      <c r="FII230" s="29"/>
      <c r="FIJ230" s="29"/>
      <c r="FIK230" s="29"/>
      <c r="FIL230" s="29"/>
      <c r="FIM230" s="29"/>
      <c r="FIN230" s="29"/>
      <c r="FIO230" s="29"/>
      <c r="FIP230" s="29"/>
      <c r="FIQ230" s="29"/>
      <c r="FIR230" s="29"/>
      <c r="FIS230" s="29"/>
      <c r="FIT230" s="29"/>
      <c r="FIU230" s="29"/>
      <c r="FIV230" s="29"/>
      <c r="FIW230" s="29"/>
      <c r="FIX230" s="29"/>
      <c r="FIY230" s="29"/>
      <c r="FIZ230" s="29"/>
      <c r="FJA230" s="29"/>
      <c r="FJB230" s="29"/>
      <c r="FJC230" s="29"/>
      <c r="FJD230" s="29"/>
      <c r="FJE230" s="29"/>
      <c r="FJF230" s="29"/>
      <c r="FJG230" s="29"/>
      <c r="FJH230" s="29"/>
      <c r="FJI230" s="29"/>
      <c r="FJJ230" s="29"/>
      <c r="FJK230" s="29"/>
      <c r="FJL230" s="29"/>
      <c r="FJM230" s="29"/>
      <c r="FJN230" s="29"/>
      <c r="FJO230" s="29"/>
      <c r="FJP230" s="29"/>
      <c r="FJQ230" s="29"/>
      <c r="FJR230" s="29"/>
      <c r="FJS230" s="29"/>
      <c r="FJT230" s="29"/>
      <c r="FJU230" s="29"/>
      <c r="FJV230" s="29"/>
      <c r="FJW230" s="29"/>
      <c r="FJX230" s="29"/>
      <c r="FJY230" s="29"/>
      <c r="FJZ230" s="29"/>
      <c r="FKA230" s="29"/>
      <c r="FKB230" s="29"/>
      <c r="FKC230" s="29"/>
      <c r="FKD230" s="29"/>
      <c r="FKE230" s="29"/>
      <c r="FKF230" s="29"/>
      <c r="FKG230" s="29"/>
      <c r="FKH230" s="29"/>
      <c r="FKI230" s="29"/>
      <c r="FKJ230" s="29"/>
      <c r="FKK230" s="29"/>
      <c r="FKL230" s="29"/>
      <c r="FKM230" s="29"/>
      <c r="FKN230" s="29"/>
      <c r="FKO230" s="29"/>
      <c r="FKP230" s="29"/>
      <c r="FKQ230" s="29"/>
      <c r="FKR230" s="29"/>
      <c r="FKS230" s="29"/>
      <c r="FKT230" s="29"/>
      <c r="FKU230" s="29"/>
      <c r="FKV230" s="29"/>
      <c r="FKW230" s="29"/>
      <c r="FKX230" s="29"/>
      <c r="FKY230" s="29"/>
      <c r="FKZ230" s="29"/>
      <c r="FLA230" s="29"/>
      <c r="FLB230" s="29"/>
      <c r="FLC230" s="29"/>
      <c r="FLD230" s="29"/>
      <c r="FLE230" s="29"/>
      <c r="FLF230" s="29"/>
      <c r="FLG230" s="29"/>
      <c r="FLH230" s="29"/>
      <c r="FLI230" s="29"/>
      <c r="FLJ230" s="29"/>
      <c r="FLK230" s="29"/>
      <c r="FLL230" s="29"/>
      <c r="FLM230" s="29"/>
      <c r="FLN230" s="29"/>
      <c r="FLO230" s="29"/>
      <c r="FLP230" s="29"/>
      <c r="FLQ230" s="29"/>
      <c r="FLR230" s="29"/>
      <c r="FLS230" s="29"/>
      <c r="FLT230" s="29"/>
      <c r="FLU230" s="29"/>
      <c r="FLV230" s="29"/>
      <c r="FLW230" s="29"/>
      <c r="FLX230" s="29"/>
      <c r="FLY230" s="29"/>
      <c r="FLZ230" s="29"/>
      <c r="FMA230" s="29"/>
      <c r="FMB230" s="29"/>
      <c r="FMC230" s="29"/>
      <c r="FMD230" s="29"/>
      <c r="FME230" s="29"/>
      <c r="FMF230" s="29"/>
      <c r="FMG230" s="29"/>
      <c r="FMH230" s="29"/>
      <c r="FMI230" s="29"/>
      <c r="FMJ230" s="29"/>
      <c r="FMK230" s="29"/>
      <c r="FML230" s="29"/>
      <c r="FMM230" s="29"/>
      <c r="FMN230" s="29"/>
      <c r="FMO230" s="29"/>
      <c r="FMP230" s="29"/>
      <c r="FMQ230" s="29"/>
      <c r="FMR230" s="29"/>
      <c r="FMS230" s="29"/>
      <c r="FMT230" s="29"/>
      <c r="FMU230" s="29"/>
      <c r="FMV230" s="29"/>
      <c r="FMW230" s="29"/>
      <c r="FMX230" s="29"/>
      <c r="FMY230" s="29"/>
      <c r="FMZ230" s="29"/>
      <c r="FNA230" s="29"/>
      <c r="FNB230" s="29"/>
      <c r="FNC230" s="29"/>
      <c r="FND230" s="29"/>
      <c r="FNE230" s="29"/>
      <c r="FNF230" s="29"/>
      <c r="FNG230" s="29"/>
      <c r="FNH230" s="29"/>
      <c r="FNI230" s="29"/>
      <c r="FNJ230" s="29"/>
      <c r="FNK230" s="29"/>
      <c r="FNL230" s="29"/>
      <c r="FNM230" s="29"/>
      <c r="FNN230" s="29"/>
      <c r="FNO230" s="29"/>
      <c r="FNP230" s="29"/>
      <c r="FNQ230" s="29"/>
      <c r="FNR230" s="29"/>
      <c r="FNS230" s="29"/>
      <c r="FNT230" s="29"/>
      <c r="FNU230" s="29"/>
      <c r="FNV230" s="29"/>
      <c r="FNW230" s="29"/>
      <c r="FNX230" s="29"/>
      <c r="FNY230" s="29"/>
      <c r="FNZ230" s="29"/>
      <c r="FOA230" s="29"/>
      <c r="FOB230" s="29"/>
      <c r="FOC230" s="29"/>
      <c r="FOD230" s="29"/>
      <c r="FOE230" s="29"/>
      <c r="FOF230" s="29"/>
      <c r="FOG230" s="29"/>
      <c r="FOH230" s="29"/>
      <c r="FOI230" s="29"/>
      <c r="FOJ230" s="29"/>
      <c r="FOK230" s="29"/>
      <c r="FOL230" s="29"/>
      <c r="FOM230" s="29"/>
      <c r="FON230" s="29"/>
      <c r="FOO230" s="29"/>
      <c r="FOP230" s="29"/>
      <c r="FOQ230" s="29"/>
      <c r="FOR230" s="29"/>
      <c r="FOS230" s="29"/>
      <c r="FOT230" s="29"/>
      <c r="FOU230" s="29"/>
      <c r="FOV230" s="29"/>
      <c r="FOW230" s="29"/>
      <c r="FOX230" s="29"/>
      <c r="FOY230" s="29"/>
      <c r="FOZ230" s="29"/>
      <c r="FPA230" s="29"/>
      <c r="FPB230" s="29"/>
      <c r="FPC230" s="29"/>
      <c r="FPD230" s="29"/>
      <c r="FPE230" s="29"/>
      <c r="FPF230" s="29"/>
      <c r="FPG230" s="29"/>
      <c r="FPH230" s="29"/>
      <c r="FPI230" s="29"/>
      <c r="FPJ230" s="29"/>
      <c r="FPK230" s="29"/>
      <c r="FPL230" s="29"/>
      <c r="FPM230" s="29"/>
      <c r="FPN230" s="29"/>
      <c r="FPO230" s="29"/>
      <c r="FPP230" s="29"/>
      <c r="FPQ230" s="29"/>
      <c r="FPR230" s="29"/>
      <c r="FPS230" s="29"/>
      <c r="FPT230" s="29"/>
      <c r="FPU230" s="29"/>
      <c r="FPV230" s="29"/>
      <c r="FPW230" s="29"/>
      <c r="FPX230" s="29"/>
      <c r="FPY230" s="29"/>
      <c r="FPZ230" s="29"/>
      <c r="FQA230" s="29"/>
      <c r="FQB230" s="29"/>
      <c r="FQC230" s="29"/>
      <c r="FQD230" s="29"/>
      <c r="FQE230" s="29"/>
      <c r="FQF230" s="29"/>
      <c r="FQG230" s="29"/>
      <c r="FQH230" s="29"/>
      <c r="FQI230" s="29"/>
      <c r="FQJ230" s="29"/>
      <c r="FQK230" s="29"/>
      <c r="FQL230" s="29"/>
      <c r="FQM230" s="29"/>
      <c r="FQN230" s="29"/>
      <c r="FQO230" s="29"/>
      <c r="FQP230" s="29"/>
      <c r="FQQ230" s="29"/>
      <c r="FQR230" s="29"/>
      <c r="FQS230" s="29"/>
      <c r="FQT230" s="29"/>
      <c r="FQU230" s="29"/>
      <c r="FQV230" s="29"/>
      <c r="FQW230" s="29"/>
      <c r="FQX230" s="29"/>
      <c r="FQY230" s="29"/>
      <c r="FQZ230" s="29"/>
      <c r="FRA230" s="29"/>
      <c r="FRB230" s="29"/>
      <c r="FRC230" s="29"/>
      <c r="FRD230" s="29"/>
      <c r="FRE230" s="29"/>
      <c r="FRF230" s="29"/>
      <c r="FRG230" s="29"/>
      <c r="FRH230" s="29"/>
      <c r="FRI230" s="29"/>
      <c r="FRJ230" s="29"/>
      <c r="FRK230" s="29"/>
      <c r="FRL230" s="29"/>
      <c r="FRM230" s="29"/>
      <c r="FRN230" s="29"/>
      <c r="FRO230" s="29"/>
      <c r="FRP230" s="29"/>
      <c r="FRQ230" s="29"/>
      <c r="FRR230" s="29"/>
      <c r="FRS230" s="29"/>
      <c r="FRT230" s="29"/>
      <c r="FRU230" s="29"/>
      <c r="FRV230" s="29"/>
      <c r="FRW230" s="29"/>
      <c r="FRX230" s="29"/>
      <c r="FRY230" s="29"/>
      <c r="FRZ230" s="29"/>
      <c r="FSA230" s="29"/>
      <c r="FSB230" s="29"/>
      <c r="FSC230" s="29"/>
      <c r="FSD230" s="29"/>
      <c r="FSE230" s="29"/>
      <c r="FSF230" s="29"/>
      <c r="FSG230" s="29"/>
      <c r="FSH230" s="29"/>
      <c r="FSI230" s="29"/>
      <c r="FSJ230" s="29"/>
      <c r="FSK230" s="29"/>
      <c r="FSL230" s="29"/>
      <c r="FSM230" s="29"/>
      <c r="FSN230" s="29"/>
      <c r="FSO230" s="29"/>
      <c r="FSP230" s="29"/>
      <c r="FSQ230" s="29"/>
      <c r="FSR230" s="29"/>
      <c r="FSS230" s="29"/>
      <c r="FST230" s="29"/>
      <c r="FSU230" s="29"/>
      <c r="FSV230" s="29"/>
      <c r="FSW230" s="29"/>
      <c r="FSX230" s="29"/>
      <c r="FSY230" s="29"/>
      <c r="FSZ230" s="29"/>
      <c r="FTA230" s="29"/>
      <c r="FTB230" s="29"/>
      <c r="FTC230" s="29"/>
      <c r="FTD230" s="29"/>
      <c r="FTE230" s="29"/>
      <c r="FTF230" s="29"/>
      <c r="FTG230" s="29"/>
      <c r="FTH230" s="29"/>
      <c r="FTI230" s="29"/>
      <c r="FTJ230" s="29"/>
      <c r="FTK230" s="29"/>
      <c r="FTL230" s="29"/>
      <c r="FTM230" s="29"/>
      <c r="FTN230" s="29"/>
      <c r="FTO230" s="29"/>
      <c r="FTP230" s="29"/>
      <c r="FTQ230" s="29"/>
      <c r="FTR230" s="29"/>
      <c r="FTS230" s="29"/>
      <c r="FTT230" s="29"/>
      <c r="FTU230" s="29"/>
      <c r="FTV230" s="29"/>
      <c r="FTW230" s="29"/>
      <c r="FTX230" s="29"/>
      <c r="FTY230" s="29"/>
      <c r="FTZ230" s="29"/>
      <c r="FUA230" s="29"/>
      <c r="FUB230" s="29"/>
      <c r="FUC230" s="29"/>
      <c r="FUD230" s="29"/>
      <c r="FUE230" s="29"/>
      <c r="FUF230" s="29"/>
      <c r="FUG230" s="29"/>
      <c r="FUH230" s="29"/>
      <c r="FUI230" s="29"/>
      <c r="FUJ230" s="29"/>
      <c r="FUK230" s="29"/>
      <c r="FUL230" s="29"/>
      <c r="FUM230" s="29"/>
      <c r="FUN230" s="29"/>
      <c r="FUO230" s="29"/>
      <c r="FUP230" s="29"/>
      <c r="FUQ230" s="29"/>
      <c r="FUR230" s="29"/>
      <c r="FUS230" s="29"/>
      <c r="FUT230" s="29"/>
      <c r="FUU230" s="29"/>
      <c r="FUV230" s="29"/>
      <c r="FUW230" s="29"/>
      <c r="FUX230" s="29"/>
      <c r="FUY230" s="29"/>
      <c r="FUZ230" s="29"/>
      <c r="FVA230" s="29"/>
      <c r="FVB230" s="29"/>
      <c r="FVC230" s="29"/>
      <c r="FVD230" s="29"/>
      <c r="FVE230" s="29"/>
      <c r="FVF230" s="29"/>
      <c r="FVG230" s="29"/>
      <c r="FVH230" s="29"/>
      <c r="FVI230" s="29"/>
      <c r="FVJ230" s="29"/>
      <c r="FVK230" s="29"/>
      <c r="FVL230" s="29"/>
      <c r="FVM230" s="29"/>
      <c r="FVN230" s="29"/>
      <c r="FVO230" s="29"/>
      <c r="FVP230" s="29"/>
      <c r="FVQ230" s="29"/>
      <c r="FVR230" s="29"/>
      <c r="FVS230" s="29"/>
      <c r="FVT230" s="29"/>
      <c r="FVU230" s="29"/>
      <c r="FVV230" s="29"/>
      <c r="FVW230" s="29"/>
      <c r="FVX230" s="29"/>
      <c r="FVY230" s="29"/>
      <c r="FVZ230" s="29"/>
      <c r="FWA230" s="29"/>
      <c r="FWB230" s="29"/>
      <c r="FWC230" s="29"/>
      <c r="FWD230" s="29"/>
      <c r="FWE230" s="29"/>
      <c r="FWF230" s="29"/>
      <c r="FWG230" s="29"/>
      <c r="FWH230" s="29"/>
      <c r="FWI230" s="29"/>
      <c r="FWJ230" s="29"/>
      <c r="FWK230" s="29"/>
      <c r="FWL230" s="29"/>
      <c r="FWM230" s="29"/>
      <c r="FWN230" s="29"/>
      <c r="FWO230" s="29"/>
      <c r="FWP230" s="29"/>
      <c r="FWQ230" s="29"/>
      <c r="FWR230" s="29"/>
      <c r="FWS230" s="29"/>
      <c r="FWT230" s="29"/>
      <c r="FWU230" s="29"/>
      <c r="FWV230" s="29"/>
      <c r="FWW230" s="29"/>
      <c r="FWX230" s="29"/>
      <c r="FWY230" s="29"/>
      <c r="FWZ230" s="29"/>
      <c r="FXA230" s="29"/>
      <c r="FXB230" s="29"/>
      <c r="FXC230" s="29"/>
      <c r="FXD230" s="29"/>
      <c r="FXE230" s="29"/>
      <c r="FXF230" s="29"/>
      <c r="FXG230" s="29"/>
      <c r="FXH230" s="29"/>
      <c r="FXI230" s="29"/>
      <c r="FXJ230" s="29"/>
      <c r="FXK230" s="29"/>
      <c r="FXL230" s="29"/>
      <c r="FXM230" s="29"/>
      <c r="FXN230" s="29"/>
      <c r="FXO230" s="29"/>
      <c r="FXP230" s="29"/>
      <c r="FXQ230" s="29"/>
      <c r="FXR230" s="29"/>
      <c r="FXS230" s="29"/>
      <c r="FXT230" s="29"/>
      <c r="FXU230" s="29"/>
      <c r="FXV230" s="29"/>
      <c r="FXW230" s="29"/>
      <c r="FXX230" s="29"/>
      <c r="FXY230" s="29"/>
      <c r="FXZ230" s="29"/>
      <c r="FYA230" s="29"/>
      <c r="FYB230" s="29"/>
      <c r="FYC230" s="29"/>
      <c r="FYD230" s="29"/>
      <c r="FYE230" s="29"/>
      <c r="FYF230" s="29"/>
      <c r="FYG230" s="29"/>
      <c r="FYH230" s="29"/>
      <c r="FYI230" s="29"/>
      <c r="FYJ230" s="29"/>
      <c r="FYK230" s="29"/>
      <c r="FYL230" s="29"/>
      <c r="FYM230" s="29"/>
      <c r="FYN230" s="29"/>
      <c r="FYO230" s="29"/>
      <c r="FYP230" s="29"/>
      <c r="FYQ230" s="29"/>
      <c r="FYR230" s="29"/>
      <c r="FYS230" s="29"/>
      <c r="FYT230" s="29"/>
      <c r="FYU230" s="29"/>
      <c r="FYV230" s="29"/>
      <c r="FYW230" s="29"/>
      <c r="FYX230" s="29"/>
      <c r="FYY230" s="29"/>
      <c r="FYZ230" s="29"/>
      <c r="FZA230" s="29"/>
      <c r="FZB230" s="29"/>
      <c r="FZC230" s="29"/>
      <c r="FZD230" s="29"/>
      <c r="FZE230" s="29"/>
      <c r="FZF230" s="29"/>
      <c r="FZG230" s="29"/>
      <c r="FZH230" s="29"/>
      <c r="FZI230" s="29"/>
      <c r="FZJ230" s="29"/>
      <c r="FZK230" s="29"/>
      <c r="FZL230" s="29"/>
      <c r="FZM230" s="29"/>
      <c r="FZN230" s="29"/>
      <c r="FZO230" s="29"/>
      <c r="FZP230" s="29"/>
      <c r="FZQ230" s="29"/>
      <c r="FZR230" s="29"/>
      <c r="FZS230" s="29"/>
      <c r="FZT230" s="29"/>
      <c r="FZU230" s="29"/>
      <c r="FZV230" s="29"/>
      <c r="FZW230" s="29"/>
      <c r="FZX230" s="29"/>
      <c r="FZY230" s="29"/>
      <c r="FZZ230" s="29"/>
      <c r="GAA230" s="29"/>
      <c r="GAB230" s="29"/>
      <c r="GAC230" s="29"/>
      <c r="GAD230" s="29"/>
      <c r="GAE230" s="29"/>
      <c r="GAF230" s="29"/>
      <c r="GAG230" s="29"/>
      <c r="GAH230" s="29"/>
      <c r="GAI230" s="29"/>
      <c r="GAJ230" s="29"/>
      <c r="GAK230" s="29"/>
      <c r="GAL230" s="29"/>
      <c r="GAM230" s="29"/>
      <c r="GAN230" s="29"/>
      <c r="GAO230" s="29"/>
      <c r="GAP230" s="29"/>
      <c r="GAQ230" s="29"/>
      <c r="GAR230" s="29"/>
      <c r="GAS230" s="29"/>
      <c r="GAT230" s="29"/>
      <c r="GAU230" s="29"/>
      <c r="GAV230" s="29"/>
      <c r="GAW230" s="29"/>
      <c r="GAX230" s="29"/>
      <c r="GAY230" s="29"/>
      <c r="GAZ230" s="29"/>
      <c r="GBA230" s="29"/>
      <c r="GBB230" s="29"/>
      <c r="GBC230" s="29"/>
      <c r="GBD230" s="29"/>
      <c r="GBE230" s="29"/>
      <c r="GBF230" s="29"/>
      <c r="GBG230" s="29"/>
      <c r="GBH230" s="29"/>
      <c r="GBI230" s="29"/>
      <c r="GBJ230" s="29"/>
      <c r="GBK230" s="29"/>
      <c r="GBL230" s="29"/>
      <c r="GBM230" s="29"/>
      <c r="GBN230" s="29"/>
      <c r="GBO230" s="29"/>
      <c r="GBP230" s="29"/>
      <c r="GBQ230" s="29"/>
      <c r="GBR230" s="29"/>
      <c r="GBS230" s="29"/>
      <c r="GBT230" s="29"/>
      <c r="GBU230" s="29"/>
      <c r="GBV230" s="29"/>
      <c r="GBW230" s="29"/>
      <c r="GBX230" s="29"/>
      <c r="GBY230" s="29"/>
      <c r="GBZ230" s="29"/>
      <c r="GCA230" s="29"/>
      <c r="GCB230" s="29"/>
      <c r="GCC230" s="29"/>
      <c r="GCD230" s="29"/>
      <c r="GCE230" s="29"/>
      <c r="GCF230" s="29"/>
      <c r="GCG230" s="29"/>
      <c r="GCH230" s="29"/>
      <c r="GCI230" s="29"/>
      <c r="GCJ230" s="29"/>
      <c r="GCK230" s="29"/>
      <c r="GCL230" s="29"/>
      <c r="GCM230" s="29"/>
      <c r="GCN230" s="29"/>
      <c r="GCO230" s="29"/>
      <c r="GCP230" s="29"/>
      <c r="GCQ230" s="29"/>
      <c r="GCR230" s="29"/>
      <c r="GCS230" s="29"/>
      <c r="GCT230" s="29"/>
      <c r="GCU230" s="29"/>
      <c r="GCV230" s="29"/>
      <c r="GCW230" s="29"/>
      <c r="GCX230" s="29"/>
      <c r="GCY230" s="29"/>
      <c r="GCZ230" s="29"/>
      <c r="GDA230" s="29"/>
      <c r="GDB230" s="29"/>
      <c r="GDC230" s="29"/>
      <c r="GDD230" s="29"/>
      <c r="GDE230" s="29"/>
      <c r="GDF230" s="29"/>
      <c r="GDG230" s="29"/>
      <c r="GDH230" s="29"/>
      <c r="GDI230" s="29"/>
      <c r="GDJ230" s="29"/>
      <c r="GDK230" s="29"/>
      <c r="GDL230" s="29"/>
      <c r="GDM230" s="29"/>
      <c r="GDN230" s="29"/>
      <c r="GDO230" s="29"/>
      <c r="GDP230" s="29"/>
      <c r="GDQ230" s="29"/>
      <c r="GDR230" s="29"/>
      <c r="GDS230" s="29"/>
      <c r="GDT230" s="29"/>
      <c r="GDU230" s="29"/>
      <c r="GDV230" s="29"/>
      <c r="GDW230" s="29"/>
      <c r="GDX230" s="29"/>
      <c r="GDY230" s="29"/>
      <c r="GDZ230" s="29"/>
      <c r="GEA230" s="29"/>
      <c r="GEB230" s="29"/>
      <c r="GEC230" s="29"/>
      <c r="GED230" s="29"/>
      <c r="GEE230" s="29"/>
      <c r="GEF230" s="29"/>
      <c r="GEG230" s="29"/>
      <c r="GEH230" s="29"/>
      <c r="GEI230" s="29"/>
      <c r="GEJ230" s="29"/>
      <c r="GEK230" s="29"/>
      <c r="GEL230" s="29"/>
      <c r="GEM230" s="29"/>
      <c r="GEN230" s="29"/>
      <c r="GEO230" s="29"/>
      <c r="GEP230" s="29"/>
      <c r="GEQ230" s="29"/>
      <c r="GER230" s="29"/>
      <c r="GES230" s="29"/>
      <c r="GET230" s="29"/>
      <c r="GEU230" s="29"/>
      <c r="GEV230" s="29"/>
      <c r="GEW230" s="29"/>
      <c r="GEX230" s="29"/>
      <c r="GEY230" s="29"/>
      <c r="GEZ230" s="29"/>
      <c r="GFA230" s="29"/>
      <c r="GFB230" s="29"/>
      <c r="GFC230" s="29"/>
      <c r="GFD230" s="29"/>
      <c r="GFE230" s="29"/>
      <c r="GFF230" s="29"/>
      <c r="GFG230" s="29"/>
      <c r="GFH230" s="29"/>
      <c r="GFI230" s="29"/>
      <c r="GFJ230" s="29"/>
      <c r="GFK230" s="29"/>
      <c r="GFL230" s="29"/>
      <c r="GFM230" s="29"/>
      <c r="GFN230" s="29"/>
      <c r="GFO230" s="29"/>
      <c r="GFP230" s="29"/>
      <c r="GFQ230" s="29"/>
      <c r="GFR230" s="29"/>
      <c r="GFS230" s="29"/>
      <c r="GFT230" s="29"/>
      <c r="GFU230" s="29"/>
      <c r="GFV230" s="29"/>
      <c r="GFW230" s="29"/>
      <c r="GFX230" s="29"/>
      <c r="GFY230" s="29"/>
      <c r="GFZ230" s="29"/>
      <c r="GGA230" s="29"/>
      <c r="GGB230" s="29"/>
      <c r="GGC230" s="29"/>
      <c r="GGD230" s="29"/>
      <c r="GGE230" s="29"/>
      <c r="GGF230" s="29"/>
      <c r="GGG230" s="29"/>
      <c r="GGH230" s="29"/>
      <c r="GGI230" s="29"/>
      <c r="GGJ230" s="29"/>
      <c r="GGK230" s="29"/>
      <c r="GGL230" s="29"/>
      <c r="GGM230" s="29"/>
      <c r="GGN230" s="29"/>
      <c r="GGO230" s="29"/>
      <c r="GGP230" s="29"/>
      <c r="GGQ230" s="29"/>
      <c r="GGR230" s="29"/>
      <c r="GGS230" s="29"/>
      <c r="GGT230" s="29"/>
      <c r="GGU230" s="29"/>
      <c r="GGV230" s="29"/>
      <c r="GGW230" s="29"/>
      <c r="GGX230" s="29"/>
      <c r="GGY230" s="29"/>
      <c r="GGZ230" s="29"/>
      <c r="GHA230" s="29"/>
      <c r="GHB230" s="29"/>
      <c r="GHC230" s="29"/>
      <c r="GHD230" s="29"/>
      <c r="GHE230" s="29"/>
      <c r="GHF230" s="29"/>
      <c r="GHG230" s="29"/>
      <c r="GHH230" s="29"/>
      <c r="GHI230" s="29"/>
      <c r="GHJ230" s="29"/>
      <c r="GHK230" s="29"/>
      <c r="GHL230" s="29"/>
      <c r="GHM230" s="29"/>
      <c r="GHN230" s="29"/>
      <c r="GHO230" s="29"/>
      <c r="GHP230" s="29"/>
      <c r="GHQ230" s="29"/>
      <c r="GHR230" s="29"/>
      <c r="GHS230" s="29"/>
      <c r="GHT230" s="29"/>
      <c r="GHU230" s="29"/>
      <c r="GHV230" s="29"/>
      <c r="GHW230" s="29"/>
      <c r="GHX230" s="29"/>
      <c r="GHY230" s="29"/>
      <c r="GHZ230" s="29"/>
      <c r="GIA230" s="29"/>
      <c r="GIB230" s="29"/>
      <c r="GIC230" s="29"/>
      <c r="GID230" s="29"/>
      <c r="GIE230" s="29"/>
      <c r="GIF230" s="29"/>
      <c r="GIG230" s="29"/>
      <c r="GIH230" s="29"/>
      <c r="GII230" s="29"/>
      <c r="GIJ230" s="29"/>
      <c r="GIK230" s="29"/>
      <c r="GIL230" s="29"/>
      <c r="GIM230" s="29"/>
      <c r="GIN230" s="29"/>
      <c r="GIO230" s="29"/>
      <c r="GIP230" s="29"/>
      <c r="GIQ230" s="29"/>
      <c r="GIR230" s="29"/>
      <c r="GIS230" s="29"/>
      <c r="GIT230" s="29"/>
      <c r="GIU230" s="29"/>
      <c r="GIV230" s="29"/>
      <c r="GIW230" s="29"/>
      <c r="GIX230" s="29"/>
      <c r="GIY230" s="29"/>
      <c r="GIZ230" s="29"/>
      <c r="GJA230" s="29"/>
      <c r="GJB230" s="29"/>
      <c r="GJC230" s="29"/>
      <c r="GJD230" s="29"/>
      <c r="GJE230" s="29"/>
      <c r="GJF230" s="29"/>
      <c r="GJG230" s="29"/>
      <c r="GJH230" s="29"/>
      <c r="GJI230" s="29"/>
      <c r="GJJ230" s="29"/>
      <c r="GJK230" s="29"/>
      <c r="GJL230" s="29"/>
      <c r="GJM230" s="29"/>
      <c r="GJN230" s="29"/>
      <c r="GJO230" s="29"/>
      <c r="GJP230" s="29"/>
      <c r="GJQ230" s="29"/>
      <c r="GJR230" s="29"/>
      <c r="GJS230" s="29"/>
      <c r="GJT230" s="29"/>
      <c r="GJU230" s="29"/>
      <c r="GJV230" s="29"/>
      <c r="GJW230" s="29"/>
      <c r="GJX230" s="29"/>
      <c r="GJY230" s="29"/>
      <c r="GJZ230" s="29"/>
      <c r="GKA230" s="29"/>
      <c r="GKB230" s="29"/>
      <c r="GKC230" s="29"/>
      <c r="GKD230" s="29"/>
      <c r="GKE230" s="29"/>
      <c r="GKF230" s="29"/>
      <c r="GKG230" s="29"/>
      <c r="GKH230" s="29"/>
      <c r="GKI230" s="29"/>
      <c r="GKJ230" s="29"/>
      <c r="GKK230" s="29"/>
      <c r="GKL230" s="29"/>
      <c r="GKM230" s="29"/>
      <c r="GKN230" s="29"/>
      <c r="GKO230" s="29"/>
      <c r="GKP230" s="29"/>
      <c r="GKQ230" s="29"/>
      <c r="GKR230" s="29"/>
      <c r="GKS230" s="29"/>
      <c r="GKT230" s="29"/>
      <c r="GKU230" s="29"/>
      <c r="GKV230" s="29"/>
      <c r="GKW230" s="29"/>
      <c r="GKX230" s="29"/>
      <c r="GKY230" s="29"/>
      <c r="GKZ230" s="29"/>
      <c r="GLA230" s="29"/>
      <c r="GLB230" s="29"/>
      <c r="GLC230" s="29"/>
      <c r="GLD230" s="29"/>
      <c r="GLE230" s="29"/>
      <c r="GLF230" s="29"/>
      <c r="GLG230" s="29"/>
      <c r="GLH230" s="29"/>
      <c r="GLI230" s="29"/>
      <c r="GLJ230" s="29"/>
      <c r="GLK230" s="29"/>
      <c r="GLL230" s="29"/>
      <c r="GLM230" s="29"/>
      <c r="GLN230" s="29"/>
      <c r="GLO230" s="29"/>
      <c r="GLP230" s="29"/>
      <c r="GLQ230" s="29"/>
      <c r="GLR230" s="29"/>
      <c r="GLS230" s="29"/>
      <c r="GLT230" s="29"/>
      <c r="GLU230" s="29"/>
      <c r="GLV230" s="29"/>
      <c r="GLW230" s="29"/>
      <c r="GLX230" s="29"/>
      <c r="GLY230" s="29"/>
      <c r="GLZ230" s="29"/>
      <c r="GMA230" s="29"/>
      <c r="GMB230" s="29"/>
      <c r="GMC230" s="29"/>
      <c r="GMD230" s="29"/>
      <c r="GME230" s="29"/>
      <c r="GMF230" s="29"/>
      <c r="GMG230" s="29"/>
      <c r="GMH230" s="29"/>
      <c r="GMI230" s="29"/>
      <c r="GMJ230" s="29"/>
      <c r="GMK230" s="29"/>
      <c r="GML230" s="29"/>
      <c r="GMM230" s="29"/>
      <c r="GMN230" s="29"/>
      <c r="GMO230" s="29"/>
      <c r="GMP230" s="29"/>
      <c r="GMQ230" s="29"/>
      <c r="GMR230" s="29"/>
      <c r="GMS230" s="29"/>
      <c r="GMT230" s="29"/>
      <c r="GMU230" s="29"/>
      <c r="GMV230" s="29"/>
      <c r="GMW230" s="29"/>
      <c r="GMX230" s="29"/>
      <c r="GMY230" s="29"/>
      <c r="GMZ230" s="29"/>
      <c r="GNA230" s="29"/>
      <c r="GNB230" s="29"/>
      <c r="GNC230" s="29"/>
      <c r="GND230" s="29"/>
      <c r="GNE230" s="29"/>
      <c r="GNF230" s="29"/>
      <c r="GNG230" s="29"/>
      <c r="GNH230" s="29"/>
      <c r="GNI230" s="29"/>
      <c r="GNJ230" s="29"/>
      <c r="GNK230" s="29"/>
      <c r="GNL230" s="29"/>
      <c r="GNM230" s="29"/>
      <c r="GNN230" s="29"/>
      <c r="GNO230" s="29"/>
      <c r="GNP230" s="29"/>
      <c r="GNQ230" s="29"/>
      <c r="GNR230" s="29"/>
      <c r="GNS230" s="29"/>
      <c r="GNT230" s="29"/>
      <c r="GNU230" s="29"/>
      <c r="GNV230" s="29"/>
      <c r="GNW230" s="29"/>
      <c r="GNX230" s="29"/>
      <c r="GNY230" s="29"/>
      <c r="GNZ230" s="29"/>
      <c r="GOA230" s="29"/>
      <c r="GOB230" s="29"/>
      <c r="GOC230" s="29"/>
      <c r="GOD230" s="29"/>
      <c r="GOE230" s="29"/>
      <c r="GOF230" s="29"/>
      <c r="GOG230" s="29"/>
      <c r="GOH230" s="29"/>
      <c r="GOI230" s="29"/>
      <c r="GOJ230" s="29"/>
      <c r="GOK230" s="29"/>
      <c r="GOL230" s="29"/>
      <c r="GOM230" s="29"/>
      <c r="GON230" s="29"/>
      <c r="GOO230" s="29"/>
      <c r="GOP230" s="29"/>
      <c r="GOQ230" s="29"/>
      <c r="GOR230" s="29"/>
      <c r="GOS230" s="29"/>
      <c r="GOT230" s="29"/>
      <c r="GOU230" s="29"/>
      <c r="GOV230" s="29"/>
      <c r="GOW230" s="29"/>
      <c r="GOX230" s="29"/>
      <c r="GOY230" s="29"/>
      <c r="GOZ230" s="29"/>
      <c r="GPA230" s="29"/>
      <c r="GPB230" s="29"/>
      <c r="GPC230" s="29"/>
      <c r="GPD230" s="29"/>
      <c r="GPE230" s="29"/>
      <c r="GPF230" s="29"/>
      <c r="GPG230" s="29"/>
      <c r="GPH230" s="29"/>
      <c r="GPI230" s="29"/>
      <c r="GPJ230" s="29"/>
      <c r="GPK230" s="29"/>
      <c r="GPL230" s="29"/>
      <c r="GPM230" s="29"/>
      <c r="GPN230" s="29"/>
      <c r="GPO230" s="29"/>
      <c r="GPP230" s="29"/>
      <c r="GPQ230" s="29"/>
      <c r="GPR230" s="29"/>
      <c r="GPS230" s="29"/>
      <c r="GPT230" s="29"/>
      <c r="GPU230" s="29"/>
      <c r="GPV230" s="29"/>
      <c r="GPW230" s="29"/>
      <c r="GPX230" s="29"/>
      <c r="GPY230" s="29"/>
      <c r="GPZ230" s="29"/>
      <c r="GQA230" s="29"/>
      <c r="GQB230" s="29"/>
      <c r="GQC230" s="29"/>
      <c r="GQD230" s="29"/>
      <c r="GQE230" s="29"/>
      <c r="GQF230" s="29"/>
      <c r="GQG230" s="29"/>
      <c r="GQH230" s="29"/>
      <c r="GQI230" s="29"/>
      <c r="GQJ230" s="29"/>
      <c r="GQK230" s="29"/>
      <c r="GQL230" s="29"/>
      <c r="GQM230" s="29"/>
      <c r="GQN230" s="29"/>
      <c r="GQO230" s="29"/>
      <c r="GQP230" s="29"/>
      <c r="GQQ230" s="29"/>
      <c r="GQR230" s="29"/>
      <c r="GQS230" s="29"/>
      <c r="GQT230" s="29"/>
      <c r="GQU230" s="29"/>
      <c r="GQV230" s="29"/>
      <c r="GQW230" s="29"/>
      <c r="GQX230" s="29"/>
      <c r="GQY230" s="29"/>
      <c r="GQZ230" s="29"/>
      <c r="GRA230" s="29"/>
      <c r="GRB230" s="29"/>
      <c r="GRC230" s="29"/>
      <c r="GRD230" s="29"/>
      <c r="GRE230" s="29"/>
      <c r="GRF230" s="29"/>
      <c r="GRG230" s="29"/>
      <c r="GRH230" s="29"/>
      <c r="GRI230" s="29"/>
      <c r="GRJ230" s="29"/>
      <c r="GRK230" s="29"/>
      <c r="GRL230" s="29"/>
      <c r="GRM230" s="29"/>
      <c r="GRN230" s="29"/>
      <c r="GRO230" s="29"/>
      <c r="GRP230" s="29"/>
      <c r="GRQ230" s="29"/>
      <c r="GRR230" s="29"/>
      <c r="GRS230" s="29"/>
      <c r="GRT230" s="29"/>
      <c r="GRU230" s="29"/>
      <c r="GRV230" s="29"/>
      <c r="GRW230" s="29"/>
      <c r="GRX230" s="29"/>
      <c r="GRY230" s="29"/>
      <c r="GRZ230" s="29"/>
      <c r="GSA230" s="29"/>
      <c r="GSB230" s="29"/>
      <c r="GSC230" s="29"/>
      <c r="GSD230" s="29"/>
      <c r="GSE230" s="29"/>
      <c r="GSF230" s="29"/>
      <c r="GSG230" s="29"/>
      <c r="GSH230" s="29"/>
      <c r="GSI230" s="29"/>
      <c r="GSJ230" s="29"/>
      <c r="GSK230" s="29"/>
      <c r="GSL230" s="29"/>
      <c r="GSM230" s="29"/>
      <c r="GSN230" s="29"/>
      <c r="GSO230" s="29"/>
      <c r="GSP230" s="29"/>
      <c r="GSQ230" s="29"/>
      <c r="GSR230" s="29"/>
      <c r="GSS230" s="29"/>
      <c r="GST230" s="29"/>
      <c r="GSU230" s="29"/>
      <c r="GSV230" s="29"/>
      <c r="GSW230" s="29"/>
      <c r="GSX230" s="29"/>
      <c r="GSY230" s="29"/>
      <c r="GSZ230" s="29"/>
      <c r="GTA230" s="29"/>
      <c r="GTB230" s="29"/>
      <c r="GTC230" s="29"/>
      <c r="GTD230" s="29"/>
      <c r="GTE230" s="29"/>
      <c r="GTF230" s="29"/>
      <c r="GTG230" s="29"/>
      <c r="GTH230" s="29"/>
      <c r="GTI230" s="29"/>
      <c r="GTJ230" s="29"/>
      <c r="GTK230" s="29"/>
      <c r="GTL230" s="29"/>
      <c r="GTM230" s="29"/>
      <c r="GTN230" s="29"/>
      <c r="GTO230" s="29"/>
      <c r="GTP230" s="29"/>
      <c r="GTQ230" s="29"/>
      <c r="GTR230" s="29"/>
      <c r="GTS230" s="29"/>
      <c r="GTT230" s="29"/>
      <c r="GTU230" s="29"/>
      <c r="GTV230" s="29"/>
      <c r="GTW230" s="29"/>
      <c r="GTX230" s="29"/>
      <c r="GTY230" s="29"/>
      <c r="GTZ230" s="29"/>
      <c r="GUA230" s="29"/>
      <c r="GUB230" s="29"/>
      <c r="GUC230" s="29"/>
      <c r="GUD230" s="29"/>
      <c r="GUE230" s="29"/>
      <c r="GUF230" s="29"/>
      <c r="GUG230" s="29"/>
      <c r="GUH230" s="29"/>
      <c r="GUI230" s="29"/>
      <c r="GUJ230" s="29"/>
      <c r="GUK230" s="29"/>
      <c r="GUL230" s="29"/>
      <c r="GUM230" s="29"/>
      <c r="GUN230" s="29"/>
      <c r="GUO230" s="29"/>
      <c r="GUP230" s="29"/>
      <c r="GUQ230" s="29"/>
      <c r="GUR230" s="29"/>
      <c r="GUS230" s="29"/>
      <c r="GUT230" s="29"/>
      <c r="GUU230" s="29"/>
      <c r="GUV230" s="29"/>
      <c r="GUW230" s="29"/>
      <c r="GUX230" s="29"/>
      <c r="GUY230" s="29"/>
      <c r="GUZ230" s="29"/>
      <c r="GVA230" s="29"/>
      <c r="GVB230" s="29"/>
      <c r="GVC230" s="29"/>
      <c r="GVD230" s="29"/>
      <c r="GVE230" s="29"/>
      <c r="GVF230" s="29"/>
      <c r="GVG230" s="29"/>
      <c r="GVH230" s="29"/>
      <c r="GVI230" s="29"/>
      <c r="GVJ230" s="29"/>
      <c r="GVK230" s="29"/>
      <c r="GVL230" s="29"/>
      <c r="GVM230" s="29"/>
      <c r="GVN230" s="29"/>
      <c r="GVO230" s="29"/>
      <c r="GVP230" s="29"/>
      <c r="GVQ230" s="29"/>
      <c r="GVR230" s="29"/>
      <c r="GVS230" s="29"/>
      <c r="GVT230" s="29"/>
      <c r="GVU230" s="29"/>
      <c r="GVV230" s="29"/>
      <c r="GVW230" s="29"/>
      <c r="GVX230" s="29"/>
      <c r="GVY230" s="29"/>
      <c r="GVZ230" s="29"/>
      <c r="GWA230" s="29"/>
      <c r="GWB230" s="29"/>
      <c r="GWC230" s="29"/>
      <c r="GWD230" s="29"/>
      <c r="GWE230" s="29"/>
      <c r="GWF230" s="29"/>
      <c r="GWG230" s="29"/>
      <c r="GWH230" s="29"/>
      <c r="GWI230" s="29"/>
      <c r="GWJ230" s="29"/>
      <c r="GWK230" s="29"/>
      <c r="GWL230" s="29"/>
      <c r="GWM230" s="29"/>
      <c r="GWN230" s="29"/>
      <c r="GWO230" s="29"/>
      <c r="GWP230" s="29"/>
      <c r="GWQ230" s="29"/>
      <c r="GWR230" s="29"/>
      <c r="GWS230" s="29"/>
      <c r="GWT230" s="29"/>
      <c r="GWU230" s="29"/>
      <c r="GWV230" s="29"/>
      <c r="GWW230" s="29"/>
      <c r="GWX230" s="29"/>
      <c r="GWY230" s="29"/>
      <c r="GWZ230" s="29"/>
      <c r="GXA230" s="29"/>
      <c r="GXB230" s="29"/>
      <c r="GXC230" s="29"/>
      <c r="GXD230" s="29"/>
      <c r="GXE230" s="29"/>
      <c r="GXF230" s="29"/>
      <c r="GXG230" s="29"/>
      <c r="GXH230" s="29"/>
      <c r="GXI230" s="29"/>
      <c r="GXJ230" s="29"/>
      <c r="GXK230" s="29"/>
      <c r="GXL230" s="29"/>
      <c r="GXM230" s="29"/>
      <c r="GXN230" s="29"/>
      <c r="GXO230" s="29"/>
      <c r="GXP230" s="29"/>
      <c r="GXQ230" s="29"/>
      <c r="GXR230" s="29"/>
      <c r="GXS230" s="29"/>
      <c r="GXT230" s="29"/>
      <c r="GXU230" s="29"/>
      <c r="GXV230" s="29"/>
      <c r="GXW230" s="29"/>
      <c r="GXX230" s="29"/>
      <c r="GXY230" s="29"/>
      <c r="GXZ230" s="29"/>
      <c r="GYA230" s="29"/>
      <c r="GYB230" s="29"/>
      <c r="GYC230" s="29"/>
      <c r="GYD230" s="29"/>
      <c r="GYE230" s="29"/>
      <c r="GYF230" s="29"/>
      <c r="GYG230" s="29"/>
      <c r="GYH230" s="29"/>
      <c r="GYI230" s="29"/>
      <c r="GYJ230" s="29"/>
      <c r="GYK230" s="29"/>
      <c r="GYL230" s="29"/>
      <c r="GYM230" s="29"/>
      <c r="GYN230" s="29"/>
      <c r="GYO230" s="29"/>
      <c r="GYP230" s="29"/>
      <c r="GYQ230" s="29"/>
      <c r="GYR230" s="29"/>
      <c r="GYS230" s="29"/>
      <c r="GYT230" s="29"/>
      <c r="GYU230" s="29"/>
      <c r="GYV230" s="29"/>
      <c r="GYW230" s="29"/>
      <c r="GYX230" s="29"/>
      <c r="GYY230" s="29"/>
      <c r="GYZ230" s="29"/>
      <c r="GZA230" s="29"/>
      <c r="GZB230" s="29"/>
      <c r="GZC230" s="29"/>
      <c r="GZD230" s="29"/>
      <c r="GZE230" s="29"/>
      <c r="GZF230" s="29"/>
      <c r="GZG230" s="29"/>
      <c r="GZH230" s="29"/>
      <c r="GZI230" s="29"/>
      <c r="GZJ230" s="29"/>
      <c r="GZK230" s="29"/>
      <c r="GZL230" s="29"/>
      <c r="GZM230" s="29"/>
      <c r="GZN230" s="29"/>
      <c r="GZO230" s="29"/>
      <c r="GZP230" s="29"/>
      <c r="GZQ230" s="29"/>
      <c r="GZR230" s="29"/>
      <c r="GZS230" s="29"/>
      <c r="GZT230" s="29"/>
      <c r="GZU230" s="29"/>
      <c r="GZV230" s="29"/>
      <c r="GZW230" s="29"/>
      <c r="GZX230" s="29"/>
      <c r="GZY230" s="29"/>
      <c r="GZZ230" s="29"/>
      <c r="HAA230" s="29"/>
      <c r="HAB230" s="29"/>
      <c r="HAC230" s="29"/>
      <c r="HAD230" s="29"/>
      <c r="HAE230" s="29"/>
      <c r="HAF230" s="29"/>
      <c r="HAG230" s="29"/>
      <c r="HAH230" s="29"/>
      <c r="HAI230" s="29"/>
      <c r="HAJ230" s="29"/>
      <c r="HAK230" s="29"/>
      <c r="HAL230" s="29"/>
      <c r="HAM230" s="29"/>
      <c r="HAN230" s="29"/>
      <c r="HAO230" s="29"/>
      <c r="HAP230" s="29"/>
      <c r="HAQ230" s="29"/>
      <c r="HAR230" s="29"/>
      <c r="HAS230" s="29"/>
      <c r="HAT230" s="29"/>
      <c r="HAU230" s="29"/>
      <c r="HAV230" s="29"/>
      <c r="HAW230" s="29"/>
      <c r="HAX230" s="29"/>
      <c r="HAY230" s="29"/>
      <c r="HAZ230" s="29"/>
      <c r="HBA230" s="29"/>
      <c r="HBB230" s="29"/>
      <c r="HBC230" s="29"/>
      <c r="HBD230" s="29"/>
      <c r="HBE230" s="29"/>
      <c r="HBF230" s="29"/>
      <c r="HBG230" s="29"/>
      <c r="HBH230" s="29"/>
      <c r="HBI230" s="29"/>
      <c r="HBJ230" s="29"/>
      <c r="HBK230" s="29"/>
      <c r="HBL230" s="29"/>
      <c r="HBM230" s="29"/>
      <c r="HBN230" s="29"/>
      <c r="HBO230" s="29"/>
      <c r="HBP230" s="29"/>
      <c r="HBQ230" s="29"/>
      <c r="HBR230" s="29"/>
      <c r="HBS230" s="29"/>
      <c r="HBT230" s="29"/>
      <c r="HBU230" s="29"/>
      <c r="HBV230" s="29"/>
      <c r="HBW230" s="29"/>
      <c r="HBX230" s="29"/>
      <c r="HBY230" s="29"/>
      <c r="HBZ230" s="29"/>
      <c r="HCA230" s="29"/>
      <c r="HCB230" s="29"/>
      <c r="HCC230" s="29"/>
      <c r="HCD230" s="29"/>
      <c r="HCE230" s="29"/>
      <c r="HCF230" s="29"/>
      <c r="HCG230" s="29"/>
      <c r="HCH230" s="29"/>
      <c r="HCI230" s="29"/>
      <c r="HCJ230" s="29"/>
      <c r="HCK230" s="29"/>
      <c r="HCL230" s="29"/>
      <c r="HCM230" s="29"/>
      <c r="HCN230" s="29"/>
      <c r="HCO230" s="29"/>
      <c r="HCP230" s="29"/>
      <c r="HCQ230" s="29"/>
      <c r="HCR230" s="29"/>
      <c r="HCS230" s="29"/>
      <c r="HCT230" s="29"/>
      <c r="HCU230" s="29"/>
      <c r="HCV230" s="29"/>
      <c r="HCW230" s="29"/>
      <c r="HCX230" s="29"/>
      <c r="HCY230" s="29"/>
      <c r="HCZ230" s="29"/>
      <c r="HDA230" s="29"/>
      <c r="HDB230" s="29"/>
      <c r="HDC230" s="29"/>
      <c r="HDD230" s="29"/>
      <c r="HDE230" s="29"/>
      <c r="HDF230" s="29"/>
      <c r="HDG230" s="29"/>
      <c r="HDH230" s="29"/>
      <c r="HDI230" s="29"/>
      <c r="HDJ230" s="29"/>
      <c r="HDK230" s="29"/>
      <c r="HDL230" s="29"/>
      <c r="HDM230" s="29"/>
      <c r="HDN230" s="29"/>
      <c r="HDO230" s="29"/>
      <c r="HDP230" s="29"/>
      <c r="HDQ230" s="29"/>
      <c r="HDR230" s="29"/>
      <c r="HDS230" s="29"/>
      <c r="HDT230" s="29"/>
      <c r="HDU230" s="29"/>
      <c r="HDV230" s="29"/>
      <c r="HDW230" s="29"/>
      <c r="HDX230" s="29"/>
      <c r="HDY230" s="29"/>
      <c r="HDZ230" s="29"/>
      <c r="HEA230" s="29"/>
      <c r="HEB230" s="29"/>
      <c r="HEC230" s="29"/>
      <c r="HED230" s="29"/>
      <c r="HEE230" s="29"/>
      <c r="HEF230" s="29"/>
      <c r="HEG230" s="29"/>
      <c r="HEH230" s="29"/>
      <c r="HEI230" s="29"/>
      <c r="HEJ230" s="29"/>
      <c r="HEK230" s="29"/>
      <c r="HEL230" s="29"/>
      <c r="HEM230" s="29"/>
      <c r="HEN230" s="29"/>
      <c r="HEO230" s="29"/>
      <c r="HEP230" s="29"/>
      <c r="HEQ230" s="29"/>
      <c r="HER230" s="29"/>
      <c r="HES230" s="29"/>
      <c r="HET230" s="29"/>
      <c r="HEU230" s="29"/>
      <c r="HEV230" s="29"/>
      <c r="HEW230" s="29"/>
      <c r="HEX230" s="29"/>
      <c r="HEY230" s="29"/>
      <c r="HEZ230" s="29"/>
      <c r="HFA230" s="29"/>
      <c r="HFB230" s="29"/>
      <c r="HFC230" s="29"/>
      <c r="HFD230" s="29"/>
      <c r="HFE230" s="29"/>
      <c r="HFF230" s="29"/>
      <c r="HFG230" s="29"/>
      <c r="HFH230" s="29"/>
      <c r="HFI230" s="29"/>
      <c r="HFJ230" s="29"/>
      <c r="HFK230" s="29"/>
      <c r="HFL230" s="29"/>
      <c r="HFM230" s="29"/>
      <c r="HFN230" s="29"/>
      <c r="HFO230" s="29"/>
      <c r="HFP230" s="29"/>
      <c r="HFQ230" s="29"/>
      <c r="HFR230" s="29"/>
      <c r="HFS230" s="29"/>
      <c r="HFT230" s="29"/>
      <c r="HFU230" s="29"/>
      <c r="HFV230" s="29"/>
      <c r="HFW230" s="29"/>
      <c r="HFX230" s="29"/>
      <c r="HFY230" s="29"/>
      <c r="HFZ230" s="29"/>
      <c r="HGA230" s="29"/>
      <c r="HGB230" s="29"/>
      <c r="HGC230" s="29"/>
      <c r="HGD230" s="29"/>
      <c r="HGE230" s="29"/>
      <c r="HGF230" s="29"/>
      <c r="HGG230" s="29"/>
      <c r="HGH230" s="29"/>
      <c r="HGI230" s="29"/>
      <c r="HGJ230" s="29"/>
      <c r="HGK230" s="29"/>
      <c r="HGL230" s="29"/>
      <c r="HGM230" s="29"/>
      <c r="HGN230" s="29"/>
      <c r="HGO230" s="29"/>
      <c r="HGP230" s="29"/>
      <c r="HGQ230" s="29"/>
      <c r="HGR230" s="29"/>
      <c r="HGS230" s="29"/>
      <c r="HGT230" s="29"/>
      <c r="HGU230" s="29"/>
      <c r="HGV230" s="29"/>
      <c r="HGW230" s="29"/>
      <c r="HGX230" s="29"/>
      <c r="HGY230" s="29"/>
      <c r="HGZ230" s="29"/>
      <c r="HHA230" s="29"/>
      <c r="HHB230" s="29"/>
      <c r="HHC230" s="29"/>
      <c r="HHD230" s="29"/>
      <c r="HHE230" s="29"/>
      <c r="HHF230" s="29"/>
      <c r="HHG230" s="29"/>
      <c r="HHH230" s="29"/>
      <c r="HHI230" s="29"/>
      <c r="HHJ230" s="29"/>
      <c r="HHK230" s="29"/>
      <c r="HHL230" s="29"/>
      <c r="HHM230" s="29"/>
      <c r="HHN230" s="29"/>
      <c r="HHO230" s="29"/>
      <c r="HHP230" s="29"/>
      <c r="HHQ230" s="29"/>
      <c r="HHR230" s="29"/>
      <c r="HHS230" s="29"/>
      <c r="HHT230" s="29"/>
      <c r="HHU230" s="29"/>
      <c r="HHV230" s="29"/>
      <c r="HHW230" s="29"/>
      <c r="HHX230" s="29"/>
      <c r="HHY230" s="29"/>
      <c r="HHZ230" s="29"/>
      <c r="HIA230" s="29"/>
      <c r="HIB230" s="29"/>
      <c r="HIC230" s="29"/>
      <c r="HID230" s="29"/>
      <c r="HIE230" s="29"/>
      <c r="HIF230" s="29"/>
      <c r="HIG230" s="29"/>
      <c r="HIH230" s="29"/>
      <c r="HII230" s="29"/>
      <c r="HIJ230" s="29"/>
      <c r="HIK230" s="29"/>
      <c r="HIL230" s="29"/>
      <c r="HIM230" s="29"/>
      <c r="HIN230" s="29"/>
      <c r="HIO230" s="29"/>
      <c r="HIP230" s="29"/>
      <c r="HIQ230" s="29"/>
      <c r="HIR230" s="29"/>
      <c r="HIS230" s="29"/>
      <c r="HIT230" s="29"/>
      <c r="HIU230" s="29"/>
      <c r="HIV230" s="29"/>
      <c r="HIW230" s="29"/>
      <c r="HIX230" s="29"/>
      <c r="HIY230" s="29"/>
      <c r="HIZ230" s="29"/>
      <c r="HJA230" s="29"/>
      <c r="HJB230" s="29"/>
      <c r="HJC230" s="29"/>
      <c r="HJD230" s="29"/>
      <c r="HJE230" s="29"/>
      <c r="HJF230" s="29"/>
      <c r="HJG230" s="29"/>
      <c r="HJH230" s="29"/>
      <c r="HJI230" s="29"/>
      <c r="HJJ230" s="29"/>
      <c r="HJK230" s="29"/>
      <c r="HJL230" s="29"/>
      <c r="HJM230" s="29"/>
      <c r="HJN230" s="29"/>
      <c r="HJO230" s="29"/>
      <c r="HJP230" s="29"/>
      <c r="HJQ230" s="29"/>
      <c r="HJR230" s="29"/>
      <c r="HJS230" s="29"/>
      <c r="HJT230" s="29"/>
      <c r="HJU230" s="29"/>
      <c r="HJV230" s="29"/>
      <c r="HJW230" s="29"/>
      <c r="HJX230" s="29"/>
      <c r="HJY230" s="29"/>
      <c r="HJZ230" s="29"/>
      <c r="HKA230" s="29"/>
      <c r="HKB230" s="29"/>
      <c r="HKC230" s="29"/>
      <c r="HKD230" s="29"/>
      <c r="HKE230" s="29"/>
      <c r="HKF230" s="29"/>
      <c r="HKG230" s="29"/>
      <c r="HKH230" s="29"/>
      <c r="HKI230" s="29"/>
      <c r="HKJ230" s="29"/>
      <c r="HKK230" s="29"/>
      <c r="HKL230" s="29"/>
      <c r="HKM230" s="29"/>
      <c r="HKN230" s="29"/>
      <c r="HKO230" s="29"/>
      <c r="HKP230" s="29"/>
      <c r="HKQ230" s="29"/>
      <c r="HKR230" s="29"/>
      <c r="HKS230" s="29"/>
      <c r="HKT230" s="29"/>
      <c r="HKU230" s="29"/>
      <c r="HKV230" s="29"/>
      <c r="HKW230" s="29"/>
      <c r="HKX230" s="29"/>
      <c r="HKY230" s="29"/>
      <c r="HKZ230" s="29"/>
      <c r="HLA230" s="29"/>
      <c r="HLB230" s="29"/>
      <c r="HLC230" s="29"/>
      <c r="HLD230" s="29"/>
      <c r="HLE230" s="29"/>
      <c r="HLF230" s="29"/>
      <c r="HLG230" s="29"/>
      <c r="HLH230" s="29"/>
      <c r="HLI230" s="29"/>
      <c r="HLJ230" s="29"/>
      <c r="HLK230" s="29"/>
      <c r="HLL230" s="29"/>
      <c r="HLM230" s="29"/>
      <c r="HLN230" s="29"/>
      <c r="HLO230" s="29"/>
      <c r="HLP230" s="29"/>
      <c r="HLQ230" s="29"/>
      <c r="HLR230" s="29"/>
      <c r="HLS230" s="29"/>
      <c r="HLT230" s="29"/>
      <c r="HLU230" s="29"/>
      <c r="HLV230" s="29"/>
      <c r="HLW230" s="29"/>
      <c r="HLX230" s="29"/>
      <c r="HLY230" s="29"/>
      <c r="HLZ230" s="29"/>
      <c r="HMA230" s="29"/>
      <c r="HMB230" s="29"/>
      <c r="HMC230" s="29"/>
      <c r="HMD230" s="29"/>
      <c r="HME230" s="29"/>
      <c r="HMF230" s="29"/>
      <c r="HMG230" s="29"/>
      <c r="HMH230" s="29"/>
      <c r="HMI230" s="29"/>
      <c r="HMJ230" s="29"/>
      <c r="HMK230" s="29"/>
      <c r="HML230" s="29"/>
      <c r="HMM230" s="29"/>
      <c r="HMN230" s="29"/>
      <c r="HMO230" s="29"/>
      <c r="HMP230" s="29"/>
      <c r="HMQ230" s="29"/>
      <c r="HMR230" s="29"/>
      <c r="HMS230" s="29"/>
      <c r="HMT230" s="29"/>
      <c r="HMU230" s="29"/>
      <c r="HMV230" s="29"/>
      <c r="HMW230" s="29"/>
      <c r="HMX230" s="29"/>
      <c r="HMY230" s="29"/>
      <c r="HMZ230" s="29"/>
      <c r="HNA230" s="29"/>
      <c r="HNB230" s="29"/>
      <c r="HNC230" s="29"/>
      <c r="HND230" s="29"/>
      <c r="HNE230" s="29"/>
      <c r="HNF230" s="29"/>
      <c r="HNG230" s="29"/>
      <c r="HNH230" s="29"/>
      <c r="HNI230" s="29"/>
      <c r="HNJ230" s="29"/>
      <c r="HNK230" s="29"/>
      <c r="HNL230" s="29"/>
      <c r="HNM230" s="29"/>
      <c r="HNN230" s="29"/>
      <c r="HNO230" s="29"/>
      <c r="HNP230" s="29"/>
      <c r="HNQ230" s="29"/>
      <c r="HNR230" s="29"/>
      <c r="HNS230" s="29"/>
      <c r="HNT230" s="29"/>
      <c r="HNU230" s="29"/>
      <c r="HNV230" s="29"/>
      <c r="HNW230" s="29"/>
      <c r="HNX230" s="29"/>
      <c r="HNY230" s="29"/>
      <c r="HNZ230" s="29"/>
      <c r="HOA230" s="29"/>
      <c r="HOB230" s="29"/>
      <c r="HOC230" s="29"/>
      <c r="HOD230" s="29"/>
      <c r="HOE230" s="29"/>
      <c r="HOF230" s="29"/>
      <c r="HOG230" s="29"/>
      <c r="HOH230" s="29"/>
      <c r="HOI230" s="29"/>
      <c r="HOJ230" s="29"/>
      <c r="HOK230" s="29"/>
      <c r="HOL230" s="29"/>
      <c r="HOM230" s="29"/>
      <c r="HON230" s="29"/>
      <c r="HOO230" s="29"/>
      <c r="HOP230" s="29"/>
      <c r="HOQ230" s="29"/>
      <c r="HOR230" s="29"/>
      <c r="HOS230" s="29"/>
      <c r="HOT230" s="29"/>
      <c r="HOU230" s="29"/>
      <c r="HOV230" s="29"/>
      <c r="HOW230" s="29"/>
      <c r="HOX230" s="29"/>
      <c r="HOY230" s="29"/>
      <c r="HOZ230" s="29"/>
      <c r="HPA230" s="29"/>
      <c r="HPB230" s="29"/>
      <c r="HPC230" s="29"/>
      <c r="HPD230" s="29"/>
      <c r="HPE230" s="29"/>
      <c r="HPF230" s="29"/>
      <c r="HPG230" s="29"/>
      <c r="HPH230" s="29"/>
      <c r="HPI230" s="29"/>
      <c r="HPJ230" s="29"/>
      <c r="HPK230" s="29"/>
      <c r="HPL230" s="29"/>
      <c r="HPM230" s="29"/>
      <c r="HPN230" s="29"/>
      <c r="HPO230" s="29"/>
      <c r="HPP230" s="29"/>
      <c r="HPQ230" s="29"/>
      <c r="HPR230" s="29"/>
      <c r="HPS230" s="29"/>
      <c r="HPT230" s="29"/>
      <c r="HPU230" s="29"/>
      <c r="HPV230" s="29"/>
      <c r="HPW230" s="29"/>
      <c r="HPX230" s="29"/>
      <c r="HPY230" s="29"/>
      <c r="HPZ230" s="29"/>
      <c r="HQA230" s="29"/>
      <c r="HQB230" s="29"/>
      <c r="HQC230" s="29"/>
      <c r="HQD230" s="29"/>
      <c r="HQE230" s="29"/>
      <c r="HQF230" s="29"/>
      <c r="HQG230" s="29"/>
      <c r="HQH230" s="29"/>
      <c r="HQI230" s="29"/>
      <c r="HQJ230" s="29"/>
      <c r="HQK230" s="29"/>
      <c r="HQL230" s="29"/>
      <c r="HQM230" s="29"/>
      <c r="HQN230" s="29"/>
      <c r="HQO230" s="29"/>
      <c r="HQP230" s="29"/>
      <c r="HQQ230" s="29"/>
      <c r="HQR230" s="29"/>
      <c r="HQS230" s="29"/>
      <c r="HQT230" s="29"/>
      <c r="HQU230" s="29"/>
      <c r="HQV230" s="29"/>
      <c r="HQW230" s="29"/>
      <c r="HQX230" s="29"/>
      <c r="HQY230" s="29"/>
      <c r="HQZ230" s="29"/>
      <c r="HRA230" s="29"/>
      <c r="HRB230" s="29"/>
      <c r="HRC230" s="29"/>
      <c r="HRD230" s="29"/>
      <c r="HRE230" s="29"/>
      <c r="HRF230" s="29"/>
      <c r="HRG230" s="29"/>
      <c r="HRH230" s="29"/>
      <c r="HRI230" s="29"/>
      <c r="HRJ230" s="29"/>
      <c r="HRK230" s="29"/>
      <c r="HRL230" s="29"/>
      <c r="HRM230" s="29"/>
      <c r="HRN230" s="29"/>
      <c r="HRO230" s="29"/>
      <c r="HRP230" s="29"/>
      <c r="HRQ230" s="29"/>
      <c r="HRR230" s="29"/>
      <c r="HRS230" s="29"/>
      <c r="HRT230" s="29"/>
      <c r="HRU230" s="29"/>
      <c r="HRV230" s="29"/>
      <c r="HRW230" s="29"/>
      <c r="HRX230" s="29"/>
      <c r="HRY230" s="29"/>
      <c r="HRZ230" s="29"/>
      <c r="HSA230" s="29"/>
      <c r="HSB230" s="29"/>
      <c r="HSC230" s="29"/>
      <c r="HSD230" s="29"/>
      <c r="HSE230" s="29"/>
      <c r="HSF230" s="29"/>
      <c r="HSG230" s="29"/>
      <c r="HSH230" s="29"/>
      <c r="HSI230" s="29"/>
      <c r="HSJ230" s="29"/>
      <c r="HSK230" s="29"/>
      <c r="HSL230" s="29"/>
      <c r="HSM230" s="29"/>
      <c r="HSN230" s="29"/>
      <c r="HSO230" s="29"/>
      <c r="HSP230" s="29"/>
      <c r="HSQ230" s="29"/>
      <c r="HSR230" s="29"/>
      <c r="HSS230" s="29"/>
      <c r="HST230" s="29"/>
      <c r="HSU230" s="29"/>
      <c r="HSV230" s="29"/>
      <c r="HSW230" s="29"/>
      <c r="HSX230" s="29"/>
      <c r="HSY230" s="29"/>
      <c r="HSZ230" s="29"/>
      <c r="HTA230" s="29"/>
      <c r="HTB230" s="29"/>
      <c r="HTC230" s="29"/>
      <c r="HTD230" s="29"/>
      <c r="HTE230" s="29"/>
      <c r="HTF230" s="29"/>
      <c r="HTG230" s="29"/>
      <c r="HTH230" s="29"/>
      <c r="HTI230" s="29"/>
      <c r="HTJ230" s="29"/>
      <c r="HTK230" s="29"/>
      <c r="HTL230" s="29"/>
      <c r="HTM230" s="29"/>
      <c r="HTN230" s="29"/>
      <c r="HTO230" s="29"/>
      <c r="HTP230" s="29"/>
      <c r="HTQ230" s="29"/>
      <c r="HTR230" s="29"/>
      <c r="HTS230" s="29"/>
      <c r="HTT230" s="29"/>
      <c r="HTU230" s="29"/>
      <c r="HTV230" s="29"/>
      <c r="HTW230" s="29"/>
      <c r="HTX230" s="29"/>
      <c r="HTY230" s="29"/>
      <c r="HTZ230" s="29"/>
      <c r="HUA230" s="29"/>
      <c r="HUB230" s="29"/>
      <c r="HUC230" s="29"/>
      <c r="HUD230" s="29"/>
      <c r="HUE230" s="29"/>
      <c r="HUF230" s="29"/>
      <c r="HUG230" s="29"/>
      <c r="HUH230" s="29"/>
      <c r="HUI230" s="29"/>
      <c r="HUJ230" s="29"/>
      <c r="HUK230" s="29"/>
      <c r="HUL230" s="29"/>
      <c r="HUM230" s="29"/>
      <c r="HUN230" s="29"/>
      <c r="HUO230" s="29"/>
      <c r="HUP230" s="29"/>
      <c r="HUQ230" s="29"/>
      <c r="HUR230" s="29"/>
      <c r="HUS230" s="29"/>
      <c r="HUT230" s="29"/>
      <c r="HUU230" s="29"/>
      <c r="HUV230" s="29"/>
      <c r="HUW230" s="29"/>
      <c r="HUX230" s="29"/>
      <c r="HUY230" s="29"/>
      <c r="HUZ230" s="29"/>
      <c r="HVA230" s="29"/>
      <c r="HVB230" s="29"/>
      <c r="HVC230" s="29"/>
      <c r="HVD230" s="29"/>
      <c r="HVE230" s="29"/>
      <c r="HVF230" s="29"/>
      <c r="HVG230" s="29"/>
      <c r="HVH230" s="29"/>
      <c r="HVI230" s="29"/>
      <c r="HVJ230" s="29"/>
      <c r="HVK230" s="29"/>
      <c r="HVL230" s="29"/>
      <c r="HVM230" s="29"/>
      <c r="HVN230" s="29"/>
      <c r="HVO230" s="29"/>
      <c r="HVP230" s="29"/>
      <c r="HVQ230" s="29"/>
      <c r="HVR230" s="29"/>
      <c r="HVS230" s="29"/>
      <c r="HVT230" s="29"/>
      <c r="HVU230" s="29"/>
      <c r="HVV230" s="29"/>
      <c r="HVW230" s="29"/>
      <c r="HVX230" s="29"/>
      <c r="HVY230" s="29"/>
      <c r="HVZ230" s="29"/>
      <c r="HWA230" s="29"/>
      <c r="HWB230" s="29"/>
      <c r="HWC230" s="29"/>
      <c r="HWD230" s="29"/>
      <c r="HWE230" s="29"/>
      <c r="HWF230" s="29"/>
      <c r="HWG230" s="29"/>
      <c r="HWH230" s="29"/>
      <c r="HWI230" s="29"/>
      <c r="HWJ230" s="29"/>
      <c r="HWK230" s="29"/>
      <c r="HWL230" s="29"/>
      <c r="HWM230" s="29"/>
      <c r="HWN230" s="29"/>
      <c r="HWO230" s="29"/>
      <c r="HWP230" s="29"/>
      <c r="HWQ230" s="29"/>
      <c r="HWR230" s="29"/>
      <c r="HWS230" s="29"/>
      <c r="HWT230" s="29"/>
      <c r="HWU230" s="29"/>
      <c r="HWV230" s="29"/>
      <c r="HWW230" s="29"/>
      <c r="HWX230" s="29"/>
      <c r="HWY230" s="29"/>
      <c r="HWZ230" s="29"/>
      <c r="HXA230" s="29"/>
      <c r="HXB230" s="29"/>
      <c r="HXC230" s="29"/>
      <c r="HXD230" s="29"/>
      <c r="HXE230" s="29"/>
      <c r="HXF230" s="29"/>
      <c r="HXG230" s="29"/>
      <c r="HXH230" s="29"/>
      <c r="HXI230" s="29"/>
      <c r="HXJ230" s="29"/>
      <c r="HXK230" s="29"/>
      <c r="HXL230" s="29"/>
      <c r="HXM230" s="29"/>
      <c r="HXN230" s="29"/>
      <c r="HXO230" s="29"/>
      <c r="HXP230" s="29"/>
      <c r="HXQ230" s="29"/>
      <c r="HXR230" s="29"/>
      <c r="HXS230" s="29"/>
      <c r="HXT230" s="29"/>
      <c r="HXU230" s="29"/>
      <c r="HXV230" s="29"/>
      <c r="HXW230" s="29"/>
      <c r="HXX230" s="29"/>
      <c r="HXY230" s="29"/>
      <c r="HXZ230" s="29"/>
      <c r="HYA230" s="29"/>
      <c r="HYB230" s="29"/>
      <c r="HYC230" s="29"/>
      <c r="HYD230" s="29"/>
      <c r="HYE230" s="29"/>
      <c r="HYF230" s="29"/>
      <c r="HYG230" s="29"/>
      <c r="HYH230" s="29"/>
      <c r="HYI230" s="29"/>
      <c r="HYJ230" s="29"/>
      <c r="HYK230" s="29"/>
      <c r="HYL230" s="29"/>
      <c r="HYM230" s="29"/>
      <c r="HYN230" s="29"/>
      <c r="HYO230" s="29"/>
      <c r="HYP230" s="29"/>
      <c r="HYQ230" s="29"/>
      <c r="HYR230" s="29"/>
      <c r="HYS230" s="29"/>
      <c r="HYT230" s="29"/>
      <c r="HYU230" s="29"/>
      <c r="HYV230" s="29"/>
      <c r="HYW230" s="29"/>
      <c r="HYX230" s="29"/>
      <c r="HYY230" s="29"/>
      <c r="HYZ230" s="29"/>
      <c r="HZA230" s="29"/>
      <c r="HZB230" s="29"/>
      <c r="HZC230" s="29"/>
      <c r="HZD230" s="29"/>
      <c r="HZE230" s="29"/>
      <c r="HZF230" s="29"/>
      <c r="HZG230" s="29"/>
      <c r="HZH230" s="29"/>
      <c r="HZI230" s="29"/>
      <c r="HZJ230" s="29"/>
      <c r="HZK230" s="29"/>
      <c r="HZL230" s="29"/>
      <c r="HZM230" s="29"/>
      <c r="HZN230" s="29"/>
      <c r="HZO230" s="29"/>
      <c r="HZP230" s="29"/>
      <c r="HZQ230" s="29"/>
      <c r="HZR230" s="29"/>
      <c r="HZS230" s="29"/>
      <c r="HZT230" s="29"/>
      <c r="HZU230" s="29"/>
      <c r="HZV230" s="29"/>
      <c r="HZW230" s="29"/>
      <c r="HZX230" s="29"/>
      <c r="HZY230" s="29"/>
      <c r="HZZ230" s="29"/>
      <c r="IAA230" s="29"/>
      <c r="IAB230" s="29"/>
      <c r="IAC230" s="29"/>
      <c r="IAD230" s="29"/>
      <c r="IAE230" s="29"/>
      <c r="IAF230" s="29"/>
      <c r="IAG230" s="29"/>
      <c r="IAH230" s="29"/>
      <c r="IAI230" s="29"/>
      <c r="IAJ230" s="29"/>
      <c r="IAK230" s="29"/>
      <c r="IAL230" s="29"/>
      <c r="IAM230" s="29"/>
      <c r="IAN230" s="29"/>
      <c r="IAO230" s="29"/>
      <c r="IAP230" s="29"/>
      <c r="IAQ230" s="29"/>
      <c r="IAR230" s="29"/>
      <c r="IAS230" s="29"/>
      <c r="IAT230" s="29"/>
      <c r="IAU230" s="29"/>
      <c r="IAV230" s="29"/>
      <c r="IAW230" s="29"/>
      <c r="IAX230" s="29"/>
      <c r="IAY230" s="29"/>
      <c r="IAZ230" s="29"/>
      <c r="IBA230" s="29"/>
      <c r="IBB230" s="29"/>
      <c r="IBC230" s="29"/>
      <c r="IBD230" s="29"/>
      <c r="IBE230" s="29"/>
      <c r="IBF230" s="29"/>
      <c r="IBG230" s="29"/>
      <c r="IBH230" s="29"/>
      <c r="IBI230" s="29"/>
      <c r="IBJ230" s="29"/>
      <c r="IBK230" s="29"/>
      <c r="IBL230" s="29"/>
      <c r="IBM230" s="29"/>
      <c r="IBN230" s="29"/>
      <c r="IBO230" s="29"/>
      <c r="IBP230" s="29"/>
      <c r="IBQ230" s="29"/>
      <c r="IBR230" s="29"/>
      <c r="IBS230" s="29"/>
      <c r="IBT230" s="29"/>
      <c r="IBU230" s="29"/>
      <c r="IBV230" s="29"/>
      <c r="IBW230" s="29"/>
      <c r="IBX230" s="29"/>
      <c r="IBY230" s="29"/>
      <c r="IBZ230" s="29"/>
      <c r="ICA230" s="29"/>
      <c r="ICB230" s="29"/>
      <c r="ICC230" s="29"/>
      <c r="ICD230" s="29"/>
      <c r="ICE230" s="29"/>
      <c r="ICF230" s="29"/>
      <c r="ICG230" s="29"/>
      <c r="ICH230" s="29"/>
      <c r="ICI230" s="29"/>
      <c r="ICJ230" s="29"/>
      <c r="ICK230" s="29"/>
      <c r="ICL230" s="29"/>
      <c r="ICM230" s="29"/>
      <c r="ICN230" s="29"/>
      <c r="ICO230" s="29"/>
      <c r="ICP230" s="29"/>
      <c r="ICQ230" s="29"/>
      <c r="ICR230" s="29"/>
      <c r="ICS230" s="29"/>
      <c r="ICT230" s="29"/>
      <c r="ICU230" s="29"/>
      <c r="ICV230" s="29"/>
      <c r="ICW230" s="29"/>
      <c r="ICX230" s="29"/>
      <c r="ICY230" s="29"/>
      <c r="ICZ230" s="29"/>
      <c r="IDA230" s="29"/>
      <c r="IDB230" s="29"/>
      <c r="IDC230" s="29"/>
      <c r="IDD230" s="29"/>
      <c r="IDE230" s="29"/>
      <c r="IDF230" s="29"/>
      <c r="IDG230" s="29"/>
      <c r="IDH230" s="29"/>
      <c r="IDI230" s="29"/>
      <c r="IDJ230" s="29"/>
      <c r="IDK230" s="29"/>
      <c r="IDL230" s="29"/>
      <c r="IDM230" s="29"/>
      <c r="IDN230" s="29"/>
      <c r="IDO230" s="29"/>
      <c r="IDP230" s="29"/>
      <c r="IDQ230" s="29"/>
      <c r="IDR230" s="29"/>
      <c r="IDS230" s="29"/>
      <c r="IDT230" s="29"/>
      <c r="IDU230" s="29"/>
      <c r="IDV230" s="29"/>
      <c r="IDW230" s="29"/>
      <c r="IDX230" s="29"/>
      <c r="IDY230" s="29"/>
      <c r="IDZ230" s="29"/>
      <c r="IEA230" s="29"/>
      <c r="IEB230" s="29"/>
      <c r="IEC230" s="29"/>
      <c r="IED230" s="29"/>
      <c r="IEE230" s="29"/>
      <c r="IEF230" s="29"/>
      <c r="IEG230" s="29"/>
      <c r="IEH230" s="29"/>
      <c r="IEI230" s="29"/>
      <c r="IEJ230" s="29"/>
      <c r="IEK230" s="29"/>
      <c r="IEL230" s="29"/>
      <c r="IEM230" s="29"/>
      <c r="IEN230" s="29"/>
      <c r="IEO230" s="29"/>
      <c r="IEP230" s="29"/>
      <c r="IEQ230" s="29"/>
      <c r="IER230" s="29"/>
      <c r="IES230" s="29"/>
      <c r="IET230" s="29"/>
      <c r="IEU230" s="29"/>
      <c r="IEV230" s="29"/>
      <c r="IEW230" s="29"/>
      <c r="IEX230" s="29"/>
      <c r="IEY230" s="29"/>
      <c r="IEZ230" s="29"/>
      <c r="IFA230" s="29"/>
      <c r="IFB230" s="29"/>
      <c r="IFC230" s="29"/>
      <c r="IFD230" s="29"/>
      <c r="IFE230" s="29"/>
      <c r="IFF230" s="29"/>
      <c r="IFG230" s="29"/>
      <c r="IFH230" s="29"/>
      <c r="IFI230" s="29"/>
      <c r="IFJ230" s="29"/>
      <c r="IFK230" s="29"/>
      <c r="IFL230" s="29"/>
      <c r="IFM230" s="29"/>
      <c r="IFN230" s="29"/>
      <c r="IFO230" s="29"/>
      <c r="IFP230" s="29"/>
      <c r="IFQ230" s="29"/>
      <c r="IFR230" s="29"/>
      <c r="IFS230" s="29"/>
      <c r="IFT230" s="29"/>
      <c r="IFU230" s="29"/>
      <c r="IFV230" s="29"/>
      <c r="IFW230" s="29"/>
      <c r="IFX230" s="29"/>
      <c r="IFY230" s="29"/>
      <c r="IFZ230" s="29"/>
      <c r="IGA230" s="29"/>
      <c r="IGB230" s="29"/>
      <c r="IGC230" s="29"/>
      <c r="IGD230" s="29"/>
      <c r="IGE230" s="29"/>
      <c r="IGF230" s="29"/>
      <c r="IGG230" s="29"/>
      <c r="IGH230" s="29"/>
      <c r="IGI230" s="29"/>
      <c r="IGJ230" s="29"/>
      <c r="IGK230" s="29"/>
      <c r="IGL230" s="29"/>
      <c r="IGM230" s="29"/>
      <c r="IGN230" s="29"/>
      <c r="IGO230" s="29"/>
      <c r="IGP230" s="29"/>
      <c r="IGQ230" s="29"/>
      <c r="IGR230" s="29"/>
      <c r="IGS230" s="29"/>
      <c r="IGT230" s="29"/>
      <c r="IGU230" s="29"/>
      <c r="IGV230" s="29"/>
      <c r="IGW230" s="29"/>
      <c r="IGX230" s="29"/>
      <c r="IGY230" s="29"/>
      <c r="IGZ230" s="29"/>
      <c r="IHA230" s="29"/>
      <c r="IHB230" s="29"/>
      <c r="IHC230" s="29"/>
      <c r="IHD230" s="29"/>
      <c r="IHE230" s="29"/>
      <c r="IHF230" s="29"/>
      <c r="IHG230" s="29"/>
      <c r="IHH230" s="29"/>
      <c r="IHI230" s="29"/>
      <c r="IHJ230" s="29"/>
      <c r="IHK230" s="29"/>
      <c r="IHL230" s="29"/>
      <c r="IHM230" s="29"/>
      <c r="IHN230" s="29"/>
      <c r="IHO230" s="29"/>
      <c r="IHP230" s="29"/>
      <c r="IHQ230" s="29"/>
      <c r="IHR230" s="29"/>
      <c r="IHS230" s="29"/>
      <c r="IHT230" s="29"/>
      <c r="IHU230" s="29"/>
      <c r="IHV230" s="29"/>
      <c r="IHW230" s="29"/>
      <c r="IHX230" s="29"/>
      <c r="IHY230" s="29"/>
      <c r="IHZ230" s="29"/>
      <c r="IIA230" s="29"/>
      <c r="IIB230" s="29"/>
      <c r="IIC230" s="29"/>
      <c r="IID230" s="29"/>
      <c r="IIE230" s="29"/>
      <c r="IIF230" s="29"/>
      <c r="IIG230" s="29"/>
      <c r="IIH230" s="29"/>
      <c r="III230" s="29"/>
      <c r="IIJ230" s="29"/>
      <c r="IIK230" s="29"/>
      <c r="IIL230" s="29"/>
      <c r="IIM230" s="29"/>
      <c r="IIN230" s="29"/>
      <c r="IIO230" s="29"/>
      <c r="IIP230" s="29"/>
      <c r="IIQ230" s="29"/>
      <c r="IIR230" s="29"/>
      <c r="IIS230" s="29"/>
      <c r="IIT230" s="29"/>
      <c r="IIU230" s="29"/>
      <c r="IIV230" s="29"/>
      <c r="IIW230" s="29"/>
      <c r="IIX230" s="29"/>
      <c r="IIY230" s="29"/>
      <c r="IIZ230" s="29"/>
      <c r="IJA230" s="29"/>
      <c r="IJB230" s="29"/>
      <c r="IJC230" s="29"/>
      <c r="IJD230" s="29"/>
      <c r="IJE230" s="29"/>
      <c r="IJF230" s="29"/>
      <c r="IJG230" s="29"/>
      <c r="IJH230" s="29"/>
      <c r="IJI230" s="29"/>
      <c r="IJJ230" s="29"/>
      <c r="IJK230" s="29"/>
      <c r="IJL230" s="29"/>
      <c r="IJM230" s="29"/>
      <c r="IJN230" s="29"/>
      <c r="IJO230" s="29"/>
      <c r="IJP230" s="29"/>
      <c r="IJQ230" s="29"/>
      <c r="IJR230" s="29"/>
      <c r="IJS230" s="29"/>
      <c r="IJT230" s="29"/>
      <c r="IJU230" s="29"/>
      <c r="IJV230" s="29"/>
      <c r="IJW230" s="29"/>
      <c r="IJX230" s="29"/>
      <c r="IJY230" s="29"/>
      <c r="IJZ230" s="29"/>
      <c r="IKA230" s="29"/>
      <c r="IKB230" s="29"/>
      <c r="IKC230" s="29"/>
      <c r="IKD230" s="29"/>
      <c r="IKE230" s="29"/>
      <c r="IKF230" s="29"/>
      <c r="IKG230" s="29"/>
      <c r="IKH230" s="29"/>
      <c r="IKI230" s="29"/>
      <c r="IKJ230" s="29"/>
      <c r="IKK230" s="29"/>
      <c r="IKL230" s="29"/>
      <c r="IKM230" s="29"/>
      <c r="IKN230" s="29"/>
      <c r="IKO230" s="29"/>
      <c r="IKP230" s="29"/>
      <c r="IKQ230" s="29"/>
      <c r="IKR230" s="29"/>
      <c r="IKS230" s="29"/>
      <c r="IKT230" s="29"/>
      <c r="IKU230" s="29"/>
      <c r="IKV230" s="29"/>
      <c r="IKW230" s="29"/>
      <c r="IKX230" s="29"/>
      <c r="IKY230" s="29"/>
      <c r="IKZ230" s="29"/>
      <c r="ILA230" s="29"/>
      <c r="ILB230" s="29"/>
      <c r="ILC230" s="29"/>
      <c r="ILD230" s="29"/>
      <c r="ILE230" s="29"/>
      <c r="ILF230" s="29"/>
      <c r="ILG230" s="29"/>
      <c r="ILH230" s="29"/>
      <c r="ILI230" s="29"/>
      <c r="ILJ230" s="29"/>
      <c r="ILK230" s="29"/>
      <c r="ILL230" s="29"/>
      <c r="ILM230" s="29"/>
      <c r="ILN230" s="29"/>
      <c r="ILO230" s="29"/>
      <c r="ILP230" s="29"/>
      <c r="ILQ230" s="29"/>
      <c r="ILR230" s="29"/>
      <c r="ILS230" s="29"/>
      <c r="ILT230" s="29"/>
      <c r="ILU230" s="29"/>
      <c r="ILV230" s="29"/>
      <c r="ILW230" s="29"/>
      <c r="ILX230" s="29"/>
      <c r="ILY230" s="29"/>
      <c r="ILZ230" s="29"/>
      <c r="IMA230" s="29"/>
      <c r="IMB230" s="29"/>
      <c r="IMC230" s="29"/>
      <c r="IMD230" s="29"/>
      <c r="IME230" s="29"/>
      <c r="IMF230" s="29"/>
      <c r="IMG230" s="29"/>
      <c r="IMH230" s="29"/>
      <c r="IMI230" s="29"/>
      <c r="IMJ230" s="29"/>
      <c r="IMK230" s="29"/>
      <c r="IML230" s="29"/>
      <c r="IMM230" s="29"/>
      <c r="IMN230" s="29"/>
      <c r="IMO230" s="29"/>
      <c r="IMP230" s="29"/>
      <c r="IMQ230" s="29"/>
      <c r="IMR230" s="29"/>
      <c r="IMS230" s="29"/>
      <c r="IMT230" s="29"/>
      <c r="IMU230" s="29"/>
      <c r="IMV230" s="29"/>
      <c r="IMW230" s="29"/>
      <c r="IMX230" s="29"/>
      <c r="IMY230" s="29"/>
      <c r="IMZ230" s="29"/>
      <c r="INA230" s="29"/>
      <c r="INB230" s="29"/>
      <c r="INC230" s="29"/>
      <c r="IND230" s="29"/>
      <c r="INE230" s="29"/>
      <c r="INF230" s="29"/>
      <c r="ING230" s="29"/>
      <c r="INH230" s="29"/>
      <c r="INI230" s="29"/>
      <c r="INJ230" s="29"/>
      <c r="INK230" s="29"/>
      <c r="INL230" s="29"/>
      <c r="INM230" s="29"/>
      <c r="INN230" s="29"/>
      <c r="INO230" s="29"/>
      <c r="INP230" s="29"/>
      <c r="INQ230" s="29"/>
      <c r="INR230" s="29"/>
      <c r="INS230" s="29"/>
      <c r="INT230" s="29"/>
      <c r="INU230" s="29"/>
      <c r="INV230" s="29"/>
      <c r="INW230" s="29"/>
      <c r="INX230" s="29"/>
      <c r="INY230" s="29"/>
      <c r="INZ230" s="29"/>
      <c r="IOA230" s="29"/>
      <c r="IOB230" s="29"/>
      <c r="IOC230" s="29"/>
      <c r="IOD230" s="29"/>
      <c r="IOE230" s="29"/>
      <c r="IOF230" s="29"/>
      <c r="IOG230" s="29"/>
      <c r="IOH230" s="29"/>
      <c r="IOI230" s="29"/>
      <c r="IOJ230" s="29"/>
      <c r="IOK230" s="29"/>
      <c r="IOL230" s="29"/>
      <c r="IOM230" s="29"/>
      <c r="ION230" s="29"/>
      <c r="IOO230" s="29"/>
      <c r="IOP230" s="29"/>
      <c r="IOQ230" s="29"/>
      <c r="IOR230" s="29"/>
      <c r="IOS230" s="29"/>
      <c r="IOT230" s="29"/>
      <c r="IOU230" s="29"/>
      <c r="IOV230" s="29"/>
      <c r="IOW230" s="29"/>
      <c r="IOX230" s="29"/>
      <c r="IOY230" s="29"/>
      <c r="IOZ230" s="29"/>
      <c r="IPA230" s="29"/>
      <c r="IPB230" s="29"/>
      <c r="IPC230" s="29"/>
      <c r="IPD230" s="29"/>
      <c r="IPE230" s="29"/>
      <c r="IPF230" s="29"/>
      <c r="IPG230" s="29"/>
      <c r="IPH230" s="29"/>
      <c r="IPI230" s="29"/>
      <c r="IPJ230" s="29"/>
      <c r="IPK230" s="29"/>
      <c r="IPL230" s="29"/>
      <c r="IPM230" s="29"/>
      <c r="IPN230" s="29"/>
      <c r="IPO230" s="29"/>
      <c r="IPP230" s="29"/>
      <c r="IPQ230" s="29"/>
      <c r="IPR230" s="29"/>
      <c r="IPS230" s="29"/>
      <c r="IPT230" s="29"/>
      <c r="IPU230" s="29"/>
      <c r="IPV230" s="29"/>
      <c r="IPW230" s="29"/>
      <c r="IPX230" s="29"/>
      <c r="IPY230" s="29"/>
      <c r="IPZ230" s="29"/>
      <c r="IQA230" s="29"/>
      <c r="IQB230" s="29"/>
      <c r="IQC230" s="29"/>
      <c r="IQD230" s="29"/>
      <c r="IQE230" s="29"/>
      <c r="IQF230" s="29"/>
      <c r="IQG230" s="29"/>
      <c r="IQH230" s="29"/>
      <c r="IQI230" s="29"/>
      <c r="IQJ230" s="29"/>
      <c r="IQK230" s="29"/>
      <c r="IQL230" s="29"/>
      <c r="IQM230" s="29"/>
      <c r="IQN230" s="29"/>
      <c r="IQO230" s="29"/>
      <c r="IQP230" s="29"/>
      <c r="IQQ230" s="29"/>
      <c r="IQR230" s="29"/>
      <c r="IQS230" s="29"/>
      <c r="IQT230" s="29"/>
      <c r="IQU230" s="29"/>
      <c r="IQV230" s="29"/>
      <c r="IQW230" s="29"/>
      <c r="IQX230" s="29"/>
      <c r="IQY230" s="29"/>
      <c r="IQZ230" s="29"/>
      <c r="IRA230" s="29"/>
      <c r="IRB230" s="29"/>
      <c r="IRC230" s="29"/>
      <c r="IRD230" s="29"/>
      <c r="IRE230" s="29"/>
      <c r="IRF230" s="29"/>
      <c r="IRG230" s="29"/>
      <c r="IRH230" s="29"/>
      <c r="IRI230" s="29"/>
      <c r="IRJ230" s="29"/>
      <c r="IRK230" s="29"/>
      <c r="IRL230" s="29"/>
      <c r="IRM230" s="29"/>
      <c r="IRN230" s="29"/>
      <c r="IRO230" s="29"/>
      <c r="IRP230" s="29"/>
      <c r="IRQ230" s="29"/>
      <c r="IRR230" s="29"/>
      <c r="IRS230" s="29"/>
      <c r="IRT230" s="29"/>
      <c r="IRU230" s="29"/>
      <c r="IRV230" s="29"/>
      <c r="IRW230" s="29"/>
      <c r="IRX230" s="29"/>
      <c r="IRY230" s="29"/>
      <c r="IRZ230" s="29"/>
      <c r="ISA230" s="29"/>
      <c r="ISB230" s="29"/>
      <c r="ISC230" s="29"/>
      <c r="ISD230" s="29"/>
      <c r="ISE230" s="29"/>
      <c r="ISF230" s="29"/>
      <c r="ISG230" s="29"/>
      <c r="ISH230" s="29"/>
      <c r="ISI230" s="29"/>
      <c r="ISJ230" s="29"/>
      <c r="ISK230" s="29"/>
      <c r="ISL230" s="29"/>
      <c r="ISM230" s="29"/>
      <c r="ISN230" s="29"/>
      <c r="ISO230" s="29"/>
      <c r="ISP230" s="29"/>
      <c r="ISQ230" s="29"/>
      <c r="ISR230" s="29"/>
      <c r="ISS230" s="29"/>
      <c r="IST230" s="29"/>
      <c r="ISU230" s="29"/>
      <c r="ISV230" s="29"/>
      <c r="ISW230" s="29"/>
      <c r="ISX230" s="29"/>
      <c r="ISY230" s="29"/>
      <c r="ISZ230" s="29"/>
      <c r="ITA230" s="29"/>
      <c r="ITB230" s="29"/>
      <c r="ITC230" s="29"/>
      <c r="ITD230" s="29"/>
      <c r="ITE230" s="29"/>
      <c r="ITF230" s="29"/>
      <c r="ITG230" s="29"/>
      <c r="ITH230" s="29"/>
      <c r="ITI230" s="29"/>
      <c r="ITJ230" s="29"/>
      <c r="ITK230" s="29"/>
      <c r="ITL230" s="29"/>
      <c r="ITM230" s="29"/>
      <c r="ITN230" s="29"/>
      <c r="ITO230" s="29"/>
      <c r="ITP230" s="29"/>
      <c r="ITQ230" s="29"/>
      <c r="ITR230" s="29"/>
      <c r="ITS230" s="29"/>
      <c r="ITT230" s="29"/>
      <c r="ITU230" s="29"/>
      <c r="ITV230" s="29"/>
      <c r="ITW230" s="29"/>
      <c r="ITX230" s="29"/>
      <c r="ITY230" s="29"/>
      <c r="ITZ230" s="29"/>
      <c r="IUA230" s="29"/>
      <c r="IUB230" s="29"/>
      <c r="IUC230" s="29"/>
      <c r="IUD230" s="29"/>
      <c r="IUE230" s="29"/>
      <c r="IUF230" s="29"/>
      <c r="IUG230" s="29"/>
      <c r="IUH230" s="29"/>
      <c r="IUI230" s="29"/>
      <c r="IUJ230" s="29"/>
      <c r="IUK230" s="29"/>
      <c r="IUL230" s="29"/>
      <c r="IUM230" s="29"/>
      <c r="IUN230" s="29"/>
      <c r="IUO230" s="29"/>
      <c r="IUP230" s="29"/>
      <c r="IUQ230" s="29"/>
      <c r="IUR230" s="29"/>
      <c r="IUS230" s="29"/>
      <c r="IUT230" s="29"/>
      <c r="IUU230" s="29"/>
      <c r="IUV230" s="29"/>
      <c r="IUW230" s="29"/>
      <c r="IUX230" s="29"/>
      <c r="IUY230" s="29"/>
      <c r="IUZ230" s="29"/>
      <c r="IVA230" s="29"/>
      <c r="IVB230" s="29"/>
      <c r="IVC230" s="29"/>
      <c r="IVD230" s="29"/>
      <c r="IVE230" s="29"/>
      <c r="IVF230" s="29"/>
      <c r="IVG230" s="29"/>
      <c r="IVH230" s="29"/>
      <c r="IVI230" s="29"/>
      <c r="IVJ230" s="29"/>
      <c r="IVK230" s="29"/>
      <c r="IVL230" s="29"/>
      <c r="IVM230" s="29"/>
      <c r="IVN230" s="29"/>
      <c r="IVO230" s="29"/>
      <c r="IVP230" s="29"/>
      <c r="IVQ230" s="29"/>
      <c r="IVR230" s="29"/>
      <c r="IVS230" s="29"/>
      <c r="IVT230" s="29"/>
      <c r="IVU230" s="29"/>
      <c r="IVV230" s="29"/>
      <c r="IVW230" s="29"/>
      <c r="IVX230" s="29"/>
      <c r="IVY230" s="29"/>
      <c r="IVZ230" s="29"/>
      <c r="IWA230" s="29"/>
      <c r="IWB230" s="29"/>
      <c r="IWC230" s="29"/>
      <c r="IWD230" s="29"/>
      <c r="IWE230" s="29"/>
      <c r="IWF230" s="29"/>
      <c r="IWG230" s="29"/>
      <c r="IWH230" s="29"/>
      <c r="IWI230" s="29"/>
      <c r="IWJ230" s="29"/>
      <c r="IWK230" s="29"/>
      <c r="IWL230" s="29"/>
      <c r="IWM230" s="29"/>
      <c r="IWN230" s="29"/>
      <c r="IWO230" s="29"/>
      <c r="IWP230" s="29"/>
      <c r="IWQ230" s="29"/>
      <c r="IWR230" s="29"/>
      <c r="IWS230" s="29"/>
      <c r="IWT230" s="29"/>
      <c r="IWU230" s="29"/>
      <c r="IWV230" s="29"/>
      <c r="IWW230" s="29"/>
      <c r="IWX230" s="29"/>
      <c r="IWY230" s="29"/>
      <c r="IWZ230" s="29"/>
      <c r="IXA230" s="29"/>
      <c r="IXB230" s="29"/>
      <c r="IXC230" s="29"/>
      <c r="IXD230" s="29"/>
      <c r="IXE230" s="29"/>
      <c r="IXF230" s="29"/>
      <c r="IXG230" s="29"/>
      <c r="IXH230" s="29"/>
      <c r="IXI230" s="29"/>
      <c r="IXJ230" s="29"/>
      <c r="IXK230" s="29"/>
      <c r="IXL230" s="29"/>
      <c r="IXM230" s="29"/>
      <c r="IXN230" s="29"/>
      <c r="IXO230" s="29"/>
      <c r="IXP230" s="29"/>
      <c r="IXQ230" s="29"/>
      <c r="IXR230" s="29"/>
      <c r="IXS230" s="29"/>
      <c r="IXT230" s="29"/>
      <c r="IXU230" s="29"/>
      <c r="IXV230" s="29"/>
      <c r="IXW230" s="29"/>
      <c r="IXX230" s="29"/>
      <c r="IXY230" s="29"/>
      <c r="IXZ230" s="29"/>
      <c r="IYA230" s="29"/>
      <c r="IYB230" s="29"/>
      <c r="IYC230" s="29"/>
      <c r="IYD230" s="29"/>
      <c r="IYE230" s="29"/>
      <c r="IYF230" s="29"/>
      <c r="IYG230" s="29"/>
      <c r="IYH230" s="29"/>
      <c r="IYI230" s="29"/>
      <c r="IYJ230" s="29"/>
      <c r="IYK230" s="29"/>
      <c r="IYL230" s="29"/>
      <c r="IYM230" s="29"/>
      <c r="IYN230" s="29"/>
      <c r="IYO230" s="29"/>
      <c r="IYP230" s="29"/>
      <c r="IYQ230" s="29"/>
      <c r="IYR230" s="29"/>
      <c r="IYS230" s="29"/>
      <c r="IYT230" s="29"/>
      <c r="IYU230" s="29"/>
      <c r="IYV230" s="29"/>
      <c r="IYW230" s="29"/>
      <c r="IYX230" s="29"/>
      <c r="IYY230" s="29"/>
      <c r="IYZ230" s="29"/>
      <c r="IZA230" s="29"/>
      <c r="IZB230" s="29"/>
      <c r="IZC230" s="29"/>
      <c r="IZD230" s="29"/>
      <c r="IZE230" s="29"/>
      <c r="IZF230" s="29"/>
      <c r="IZG230" s="29"/>
      <c r="IZH230" s="29"/>
      <c r="IZI230" s="29"/>
      <c r="IZJ230" s="29"/>
      <c r="IZK230" s="29"/>
      <c r="IZL230" s="29"/>
      <c r="IZM230" s="29"/>
      <c r="IZN230" s="29"/>
      <c r="IZO230" s="29"/>
      <c r="IZP230" s="29"/>
      <c r="IZQ230" s="29"/>
      <c r="IZR230" s="29"/>
      <c r="IZS230" s="29"/>
      <c r="IZT230" s="29"/>
      <c r="IZU230" s="29"/>
      <c r="IZV230" s="29"/>
      <c r="IZW230" s="29"/>
      <c r="IZX230" s="29"/>
      <c r="IZY230" s="29"/>
      <c r="IZZ230" s="29"/>
      <c r="JAA230" s="29"/>
      <c r="JAB230" s="29"/>
      <c r="JAC230" s="29"/>
      <c r="JAD230" s="29"/>
      <c r="JAE230" s="29"/>
      <c r="JAF230" s="29"/>
      <c r="JAG230" s="29"/>
      <c r="JAH230" s="29"/>
      <c r="JAI230" s="29"/>
      <c r="JAJ230" s="29"/>
      <c r="JAK230" s="29"/>
      <c r="JAL230" s="29"/>
      <c r="JAM230" s="29"/>
      <c r="JAN230" s="29"/>
      <c r="JAO230" s="29"/>
      <c r="JAP230" s="29"/>
      <c r="JAQ230" s="29"/>
      <c r="JAR230" s="29"/>
      <c r="JAS230" s="29"/>
      <c r="JAT230" s="29"/>
      <c r="JAU230" s="29"/>
      <c r="JAV230" s="29"/>
      <c r="JAW230" s="29"/>
      <c r="JAX230" s="29"/>
      <c r="JAY230" s="29"/>
      <c r="JAZ230" s="29"/>
      <c r="JBA230" s="29"/>
      <c r="JBB230" s="29"/>
      <c r="JBC230" s="29"/>
      <c r="JBD230" s="29"/>
      <c r="JBE230" s="29"/>
      <c r="JBF230" s="29"/>
      <c r="JBG230" s="29"/>
      <c r="JBH230" s="29"/>
      <c r="JBI230" s="29"/>
      <c r="JBJ230" s="29"/>
      <c r="JBK230" s="29"/>
      <c r="JBL230" s="29"/>
      <c r="JBM230" s="29"/>
      <c r="JBN230" s="29"/>
      <c r="JBO230" s="29"/>
      <c r="JBP230" s="29"/>
      <c r="JBQ230" s="29"/>
      <c r="JBR230" s="29"/>
      <c r="JBS230" s="29"/>
      <c r="JBT230" s="29"/>
      <c r="JBU230" s="29"/>
      <c r="JBV230" s="29"/>
      <c r="JBW230" s="29"/>
      <c r="JBX230" s="29"/>
      <c r="JBY230" s="29"/>
      <c r="JBZ230" s="29"/>
      <c r="JCA230" s="29"/>
      <c r="JCB230" s="29"/>
      <c r="JCC230" s="29"/>
      <c r="JCD230" s="29"/>
      <c r="JCE230" s="29"/>
      <c r="JCF230" s="29"/>
      <c r="JCG230" s="29"/>
      <c r="JCH230" s="29"/>
      <c r="JCI230" s="29"/>
      <c r="JCJ230" s="29"/>
      <c r="JCK230" s="29"/>
      <c r="JCL230" s="29"/>
      <c r="JCM230" s="29"/>
      <c r="JCN230" s="29"/>
      <c r="JCO230" s="29"/>
      <c r="JCP230" s="29"/>
      <c r="JCQ230" s="29"/>
      <c r="JCR230" s="29"/>
      <c r="JCS230" s="29"/>
      <c r="JCT230" s="29"/>
      <c r="JCU230" s="29"/>
      <c r="JCV230" s="29"/>
      <c r="JCW230" s="29"/>
      <c r="JCX230" s="29"/>
      <c r="JCY230" s="29"/>
      <c r="JCZ230" s="29"/>
      <c r="JDA230" s="29"/>
      <c r="JDB230" s="29"/>
      <c r="JDC230" s="29"/>
      <c r="JDD230" s="29"/>
      <c r="JDE230" s="29"/>
      <c r="JDF230" s="29"/>
      <c r="JDG230" s="29"/>
      <c r="JDH230" s="29"/>
      <c r="JDI230" s="29"/>
      <c r="JDJ230" s="29"/>
      <c r="JDK230" s="29"/>
      <c r="JDL230" s="29"/>
      <c r="JDM230" s="29"/>
      <c r="JDN230" s="29"/>
      <c r="JDO230" s="29"/>
      <c r="JDP230" s="29"/>
      <c r="JDQ230" s="29"/>
      <c r="JDR230" s="29"/>
      <c r="JDS230" s="29"/>
      <c r="JDT230" s="29"/>
      <c r="JDU230" s="29"/>
      <c r="JDV230" s="29"/>
      <c r="JDW230" s="29"/>
      <c r="JDX230" s="29"/>
      <c r="JDY230" s="29"/>
      <c r="JDZ230" s="29"/>
      <c r="JEA230" s="29"/>
      <c r="JEB230" s="29"/>
      <c r="JEC230" s="29"/>
      <c r="JED230" s="29"/>
      <c r="JEE230" s="29"/>
      <c r="JEF230" s="29"/>
      <c r="JEG230" s="29"/>
      <c r="JEH230" s="29"/>
      <c r="JEI230" s="29"/>
      <c r="JEJ230" s="29"/>
      <c r="JEK230" s="29"/>
      <c r="JEL230" s="29"/>
      <c r="JEM230" s="29"/>
      <c r="JEN230" s="29"/>
      <c r="JEO230" s="29"/>
      <c r="JEP230" s="29"/>
      <c r="JEQ230" s="29"/>
      <c r="JER230" s="29"/>
      <c r="JES230" s="29"/>
      <c r="JET230" s="29"/>
      <c r="JEU230" s="29"/>
      <c r="JEV230" s="29"/>
      <c r="JEW230" s="29"/>
      <c r="JEX230" s="29"/>
      <c r="JEY230" s="29"/>
      <c r="JEZ230" s="29"/>
      <c r="JFA230" s="29"/>
      <c r="JFB230" s="29"/>
      <c r="JFC230" s="29"/>
      <c r="JFD230" s="29"/>
      <c r="JFE230" s="29"/>
      <c r="JFF230" s="29"/>
      <c r="JFG230" s="29"/>
      <c r="JFH230" s="29"/>
      <c r="JFI230" s="29"/>
      <c r="JFJ230" s="29"/>
      <c r="JFK230" s="29"/>
      <c r="JFL230" s="29"/>
      <c r="JFM230" s="29"/>
      <c r="JFN230" s="29"/>
      <c r="JFO230" s="29"/>
      <c r="JFP230" s="29"/>
      <c r="JFQ230" s="29"/>
      <c r="JFR230" s="29"/>
      <c r="JFS230" s="29"/>
      <c r="JFT230" s="29"/>
      <c r="JFU230" s="29"/>
      <c r="JFV230" s="29"/>
      <c r="JFW230" s="29"/>
      <c r="JFX230" s="29"/>
      <c r="JFY230" s="29"/>
      <c r="JFZ230" s="29"/>
      <c r="JGA230" s="29"/>
      <c r="JGB230" s="29"/>
      <c r="JGC230" s="29"/>
      <c r="JGD230" s="29"/>
      <c r="JGE230" s="29"/>
      <c r="JGF230" s="29"/>
      <c r="JGG230" s="29"/>
      <c r="JGH230" s="29"/>
      <c r="JGI230" s="29"/>
      <c r="JGJ230" s="29"/>
      <c r="JGK230" s="29"/>
      <c r="JGL230" s="29"/>
      <c r="JGM230" s="29"/>
      <c r="JGN230" s="29"/>
      <c r="JGO230" s="29"/>
      <c r="JGP230" s="29"/>
      <c r="JGQ230" s="29"/>
      <c r="JGR230" s="29"/>
      <c r="JGS230" s="29"/>
      <c r="JGT230" s="29"/>
      <c r="JGU230" s="29"/>
      <c r="JGV230" s="29"/>
      <c r="JGW230" s="29"/>
      <c r="JGX230" s="29"/>
      <c r="JGY230" s="29"/>
      <c r="JGZ230" s="29"/>
      <c r="JHA230" s="29"/>
      <c r="JHB230" s="29"/>
      <c r="JHC230" s="29"/>
      <c r="JHD230" s="29"/>
      <c r="JHE230" s="29"/>
      <c r="JHF230" s="29"/>
      <c r="JHG230" s="29"/>
      <c r="JHH230" s="29"/>
      <c r="JHI230" s="29"/>
      <c r="JHJ230" s="29"/>
      <c r="JHK230" s="29"/>
      <c r="JHL230" s="29"/>
      <c r="JHM230" s="29"/>
      <c r="JHN230" s="29"/>
      <c r="JHO230" s="29"/>
      <c r="JHP230" s="29"/>
      <c r="JHQ230" s="29"/>
      <c r="JHR230" s="29"/>
      <c r="JHS230" s="29"/>
      <c r="JHT230" s="29"/>
      <c r="JHU230" s="29"/>
      <c r="JHV230" s="29"/>
      <c r="JHW230" s="29"/>
      <c r="JHX230" s="29"/>
      <c r="JHY230" s="29"/>
      <c r="JHZ230" s="29"/>
      <c r="JIA230" s="29"/>
      <c r="JIB230" s="29"/>
      <c r="JIC230" s="29"/>
      <c r="JID230" s="29"/>
      <c r="JIE230" s="29"/>
      <c r="JIF230" s="29"/>
      <c r="JIG230" s="29"/>
      <c r="JIH230" s="29"/>
      <c r="JII230" s="29"/>
      <c r="JIJ230" s="29"/>
      <c r="JIK230" s="29"/>
      <c r="JIL230" s="29"/>
      <c r="JIM230" s="29"/>
      <c r="JIN230" s="29"/>
      <c r="JIO230" s="29"/>
      <c r="JIP230" s="29"/>
      <c r="JIQ230" s="29"/>
      <c r="JIR230" s="29"/>
      <c r="JIS230" s="29"/>
      <c r="JIT230" s="29"/>
      <c r="JIU230" s="29"/>
      <c r="JIV230" s="29"/>
      <c r="JIW230" s="29"/>
      <c r="JIX230" s="29"/>
      <c r="JIY230" s="29"/>
      <c r="JIZ230" s="29"/>
      <c r="JJA230" s="29"/>
      <c r="JJB230" s="29"/>
      <c r="JJC230" s="29"/>
      <c r="JJD230" s="29"/>
      <c r="JJE230" s="29"/>
      <c r="JJF230" s="29"/>
      <c r="JJG230" s="29"/>
      <c r="JJH230" s="29"/>
      <c r="JJI230" s="29"/>
      <c r="JJJ230" s="29"/>
      <c r="JJK230" s="29"/>
      <c r="JJL230" s="29"/>
      <c r="JJM230" s="29"/>
      <c r="JJN230" s="29"/>
      <c r="JJO230" s="29"/>
      <c r="JJP230" s="29"/>
      <c r="JJQ230" s="29"/>
      <c r="JJR230" s="29"/>
      <c r="JJS230" s="29"/>
      <c r="JJT230" s="29"/>
      <c r="JJU230" s="29"/>
      <c r="JJV230" s="29"/>
      <c r="JJW230" s="29"/>
      <c r="JJX230" s="29"/>
      <c r="JJY230" s="29"/>
      <c r="JJZ230" s="29"/>
      <c r="JKA230" s="29"/>
      <c r="JKB230" s="29"/>
      <c r="JKC230" s="29"/>
      <c r="JKD230" s="29"/>
      <c r="JKE230" s="29"/>
      <c r="JKF230" s="29"/>
      <c r="JKG230" s="29"/>
      <c r="JKH230" s="29"/>
      <c r="JKI230" s="29"/>
      <c r="JKJ230" s="29"/>
      <c r="JKK230" s="29"/>
      <c r="JKL230" s="29"/>
      <c r="JKM230" s="29"/>
      <c r="JKN230" s="29"/>
      <c r="JKO230" s="29"/>
      <c r="JKP230" s="29"/>
      <c r="JKQ230" s="29"/>
      <c r="JKR230" s="29"/>
      <c r="JKS230" s="29"/>
      <c r="JKT230" s="29"/>
      <c r="JKU230" s="29"/>
      <c r="JKV230" s="29"/>
      <c r="JKW230" s="29"/>
      <c r="JKX230" s="29"/>
      <c r="JKY230" s="29"/>
      <c r="JKZ230" s="29"/>
      <c r="JLA230" s="29"/>
      <c r="JLB230" s="29"/>
      <c r="JLC230" s="29"/>
      <c r="JLD230" s="29"/>
      <c r="JLE230" s="29"/>
      <c r="JLF230" s="29"/>
      <c r="JLG230" s="29"/>
      <c r="JLH230" s="29"/>
      <c r="JLI230" s="29"/>
      <c r="JLJ230" s="29"/>
      <c r="JLK230" s="29"/>
      <c r="JLL230" s="29"/>
      <c r="JLM230" s="29"/>
      <c r="JLN230" s="29"/>
      <c r="JLO230" s="29"/>
      <c r="JLP230" s="29"/>
      <c r="JLQ230" s="29"/>
      <c r="JLR230" s="29"/>
      <c r="JLS230" s="29"/>
      <c r="JLT230" s="29"/>
      <c r="JLU230" s="29"/>
      <c r="JLV230" s="29"/>
      <c r="JLW230" s="29"/>
      <c r="JLX230" s="29"/>
      <c r="JLY230" s="29"/>
      <c r="JLZ230" s="29"/>
      <c r="JMA230" s="29"/>
      <c r="JMB230" s="29"/>
      <c r="JMC230" s="29"/>
      <c r="JMD230" s="29"/>
      <c r="JME230" s="29"/>
      <c r="JMF230" s="29"/>
      <c r="JMG230" s="29"/>
      <c r="JMH230" s="29"/>
      <c r="JMI230" s="29"/>
      <c r="JMJ230" s="29"/>
      <c r="JMK230" s="29"/>
      <c r="JML230" s="29"/>
      <c r="JMM230" s="29"/>
      <c r="JMN230" s="29"/>
      <c r="JMO230" s="29"/>
      <c r="JMP230" s="29"/>
      <c r="JMQ230" s="29"/>
      <c r="JMR230" s="29"/>
      <c r="JMS230" s="29"/>
      <c r="JMT230" s="29"/>
      <c r="JMU230" s="29"/>
      <c r="JMV230" s="29"/>
      <c r="JMW230" s="29"/>
      <c r="JMX230" s="29"/>
      <c r="JMY230" s="29"/>
      <c r="JMZ230" s="29"/>
      <c r="JNA230" s="29"/>
      <c r="JNB230" s="29"/>
      <c r="JNC230" s="29"/>
      <c r="JND230" s="29"/>
      <c r="JNE230" s="29"/>
      <c r="JNF230" s="29"/>
      <c r="JNG230" s="29"/>
      <c r="JNH230" s="29"/>
      <c r="JNI230" s="29"/>
      <c r="JNJ230" s="29"/>
      <c r="JNK230" s="29"/>
      <c r="JNL230" s="29"/>
      <c r="JNM230" s="29"/>
      <c r="JNN230" s="29"/>
      <c r="JNO230" s="29"/>
      <c r="JNP230" s="29"/>
      <c r="JNQ230" s="29"/>
      <c r="JNR230" s="29"/>
      <c r="JNS230" s="29"/>
      <c r="JNT230" s="29"/>
      <c r="JNU230" s="29"/>
      <c r="JNV230" s="29"/>
      <c r="JNW230" s="29"/>
      <c r="JNX230" s="29"/>
      <c r="JNY230" s="29"/>
      <c r="JNZ230" s="29"/>
      <c r="JOA230" s="29"/>
      <c r="JOB230" s="29"/>
      <c r="JOC230" s="29"/>
      <c r="JOD230" s="29"/>
      <c r="JOE230" s="29"/>
      <c r="JOF230" s="29"/>
      <c r="JOG230" s="29"/>
      <c r="JOH230" s="29"/>
      <c r="JOI230" s="29"/>
      <c r="JOJ230" s="29"/>
      <c r="JOK230" s="29"/>
      <c r="JOL230" s="29"/>
      <c r="JOM230" s="29"/>
      <c r="JON230" s="29"/>
      <c r="JOO230" s="29"/>
      <c r="JOP230" s="29"/>
      <c r="JOQ230" s="29"/>
      <c r="JOR230" s="29"/>
      <c r="JOS230" s="29"/>
      <c r="JOT230" s="29"/>
      <c r="JOU230" s="29"/>
      <c r="JOV230" s="29"/>
      <c r="JOW230" s="29"/>
      <c r="JOX230" s="29"/>
      <c r="JOY230" s="29"/>
      <c r="JOZ230" s="29"/>
      <c r="JPA230" s="29"/>
      <c r="JPB230" s="29"/>
      <c r="JPC230" s="29"/>
      <c r="JPD230" s="29"/>
      <c r="JPE230" s="29"/>
      <c r="JPF230" s="29"/>
      <c r="JPG230" s="29"/>
      <c r="JPH230" s="29"/>
      <c r="JPI230" s="29"/>
      <c r="JPJ230" s="29"/>
      <c r="JPK230" s="29"/>
      <c r="JPL230" s="29"/>
      <c r="JPM230" s="29"/>
      <c r="JPN230" s="29"/>
      <c r="JPO230" s="29"/>
      <c r="JPP230" s="29"/>
      <c r="JPQ230" s="29"/>
      <c r="JPR230" s="29"/>
      <c r="JPS230" s="29"/>
      <c r="JPT230" s="29"/>
      <c r="JPU230" s="29"/>
      <c r="JPV230" s="29"/>
      <c r="JPW230" s="29"/>
      <c r="JPX230" s="29"/>
      <c r="JPY230" s="29"/>
      <c r="JPZ230" s="29"/>
      <c r="JQA230" s="29"/>
      <c r="JQB230" s="29"/>
      <c r="JQC230" s="29"/>
      <c r="JQD230" s="29"/>
      <c r="JQE230" s="29"/>
      <c r="JQF230" s="29"/>
      <c r="JQG230" s="29"/>
      <c r="JQH230" s="29"/>
      <c r="JQI230" s="29"/>
      <c r="JQJ230" s="29"/>
      <c r="JQK230" s="29"/>
      <c r="JQL230" s="29"/>
      <c r="JQM230" s="29"/>
      <c r="JQN230" s="29"/>
      <c r="JQO230" s="29"/>
      <c r="JQP230" s="29"/>
      <c r="JQQ230" s="29"/>
      <c r="JQR230" s="29"/>
      <c r="JQS230" s="29"/>
      <c r="JQT230" s="29"/>
      <c r="JQU230" s="29"/>
      <c r="JQV230" s="29"/>
      <c r="JQW230" s="29"/>
      <c r="JQX230" s="29"/>
      <c r="JQY230" s="29"/>
      <c r="JQZ230" s="29"/>
      <c r="JRA230" s="29"/>
      <c r="JRB230" s="29"/>
      <c r="JRC230" s="29"/>
      <c r="JRD230" s="29"/>
      <c r="JRE230" s="29"/>
      <c r="JRF230" s="29"/>
      <c r="JRG230" s="29"/>
      <c r="JRH230" s="29"/>
      <c r="JRI230" s="29"/>
      <c r="JRJ230" s="29"/>
      <c r="JRK230" s="29"/>
      <c r="JRL230" s="29"/>
      <c r="JRM230" s="29"/>
      <c r="JRN230" s="29"/>
      <c r="JRO230" s="29"/>
      <c r="JRP230" s="29"/>
      <c r="JRQ230" s="29"/>
      <c r="JRR230" s="29"/>
      <c r="JRS230" s="29"/>
      <c r="JRT230" s="29"/>
      <c r="JRU230" s="29"/>
      <c r="JRV230" s="29"/>
      <c r="JRW230" s="29"/>
      <c r="JRX230" s="29"/>
      <c r="JRY230" s="29"/>
      <c r="JRZ230" s="29"/>
      <c r="JSA230" s="29"/>
      <c r="JSB230" s="29"/>
      <c r="JSC230" s="29"/>
      <c r="JSD230" s="29"/>
      <c r="JSE230" s="29"/>
      <c r="JSF230" s="29"/>
      <c r="JSG230" s="29"/>
      <c r="JSH230" s="29"/>
      <c r="JSI230" s="29"/>
      <c r="JSJ230" s="29"/>
      <c r="JSK230" s="29"/>
      <c r="JSL230" s="29"/>
      <c r="JSM230" s="29"/>
      <c r="JSN230" s="29"/>
      <c r="JSO230" s="29"/>
      <c r="JSP230" s="29"/>
      <c r="JSQ230" s="29"/>
      <c r="JSR230" s="29"/>
      <c r="JSS230" s="29"/>
      <c r="JST230" s="29"/>
      <c r="JSU230" s="29"/>
      <c r="JSV230" s="29"/>
      <c r="JSW230" s="29"/>
      <c r="JSX230" s="29"/>
      <c r="JSY230" s="29"/>
      <c r="JSZ230" s="29"/>
      <c r="JTA230" s="29"/>
      <c r="JTB230" s="29"/>
      <c r="JTC230" s="29"/>
      <c r="JTD230" s="29"/>
      <c r="JTE230" s="29"/>
      <c r="JTF230" s="29"/>
      <c r="JTG230" s="29"/>
      <c r="JTH230" s="29"/>
      <c r="JTI230" s="29"/>
      <c r="JTJ230" s="29"/>
      <c r="JTK230" s="29"/>
      <c r="JTL230" s="29"/>
      <c r="JTM230" s="29"/>
      <c r="JTN230" s="29"/>
      <c r="JTO230" s="29"/>
      <c r="JTP230" s="29"/>
      <c r="JTQ230" s="29"/>
      <c r="JTR230" s="29"/>
      <c r="JTS230" s="29"/>
      <c r="JTT230" s="29"/>
      <c r="JTU230" s="29"/>
      <c r="JTV230" s="29"/>
      <c r="JTW230" s="29"/>
      <c r="JTX230" s="29"/>
      <c r="JTY230" s="29"/>
      <c r="JTZ230" s="29"/>
      <c r="JUA230" s="29"/>
      <c r="JUB230" s="29"/>
      <c r="JUC230" s="29"/>
      <c r="JUD230" s="29"/>
      <c r="JUE230" s="29"/>
      <c r="JUF230" s="29"/>
      <c r="JUG230" s="29"/>
      <c r="JUH230" s="29"/>
      <c r="JUI230" s="29"/>
      <c r="JUJ230" s="29"/>
      <c r="JUK230" s="29"/>
      <c r="JUL230" s="29"/>
      <c r="JUM230" s="29"/>
      <c r="JUN230" s="29"/>
      <c r="JUO230" s="29"/>
      <c r="JUP230" s="29"/>
      <c r="JUQ230" s="29"/>
      <c r="JUR230" s="29"/>
      <c r="JUS230" s="29"/>
      <c r="JUT230" s="29"/>
      <c r="JUU230" s="29"/>
      <c r="JUV230" s="29"/>
      <c r="JUW230" s="29"/>
      <c r="JUX230" s="29"/>
      <c r="JUY230" s="29"/>
      <c r="JUZ230" s="29"/>
      <c r="JVA230" s="29"/>
      <c r="JVB230" s="29"/>
      <c r="JVC230" s="29"/>
      <c r="JVD230" s="29"/>
      <c r="JVE230" s="29"/>
      <c r="JVF230" s="29"/>
      <c r="JVG230" s="29"/>
      <c r="JVH230" s="29"/>
      <c r="JVI230" s="29"/>
      <c r="JVJ230" s="29"/>
      <c r="JVK230" s="29"/>
      <c r="JVL230" s="29"/>
      <c r="JVM230" s="29"/>
      <c r="JVN230" s="29"/>
      <c r="JVO230" s="29"/>
      <c r="JVP230" s="29"/>
      <c r="JVQ230" s="29"/>
      <c r="JVR230" s="29"/>
      <c r="JVS230" s="29"/>
      <c r="JVT230" s="29"/>
      <c r="JVU230" s="29"/>
      <c r="JVV230" s="29"/>
      <c r="JVW230" s="29"/>
      <c r="JVX230" s="29"/>
      <c r="JVY230" s="29"/>
      <c r="JVZ230" s="29"/>
      <c r="JWA230" s="29"/>
      <c r="JWB230" s="29"/>
      <c r="JWC230" s="29"/>
      <c r="JWD230" s="29"/>
      <c r="JWE230" s="29"/>
      <c r="JWF230" s="29"/>
      <c r="JWG230" s="29"/>
      <c r="JWH230" s="29"/>
      <c r="JWI230" s="29"/>
      <c r="JWJ230" s="29"/>
      <c r="JWK230" s="29"/>
      <c r="JWL230" s="29"/>
      <c r="JWM230" s="29"/>
      <c r="JWN230" s="29"/>
      <c r="JWO230" s="29"/>
      <c r="JWP230" s="29"/>
      <c r="JWQ230" s="29"/>
      <c r="JWR230" s="29"/>
      <c r="JWS230" s="29"/>
      <c r="JWT230" s="29"/>
      <c r="JWU230" s="29"/>
      <c r="JWV230" s="29"/>
      <c r="JWW230" s="29"/>
      <c r="JWX230" s="29"/>
      <c r="JWY230" s="29"/>
      <c r="JWZ230" s="29"/>
      <c r="JXA230" s="29"/>
      <c r="JXB230" s="29"/>
      <c r="JXC230" s="29"/>
      <c r="JXD230" s="29"/>
      <c r="JXE230" s="29"/>
      <c r="JXF230" s="29"/>
      <c r="JXG230" s="29"/>
      <c r="JXH230" s="29"/>
      <c r="JXI230" s="29"/>
      <c r="JXJ230" s="29"/>
      <c r="JXK230" s="29"/>
      <c r="JXL230" s="29"/>
      <c r="JXM230" s="29"/>
      <c r="JXN230" s="29"/>
      <c r="JXO230" s="29"/>
      <c r="JXP230" s="29"/>
      <c r="JXQ230" s="29"/>
      <c r="JXR230" s="29"/>
      <c r="JXS230" s="29"/>
      <c r="JXT230" s="29"/>
      <c r="JXU230" s="29"/>
      <c r="JXV230" s="29"/>
      <c r="JXW230" s="29"/>
      <c r="JXX230" s="29"/>
      <c r="JXY230" s="29"/>
      <c r="JXZ230" s="29"/>
      <c r="JYA230" s="29"/>
      <c r="JYB230" s="29"/>
      <c r="JYC230" s="29"/>
      <c r="JYD230" s="29"/>
      <c r="JYE230" s="29"/>
      <c r="JYF230" s="29"/>
      <c r="JYG230" s="29"/>
      <c r="JYH230" s="29"/>
      <c r="JYI230" s="29"/>
      <c r="JYJ230" s="29"/>
      <c r="JYK230" s="29"/>
      <c r="JYL230" s="29"/>
      <c r="JYM230" s="29"/>
      <c r="JYN230" s="29"/>
      <c r="JYO230" s="29"/>
      <c r="JYP230" s="29"/>
      <c r="JYQ230" s="29"/>
      <c r="JYR230" s="29"/>
      <c r="JYS230" s="29"/>
      <c r="JYT230" s="29"/>
      <c r="JYU230" s="29"/>
      <c r="JYV230" s="29"/>
      <c r="JYW230" s="29"/>
      <c r="JYX230" s="29"/>
      <c r="JYY230" s="29"/>
      <c r="JYZ230" s="29"/>
      <c r="JZA230" s="29"/>
      <c r="JZB230" s="29"/>
      <c r="JZC230" s="29"/>
      <c r="JZD230" s="29"/>
      <c r="JZE230" s="29"/>
      <c r="JZF230" s="29"/>
      <c r="JZG230" s="29"/>
      <c r="JZH230" s="29"/>
      <c r="JZI230" s="29"/>
      <c r="JZJ230" s="29"/>
      <c r="JZK230" s="29"/>
      <c r="JZL230" s="29"/>
      <c r="JZM230" s="29"/>
      <c r="JZN230" s="29"/>
      <c r="JZO230" s="29"/>
      <c r="JZP230" s="29"/>
      <c r="JZQ230" s="29"/>
      <c r="JZR230" s="29"/>
      <c r="JZS230" s="29"/>
      <c r="JZT230" s="29"/>
      <c r="JZU230" s="29"/>
      <c r="JZV230" s="29"/>
      <c r="JZW230" s="29"/>
      <c r="JZX230" s="29"/>
      <c r="JZY230" s="29"/>
      <c r="JZZ230" s="29"/>
      <c r="KAA230" s="29"/>
      <c r="KAB230" s="29"/>
      <c r="KAC230" s="29"/>
      <c r="KAD230" s="29"/>
      <c r="KAE230" s="29"/>
      <c r="KAF230" s="29"/>
      <c r="KAG230" s="29"/>
      <c r="KAH230" s="29"/>
      <c r="KAI230" s="29"/>
      <c r="KAJ230" s="29"/>
      <c r="KAK230" s="29"/>
      <c r="KAL230" s="29"/>
      <c r="KAM230" s="29"/>
      <c r="KAN230" s="29"/>
      <c r="KAO230" s="29"/>
      <c r="KAP230" s="29"/>
      <c r="KAQ230" s="29"/>
      <c r="KAR230" s="29"/>
      <c r="KAS230" s="29"/>
      <c r="KAT230" s="29"/>
      <c r="KAU230" s="29"/>
      <c r="KAV230" s="29"/>
      <c r="KAW230" s="29"/>
      <c r="KAX230" s="29"/>
      <c r="KAY230" s="29"/>
      <c r="KAZ230" s="29"/>
      <c r="KBA230" s="29"/>
      <c r="KBB230" s="29"/>
      <c r="KBC230" s="29"/>
      <c r="KBD230" s="29"/>
      <c r="KBE230" s="29"/>
      <c r="KBF230" s="29"/>
      <c r="KBG230" s="29"/>
      <c r="KBH230" s="29"/>
      <c r="KBI230" s="29"/>
      <c r="KBJ230" s="29"/>
      <c r="KBK230" s="29"/>
      <c r="KBL230" s="29"/>
      <c r="KBM230" s="29"/>
      <c r="KBN230" s="29"/>
      <c r="KBO230" s="29"/>
      <c r="KBP230" s="29"/>
      <c r="KBQ230" s="29"/>
      <c r="KBR230" s="29"/>
      <c r="KBS230" s="29"/>
      <c r="KBT230" s="29"/>
      <c r="KBU230" s="29"/>
      <c r="KBV230" s="29"/>
      <c r="KBW230" s="29"/>
      <c r="KBX230" s="29"/>
      <c r="KBY230" s="29"/>
      <c r="KBZ230" s="29"/>
      <c r="KCA230" s="29"/>
      <c r="KCB230" s="29"/>
      <c r="KCC230" s="29"/>
      <c r="KCD230" s="29"/>
      <c r="KCE230" s="29"/>
      <c r="KCF230" s="29"/>
      <c r="KCG230" s="29"/>
      <c r="KCH230" s="29"/>
      <c r="KCI230" s="29"/>
      <c r="KCJ230" s="29"/>
      <c r="KCK230" s="29"/>
      <c r="KCL230" s="29"/>
      <c r="KCM230" s="29"/>
      <c r="KCN230" s="29"/>
      <c r="KCO230" s="29"/>
      <c r="KCP230" s="29"/>
      <c r="KCQ230" s="29"/>
      <c r="KCR230" s="29"/>
      <c r="KCS230" s="29"/>
      <c r="KCT230" s="29"/>
      <c r="KCU230" s="29"/>
      <c r="KCV230" s="29"/>
      <c r="KCW230" s="29"/>
      <c r="KCX230" s="29"/>
      <c r="KCY230" s="29"/>
      <c r="KCZ230" s="29"/>
      <c r="KDA230" s="29"/>
      <c r="KDB230" s="29"/>
      <c r="KDC230" s="29"/>
      <c r="KDD230" s="29"/>
      <c r="KDE230" s="29"/>
      <c r="KDF230" s="29"/>
      <c r="KDG230" s="29"/>
      <c r="KDH230" s="29"/>
      <c r="KDI230" s="29"/>
      <c r="KDJ230" s="29"/>
      <c r="KDK230" s="29"/>
      <c r="KDL230" s="29"/>
      <c r="KDM230" s="29"/>
      <c r="KDN230" s="29"/>
      <c r="KDO230" s="29"/>
      <c r="KDP230" s="29"/>
      <c r="KDQ230" s="29"/>
      <c r="KDR230" s="29"/>
      <c r="KDS230" s="29"/>
      <c r="KDT230" s="29"/>
      <c r="KDU230" s="29"/>
      <c r="KDV230" s="29"/>
      <c r="KDW230" s="29"/>
      <c r="KDX230" s="29"/>
      <c r="KDY230" s="29"/>
      <c r="KDZ230" s="29"/>
      <c r="KEA230" s="29"/>
      <c r="KEB230" s="29"/>
      <c r="KEC230" s="29"/>
      <c r="KED230" s="29"/>
      <c r="KEE230" s="29"/>
      <c r="KEF230" s="29"/>
      <c r="KEG230" s="29"/>
      <c r="KEH230" s="29"/>
      <c r="KEI230" s="29"/>
      <c r="KEJ230" s="29"/>
      <c r="KEK230" s="29"/>
      <c r="KEL230" s="29"/>
      <c r="KEM230" s="29"/>
      <c r="KEN230" s="29"/>
      <c r="KEO230" s="29"/>
      <c r="KEP230" s="29"/>
      <c r="KEQ230" s="29"/>
      <c r="KER230" s="29"/>
      <c r="KES230" s="29"/>
      <c r="KET230" s="29"/>
      <c r="KEU230" s="29"/>
      <c r="KEV230" s="29"/>
      <c r="KEW230" s="29"/>
      <c r="KEX230" s="29"/>
      <c r="KEY230" s="29"/>
      <c r="KEZ230" s="29"/>
      <c r="KFA230" s="29"/>
      <c r="KFB230" s="29"/>
      <c r="KFC230" s="29"/>
      <c r="KFD230" s="29"/>
      <c r="KFE230" s="29"/>
      <c r="KFF230" s="29"/>
      <c r="KFG230" s="29"/>
      <c r="KFH230" s="29"/>
      <c r="KFI230" s="29"/>
      <c r="KFJ230" s="29"/>
      <c r="KFK230" s="29"/>
      <c r="KFL230" s="29"/>
      <c r="KFM230" s="29"/>
      <c r="KFN230" s="29"/>
      <c r="KFO230" s="29"/>
      <c r="KFP230" s="29"/>
      <c r="KFQ230" s="29"/>
      <c r="KFR230" s="29"/>
      <c r="KFS230" s="29"/>
      <c r="KFT230" s="29"/>
      <c r="KFU230" s="29"/>
      <c r="KFV230" s="29"/>
      <c r="KFW230" s="29"/>
      <c r="KFX230" s="29"/>
      <c r="KFY230" s="29"/>
      <c r="KFZ230" s="29"/>
      <c r="KGA230" s="29"/>
      <c r="KGB230" s="29"/>
      <c r="KGC230" s="29"/>
      <c r="KGD230" s="29"/>
      <c r="KGE230" s="29"/>
      <c r="KGF230" s="29"/>
      <c r="KGG230" s="29"/>
      <c r="KGH230" s="29"/>
      <c r="KGI230" s="29"/>
      <c r="KGJ230" s="29"/>
      <c r="KGK230" s="29"/>
      <c r="KGL230" s="29"/>
      <c r="KGM230" s="29"/>
      <c r="KGN230" s="29"/>
      <c r="KGO230" s="29"/>
      <c r="KGP230" s="29"/>
      <c r="KGQ230" s="29"/>
      <c r="KGR230" s="29"/>
      <c r="KGS230" s="29"/>
      <c r="KGT230" s="29"/>
      <c r="KGU230" s="29"/>
      <c r="KGV230" s="29"/>
      <c r="KGW230" s="29"/>
      <c r="KGX230" s="29"/>
      <c r="KGY230" s="29"/>
      <c r="KGZ230" s="29"/>
      <c r="KHA230" s="29"/>
      <c r="KHB230" s="29"/>
      <c r="KHC230" s="29"/>
      <c r="KHD230" s="29"/>
      <c r="KHE230" s="29"/>
      <c r="KHF230" s="29"/>
      <c r="KHG230" s="29"/>
      <c r="KHH230" s="29"/>
      <c r="KHI230" s="29"/>
      <c r="KHJ230" s="29"/>
      <c r="KHK230" s="29"/>
      <c r="KHL230" s="29"/>
      <c r="KHM230" s="29"/>
      <c r="KHN230" s="29"/>
      <c r="KHO230" s="29"/>
      <c r="KHP230" s="29"/>
      <c r="KHQ230" s="29"/>
      <c r="KHR230" s="29"/>
      <c r="KHS230" s="29"/>
      <c r="KHT230" s="29"/>
      <c r="KHU230" s="29"/>
      <c r="KHV230" s="29"/>
      <c r="KHW230" s="29"/>
      <c r="KHX230" s="29"/>
      <c r="KHY230" s="29"/>
      <c r="KHZ230" s="29"/>
      <c r="KIA230" s="29"/>
      <c r="KIB230" s="29"/>
      <c r="KIC230" s="29"/>
      <c r="KID230" s="29"/>
      <c r="KIE230" s="29"/>
      <c r="KIF230" s="29"/>
      <c r="KIG230" s="29"/>
      <c r="KIH230" s="29"/>
      <c r="KII230" s="29"/>
      <c r="KIJ230" s="29"/>
      <c r="KIK230" s="29"/>
      <c r="KIL230" s="29"/>
      <c r="KIM230" s="29"/>
      <c r="KIN230" s="29"/>
      <c r="KIO230" s="29"/>
      <c r="KIP230" s="29"/>
      <c r="KIQ230" s="29"/>
      <c r="KIR230" s="29"/>
      <c r="KIS230" s="29"/>
      <c r="KIT230" s="29"/>
      <c r="KIU230" s="29"/>
      <c r="KIV230" s="29"/>
      <c r="KIW230" s="29"/>
      <c r="KIX230" s="29"/>
      <c r="KIY230" s="29"/>
      <c r="KIZ230" s="29"/>
      <c r="KJA230" s="29"/>
      <c r="KJB230" s="29"/>
      <c r="KJC230" s="29"/>
      <c r="KJD230" s="29"/>
      <c r="KJE230" s="29"/>
      <c r="KJF230" s="29"/>
      <c r="KJG230" s="29"/>
      <c r="KJH230" s="29"/>
      <c r="KJI230" s="29"/>
      <c r="KJJ230" s="29"/>
      <c r="KJK230" s="29"/>
      <c r="KJL230" s="29"/>
      <c r="KJM230" s="29"/>
      <c r="KJN230" s="29"/>
      <c r="KJO230" s="29"/>
      <c r="KJP230" s="29"/>
      <c r="KJQ230" s="29"/>
      <c r="KJR230" s="29"/>
      <c r="KJS230" s="29"/>
      <c r="KJT230" s="29"/>
      <c r="KJU230" s="29"/>
      <c r="KJV230" s="29"/>
      <c r="KJW230" s="29"/>
      <c r="KJX230" s="29"/>
      <c r="KJY230" s="29"/>
      <c r="KJZ230" s="29"/>
      <c r="KKA230" s="29"/>
      <c r="KKB230" s="29"/>
      <c r="KKC230" s="29"/>
      <c r="KKD230" s="29"/>
      <c r="KKE230" s="29"/>
      <c r="KKF230" s="29"/>
      <c r="KKG230" s="29"/>
      <c r="KKH230" s="29"/>
      <c r="KKI230" s="29"/>
      <c r="KKJ230" s="29"/>
      <c r="KKK230" s="29"/>
      <c r="KKL230" s="29"/>
      <c r="KKM230" s="29"/>
      <c r="KKN230" s="29"/>
      <c r="KKO230" s="29"/>
      <c r="KKP230" s="29"/>
      <c r="KKQ230" s="29"/>
      <c r="KKR230" s="29"/>
      <c r="KKS230" s="29"/>
      <c r="KKT230" s="29"/>
      <c r="KKU230" s="29"/>
      <c r="KKV230" s="29"/>
      <c r="KKW230" s="29"/>
      <c r="KKX230" s="29"/>
      <c r="KKY230" s="29"/>
      <c r="KKZ230" s="29"/>
      <c r="KLA230" s="29"/>
      <c r="KLB230" s="29"/>
      <c r="KLC230" s="29"/>
      <c r="KLD230" s="29"/>
      <c r="KLE230" s="29"/>
      <c r="KLF230" s="29"/>
      <c r="KLG230" s="29"/>
      <c r="KLH230" s="29"/>
      <c r="KLI230" s="29"/>
      <c r="KLJ230" s="29"/>
      <c r="KLK230" s="29"/>
      <c r="KLL230" s="29"/>
      <c r="KLM230" s="29"/>
      <c r="KLN230" s="29"/>
      <c r="KLO230" s="29"/>
      <c r="KLP230" s="29"/>
      <c r="KLQ230" s="29"/>
      <c r="KLR230" s="29"/>
      <c r="KLS230" s="29"/>
      <c r="KLT230" s="29"/>
      <c r="KLU230" s="29"/>
      <c r="KLV230" s="29"/>
      <c r="KLW230" s="29"/>
      <c r="KLX230" s="29"/>
      <c r="KLY230" s="29"/>
      <c r="KLZ230" s="29"/>
      <c r="KMA230" s="29"/>
      <c r="KMB230" s="29"/>
      <c r="KMC230" s="29"/>
      <c r="KMD230" s="29"/>
      <c r="KME230" s="29"/>
      <c r="KMF230" s="29"/>
      <c r="KMG230" s="29"/>
      <c r="KMH230" s="29"/>
      <c r="KMI230" s="29"/>
      <c r="KMJ230" s="29"/>
      <c r="KMK230" s="29"/>
      <c r="KML230" s="29"/>
      <c r="KMM230" s="29"/>
      <c r="KMN230" s="29"/>
      <c r="KMO230" s="29"/>
      <c r="KMP230" s="29"/>
      <c r="KMQ230" s="29"/>
      <c r="KMR230" s="29"/>
      <c r="KMS230" s="29"/>
      <c r="KMT230" s="29"/>
      <c r="KMU230" s="29"/>
      <c r="KMV230" s="29"/>
      <c r="KMW230" s="29"/>
      <c r="KMX230" s="29"/>
      <c r="KMY230" s="29"/>
      <c r="KMZ230" s="29"/>
      <c r="KNA230" s="29"/>
      <c r="KNB230" s="29"/>
      <c r="KNC230" s="29"/>
      <c r="KND230" s="29"/>
      <c r="KNE230" s="29"/>
      <c r="KNF230" s="29"/>
      <c r="KNG230" s="29"/>
      <c r="KNH230" s="29"/>
      <c r="KNI230" s="29"/>
      <c r="KNJ230" s="29"/>
      <c r="KNK230" s="29"/>
      <c r="KNL230" s="29"/>
      <c r="KNM230" s="29"/>
      <c r="KNN230" s="29"/>
      <c r="KNO230" s="29"/>
      <c r="KNP230" s="29"/>
      <c r="KNQ230" s="29"/>
      <c r="KNR230" s="29"/>
      <c r="KNS230" s="29"/>
      <c r="KNT230" s="29"/>
      <c r="KNU230" s="29"/>
      <c r="KNV230" s="29"/>
      <c r="KNW230" s="29"/>
      <c r="KNX230" s="29"/>
      <c r="KNY230" s="29"/>
      <c r="KNZ230" s="29"/>
      <c r="KOA230" s="29"/>
      <c r="KOB230" s="29"/>
      <c r="KOC230" s="29"/>
      <c r="KOD230" s="29"/>
      <c r="KOE230" s="29"/>
      <c r="KOF230" s="29"/>
      <c r="KOG230" s="29"/>
      <c r="KOH230" s="29"/>
      <c r="KOI230" s="29"/>
      <c r="KOJ230" s="29"/>
      <c r="KOK230" s="29"/>
      <c r="KOL230" s="29"/>
      <c r="KOM230" s="29"/>
      <c r="KON230" s="29"/>
      <c r="KOO230" s="29"/>
      <c r="KOP230" s="29"/>
      <c r="KOQ230" s="29"/>
      <c r="KOR230" s="29"/>
      <c r="KOS230" s="29"/>
      <c r="KOT230" s="29"/>
      <c r="KOU230" s="29"/>
      <c r="KOV230" s="29"/>
      <c r="KOW230" s="29"/>
      <c r="KOX230" s="29"/>
      <c r="KOY230" s="29"/>
      <c r="KOZ230" s="29"/>
      <c r="KPA230" s="29"/>
      <c r="KPB230" s="29"/>
      <c r="KPC230" s="29"/>
      <c r="KPD230" s="29"/>
      <c r="KPE230" s="29"/>
      <c r="KPF230" s="29"/>
      <c r="KPG230" s="29"/>
      <c r="KPH230" s="29"/>
      <c r="KPI230" s="29"/>
      <c r="KPJ230" s="29"/>
      <c r="KPK230" s="29"/>
      <c r="KPL230" s="29"/>
      <c r="KPM230" s="29"/>
      <c r="KPN230" s="29"/>
      <c r="KPO230" s="29"/>
      <c r="KPP230" s="29"/>
      <c r="KPQ230" s="29"/>
      <c r="KPR230" s="29"/>
      <c r="KPS230" s="29"/>
      <c r="KPT230" s="29"/>
      <c r="KPU230" s="29"/>
      <c r="KPV230" s="29"/>
      <c r="KPW230" s="29"/>
      <c r="KPX230" s="29"/>
      <c r="KPY230" s="29"/>
      <c r="KPZ230" s="29"/>
      <c r="KQA230" s="29"/>
      <c r="KQB230" s="29"/>
      <c r="KQC230" s="29"/>
      <c r="KQD230" s="29"/>
      <c r="KQE230" s="29"/>
      <c r="KQF230" s="29"/>
      <c r="KQG230" s="29"/>
      <c r="KQH230" s="29"/>
      <c r="KQI230" s="29"/>
      <c r="KQJ230" s="29"/>
      <c r="KQK230" s="29"/>
      <c r="KQL230" s="29"/>
      <c r="KQM230" s="29"/>
      <c r="KQN230" s="29"/>
      <c r="KQO230" s="29"/>
      <c r="KQP230" s="29"/>
      <c r="KQQ230" s="29"/>
      <c r="KQR230" s="29"/>
      <c r="KQS230" s="29"/>
      <c r="KQT230" s="29"/>
      <c r="KQU230" s="29"/>
      <c r="KQV230" s="29"/>
      <c r="KQW230" s="29"/>
      <c r="KQX230" s="29"/>
      <c r="KQY230" s="29"/>
      <c r="KQZ230" s="29"/>
      <c r="KRA230" s="29"/>
      <c r="KRB230" s="29"/>
      <c r="KRC230" s="29"/>
      <c r="KRD230" s="29"/>
      <c r="KRE230" s="29"/>
      <c r="KRF230" s="29"/>
      <c r="KRG230" s="29"/>
      <c r="KRH230" s="29"/>
      <c r="KRI230" s="29"/>
      <c r="KRJ230" s="29"/>
      <c r="KRK230" s="29"/>
      <c r="KRL230" s="29"/>
      <c r="KRM230" s="29"/>
      <c r="KRN230" s="29"/>
      <c r="KRO230" s="29"/>
      <c r="KRP230" s="29"/>
      <c r="KRQ230" s="29"/>
      <c r="KRR230" s="29"/>
      <c r="KRS230" s="29"/>
      <c r="KRT230" s="29"/>
      <c r="KRU230" s="29"/>
      <c r="KRV230" s="29"/>
      <c r="KRW230" s="29"/>
      <c r="KRX230" s="29"/>
      <c r="KRY230" s="29"/>
      <c r="KRZ230" s="29"/>
      <c r="KSA230" s="29"/>
      <c r="KSB230" s="29"/>
      <c r="KSC230" s="29"/>
      <c r="KSD230" s="29"/>
      <c r="KSE230" s="29"/>
      <c r="KSF230" s="29"/>
      <c r="KSG230" s="29"/>
      <c r="KSH230" s="29"/>
      <c r="KSI230" s="29"/>
      <c r="KSJ230" s="29"/>
      <c r="KSK230" s="29"/>
      <c r="KSL230" s="29"/>
      <c r="KSM230" s="29"/>
      <c r="KSN230" s="29"/>
      <c r="KSO230" s="29"/>
      <c r="KSP230" s="29"/>
      <c r="KSQ230" s="29"/>
      <c r="KSR230" s="29"/>
      <c r="KSS230" s="29"/>
      <c r="KST230" s="29"/>
      <c r="KSU230" s="29"/>
      <c r="KSV230" s="29"/>
      <c r="KSW230" s="29"/>
      <c r="KSX230" s="29"/>
      <c r="KSY230" s="29"/>
      <c r="KSZ230" s="29"/>
      <c r="KTA230" s="29"/>
      <c r="KTB230" s="29"/>
      <c r="KTC230" s="29"/>
      <c r="KTD230" s="29"/>
      <c r="KTE230" s="29"/>
      <c r="KTF230" s="29"/>
      <c r="KTG230" s="29"/>
      <c r="KTH230" s="29"/>
      <c r="KTI230" s="29"/>
      <c r="KTJ230" s="29"/>
      <c r="KTK230" s="29"/>
      <c r="KTL230" s="29"/>
      <c r="KTM230" s="29"/>
      <c r="KTN230" s="29"/>
      <c r="KTO230" s="29"/>
      <c r="KTP230" s="29"/>
      <c r="KTQ230" s="29"/>
      <c r="KTR230" s="29"/>
      <c r="KTS230" s="29"/>
      <c r="KTT230" s="29"/>
      <c r="KTU230" s="29"/>
      <c r="KTV230" s="29"/>
      <c r="KTW230" s="29"/>
      <c r="KTX230" s="29"/>
      <c r="KTY230" s="29"/>
      <c r="KTZ230" s="29"/>
      <c r="KUA230" s="29"/>
      <c r="KUB230" s="29"/>
      <c r="KUC230" s="29"/>
      <c r="KUD230" s="29"/>
      <c r="KUE230" s="29"/>
      <c r="KUF230" s="29"/>
      <c r="KUG230" s="29"/>
      <c r="KUH230" s="29"/>
      <c r="KUI230" s="29"/>
      <c r="KUJ230" s="29"/>
      <c r="KUK230" s="29"/>
      <c r="KUL230" s="29"/>
      <c r="KUM230" s="29"/>
      <c r="KUN230" s="29"/>
      <c r="KUO230" s="29"/>
      <c r="KUP230" s="29"/>
      <c r="KUQ230" s="29"/>
      <c r="KUR230" s="29"/>
      <c r="KUS230" s="29"/>
      <c r="KUT230" s="29"/>
      <c r="KUU230" s="29"/>
      <c r="KUV230" s="29"/>
      <c r="KUW230" s="29"/>
      <c r="KUX230" s="29"/>
      <c r="KUY230" s="29"/>
      <c r="KUZ230" s="29"/>
      <c r="KVA230" s="29"/>
      <c r="KVB230" s="29"/>
      <c r="KVC230" s="29"/>
      <c r="KVD230" s="29"/>
      <c r="KVE230" s="29"/>
      <c r="KVF230" s="29"/>
      <c r="KVG230" s="29"/>
      <c r="KVH230" s="29"/>
      <c r="KVI230" s="29"/>
      <c r="KVJ230" s="29"/>
      <c r="KVK230" s="29"/>
      <c r="KVL230" s="29"/>
      <c r="KVM230" s="29"/>
      <c r="KVN230" s="29"/>
      <c r="KVO230" s="29"/>
      <c r="KVP230" s="29"/>
      <c r="KVQ230" s="29"/>
      <c r="KVR230" s="29"/>
      <c r="KVS230" s="29"/>
      <c r="KVT230" s="29"/>
      <c r="KVU230" s="29"/>
      <c r="KVV230" s="29"/>
      <c r="KVW230" s="29"/>
      <c r="KVX230" s="29"/>
      <c r="KVY230" s="29"/>
      <c r="KVZ230" s="29"/>
      <c r="KWA230" s="29"/>
      <c r="KWB230" s="29"/>
      <c r="KWC230" s="29"/>
      <c r="KWD230" s="29"/>
      <c r="KWE230" s="29"/>
      <c r="KWF230" s="29"/>
      <c r="KWG230" s="29"/>
      <c r="KWH230" s="29"/>
      <c r="KWI230" s="29"/>
      <c r="KWJ230" s="29"/>
      <c r="KWK230" s="29"/>
      <c r="KWL230" s="29"/>
      <c r="KWM230" s="29"/>
      <c r="KWN230" s="29"/>
      <c r="KWO230" s="29"/>
      <c r="KWP230" s="29"/>
      <c r="KWQ230" s="29"/>
      <c r="KWR230" s="29"/>
      <c r="KWS230" s="29"/>
      <c r="KWT230" s="29"/>
      <c r="KWU230" s="29"/>
      <c r="KWV230" s="29"/>
      <c r="KWW230" s="29"/>
      <c r="KWX230" s="29"/>
      <c r="KWY230" s="29"/>
      <c r="KWZ230" s="29"/>
      <c r="KXA230" s="29"/>
      <c r="KXB230" s="29"/>
      <c r="KXC230" s="29"/>
      <c r="KXD230" s="29"/>
      <c r="KXE230" s="29"/>
      <c r="KXF230" s="29"/>
      <c r="KXG230" s="29"/>
      <c r="KXH230" s="29"/>
      <c r="KXI230" s="29"/>
      <c r="KXJ230" s="29"/>
      <c r="KXK230" s="29"/>
      <c r="KXL230" s="29"/>
      <c r="KXM230" s="29"/>
      <c r="KXN230" s="29"/>
      <c r="KXO230" s="29"/>
      <c r="KXP230" s="29"/>
      <c r="KXQ230" s="29"/>
      <c r="KXR230" s="29"/>
      <c r="KXS230" s="29"/>
      <c r="KXT230" s="29"/>
      <c r="KXU230" s="29"/>
      <c r="KXV230" s="29"/>
      <c r="KXW230" s="29"/>
      <c r="KXX230" s="29"/>
      <c r="KXY230" s="29"/>
      <c r="KXZ230" s="29"/>
      <c r="KYA230" s="29"/>
      <c r="KYB230" s="29"/>
      <c r="KYC230" s="29"/>
      <c r="KYD230" s="29"/>
      <c r="KYE230" s="29"/>
      <c r="KYF230" s="29"/>
      <c r="KYG230" s="29"/>
      <c r="KYH230" s="29"/>
      <c r="KYI230" s="29"/>
      <c r="KYJ230" s="29"/>
      <c r="KYK230" s="29"/>
      <c r="KYL230" s="29"/>
      <c r="KYM230" s="29"/>
      <c r="KYN230" s="29"/>
      <c r="KYO230" s="29"/>
      <c r="KYP230" s="29"/>
      <c r="KYQ230" s="29"/>
      <c r="KYR230" s="29"/>
      <c r="KYS230" s="29"/>
      <c r="KYT230" s="29"/>
      <c r="KYU230" s="29"/>
      <c r="KYV230" s="29"/>
      <c r="KYW230" s="29"/>
      <c r="KYX230" s="29"/>
      <c r="KYY230" s="29"/>
      <c r="KYZ230" s="29"/>
      <c r="KZA230" s="29"/>
      <c r="KZB230" s="29"/>
      <c r="KZC230" s="29"/>
      <c r="KZD230" s="29"/>
      <c r="KZE230" s="29"/>
      <c r="KZF230" s="29"/>
      <c r="KZG230" s="29"/>
      <c r="KZH230" s="29"/>
      <c r="KZI230" s="29"/>
      <c r="KZJ230" s="29"/>
      <c r="KZK230" s="29"/>
      <c r="KZL230" s="29"/>
      <c r="KZM230" s="29"/>
      <c r="KZN230" s="29"/>
      <c r="KZO230" s="29"/>
      <c r="KZP230" s="29"/>
      <c r="KZQ230" s="29"/>
      <c r="KZR230" s="29"/>
      <c r="KZS230" s="29"/>
      <c r="KZT230" s="29"/>
      <c r="KZU230" s="29"/>
      <c r="KZV230" s="29"/>
      <c r="KZW230" s="29"/>
      <c r="KZX230" s="29"/>
      <c r="KZY230" s="29"/>
      <c r="KZZ230" s="29"/>
      <c r="LAA230" s="29"/>
      <c r="LAB230" s="29"/>
      <c r="LAC230" s="29"/>
      <c r="LAD230" s="29"/>
      <c r="LAE230" s="29"/>
      <c r="LAF230" s="29"/>
      <c r="LAG230" s="29"/>
      <c r="LAH230" s="29"/>
      <c r="LAI230" s="29"/>
      <c r="LAJ230" s="29"/>
      <c r="LAK230" s="29"/>
      <c r="LAL230" s="29"/>
      <c r="LAM230" s="29"/>
      <c r="LAN230" s="29"/>
      <c r="LAO230" s="29"/>
      <c r="LAP230" s="29"/>
      <c r="LAQ230" s="29"/>
      <c r="LAR230" s="29"/>
      <c r="LAS230" s="29"/>
      <c r="LAT230" s="29"/>
      <c r="LAU230" s="29"/>
      <c r="LAV230" s="29"/>
      <c r="LAW230" s="29"/>
      <c r="LAX230" s="29"/>
      <c r="LAY230" s="29"/>
      <c r="LAZ230" s="29"/>
      <c r="LBA230" s="29"/>
      <c r="LBB230" s="29"/>
      <c r="LBC230" s="29"/>
      <c r="LBD230" s="29"/>
      <c r="LBE230" s="29"/>
      <c r="LBF230" s="29"/>
      <c r="LBG230" s="29"/>
      <c r="LBH230" s="29"/>
      <c r="LBI230" s="29"/>
      <c r="LBJ230" s="29"/>
      <c r="LBK230" s="29"/>
      <c r="LBL230" s="29"/>
      <c r="LBM230" s="29"/>
      <c r="LBN230" s="29"/>
      <c r="LBO230" s="29"/>
      <c r="LBP230" s="29"/>
      <c r="LBQ230" s="29"/>
      <c r="LBR230" s="29"/>
      <c r="LBS230" s="29"/>
      <c r="LBT230" s="29"/>
      <c r="LBU230" s="29"/>
      <c r="LBV230" s="29"/>
      <c r="LBW230" s="29"/>
      <c r="LBX230" s="29"/>
      <c r="LBY230" s="29"/>
      <c r="LBZ230" s="29"/>
      <c r="LCA230" s="29"/>
      <c r="LCB230" s="29"/>
      <c r="LCC230" s="29"/>
      <c r="LCD230" s="29"/>
      <c r="LCE230" s="29"/>
      <c r="LCF230" s="29"/>
      <c r="LCG230" s="29"/>
      <c r="LCH230" s="29"/>
      <c r="LCI230" s="29"/>
      <c r="LCJ230" s="29"/>
      <c r="LCK230" s="29"/>
      <c r="LCL230" s="29"/>
      <c r="LCM230" s="29"/>
      <c r="LCN230" s="29"/>
      <c r="LCO230" s="29"/>
      <c r="LCP230" s="29"/>
      <c r="LCQ230" s="29"/>
      <c r="LCR230" s="29"/>
      <c r="LCS230" s="29"/>
      <c r="LCT230" s="29"/>
      <c r="LCU230" s="29"/>
      <c r="LCV230" s="29"/>
      <c r="LCW230" s="29"/>
      <c r="LCX230" s="29"/>
      <c r="LCY230" s="29"/>
      <c r="LCZ230" s="29"/>
      <c r="LDA230" s="29"/>
      <c r="LDB230" s="29"/>
      <c r="LDC230" s="29"/>
      <c r="LDD230" s="29"/>
      <c r="LDE230" s="29"/>
      <c r="LDF230" s="29"/>
      <c r="LDG230" s="29"/>
      <c r="LDH230" s="29"/>
      <c r="LDI230" s="29"/>
      <c r="LDJ230" s="29"/>
      <c r="LDK230" s="29"/>
      <c r="LDL230" s="29"/>
      <c r="LDM230" s="29"/>
      <c r="LDN230" s="29"/>
      <c r="LDO230" s="29"/>
      <c r="LDP230" s="29"/>
      <c r="LDQ230" s="29"/>
      <c r="LDR230" s="29"/>
      <c r="LDS230" s="29"/>
      <c r="LDT230" s="29"/>
      <c r="LDU230" s="29"/>
      <c r="LDV230" s="29"/>
      <c r="LDW230" s="29"/>
      <c r="LDX230" s="29"/>
      <c r="LDY230" s="29"/>
      <c r="LDZ230" s="29"/>
      <c r="LEA230" s="29"/>
      <c r="LEB230" s="29"/>
      <c r="LEC230" s="29"/>
      <c r="LED230" s="29"/>
      <c r="LEE230" s="29"/>
      <c r="LEF230" s="29"/>
      <c r="LEG230" s="29"/>
      <c r="LEH230" s="29"/>
      <c r="LEI230" s="29"/>
      <c r="LEJ230" s="29"/>
      <c r="LEK230" s="29"/>
      <c r="LEL230" s="29"/>
      <c r="LEM230" s="29"/>
      <c r="LEN230" s="29"/>
      <c r="LEO230" s="29"/>
      <c r="LEP230" s="29"/>
      <c r="LEQ230" s="29"/>
      <c r="LER230" s="29"/>
      <c r="LES230" s="29"/>
      <c r="LET230" s="29"/>
      <c r="LEU230" s="29"/>
      <c r="LEV230" s="29"/>
      <c r="LEW230" s="29"/>
      <c r="LEX230" s="29"/>
      <c r="LEY230" s="29"/>
      <c r="LEZ230" s="29"/>
      <c r="LFA230" s="29"/>
      <c r="LFB230" s="29"/>
      <c r="LFC230" s="29"/>
      <c r="LFD230" s="29"/>
      <c r="LFE230" s="29"/>
      <c r="LFF230" s="29"/>
      <c r="LFG230" s="29"/>
      <c r="LFH230" s="29"/>
      <c r="LFI230" s="29"/>
      <c r="LFJ230" s="29"/>
      <c r="LFK230" s="29"/>
      <c r="LFL230" s="29"/>
      <c r="LFM230" s="29"/>
      <c r="LFN230" s="29"/>
      <c r="LFO230" s="29"/>
      <c r="LFP230" s="29"/>
      <c r="LFQ230" s="29"/>
      <c r="LFR230" s="29"/>
      <c r="LFS230" s="29"/>
      <c r="LFT230" s="29"/>
      <c r="LFU230" s="29"/>
      <c r="LFV230" s="29"/>
      <c r="LFW230" s="29"/>
      <c r="LFX230" s="29"/>
      <c r="LFY230" s="29"/>
      <c r="LFZ230" s="29"/>
      <c r="LGA230" s="29"/>
      <c r="LGB230" s="29"/>
      <c r="LGC230" s="29"/>
      <c r="LGD230" s="29"/>
      <c r="LGE230" s="29"/>
      <c r="LGF230" s="29"/>
      <c r="LGG230" s="29"/>
      <c r="LGH230" s="29"/>
      <c r="LGI230" s="29"/>
      <c r="LGJ230" s="29"/>
      <c r="LGK230" s="29"/>
      <c r="LGL230" s="29"/>
      <c r="LGM230" s="29"/>
      <c r="LGN230" s="29"/>
      <c r="LGO230" s="29"/>
      <c r="LGP230" s="29"/>
      <c r="LGQ230" s="29"/>
      <c r="LGR230" s="29"/>
      <c r="LGS230" s="29"/>
      <c r="LGT230" s="29"/>
      <c r="LGU230" s="29"/>
      <c r="LGV230" s="29"/>
      <c r="LGW230" s="29"/>
      <c r="LGX230" s="29"/>
      <c r="LGY230" s="29"/>
      <c r="LGZ230" s="29"/>
      <c r="LHA230" s="29"/>
      <c r="LHB230" s="29"/>
      <c r="LHC230" s="29"/>
      <c r="LHD230" s="29"/>
      <c r="LHE230" s="29"/>
      <c r="LHF230" s="29"/>
      <c r="LHG230" s="29"/>
      <c r="LHH230" s="29"/>
      <c r="LHI230" s="29"/>
      <c r="LHJ230" s="29"/>
      <c r="LHK230" s="29"/>
      <c r="LHL230" s="29"/>
      <c r="LHM230" s="29"/>
      <c r="LHN230" s="29"/>
      <c r="LHO230" s="29"/>
      <c r="LHP230" s="29"/>
      <c r="LHQ230" s="29"/>
      <c r="LHR230" s="29"/>
      <c r="LHS230" s="29"/>
      <c r="LHT230" s="29"/>
      <c r="LHU230" s="29"/>
      <c r="LHV230" s="29"/>
      <c r="LHW230" s="29"/>
      <c r="LHX230" s="29"/>
      <c r="LHY230" s="29"/>
      <c r="LHZ230" s="29"/>
      <c r="LIA230" s="29"/>
      <c r="LIB230" s="29"/>
      <c r="LIC230" s="29"/>
      <c r="LID230" s="29"/>
      <c r="LIE230" s="29"/>
      <c r="LIF230" s="29"/>
      <c r="LIG230" s="29"/>
      <c r="LIH230" s="29"/>
      <c r="LII230" s="29"/>
      <c r="LIJ230" s="29"/>
      <c r="LIK230" s="29"/>
      <c r="LIL230" s="29"/>
      <c r="LIM230" s="29"/>
      <c r="LIN230" s="29"/>
      <c r="LIO230" s="29"/>
      <c r="LIP230" s="29"/>
      <c r="LIQ230" s="29"/>
      <c r="LIR230" s="29"/>
      <c r="LIS230" s="29"/>
      <c r="LIT230" s="29"/>
      <c r="LIU230" s="29"/>
      <c r="LIV230" s="29"/>
      <c r="LIW230" s="29"/>
      <c r="LIX230" s="29"/>
      <c r="LIY230" s="29"/>
      <c r="LIZ230" s="29"/>
      <c r="LJA230" s="29"/>
      <c r="LJB230" s="29"/>
      <c r="LJC230" s="29"/>
      <c r="LJD230" s="29"/>
      <c r="LJE230" s="29"/>
      <c r="LJF230" s="29"/>
      <c r="LJG230" s="29"/>
      <c r="LJH230" s="29"/>
      <c r="LJI230" s="29"/>
      <c r="LJJ230" s="29"/>
      <c r="LJK230" s="29"/>
      <c r="LJL230" s="29"/>
      <c r="LJM230" s="29"/>
      <c r="LJN230" s="29"/>
      <c r="LJO230" s="29"/>
      <c r="LJP230" s="29"/>
      <c r="LJQ230" s="29"/>
      <c r="LJR230" s="29"/>
      <c r="LJS230" s="29"/>
      <c r="LJT230" s="29"/>
      <c r="LJU230" s="29"/>
      <c r="LJV230" s="29"/>
      <c r="LJW230" s="29"/>
      <c r="LJX230" s="29"/>
      <c r="LJY230" s="29"/>
      <c r="LJZ230" s="29"/>
      <c r="LKA230" s="29"/>
      <c r="LKB230" s="29"/>
      <c r="LKC230" s="29"/>
      <c r="LKD230" s="29"/>
      <c r="LKE230" s="29"/>
      <c r="LKF230" s="29"/>
      <c r="LKG230" s="29"/>
      <c r="LKH230" s="29"/>
      <c r="LKI230" s="29"/>
      <c r="LKJ230" s="29"/>
      <c r="LKK230" s="29"/>
      <c r="LKL230" s="29"/>
      <c r="LKM230" s="29"/>
      <c r="LKN230" s="29"/>
      <c r="LKO230" s="29"/>
      <c r="LKP230" s="29"/>
      <c r="LKQ230" s="29"/>
      <c r="LKR230" s="29"/>
      <c r="LKS230" s="29"/>
      <c r="LKT230" s="29"/>
      <c r="LKU230" s="29"/>
      <c r="LKV230" s="29"/>
      <c r="LKW230" s="29"/>
      <c r="LKX230" s="29"/>
      <c r="LKY230" s="29"/>
      <c r="LKZ230" s="29"/>
      <c r="LLA230" s="29"/>
      <c r="LLB230" s="29"/>
      <c r="LLC230" s="29"/>
      <c r="LLD230" s="29"/>
      <c r="LLE230" s="29"/>
      <c r="LLF230" s="29"/>
      <c r="LLG230" s="29"/>
      <c r="LLH230" s="29"/>
      <c r="LLI230" s="29"/>
      <c r="LLJ230" s="29"/>
      <c r="LLK230" s="29"/>
      <c r="LLL230" s="29"/>
      <c r="LLM230" s="29"/>
      <c r="LLN230" s="29"/>
      <c r="LLO230" s="29"/>
      <c r="LLP230" s="29"/>
      <c r="LLQ230" s="29"/>
      <c r="LLR230" s="29"/>
      <c r="LLS230" s="29"/>
      <c r="LLT230" s="29"/>
      <c r="LLU230" s="29"/>
      <c r="LLV230" s="29"/>
      <c r="LLW230" s="29"/>
      <c r="LLX230" s="29"/>
      <c r="LLY230" s="29"/>
      <c r="LLZ230" s="29"/>
      <c r="LMA230" s="29"/>
      <c r="LMB230" s="29"/>
      <c r="LMC230" s="29"/>
      <c r="LMD230" s="29"/>
      <c r="LME230" s="29"/>
      <c r="LMF230" s="29"/>
      <c r="LMG230" s="29"/>
      <c r="LMH230" s="29"/>
      <c r="LMI230" s="29"/>
      <c r="LMJ230" s="29"/>
      <c r="LMK230" s="29"/>
      <c r="LML230" s="29"/>
      <c r="LMM230" s="29"/>
      <c r="LMN230" s="29"/>
      <c r="LMO230" s="29"/>
      <c r="LMP230" s="29"/>
      <c r="LMQ230" s="29"/>
      <c r="LMR230" s="29"/>
      <c r="LMS230" s="29"/>
      <c r="LMT230" s="29"/>
      <c r="LMU230" s="29"/>
      <c r="LMV230" s="29"/>
      <c r="LMW230" s="29"/>
      <c r="LMX230" s="29"/>
      <c r="LMY230" s="29"/>
      <c r="LMZ230" s="29"/>
      <c r="LNA230" s="29"/>
      <c r="LNB230" s="29"/>
      <c r="LNC230" s="29"/>
      <c r="LND230" s="29"/>
      <c r="LNE230" s="29"/>
      <c r="LNF230" s="29"/>
      <c r="LNG230" s="29"/>
      <c r="LNH230" s="29"/>
      <c r="LNI230" s="29"/>
      <c r="LNJ230" s="29"/>
      <c r="LNK230" s="29"/>
      <c r="LNL230" s="29"/>
      <c r="LNM230" s="29"/>
      <c r="LNN230" s="29"/>
      <c r="LNO230" s="29"/>
      <c r="LNP230" s="29"/>
      <c r="LNQ230" s="29"/>
      <c r="LNR230" s="29"/>
      <c r="LNS230" s="29"/>
      <c r="LNT230" s="29"/>
      <c r="LNU230" s="29"/>
      <c r="LNV230" s="29"/>
      <c r="LNW230" s="29"/>
      <c r="LNX230" s="29"/>
      <c r="LNY230" s="29"/>
      <c r="LNZ230" s="29"/>
      <c r="LOA230" s="29"/>
      <c r="LOB230" s="29"/>
      <c r="LOC230" s="29"/>
      <c r="LOD230" s="29"/>
      <c r="LOE230" s="29"/>
      <c r="LOF230" s="29"/>
      <c r="LOG230" s="29"/>
      <c r="LOH230" s="29"/>
      <c r="LOI230" s="29"/>
      <c r="LOJ230" s="29"/>
      <c r="LOK230" s="29"/>
      <c r="LOL230" s="29"/>
      <c r="LOM230" s="29"/>
      <c r="LON230" s="29"/>
      <c r="LOO230" s="29"/>
      <c r="LOP230" s="29"/>
      <c r="LOQ230" s="29"/>
      <c r="LOR230" s="29"/>
      <c r="LOS230" s="29"/>
      <c r="LOT230" s="29"/>
      <c r="LOU230" s="29"/>
      <c r="LOV230" s="29"/>
      <c r="LOW230" s="29"/>
      <c r="LOX230" s="29"/>
      <c r="LOY230" s="29"/>
      <c r="LOZ230" s="29"/>
      <c r="LPA230" s="29"/>
      <c r="LPB230" s="29"/>
      <c r="LPC230" s="29"/>
      <c r="LPD230" s="29"/>
      <c r="LPE230" s="29"/>
      <c r="LPF230" s="29"/>
      <c r="LPG230" s="29"/>
      <c r="LPH230" s="29"/>
      <c r="LPI230" s="29"/>
      <c r="LPJ230" s="29"/>
      <c r="LPK230" s="29"/>
      <c r="LPL230" s="29"/>
      <c r="LPM230" s="29"/>
      <c r="LPN230" s="29"/>
      <c r="LPO230" s="29"/>
      <c r="LPP230" s="29"/>
      <c r="LPQ230" s="29"/>
      <c r="LPR230" s="29"/>
      <c r="LPS230" s="29"/>
      <c r="LPT230" s="29"/>
      <c r="LPU230" s="29"/>
      <c r="LPV230" s="29"/>
      <c r="LPW230" s="29"/>
      <c r="LPX230" s="29"/>
      <c r="LPY230" s="29"/>
      <c r="LPZ230" s="29"/>
      <c r="LQA230" s="29"/>
      <c r="LQB230" s="29"/>
      <c r="LQC230" s="29"/>
      <c r="LQD230" s="29"/>
      <c r="LQE230" s="29"/>
      <c r="LQF230" s="29"/>
      <c r="LQG230" s="29"/>
      <c r="LQH230" s="29"/>
      <c r="LQI230" s="29"/>
      <c r="LQJ230" s="29"/>
      <c r="LQK230" s="29"/>
      <c r="LQL230" s="29"/>
      <c r="LQM230" s="29"/>
      <c r="LQN230" s="29"/>
      <c r="LQO230" s="29"/>
      <c r="LQP230" s="29"/>
      <c r="LQQ230" s="29"/>
      <c r="LQR230" s="29"/>
      <c r="LQS230" s="29"/>
      <c r="LQT230" s="29"/>
      <c r="LQU230" s="29"/>
      <c r="LQV230" s="29"/>
      <c r="LQW230" s="29"/>
      <c r="LQX230" s="29"/>
      <c r="LQY230" s="29"/>
      <c r="LQZ230" s="29"/>
      <c r="LRA230" s="29"/>
      <c r="LRB230" s="29"/>
      <c r="LRC230" s="29"/>
      <c r="LRD230" s="29"/>
      <c r="LRE230" s="29"/>
      <c r="LRF230" s="29"/>
      <c r="LRG230" s="29"/>
      <c r="LRH230" s="29"/>
      <c r="LRI230" s="29"/>
      <c r="LRJ230" s="29"/>
      <c r="LRK230" s="29"/>
      <c r="LRL230" s="29"/>
      <c r="LRM230" s="29"/>
      <c r="LRN230" s="29"/>
      <c r="LRO230" s="29"/>
      <c r="LRP230" s="29"/>
      <c r="LRQ230" s="29"/>
      <c r="LRR230" s="29"/>
      <c r="LRS230" s="29"/>
      <c r="LRT230" s="29"/>
      <c r="LRU230" s="29"/>
      <c r="LRV230" s="29"/>
      <c r="LRW230" s="29"/>
      <c r="LRX230" s="29"/>
      <c r="LRY230" s="29"/>
      <c r="LRZ230" s="29"/>
      <c r="LSA230" s="29"/>
      <c r="LSB230" s="29"/>
      <c r="LSC230" s="29"/>
      <c r="LSD230" s="29"/>
      <c r="LSE230" s="29"/>
      <c r="LSF230" s="29"/>
      <c r="LSG230" s="29"/>
      <c r="LSH230" s="29"/>
      <c r="LSI230" s="29"/>
      <c r="LSJ230" s="29"/>
      <c r="LSK230" s="29"/>
      <c r="LSL230" s="29"/>
      <c r="LSM230" s="29"/>
      <c r="LSN230" s="29"/>
      <c r="LSO230" s="29"/>
      <c r="LSP230" s="29"/>
      <c r="LSQ230" s="29"/>
      <c r="LSR230" s="29"/>
      <c r="LSS230" s="29"/>
      <c r="LST230" s="29"/>
      <c r="LSU230" s="29"/>
      <c r="LSV230" s="29"/>
      <c r="LSW230" s="29"/>
      <c r="LSX230" s="29"/>
      <c r="LSY230" s="29"/>
      <c r="LSZ230" s="29"/>
      <c r="LTA230" s="29"/>
      <c r="LTB230" s="29"/>
      <c r="LTC230" s="29"/>
      <c r="LTD230" s="29"/>
      <c r="LTE230" s="29"/>
      <c r="LTF230" s="29"/>
      <c r="LTG230" s="29"/>
      <c r="LTH230" s="29"/>
      <c r="LTI230" s="29"/>
      <c r="LTJ230" s="29"/>
      <c r="LTK230" s="29"/>
      <c r="LTL230" s="29"/>
      <c r="LTM230" s="29"/>
      <c r="LTN230" s="29"/>
      <c r="LTO230" s="29"/>
      <c r="LTP230" s="29"/>
      <c r="LTQ230" s="29"/>
      <c r="LTR230" s="29"/>
      <c r="LTS230" s="29"/>
      <c r="LTT230" s="29"/>
      <c r="LTU230" s="29"/>
      <c r="LTV230" s="29"/>
      <c r="LTW230" s="29"/>
      <c r="LTX230" s="29"/>
      <c r="LTY230" s="29"/>
      <c r="LTZ230" s="29"/>
      <c r="LUA230" s="29"/>
      <c r="LUB230" s="29"/>
      <c r="LUC230" s="29"/>
      <c r="LUD230" s="29"/>
      <c r="LUE230" s="29"/>
      <c r="LUF230" s="29"/>
      <c r="LUG230" s="29"/>
      <c r="LUH230" s="29"/>
      <c r="LUI230" s="29"/>
      <c r="LUJ230" s="29"/>
      <c r="LUK230" s="29"/>
      <c r="LUL230" s="29"/>
      <c r="LUM230" s="29"/>
      <c r="LUN230" s="29"/>
      <c r="LUO230" s="29"/>
      <c r="LUP230" s="29"/>
      <c r="LUQ230" s="29"/>
      <c r="LUR230" s="29"/>
      <c r="LUS230" s="29"/>
      <c r="LUT230" s="29"/>
      <c r="LUU230" s="29"/>
      <c r="LUV230" s="29"/>
      <c r="LUW230" s="29"/>
      <c r="LUX230" s="29"/>
      <c r="LUY230" s="29"/>
      <c r="LUZ230" s="29"/>
      <c r="LVA230" s="29"/>
      <c r="LVB230" s="29"/>
      <c r="LVC230" s="29"/>
      <c r="LVD230" s="29"/>
      <c r="LVE230" s="29"/>
      <c r="LVF230" s="29"/>
      <c r="LVG230" s="29"/>
      <c r="LVH230" s="29"/>
      <c r="LVI230" s="29"/>
      <c r="LVJ230" s="29"/>
      <c r="LVK230" s="29"/>
      <c r="LVL230" s="29"/>
      <c r="LVM230" s="29"/>
      <c r="LVN230" s="29"/>
      <c r="LVO230" s="29"/>
      <c r="LVP230" s="29"/>
      <c r="LVQ230" s="29"/>
      <c r="LVR230" s="29"/>
      <c r="LVS230" s="29"/>
      <c r="LVT230" s="29"/>
      <c r="LVU230" s="29"/>
      <c r="LVV230" s="29"/>
      <c r="LVW230" s="29"/>
      <c r="LVX230" s="29"/>
      <c r="LVY230" s="29"/>
      <c r="LVZ230" s="29"/>
      <c r="LWA230" s="29"/>
      <c r="LWB230" s="29"/>
      <c r="LWC230" s="29"/>
      <c r="LWD230" s="29"/>
      <c r="LWE230" s="29"/>
      <c r="LWF230" s="29"/>
      <c r="LWG230" s="29"/>
      <c r="LWH230" s="29"/>
      <c r="LWI230" s="29"/>
      <c r="LWJ230" s="29"/>
      <c r="LWK230" s="29"/>
      <c r="LWL230" s="29"/>
      <c r="LWM230" s="29"/>
      <c r="LWN230" s="29"/>
      <c r="LWO230" s="29"/>
      <c r="LWP230" s="29"/>
      <c r="LWQ230" s="29"/>
      <c r="LWR230" s="29"/>
      <c r="LWS230" s="29"/>
      <c r="LWT230" s="29"/>
      <c r="LWU230" s="29"/>
      <c r="LWV230" s="29"/>
      <c r="LWW230" s="29"/>
      <c r="LWX230" s="29"/>
      <c r="LWY230" s="29"/>
      <c r="LWZ230" s="29"/>
      <c r="LXA230" s="29"/>
      <c r="LXB230" s="29"/>
      <c r="LXC230" s="29"/>
      <c r="LXD230" s="29"/>
      <c r="LXE230" s="29"/>
      <c r="LXF230" s="29"/>
      <c r="LXG230" s="29"/>
      <c r="LXH230" s="29"/>
      <c r="LXI230" s="29"/>
      <c r="LXJ230" s="29"/>
      <c r="LXK230" s="29"/>
      <c r="LXL230" s="29"/>
      <c r="LXM230" s="29"/>
      <c r="LXN230" s="29"/>
      <c r="LXO230" s="29"/>
      <c r="LXP230" s="29"/>
      <c r="LXQ230" s="29"/>
      <c r="LXR230" s="29"/>
      <c r="LXS230" s="29"/>
      <c r="LXT230" s="29"/>
      <c r="LXU230" s="29"/>
      <c r="LXV230" s="29"/>
      <c r="LXW230" s="29"/>
      <c r="LXX230" s="29"/>
      <c r="LXY230" s="29"/>
      <c r="LXZ230" s="29"/>
      <c r="LYA230" s="29"/>
      <c r="LYB230" s="29"/>
      <c r="LYC230" s="29"/>
      <c r="LYD230" s="29"/>
      <c r="LYE230" s="29"/>
      <c r="LYF230" s="29"/>
      <c r="LYG230" s="29"/>
      <c r="LYH230" s="29"/>
      <c r="LYI230" s="29"/>
      <c r="LYJ230" s="29"/>
      <c r="LYK230" s="29"/>
      <c r="LYL230" s="29"/>
      <c r="LYM230" s="29"/>
      <c r="LYN230" s="29"/>
      <c r="LYO230" s="29"/>
      <c r="LYP230" s="29"/>
      <c r="LYQ230" s="29"/>
      <c r="LYR230" s="29"/>
      <c r="LYS230" s="29"/>
      <c r="LYT230" s="29"/>
      <c r="LYU230" s="29"/>
      <c r="LYV230" s="29"/>
      <c r="LYW230" s="29"/>
      <c r="LYX230" s="29"/>
      <c r="LYY230" s="29"/>
      <c r="LYZ230" s="29"/>
      <c r="LZA230" s="29"/>
      <c r="LZB230" s="29"/>
      <c r="LZC230" s="29"/>
      <c r="LZD230" s="29"/>
      <c r="LZE230" s="29"/>
      <c r="LZF230" s="29"/>
      <c r="LZG230" s="29"/>
      <c r="LZH230" s="29"/>
      <c r="LZI230" s="29"/>
      <c r="LZJ230" s="29"/>
      <c r="LZK230" s="29"/>
      <c r="LZL230" s="29"/>
      <c r="LZM230" s="29"/>
      <c r="LZN230" s="29"/>
      <c r="LZO230" s="29"/>
      <c r="LZP230" s="29"/>
      <c r="LZQ230" s="29"/>
      <c r="LZR230" s="29"/>
      <c r="LZS230" s="29"/>
      <c r="LZT230" s="29"/>
      <c r="LZU230" s="29"/>
      <c r="LZV230" s="29"/>
      <c r="LZW230" s="29"/>
      <c r="LZX230" s="29"/>
      <c r="LZY230" s="29"/>
      <c r="LZZ230" s="29"/>
      <c r="MAA230" s="29"/>
      <c r="MAB230" s="29"/>
      <c r="MAC230" s="29"/>
      <c r="MAD230" s="29"/>
      <c r="MAE230" s="29"/>
      <c r="MAF230" s="29"/>
      <c r="MAG230" s="29"/>
      <c r="MAH230" s="29"/>
      <c r="MAI230" s="29"/>
      <c r="MAJ230" s="29"/>
      <c r="MAK230" s="29"/>
      <c r="MAL230" s="29"/>
      <c r="MAM230" s="29"/>
      <c r="MAN230" s="29"/>
      <c r="MAO230" s="29"/>
      <c r="MAP230" s="29"/>
      <c r="MAQ230" s="29"/>
      <c r="MAR230" s="29"/>
      <c r="MAS230" s="29"/>
      <c r="MAT230" s="29"/>
      <c r="MAU230" s="29"/>
      <c r="MAV230" s="29"/>
      <c r="MAW230" s="29"/>
      <c r="MAX230" s="29"/>
      <c r="MAY230" s="29"/>
      <c r="MAZ230" s="29"/>
      <c r="MBA230" s="29"/>
      <c r="MBB230" s="29"/>
      <c r="MBC230" s="29"/>
      <c r="MBD230" s="29"/>
      <c r="MBE230" s="29"/>
      <c r="MBF230" s="29"/>
      <c r="MBG230" s="29"/>
      <c r="MBH230" s="29"/>
      <c r="MBI230" s="29"/>
      <c r="MBJ230" s="29"/>
      <c r="MBK230" s="29"/>
      <c r="MBL230" s="29"/>
      <c r="MBM230" s="29"/>
      <c r="MBN230" s="29"/>
      <c r="MBO230" s="29"/>
      <c r="MBP230" s="29"/>
      <c r="MBQ230" s="29"/>
      <c r="MBR230" s="29"/>
      <c r="MBS230" s="29"/>
      <c r="MBT230" s="29"/>
      <c r="MBU230" s="29"/>
      <c r="MBV230" s="29"/>
      <c r="MBW230" s="29"/>
      <c r="MBX230" s="29"/>
      <c r="MBY230" s="29"/>
      <c r="MBZ230" s="29"/>
      <c r="MCA230" s="29"/>
      <c r="MCB230" s="29"/>
      <c r="MCC230" s="29"/>
      <c r="MCD230" s="29"/>
      <c r="MCE230" s="29"/>
      <c r="MCF230" s="29"/>
      <c r="MCG230" s="29"/>
      <c r="MCH230" s="29"/>
      <c r="MCI230" s="29"/>
      <c r="MCJ230" s="29"/>
      <c r="MCK230" s="29"/>
      <c r="MCL230" s="29"/>
      <c r="MCM230" s="29"/>
      <c r="MCN230" s="29"/>
      <c r="MCO230" s="29"/>
      <c r="MCP230" s="29"/>
      <c r="MCQ230" s="29"/>
      <c r="MCR230" s="29"/>
      <c r="MCS230" s="29"/>
      <c r="MCT230" s="29"/>
      <c r="MCU230" s="29"/>
      <c r="MCV230" s="29"/>
      <c r="MCW230" s="29"/>
      <c r="MCX230" s="29"/>
      <c r="MCY230" s="29"/>
      <c r="MCZ230" s="29"/>
      <c r="MDA230" s="29"/>
      <c r="MDB230" s="29"/>
      <c r="MDC230" s="29"/>
      <c r="MDD230" s="29"/>
      <c r="MDE230" s="29"/>
      <c r="MDF230" s="29"/>
      <c r="MDG230" s="29"/>
      <c r="MDH230" s="29"/>
      <c r="MDI230" s="29"/>
      <c r="MDJ230" s="29"/>
      <c r="MDK230" s="29"/>
      <c r="MDL230" s="29"/>
      <c r="MDM230" s="29"/>
      <c r="MDN230" s="29"/>
      <c r="MDO230" s="29"/>
      <c r="MDP230" s="29"/>
      <c r="MDQ230" s="29"/>
      <c r="MDR230" s="29"/>
      <c r="MDS230" s="29"/>
      <c r="MDT230" s="29"/>
      <c r="MDU230" s="29"/>
      <c r="MDV230" s="29"/>
      <c r="MDW230" s="29"/>
      <c r="MDX230" s="29"/>
      <c r="MDY230" s="29"/>
      <c r="MDZ230" s="29"/>
      <c r="MEA230" s="29"/>
      <c r="MEB230" s="29"/>
      <c r="MEC230" s="29"/>
      <c r="MED230" s="29"/>
      <c r="MEE230" s="29"/>
      <c r="MEF230" s="29"/>
      <c r="MEG230" s="29"/>
      <c r="MEH230" s="29"/>
      <c r="MEI230" s="29"/>
      <c r="MEJ230" s="29"/>
      <c r="MEK230" s="29"/>
      <c r="MEL230" s="29"/>
      <c r="MEM230" s="29"/>
      <c r="MEN230" s="29"/>
      <c r="MEO230" s="29"/>
      <c r="MEP230" s="29"/>
      <c r="MEQ230" s="29"/>
      <c r="MER230" s="29"/>
      <c r="MES230" s="29"/>
      <c r="MET230" s="29"/>
      <c r="MEU230" s="29"/>
      <c r="MEV230" s="29"/>
      <c r="MEW230" s="29"/>
      <c r="MEX230" s="29"/>
      <c r="MEY230" s="29"/>
      <c r="MEZ230" s="29"/>
      <c r="MFA230" s="29"/>
      <c r="MFB230" s="29"/>
      <c r="MFC230" s="29"/>
      <c r="MFD230" s="29"/>
      <c r="MFE230" s="29"/>
      <c r="MFF230" s="29"/>
      <c r="MFG230" s="29"/>
      <c r="MFH230" s="29"/>
      <c r="MFI230" s="29"/>
      <c r="MFJ230" s="29"/>
      <c r="MFK230" s="29"/>
      <c r="MFL230" s="29"/>
      <c r="MFM230" s="29"/>
      <c r="MFN230" s="29"/>
      <c r="MFO230" s="29"/>
      <c r="MFP230" s="29"/>
      <c r="MFQ230" s="29"/>
      <c r="MFR230" s="29"/>
      <c r="MFS230" s="29"/>
      <c r="MFT230" s="29"/>
      <c r="MFU230" s="29"/>
      <c r="MFV230" s="29"/>
      <c r="MFW230" s="29"/>
      <c r="MFX230" s="29"/>
      <c r="MFY230" s="29"/>
      <c r="MFZ230" s="29"/>
      <c r="MGA230" s="29"/>
      <c r="MGB230" s="29"/>
      <c r="MGC230" s="29"/>
      <c r="MGD230" s="29"/>
      <c r="MGE230" s="29"/>
      <c r="MGF230" s="29"/>
      <c r="MGG230" s="29"/>
      <c r="MGH230" s="29"/>
      <c r="MGI230" s="29"/>
      <c r="MGJ230" s="29"/>
      <c r="MGK230" s="29"/>
      <c r="MGL230" s="29"/>
      <c r="MGM230" s="29"/>
      <c r="MGN230" s="29"/>
      <c r="MGO230" s="29"/>
      <c r="MGP230" s="29"/>
      <c r="MGQ230" s="29"/>
      <c r="MGR230" s="29"/>
      <c r="MGS230" s="29"/>
      <c r="MGT230" s="29"/>
      <c r="MGU230" s="29"/>
      <c r="MGV230" s="29"/>
      <c r="MGW230" s="29"/>
      <c r="MGX230" s="29"/>
      <c r="MGY230" s="29"/>
      <c r="MGZ230" s="29"/>
      <c r="MHA230" s="29"/>
      <c r="MHB230" s="29"/>
      <c r="MHC230" s="29"/>
      <c r="MHD230" s="29"/>
      <c r="MHE230" s="29"/>
      <c r="MHF230" s="29"/>
      <c r="MHG230" s="29"/>
      <c r="MHH230" s="29"/>
      <c r="MHI230" s="29"/>
      <c r="MHJ230" s="29"/>
      <c r="MHK230" s="29"/>
      <c r="MHL230" s="29"/>
      <c r="MHM230" s="29"/>
      <c r="MHN230" s="29"/>
      <c r="MHO230" s="29"/>
      <c r="MHP230" s="29"/>
      <c r="MHQ230" s="29"/>
      <c r="MHR230" s="29"/>
      <c r="MHS230" s="29"/>
      <c r="MHT230" s="29"/>
      <c r="MHU230" s="29"/>
      <c r="MHV230" s="29"/>
      <c r="MHW230" s="29"/>
      <c r="MHX230" s="29"/>
      <c r="MHY230" s="29"/>
      <c r="MHZ230" s="29"/>
      <c r="MIA230" s="29"/>
      <c r="MIB230" s="29"/>
      <c r="MIC230" s="29"/>
      <c r="MID230" s="29"/>
      <c r="MIE230" s="29"/>
      <c r="MIF230" s="29"/>
      <c r="MIG230" s="29"/>
      <c r="MIH230" s="29"/>
      <c r="MII230" s="29"/>
      <c r="MIJ230" s="29"/>
      <c r="MIK230" s="29"/>
      <c r="MIL230" s="29"/>
      <c r="MIM230" s="29"/>
      <c r="MIN230" s="29"/>
      <c r="MIO230" s="29"/>
      <c r="MIP230" s="29"/>
      <c r="MIQ230" s="29"/>
      <c r="MIR230" s="29"/>
      <c r="MIS230" s="29"/>
      <c r="MIT230" s="29"/>
      <c r="MIU230" s="29"/>
      <c r="MIV230" s="29"/>
      <c r="MIW230" s="29"/>
      <c r="MIX230" s="29"/>
      <c r="MIY230" s="29"/>
      <c r="MIZ230" s="29"/>
      <c r="MJA230" s="29"/>
      <c r="MJB230" s="29"/>
      <c r="MJC230" s="29"/>
      <c r="MJD230" s="29"/>
      <c r="MJE230" s="29"/>
      <c r="MJF230" s="29"/>
      <c r="MJG230" s="29"/>
      <c r="MJH230" s="29"/>
      <c r="MJI230" s="29"/>
      <c r="MJJ230" s="29"/>
      <c r="MJK230" s="29"/>
      <c r="MJL230" s="29"/>
      <c r="MJM230" s="29"/>
      <c r="MJN230" s="29"/>
      <c r="MJO230" s="29"/>
      <c r="MJP230" s="29"/>
      <c r="MJQ230" s="29"/>
      <c r="MJR230" s="29"/>
      <c r="MJS230" s="29"/>
      <c r="MJT230" s="29"/>
      <c r="MJU230" s="29"/>
      <c r="MJV230" s="29"/>
      <c r="MJW230" s="29"/>
      <c r="MJX230" s="29"/>
      <c r="MJY230" s="29"/>
      <c r="MJZ230" s="29"/>
      <c r="MKA230" s="29"/>
      <c r="MKB230" s="29"/>
      <c r="MKC230" s="29"/>
      <c r="MKD230" s="29"/>
      <c r="MKE230" s="29"/>
      <c r="MKF230" s="29"/>
      <c r="MKG230" s="29"/>
      <c r="MKH230" s="29"/>
      <c r="MKI230" s="29"/>
      <c r="MKJ230" s="29"/>
      <c r="MKK230" s="29"/>
      <c r="MKL230" s="29"/>
      <c r="MKM230" s="29"/>
      <c r="MKN230" s="29"/>
      <c r="MKO230" s="29"/>
      <c r="MKP230" s="29"/>
      <c r="MKQ230" s="29"/>
      <c r="MKR230" s="29"/>
      <c r="MKS230" s="29"/>
      <c r="MKT230" s="29"/>
      <c r="MKU230" s="29"/>
      <c r="MKV230" s="29"/>
      <c r="MKW230" s="29"/>
      <c r="MKX230" s="29"/>
      <c r="MKY230" s="29"/>
      <c r="MKZ230" s="29"/>
      <c r="MLA230" s="29"/>
      <c r="MLB230" s="29"/>
      <c r="MLC230" s="29"/>
      <c r="MLD230" s="29"/>
      <c r="MLE230" s="29"/>
      <c r="MLF230" s="29"/>
      <c r="MLG230" s="29"/>
      <c r="MLH230" s="29"/>
      <c r="MLI230" s="29"/>
      <c r="MLJ230" s="29"/>
      <c r="MLK230" s="29"/>
      <c r="MLL230" s="29"/>
      <c r="MLM230" s="29"/>
      <c r="MLN230" s="29"/>
      <c r="MLO230" s="29"/>
      <c r="MLP230" s="29"/>
      <c r="MLQ230" s="29"/>
      <c r="MLR230" s="29"/>
      <c r="MLS230" s="29"/>
      <c r="MLT230" s="29"/>
      <c r="MLU230" s="29"/>
      <c r="MLV230" s="29"/>
      <c r="MLW230" s="29"/>
      <c r="MLX230" s="29"/>
      <c r="MLY230" s="29"/>
      <c r="MLZ230" s="29"/>
      <c r="MMA230" s="29"/>
      <c r="MMB230" s="29"/>
      <c r="MMC230" s="29"/>
      <c r="MMD230" s="29"/>
      <c r="MME230" s="29"/>
      <c r="MMF230" s="29"/>
      <c r="MMG230" s="29"/>
      <c r="MMH230" s="29"/>
      <c r="MMI230" s="29"/>
      <c r="MMJ230" s="29"/>
      <c r="MMK230" s="29"/>
      <c r="MML230" s="29"/>
      <c r="MMM230" s="29"/>
      <c r="MMN230" s="29"/>
      <c r="MMO230" s="29"/>
      <c r="MMP230" s="29"/>
      <c r="MMQ230" s="29"/>
      <c r="MMR230" s="29"/>
      <c r="MMS230" s="29"/>
      <c r="MMT230" s="29"/>
      <c r="MMU230" s="29"/>
      <c r="MMV230" s="29"/>
      <c r="MMW230" s="29"/>
      <c r="MMX230" s="29"/>
      <c r="MMY230" s="29"/>
      <c r="MMZ230" s="29"/>
      <c r="MNA230" s="29"/>
      <c r="MNB230" s="29"/>
      <c r="MNC230" s="29"/>
      <c r="MND230" s="29"/>
      <c r="MNE230" s="29"/>
      <c r="MNF230" s="29"/>
      <c r="MNG230" s="29"/>
      <c r="MNH230" s="29"/>
      <c r="MNI230" s="29"/>
      <c r="MNJ230" s="29"/>
      <c r="MNK230" s="29"/>
      <c r="MNL230" s="29"/>
      <c r="MNM230" s="29"/>
      <c r="MNN230" s="29"/>
      <c r="MNO230" s="29"/>
      <c r="MNP230" s="29"/>
      <c r="MNQ230" s="29"/>
      <c r="MNR230" s="29"/>
      <c r="MNS230" s="29"/>
      <c r="MNT230" s="29"/>
      <c r="MNU230" s="29"/>
      <c r="MNV230" s="29"/>
      <c r="MNW230" s="29"/>
      <c r="MNX230" s="29"/>
      <c r="MNY230" s="29"/>
      <c r="MNZ230" s="29"/>
      <c r="MOA230" s="29"/>
      <c r="MOB230" s="29"/>
      <c r="MOC230" s="29"/>
      <c r="MOD230" s="29"/>
      <c r="MOE230" s="29"/>
      <c r="MOF230" s="29"/>
      <c r="MOG230" s="29"/>
      <c r="MOH230" s="29"/>
      <c r="MOI230" s="29"/>
      <c r="MOJ230" s="29"/>
      <c r="MOK230" s="29"/>
      <c r="MOL230" s="29"/>
      <c r="MOM230" s="29"/>
      <c r="MON230" s="29"/>
      <c r="MOO230" s="29"/>
      <c r="MOP230" s="29"/>
      <c r="MOQ230" s="29"/>
      <c r="MOR230" s="29"/>
      <c r="MOS230" s="29"/>
      <c r="MOT230" s="29"/>
      <c r="MOU230" s="29"/>
      <c r="MOV230" s="29"/>
      <c r="MOW230" s="29"/>
      <c r="MOX230" s="29"/>
      <c r="MOY230" s="29"/>
      <c r="MOZ230" s="29"/>
      <c r="MPA230" s="29"/>
      <c r="MPB230" s="29"/>
      <c r="MPC230" s="29"/>
      <c r="MPD230" s="29"/>
      <c r="MPE230" s="29"/>
      <c r="MPF230" s="29"/>
      <c r="MPG230" s="29"/>
      <c r="MPH230" s="29"/>
      <c r="MPI230" s="29"/>
      <c r="MPJ230" s="29"/>
      <c r="MPK230" s="29"/>
      <c r="MPL230" s="29"/>
      <c r="MPM230" s="29"/>
      <c r="MPN230" s="29"/>
      <c r="MPO230" s="29"/>
      <c r="MPP230" s="29"/>
      <c r="MPQ230" s="29"/>
      <c r="MPR230" s="29"/>
      <c r="MPS230" s="29"/>
      <c r="MPT230" s="29"/>
      <c r="MPU230" s="29"/>
      <c r="MPV230" s="29"/>
      <c r="MPW230" s="29"/>
      <c r="MPX230" s="29"/>
      <c r="MPY230" s="29"/>
      <c r="MPZ230" s="29"/>
      <c r="MQA230" s="29"/>
      <c r="MQB230" s="29"/>
      <c r="MQC230" s="29"/>
      <c r="MQD230" s="29"/>
      <c r="MQE230" s="29"/>
      <c r="MQF230" s="29"/>
      <c r="MQG230" s="29"/>
      <c r="MQH230" s="29"/>
      <c r="MQI230" s="29"/>
      <c r="MQJ230" s="29"/>
      <c r="MQK230" s="29"/>
      <c r="MQL230" s="29"/>
      <c r="MQM230" s="29"/>
      <c r="MQN230" s="29"/>
      <c r="MQO230" s="29"/>
      <c r="MQP230" s="29"/>
      <c r="MQQ230" s="29"/>
      <c r="MQR230" s="29"/>
      <c r="MQS230" s="29"/>
      <c r="MQT230" s="29"/>
      <c r="MQU230" s="29"/>
      <c r="MQV230" s="29"/>
      <c r="MQW230" s="29"/>
      <c r="MQX230" s="29"/>
      <c r="MQY230" s="29"/>
      <c r="MQZ230" s="29"/>
      <c r="MRA230" s="29"/>
      <c r="MRB230" s="29"/>
      <c r="MRC230" s="29"/>
      <c r="MRD230" s="29"/>
      <c r="MRE230" s="29"/>
      <c r="MRF230" s="29"/>
      <c r="MRG230" s="29"/>
      <c r="MRH230" s="29"/>
      <c r="MRI230" s="29"/>
      <c r="MRJ230" s="29"/>
      <c r="MRK230" s="29"/>
      <c r="MRL230" s="29"/>
      <c r="MRM230" s="29"/>
      <c r="MRN230" s="29"/>
      <c r="MRO230" s="29"/>
      <c r="MRP230" s="29"/>
      <c r="MRQ230" s="29"/>
      <c r="MRR230" s="29"/>
      <c r="MRS230" s="29"/>
      <c r="MRT230" s="29"/>
      <c r="MRU230" s="29"/>
      <c r="MRV230" s="29"/>
      <c r="MRW230" s="29"/>
      <c r="MRX230" s="29"/>
      <c r="MRY230" s="29"/>
      <c r="MRZ230" s="29"/>
      <c r="MSA230" s="29"/>
      <c r="MSB230" s="29"/>
      <c r="MSC230" s="29"/>
      <c r="MSD230" s="29"/>
      <c r="MSE230" s="29"/>
      <c r="MSF230" s="29"/>
      <c r="MSG230" s="29"/>
      <c r="MSH230" s="29"/>
      <c r="MSI230" s="29"/>
      <c r="MSJ230" s="29"/>
      <c r="MSK230" s="29"/>
      <c r="MSL230" s="29"/>
      <c r="MSM230" s="29"/>
      <c r="MSN230" s="29"/>
      <c r="MSO230" s="29"/>
      <c r="MSP230" s="29"/>
      <c r="MSQ230" s="29"/>
      <c r="MSR230" s="29"/>
      <c r="MSS230" s="29"/>
      <c r="MST230" s="29"/>
      <c r="MSU230" s="29"/>
      <c r="MSV230" s="29"/>
      <c r="MSW230" s="29"/>
      <c r="MSX230" s="29"/>
      <c r="MSY230" s="29"/>
      <c r="MSZ230" s="29"/>
      <c r="MTA230" s="29"/>
      <c r="MTB230" s="29"/>
      <c r="MTC230" s="29"/>
      <c r="MTD230" s="29"/>
      <c r="MTE230" s="29"/>
      <c r="MTF230" s="29"/>
      <c r="MTG230" s="29"/>
      <c r="MTH230" s="29"/>
      <c r="MTI230" s="29"/>
      <c r="MTJ230" s="29"/>
      <c r="MTK230" s="29"/>
      <c r="MTL230" s="29"/>
      <c r="MTM230" s="29"/>
      <c r="MTN230" s="29"/>
      <c r="MTO230" s="29"/>
      <c r="MTP230" s="29"/>
      <c r="MTQ230" s="29"/>
      <c r="MTR230" s="29"/>
      <c r="MTS230" s="29"/>
      <c r="MTT230" s="29"/>
      <c r="MTU230" s="29"/>
      <c r="MTV230" s="29"/>
      <c r="MTW230" s="29"/>
      <c r="MTX230" s="29"/>
      <c r="MTY230" s="29"/>
      <c r="MTZ230" s="29"/>
      <c r="MUA230" s="29"/>
      <c r="MUB230" s="29"/>
      <c r="MUC230" s="29"/>
      <c r="MUD230" s="29"/>
      <c r="MUE230" s="29"/>
      <c r="MUF230" s="29"/>
      <c r="MUG230" s="29"/>
      <c r="MUH230" s="29"/>
      <c r="MUI230" s="29"/>
      <c r="MUJ230" s="29"/>
      <c r="MUK230" s="29"/>
      <c r="MUL230" s="29"/>
      <c r="MUM230" s="29"/>
      <c r="MUN230" s="29"/>
      <c r="MUO230" s="29"/>
      <c r="MUP230" s="29"/>
      <c r="MUQ230" s="29"/>
      <c r="MUR230" s="29"/>
      <c r="MUS230" s="29"/>
      <c r="MUT230" s="29"/>
      <c r="MUU230" s="29"/>
      <c r="MUV230" s="29"/>
      <c r="MUW230" s="29"/>
      <c r="MUX230" s="29"/>
      <c r="MUY230" s="29"/>
      <c r="MUZ230" s="29"/>
      <c r="MVA230" s="29"/>
      <c r="MVB230" s="29"/>
      <c r="MVC230" s="29"/>
      <c r="MVD230" s="29"/>
      <c r="MVE230" s="29"/>
      <c r="MVF230" s="29"/>
      <c r="MVG230" s="29"/>
      <c r="MVH230" s="29"/>
      <c r="MVI230" s="29"/>
      <c r="MVJ230" s="29"/>
      <c r="MVK230" s="29"/>
      <c r="MVL230" s="29"/>
      <c r="MVM230" s="29"/>
      <c r="MVN230" s="29"/>
      <c r="MVO230" s="29"/>
      <c r="MVP230" s="29"/>
      <c r="MVQ230" s="29"/>
      <c r="MVR230" s="29"/>
      <c r="MVS230" s="29"/>
      <c r="MVT230" s="29"/>
      <c r="MVU230" s="29"/>
      <c r="MVV230" s="29"/>
      <c r="MVW230" s="29"/>
      <c r="MVX230" s="29"/>
      <c r="MVY230" s="29"/>
      <c r="MVZ230" s="29"/>
      <c r="MWA230" s="29"/>
      <c r="MWB230" s="29"/>
      <c r="MWC230" s="29"/>
      <c r="MWD230" s="29"/>
      <c r="MWE230" s="29"/>
      <c r="MWF230" s="29"/>
      <c r="MWG230" s="29"/>
      <c r="MWH230" s="29"/>
      <c r="MWI230" s="29"/>
      <c r="MWJ230" s="29"/>
      <c r="MWK230" s="29"/>
      <c r="MWL230" s="29"/>
      <c r="MWM230" s="29"/>
      <c r="MWN230" s="29"/>
      <c r="MWO230" s="29"/>
      <c r="MWP230" s="29"/>
      <c r="MWQ230" s="29"/>
      <c r="MWR230" s="29"/>
      <c r="MWS230" s="29"/>
      <c r="MWT230" s="29"/>
      <c r="MWU230" s="29"/>
      <c r="MWV230" s="29"/>
      <c r="MWW230" s="29"/>
      <c r="MWX230" s="29"/>
      <c r="MWY230" s="29"/>
      <c r="MWZ230" s="29"/>
      <c r="MXA230" s="29"/>
      <c r="MXB230" s="29"/>
      <c r="MXC230" s="29"/>
      <c r="MXD230" s="29"/>
      <c r="MXE230" s="29"/>
      <c r="MXF230" s="29"/>
      <c r="MXG230" s="29"/>
      <c r="MXH230" s="29"/>
      <c r="MXI230" s="29"/>
      <c r="MXJ230" s="29"/>
      <c r="MXK230" s="29"/>
      <c r="MXL230" s="29"/>
      <c r="MXM230" s="29"/>
      <c r="MXN230" s="29"/>
      <c r="MXO230" s="29"/>
      <c r="MXP230" s="29"/>
      <c r="MXQ230" s="29"/>
      <c r="MXR230" s="29"/>
      <c r="MXS230" s="29"/>
      <c r="MXT230" s="29"/>
      <c r="MXU230" s="29"/>
      <c r="MXV230" s="29"/>
      <c r="MXW230" s="29"/>
      <c r="MXX230" s="29"/>
      <c r="MXY230" s="29"/>
      <c r="MXZ230" s="29"/>
      <c r="MYA230" s="29"/>
      <c r="MYB230" s="29"/>
      <c r="MYC230" s="29"/>
      <c r="MYD230" s="29"/>
      <c r="MYE230" s="29"/>
      <c r="MYF230" s="29"/>
      <c r="MYG230" s="29"/>
      <c r="MYH230" s="29"/>
      <c r="MYI230" s="29"/>
      <c r="MYJ230" s="29"/>
      <c r="MYK230" s="29"/>
      <c r="MYL230" s="29"/>
      <c r="MYM230" s="29"/>
      <c r="MYN230" s="29"/>
      <c r="MYO230" s="29"/>
      <c r="MYP230" s="29"/>
      <c r="MYQ230" s="29"/>
      <c r="MYR230" s="29"/>
      <c r="MYS230" s="29"/>
      <c r="MYT230" s="29"/>
      <c r="MYU230" s="29"/>
      <c r="MYV230" s="29"/>
      <c r="MYW230" s="29"/>
      <c r="MYX230" s="29"/>
      <c r="MYY230" s="29"/>
      <c r="MYZ230" s="29"/>
      <c r="MZA230" s="29"/>
      <c r="MZB230" s="29"/>
      <c r="MZC230" s="29"/>
      <c r="MZD230" s="29"/>
      <c r="MZE230" s="29"/>
      <c r="MZF230" s="29"/>
      <c r="MZG230" s="29"/>
      <c r="MZH230" s="29"/>
      <c r="MZI230" s="29"/>
      <c r="MZJ230" s="29"/>
      <c r="MZK230" s="29"/>
      <c r="MZL230" s="29"/>
      <c r="MZM230" s="29"/>
      <c r="MZN230" s="29"/>
      <c r="MZO230" s="29"/>
      <c r="MZP230" s="29"/>
      <c r="MZQ230" s="29"/>
      <c r="MZR230" s="29"/>
      <c r="MZS230" s="29"/>
      <c r="MZT230" s="29"/>
      <c r="MZU230" s="29"/>
      <c r="MZV230" s="29"/>
      <c r="MZW230" s="29"/>
      <c r="MZX230" s="29"/>
      <c r="MZY230" s="29"/>
      <c r="MZZ230" s="29"/>
      <c r="NAA230" s="29"/>
      <c r="NAB230" s="29"/>
      <c r="NAC230" s="29"/>
      <c r="NAD230" s="29"/>
      <c r="NAE230" s="29"/>
      <c r="NAF230" s="29"/>
      <c r="NAG230" s="29"/>
      <c r="NAH230" s="29"/>
      <c r="NAI230" s="29"/>
      <c r="NAJ230" s="29"/>
      <c r="NAK230" s="29"/>
      <c r="NAL230" s="29"/>
      <c r="NAM230" s="29"/>
      <c r="NAN230" s="29"/>
      <c r="NAO230" s="29"/>
      <c r="NAP230" s="29"/>
      <c r="NAQ230" s="29"/>
      <c r="NAR230" s="29"/>
      <c r="NAS230" s="29"/>
      <c r="NAT230" s="29"/>
      <c r="NAU230" s="29"/>
      <c r="NAV230" s="29"/>
      <c r="NAW230" s="29"/>
      <c r="NAX230" s="29"/>
      <c r="NAY230" s="29"/>
      <c r="NAZ230" s="29"/>
      <c r="NBA230" s="29"/>
      <c r="NBB230" s="29"/>
      <c r="NBC230" s="29"/>
      <c r="NBD230" s="29"/>
      <c r="NBE230" s="29"/>
      <c r="NBF230" s="29"/>
      <c r="NBG230" s="29"/>
      <c r="NBH230" s="29"/>
      <c r="NBI230" s="29"/>
      <c r="NBJ230" s="29"/>
      <c r="NBK230" s="29"/>
      <c r="NBL230" s="29"/>
      <c r="NBM230" s="29"/>
      <c r="NBN230" s="29"/>
      <c r="NBO230" s="29"/>
      <c r="NBP230" s="29"/>
      <c r="NBQ230" s="29"/>
      <c r="NBR230" s="29"/>
      <c r="NBS230" s="29"/>
      <c r="NBT230" s="29"/>
      <c r="NBU230" s="29"/>
      <c r="NBV230" s="29"/>
      <c r="NBW230" s="29"/>
      <c r="NBX230" s="29"/>
      <c r="NBY230" s="29"/>
      <c r="NBZ230" s="29"/>
      <c r="NCA230" s="29"/>
      <c r="NCB230" s="29"/>
      <c r="NCC230" s="29"/>
      <c r="NCD230" s="29"/>
      <c r="NCE230" s="29"/>
      <c r="NCF230" s="29"/>
      <c r="NCG230" s="29"/>
      <c r="NCH230" s="29"/>
      <c r="NCI230" s="29"/>
      <c r="NCJ230" s="29"/>
      <c r="NCK230" s="29"/>
      <c r="NCL230" s="29"/>
      <c r="NCM230" s="29"/>
      <c r="NCN230" s="29"/>
      <c r="NCO230" s="29"/>
      <c r="NCP230" s="29"/>
      <c r="NCQ230" s="29"/>
      <c r="NCR230" s="29"/>
      <c r="NCS230" s="29"/>
      <c r="NCT230" s="29"/>
      <c r="NCU230" s="29"/>
      <c r="NCV230" s="29"/>
      <c r="NCW230" s="29"/>
      <c r="NCX230" s="29"/>
      <c r="NCY230" s="29"/>
      <c r="NCZ230" s="29"/>
      <c r="NDA230" s="29"/>
      <c r="NDB230" s="29"/>
      <c r="NDC230" s="29"/>
      <c r="NDD230" s="29"/>
      <c r="NDE230" s="29"/>
      <c r="NDF230" s="29"/>
      <c r="NDG230" s="29"/>
      <c r="NDH230" s="29"/>
      <c r="NDI230" s="29"/>
      <c r="NDJ230" s="29"/>
      <c r="NDK230" s="29"/>
      <c r="NDL230" s="29"/>
      <c r="NDM230" s="29"/>
      <c r="NDN230" s="29"/>
      <c r="NDO230" s="29"/>
      <c r="NDP230" s="29"/>
      <c r="NDQ230" s="29"/>
      <c r="NDR230" s="29"/>
      <c r="NDS230" s="29"/>
      <c r="NDT230" s="29"/>
      <c r="NDU230" s="29"/>
      <c r="NDV230" s="29"/>
      <c r="NDW230" s="29"/>
      <c r="NDX230" s="29"/>
      <c r="NDY230" s="29"/>
      <c r="NDZ230" s="29"/>
      <c r="NEA230" s="29"/>
      <c r="NEB230" s="29"/>
      <c r="NEC230" s="29"/>
      <c r="NED230" s="29"/>
      <c r="NEE230" s="29"/>
      <c r="NEF230" s="29"/>
      <c r="NEG230" s="29"/>
      <c r="NEH230" s="29"/>
      <c r="NEI230" s="29"/>
      <c r="NEJ230" s="29"/>
      <c r="NEK230" s="29"/>
      <c r="NEL230" s="29"/>
      <c r="NEM230" s="29"/>
      <c r="NEN230" s="29"/>
      <c r="NEO230" s="29"/>
      <c r="NEP230" s="29"/>
      <c r="NEQ230" s="29"/>
      <c r="NER230" s="29"/>
      <c r="NES230" s="29"/>
      <c r="NET230" s="29"/>
      <c r="NEU230" s="29"/>
      <c r="NEV230" s="29"/>
      <c r="NEW230" s="29"/>
      <c r="NEX230" s="29"/>
      <c r="NEY230" s="29"/>
      <c r="NEZ230" s="29"/>
      <c r="NFA230" s="29"/>
      <c r="NFB230" s="29"/>
      <c r="NFC230" s="29"/>
      <c r="NFD230" s="29"/>
      <c r="NFE230" s="29"/>
      <c r="NFF230" s="29"/>
      <c r="NFG230" s="29"/>
      <c r="NFH230" s="29"/>
      <c r="NFI230" s="29"/>
      <c r="NFJ230" s="29"/>
      <c r="NFK230" s="29"/>
      <c r="NFL230" s="29"/>
      <c r="NFM230" s="29"/>
      <c r="NFN230" s="29"/>
      <c r="NFO230" s="29"/>
      <c r="NFP230" s="29"/>
      <c r="NFQ230" s="29"/>
      <c r="NFR230" s="29"/>
      <c r="NFS230" s="29"/>
      <c r="NFT230" s="29"/>
      <c r="NFU230" s="29"/>
      <c r="NFV230" s="29"/>
      <c r="NFW230" s="29"/>
      <c r="NFX230" s="29"/>
      <c r="NFY230" s="29"/>
      <c r="NFZ230" s="29"/>
      <c r="NGA230" s="29"/>
      <c r="NGB230" s="29"/>
      <c r="NGC230" s="29"/>
      <c r="NGD230" s="29"/>
      <c r="NGE230" s="29"/>
      <c r="NGF230" s="29"/>
      <c r="NGG230" s="29"/>
      <c r="NGH230" s="29"/>
      <c r="NGI230" s="29"/>
      <c r="NGJ230" s="29"/>
      <c r="NGK230" s="29"/>
      <c r="NGL230" s="29"/>
      <c r="NGM230" s="29"/>
      <c r="NGN230" s="29"/>
      <c r="NGO230" s="29"/>
      <c r="NGP230" s="29"/>
      <c r="NGQ230" s="29"/>
      <c r="NGR230" s="29"/>
      <c r="NGS230" s="29"/>
      <c r="NGT230" s="29"/>
      <c r="NGU230" s="29"/>
      <c r="NGV230" s="29"/>
      <c r="NGW230" s="29"/>
      <c r="NGX230" s="29"/>
      <c r="NGY230" s="29"/>
      <c r="NGZ230" s="29"/>
      <c r="NHA230" s="29"/>
      <c r="NHB230" s="29"/>
      <c r="NHC230" s="29"/>
      <c r="NHD230" s="29"/>
      <c r="NHE230" s="29"/>
      <c r="NHF230" s="29"/>
      <c r="NHG230" s="29"/>
      <c r="NHH230" s="29"/>
      <c r="NHI230" s="29"/>
      <c r="NHJ230" s="29"/>
      <c r="NHK230" s="29"/>
      <c r="NHL230" s="29"/>
      <c r="NHM230" s="29"/>
      <c r="NHN230" s="29"/>
      <c r="NHO230" s="29"/>
      <c r="NHP230" s="29"/>
      <c r="NHQ230" s="29"/>
      <c r="NHR230" s="29"/>
      <c r="NHS230" s="29"/>
      <c r="NHT230" s="29"/>
      <c r="NHU230" s="29"/>
      <c r="NHV230" s="29"/>
      <c r="NHW230" s="29"/>
      <c r="NHX230" s="29"/>
      <c r="NHY230" s="29"/>
      <c r="NHZ230" s="29"/>
      <c r="NIA230" s="29"/>
      <c r="NIB230" s="29"/>
      <c r="NIC230" s="29"/>
      <c r="NID230" s="29"/>
      <c r="NIE230" s="29"/>
      <c r="NIF230" s="29"/>
      <c r="NIG230" s="29"/>
      <c r="NIH230" s="29"/>
      <c r="NII230" s="29"/>
      <c r="NIJ230" s="29"/>
      <c r="NIK230" s="29"/>
      <c r="NIL230" s="29"/>
      <c r="NIM230" s="29"/>
      <c r="NIN230" s="29"/>
      <c r="NIO230" s="29"/>
      <c r="NIP230" s="29"/>
      <c r="NIQ230" s="29"/>
      <c r="NIR230" s="29"/>
      <c r="NIS230" s="29"/>
      <c r="NIT230" s="29"/>
      <c r="NIU230" s="29"/>
      <c r="NIV230" s="29"/>
      <c r="NIW230" s="29"/>
      <c r="NIX230" s="29"/>
      <c r="NIY230" s="29"/>
      <c r="NIZ230" s="29"/>
      <c r="NJA230" s="29"/>
      <c r="NJB230" s="29"/>
      <c r="NJC230" s="29"/>
      <c r="NJD230" s="29"/>
      <c r="NJE230" s="29"/>
      <c r="NJF230" s="29"/>
      <c r="NJG230" s="29"/>
      <c r="NJH230" s="29"/>
      <c r="NJI230" s="29"/>
      <c r="NJJ230" s="29"/>
      <c r="NJK230" s="29"/>
      <c r="NJL230" s="29"/>
      <c r="NJM230" s="29"/>
      <c r="NJN230" s="29"/>
      <c r="NJO230" s="29"/>
      <c r="NJP230" s="29"/>
      <c r="NJQ230" s="29"/>
      <c r="NJR230" s="29"/>
      <c r="NJS230" s="29"/>
      <c r="NJT230" s="29"/>
      <c r="NJU230" s="29"/>
      <c r="NJV230" s="29"/>
      <c r="NJW230" s="29"/>
      <c r="NJX230" s="29"/>
      <c r="NJY230" s="29"/>
      <c r="NJZ230" s="29"/>
      <c r="NKA230" s="29"/>
      <c r="NKB230" s="29"/>
      <c r="NKC230" s="29"/>
      <c r="NKD230" s="29"/>
      <c r="NKE230" s="29"/>
      <c r="NKF230" s="29"/>
      <c r="NKG230" s="29"/>
      <c r="NKH230" s="29"/>
      <c r="NKI230" s="29"/>
      <c r="NKJ230" s="29"/>
      <c r="NKK230" s="29"/>
      <c r="NKL230" s="29"/>
      <c r="NKM230" s="29"/>
      <c r="NKN230" s="29"/>
      <c r="NKO230" s="29"/>
      <c r="NKP230" s="29"/>
      <c r="NKQ230" s="29"/>
      <c r="NKR230" s="29"/>
      <c r="NKS230" s="29"/>
      <c r="NKT230" s="29"/>
      <c r="NKU230" s="29"/>
      <c r="NKV230" s="29"/>
      <c r="NKW230" s="29"/>
      <c r="NKX230" s="29"/>
      <c r="NKY230" s="29"/>
      <c r="NKZ230" s="29"/>
      <c r="NLA230" s="29"/>
      <c r="NLB230" s="29"/>
      <c r="NLC230" s="29"/>
      <c r="NLD230" s="29"/>
      <c r="NLE230" s="29"/>
      <c r="NLF230" s="29"/>
      <c r="NLG230" s="29"/>
      <c r="NLH230" s="29"/>
      <c r="NLI230" s="29"/>
      <c r="NLJ230" s="29"/>
      <c r="NLK230" s="29"/>
      <c r="NLL230" s="29"/>
      <c r="NLM230" s="29"/>
      <c r="NLN230" s="29"/>
      <c r="NLO230" s="29"/>
      <c r="NLP230" s="29"/>
      <c r="NLQ230" s="29"/>
      <c r="NLR230" s="29"/>
      <c r="NLS230" s="29"/>
      <c r="NLT230" s="29"/>
      <c r="NLU230" s="29"/>
      <c r="NLV230" s="29"/>
      <c r="NLW230" s="29"/>
      <c r="NLX230" s="29"/>
      <c r="NLY230" s="29"/>
      <c r="NLZ230" s="29"/>
      <c r="NMA230" s="29"/>
      <c r="NMB230" s="29"/>
      <c r="NMC230" s="29"/>
      <c r="NMD230" s="29"/>
      <c r="NME230" s="29"/>
      <c r="NMF230" s="29"/>
      <c r="NMG230" s="29"/>
      <c r="NMH230" s="29"/>
      <c r="NMI230" s="29"/>
      <c r="NMJ230" s="29"/>
      <c r="NMK230" s="29"/>
      <c r="NML230" s="29"/>
      <c r="NMM230" s="29"/>
      <c r="NMN230" s="29"/>
      <c r="NMO230" s="29"/>
      <c r="NMP230" s="29"/>
      <c r="NMQ230" s="29"/>
      <c r="NMR230" s="29"/>
      <c r="NMS230" s="29"/>
      <c r="NMT230" s="29"/>
      <c r="NMU230" s="29"/>
      <c r="NMV230" s="29"/>
      <c r="NMW230" s="29"/>
      <c r="NMX230" s="29"/>
      <c r="NMY230" s="29"/>
      <c r="NMZ230" s="29"/>
      <c r="NNA230" s="29"/>
      <c r="NNB230" s="29"/>
      <c r="NNC230" s="29"/>
      <c r="NND230" s="29"/>
      <c r="NNE230" s="29"/>
      <c r="NNF230" s="29"/>
      <c r="NNG230" s="29"/>
      <c r="NNH230" s="29"/>
      <c r="NNI230" s="29"/>
      <c r="NNJ230" s="29"/>
      <c r="NNK230" s="29"/>
      <c r="NNL230" s="29"/>
      <c r="NNM230" s="29"/>
      <c r="NNN230" s="29"/>
      <c r="NNO230" s="29"/>
      <c r="NNP230" s="29"/>
      <c r="NNQ230" s="29"/>
      <c r="NNR230" s="29"/>
      <c r="NNS230" s="29"/>
      <c r="NNT230" s="29"/>
      <c r="NNU230" s="29"/>
      <c r="NNV230" s="29"/>
      <c r="NNW230" s="29"/>
      <c r="NNX230" s="29"/>
      <c r="NNY230" s="29"/>
      <c r="NNZ230" s="29"/>
      <c r="NOA230" s="29"/>
      <c r="NOB230" s="29"/>
      <c r="NOC230" s="29"/>
      <c r="NOD230" s="29"/>
      <c r="NOE230" s="29"/>
      <c r="NOF230" s="29"/>
      <c r="NOG230" s="29"/>
      <c r="NOH230" s="29"/>
      <c r="NOI230" s="29"/>
      <c r="NOJ230" s="29"/>
      <c r="NOK230" s="29"/>
      <c r="NOL230" s="29"/>
      <c r="NOM230" s="29"/>
      <c r="NON230" s="29"/>
      <c r="NOO230" s="29"/>
      <c r="NOP230" s="29"/>
      <c r="NOQ230" s="29"/>
      <c r="NOR230" s="29"/>
      <c r="NOS230" s="29"/>
      <c r="NOT230" s="29"/>
      <c r="NOU230" s="29"/>
      <c r="NOV230" s="29"/>
      <c r="NOW230" s="29"/>
      <c r="NOX230" s="29"/>
      <c r="NOY230" s="29"/>
      <c r="NOZ230" s="29"/>
      <c r="NPA230" s="29"/>
      <c r="NPB230" s="29"/>
      <c r="NPC230" s="29"/>
      <c r="NPD230" s="29"/>
      <c r="NPE230" s="29"/>
      <c r="NPF230" s="29"/>
      <c r="NPG230" s="29"/>
      <c r="NPH230" s="29"/>
      <c r="NPI230" s="29"/>
      <c r="NPJ230" s="29"/>
      <c r="NPK230" s="29"/>
      <c r="NPL230" s="29"/>
      <c r="NPM230" s="29"/>
      <c r="NPN230" s="29"/>
      <c r="NPO230" s="29"/>
      <c r="NPP230" s="29"/>
      <c r="NPQ230" s="29"/>
      <c r="NPR230" s="29"/>
      <c r="NPS230" s="29"/>
      <c r="NPT230" s="29"/>
      <c r="NPU230" s="29"/>
      <c r="NPV230" s="29"/>
      <c r="NPW230" s="29"/>
      <c r="NPX230" s="29"/>
      <c r="NPY230" s="29"/>
      <c r="NPZ230" s="29"/>
      <c r="NQA230" s="29"/>
      <c r="NQB230" s="29"/>
      <c r="NQC230" s="29"/>
      <c r="NQD230" s="29"/>
      <c r="NQE230" s="29"/>
      <c r="NQF230" s="29"/>
      <c r="NQG230" s="29"/>
      <c r="NQH230" s="29"/>
      <c r="NQI230" s="29"/>
      <c r="NQJ230" s="29"/>
      <c r="NQK230" s="29"/>
      <c r="NQL230" s="29"/>
      <c r="NQM230" s="29"/>
      <c r="NQN230" s="29"/>
      <c r="NQO230" s="29"/>
      <c r="NQP230" s="29"/>
      <c r="NQQ230" s="29"/>
      <c r="NQR230" s="29"/>
      <c r="NQS230" s="29"/>
      <c r="NQT230" s="29"/>
      <c r="NQU230" s="29"/>
      <c r="NQV230" s="29"/>
      <c r="NQW230" s="29"/>
      <c r="NQX230" s="29"/>
      <c r="NQY230" s="29"/>
      <c r="NQZ230" s="29"/>
      <c r="NRA230" s="29"/>
      <c r="NRB230" s="29"/>
      <c r="NRC230" s="29"/>
      <c r="NRD230" s="29"/>
      <c r="NRE230" s="29"/>
      <c r="NRF230" s="29"/>
      <c r="NRG230" s="29"/>
      <c r="NRH230" s="29"/>
      <c r="NRI230" s="29"/>
      <c r="NRJ230" s="29"/>
      <c r="NRK230" s="29"/>
      <c r="NRL230" s="29"/>
      <c r="NRM230" s="29"/>
      <c r="NRN230" s="29"/>
      <c r="NRO230" s="29"/>
      <c r="NRP230" s="29"/>
      <c r="NRQ230" s="29"/>
      <c r="NRR230" s="29"/>
      <c r="NRS230" s="29"/>
      <c r="NRT230" s="29"/>
      <c r="NRU230" s="29"/>
      <c r="NRV230" s="29"/>
      <c r="NRW230" s="29"/>
      <c r="NRX230" s="29"/>
      <c r="NRY230" s="29"/>
      <c r="NRZ230" s="29"/>
      <c r="NSA230" s="29"/>
      <c r="NSB230" s="29"/>
      <c r="NSC230" s="29"/>
      <c r="NSD230" s="29"/>
      <c r="NSE230" s="29"/>
      <c r="NSF230" s="29"/>
      <c r="NSG230" s="29"/>
      <c r="NSH230" s="29"/>
      <c r="NSI230" s="29"/>
      <c r="NSJ230" s="29"/>
      <c r="NSK230" s="29"/>
      <c r="NSL230" s="29"/>
      <c r="NSM230" s="29"/>
      <c r="NSN230" s="29"/>
      <c r="NSO230" s="29"/>
      <c r="NSP230" s="29"/>
      <c r="NSQ230" s="29"/>
      <c r="NSR230" s="29"/>
      <c r="NSS230" s="29"/>
      <c r="NST230" s="29"/>
      <c r="NSU230" s="29"/>
      <c r="NSV230" s="29"/>
      <c r="NSW230" s="29"/>
      <c r="NSX230" s="29"/>
      <c r="NSY230" s="29"/>
      <c r="NSZ230" s="29"/>
      <c r="NTA230" s="29"/>
      <c r="NTB230" s="29"/>
      <c r="NTC230" s="29"/>
      <c r="NTD230" s="29"/>
      <c r="NTE230" s="29"/>
      <c r="NTF230" s="29"/>
      <c r="NTG230" s="29"/>
      <c r="NTH230" s="29"/>
      <c r="NTI230" s="29"/>
      <c r="NTJ230" s="29"/>
      <c r="NTK230" s="29"/>
      <c r="NTL230" s="29"/>
      <c r="NTM230" s="29"/>
      <c r="NTN230" s="29"/>
      <c r="NTO230" s="29"/>
      <c r="NTP230" s="29"/>
      <c r="NTQ230" s="29"/>
      <c r="NTR230" s="29"/>
      <c r="NTS230" s="29"/>
      <c r="NTT230" s="29"/>
      <c r="NTU230" s="29"/>
      <c r="NTV230" s="29"/>
      <c r="NTW230" s="29"/>
      <c r="NTX230" s="29"/>
      <c r="NTY230" s="29"/>
      <c r="NTZ230" s="29"/>
      <c r="NUA230" s="29"/>
      <c r="NUB230" s="29"/>
      <c r="NUC230" s="29"/>
      <c r="NUD230" s="29"/>
      <c r="NUE230" s="29"/>
      <c r="NUF230" s="29"/>
      <c r="NUG230" s="29"/>
      <c r="NUH230" s="29"/>
      <c r="NUI230" s="29"/>
      <c r="NUJ230" s="29"/>
      <c r="NUK230" s="29"/>
      <c r="NUL230" s="29"/>
      <c r="NUM230" s="29"/>
      <c r="NUN230" s="29"/>
      <c r="NUO230" s="29"/>
      <c r="NUP230" s="29"/>
      <c r="NUQ230" s="29"/>
      <c r="NUR230" s="29"/>
      <c r="NUS230" s="29"/>
      <c r="NUT230" s="29"/>
      <c r="NUU230" s="29"/>
      <c r="NUV230" s="29"/>
      <c r="NUW230" s="29"/>
      <c r="NUX230" s="29"/>
      <c r="NUY230" s="29"/>
      <c r="NUZ230" s="29"/>
      <c r="NVA230" s="29"/>
      <c r="NVB230" s="29"/>
      <c r="NVC230" s="29"/>
      <c r="NVD230" s="29"/>
      <c r="NVE230" s="29"/>
      <c r="NVF230" s="29"/>
      <c r="NVG230" s="29"/>
      <c r="NVH230" s="29"/>
      <c r="NVI230" s="29"/>
      <c r="NVJ230" s="29"/>
      <c r="NVK230" s="29"/>
      <c r="NVL230" s="29"/>
      <c r="NVM230" s="29"/>
      <c r="NVN230" s="29"/>
      <c r="NVO230" s="29"/>
      <c r="NVP230" s="29"/>
      <c r="NVQ230" s="29"/>
      <c r="NVR230" s="29"/>
      <c r="NVS230" s="29"/>
      <c r="NVT230" s="29"/>
      <c r="NVU230" s="29"/>
      <c r="NVV230" s="29"/>
      <c r="NVW230" s="29"/>
      <c r="NVX230" s="29"/>
      <c r="NVY230" s="29"/>
      <c r="NVZ230" s="29"/>
      <c r="NWA230" s="29"/>
      <c r="NWB230" s="29"/>
      <c r="NWC230" s="29"/>
      <c r="NWD230" s="29"/>
      <c r="NWE230" s="29"/>
      <c r="NWF230" s="29"/>
      <c r="NWG230" s="29"/>
      <c r="NWH230" s="29"/>
      <c r="NWI230" s="29"/>
      <c r="NWJ230" s="29"/>
      <c r="NWK230" s="29"/>
      <c r="NWL230" s="29"/>
      <c r="NWM230" s="29"/>
      <c r="NWN230" s="29"/>
      <c r="NWO230" s="29"/>
      <c r="NWP230" s="29"/>
      <c r="NWQ230" s="29"/>
      <c r="NWR230" s="29"/>
      <c r="NWS230" s="29"/>
      <c r="NWT230" s="29"/>
      <c r="NWU230" s="29"/>
      <c r="NWV230" s="29"/>
      <c r="NWW230" s="29"/>
      <c r="NWX230" s="29"/>
      <c r="NWY230" s="29"/>
      <c r="NWZ230" s="29"/>
      <c r="NXA230" s="29"/>
      <c r="NXB230" s="29"/>
      <c r="NXC230" s="29"/>
      <c r="NXD230" s="29"/>
      <c r="NXE230" s="29"/>
      <c r="NXF230" s="29"/>
      <c r="NXG230" s="29"/>
      <c r="NXH230" s="29"/>
      <c r="NXI230" s="29"/>
      <c r="NXJ230" s="29"/>
      <c r="NXK230" s="29"/>
      <c r="NXL230" s="29"/>
      <c r="NXM230" s="29"/>
      <c r="NXN230" s="29"/>
      <c r="NXO230" s="29"/>
      <c r="NXP230" s="29"/>
      <c r="NXQ230" s="29"/>
      <c r="NXR230" s="29"/>
      <c r="NXS230" s="29"/>
      <c r="NXT230" s="29"/>
      <c r="NXU230" s="29"/>
      <c r="NXV230" s="29"/>
      <c r="NXW230" s="29"/>
      <c r="NXX230" s="29"/>
      <c r="NXY230" s="29"/>
      <c r="NXZ230" s="29"/>
      <c r="NYA230" s="29"/>
      <c r="NYB230" s="29"/>
      <c r="NYC230" s="29"/>
      <c r="NYD230" s="29"/>
      <c r="NYE230" s="29"/>
      <c r="NYF230" s="29"/>
      <c r="NYG230" s="29"/>
      <c r="NYH230" s="29"/>
      <c r="NYI230" s="29"/>
      <c r="NYJ230" s="29"/>
      <c r="NYK230" s="29"/>
      <c r="NYL230" s="29"/>
      <c r="NYM230" s="29"/>
      <c r="NYN230" s="29"/>
      <c r="NYO230" s="29"/>
      <c r="NYP230" s="29"/>
      <c r="NYQ230" s="29"/>
      <c r="NYR230" s="29"/>
      <c r="NYS230" s="29"/>
      <c r="NYT230" s="29"/>
      <c r="NYU230" s="29"/>
      <c r="NYV230" s="29"/>
      <c r="NYW230" s="29"/>
      <c r="NYX230" s="29"/>
      <c r="NYY230" s="29"/>
      <c r="NYZ230" s="29"/>
      <c r="NZA230" s="29"/>
      <c r="NZB230" s="29"/>
      <c r="NZC230" s="29"/>
      <c r="NZD230" s="29"/>
      <c r="NZE230" s="29"/>
      <c r="NZF230" s="29"/>
      <c r="NZG230" s="29"/>
      <c r="NZH230" s="29"/>
      <c r="NZI230" s="29"/>
      <c r="NZJ230" s="29"/>
      <c r="NZK230" s="29"/>
      <c r="NZL230" s="29"/>
      <c r="NZM230" s="29"/>
      <c r="NZN230" s="29"/>
      <c r="NZO230" s="29"/>
      <c r="NZP230" s="29"/>
      <c r="NZQ230" s="29"/>
      <c r="NZR230" s="29"/>
      <c r="NZS230" s="29"/>
      <c r="NZT230" s="29"/>
      <c r="NZU230" s="29"/>
      <c r="NZV230" s="29"/>
      <c r="NZW230" s="29"/>
      <c r="NZX230" s="29"/>
      <c r="NZY230" s="29"/>
      <c r="NZZ230" s="29"/>
      <c r="OAA230" s="29"/>
      <c r="OAB230" s="29"/>
      <c r="OAC230" s="29"/>
      <c r="OAD230" s="29"/>
      <c r="OAE230" s="29"/>
      <c r="OAF230" s="29"/>
      <c r="OAG230" s="29"/>
      <c r="OAH230" s="29"/>
      <c r="OAI230" s="29"/>
      <c r="OAJ230" s="29"/>
      <c r="OAK230" s="29"/>
      <c r="OAL230" s="29"/>
      <c r="OAM230" s="29"/>
      <c r="OAN230" s="29"/>
      <c r="OAO230" s="29"/>
      <c r="OAP230" s="29"/>
      <c r="OAQ230" s="29"/>
      <c r="OAR230" s="29"/>
      <c r="OAS230" s="29"/>
      <c r="OAT230" s="29"/>
      <c r="OAU230" s="29"/>
      <c r="OAV230" s="29"/>
      <c r="OAW230" s="29"/>
      <c r="OAX230" s="29"/>
      <c r="OAY230" s="29"/>
      <c r="OAZ230" s="29"/>
      <c r="OBA230" s="29"/>
      <c r="OBB230" s="29"/>
      <c r="OBC230" s="29"/>
      <c r="OBD230" s="29"/>
      <c r="OBE230" s="29"/>
      <c r="OBF230" s="29"/>
      <c r="OBG230" s="29"/>
      <c r="OBH230" s="29"/>
      <c r="OBI230" s="29"/>
      <c r="OBJ230" s="29"/>
      <c r="OBK230" s="29"/>
      <c r="OBL230" s="29"/>
      <c r="OBM230" s="29"/>
      <c r="OBN230" s="29"/>
      <c r="OBO230" s="29"/>
      <c r="OBP230" s="29"/>
      <c r="OBQ230" s="29"/>
      <c r="OBR230" s="29"/>
      <c r="OBS230" s="29"/>
      <c r="OBT230" s="29"/>
      <c r="OBU230" s="29"/>
      <c r="OBV230" s="29"/>
      <c r="OBW230" s="29"/>
      <c r="OBX230" s="29"/>
      <c r="OBY230" s="29"/>
      <c r="OBZ230" s="29"/>
      <c r="OCA230" s="29"/>
      <c r="OCB230" s="29"/>
      <c r="OCC230" s="29"/>
      <c r="OCD230" s="29"/>
      <c r="OCE230" s="29"/>
      <c r="OCF230" s="29"/>
      <c r="OCG230" s="29"/>
      <c r="OCH230" s="29"/>
      <c r="OCI230" s="29"/>
      <c r="OCJ230" s="29"/>
      <c r="OCK230" s="29"/>
      <c r="OCL230" s="29"/>
      <c r="OCM230" s="29"/>
      <c r="OCN230" s="29"/>
      <c r="OCO230" s="29"/>
      <c r="OCP230" s="29"/>
      <c r="OCQ230" s="29"/>
      <c r="OCR230" s="29"/>
      <c r="OCS230" s="29"/>
      <c r="OCT230" s="29"/>
      <c r="OCU230" s="29"/>
      <c r="OCV230" s="29"/>
      <c r="OCW230" s="29"/>
      <c r="OCX230" s="29"/>
      <c r="OCY230" s="29"/>
      <c r="OCZ230" s="29"/>
      <c r="ODA230" s="29"/>
      <c r="ODB230" s="29"/>
      <c r="ODC230" s="29"/>
      <c r="ODD230" s="29"/>
      <c r="ODE230" s="29"/>
      <c r="ODF230" s="29"/>
      <c r="ODG230" s="29"/>
      <c r="ODH230" s="29"/>
      <c r="ODI230" s="29"/>
      <c r="ODJ230" s="29"/>
      <c r="ODK230" s="29"/>
      <c r="ODL230" s="29"/>
      <c r="ODM230" s="29"/>
      <c r="ODN230" s="29"/>
      <c r="ODO230" s="29"/>
      <c r="ODP230" s="29"/>
      <c r="ODQ230" s="29"/>
      <c r="ODR230" s="29"/>
      <c r="ODS230" s="29"/>
      <c r="ODT230" s="29"/>
      <c r="ODU230" s="29"/>
      <c r="ODV230" s="29"/>
      <c r="ODW230" s="29"/>
      <c r="ODX230" s="29"/>
      <c r="ODY230" s="29"/>
      <c r="ODZ230" s="29"/>
      <c r="OEA230" s="29"/>
      <c r="OEB230" s="29"/>
      <c r="OEC230" s="29"/>
      <c r="OED230" s="29"/>
      <c r="OEE230" s="29"/>
      <c r="OEF230" s="29"/>
      <c r="OEG230" s="29"/>
      <c r="OEH230" s="29"/>
      <c r="OEI230" s="29"/>
      <c r="OEJ230" s="29"/>
      <c r="OEK230" s="29"/>
      <c r="OEL230" s="29"/>
      <c r="OEM230" s="29"/>
      <c r="OEN230" s="29"/>
      <c r="OEO230" s="29"/>
      <c r="OEP230" s="29"/>
      <c r="OEQ230" s="29"/>
      <c r="OER230" s="29"/>
      <c r="OES230" s="29"/>
      <c r="OET230" s="29"/>
      <c r="OEU230" s="29"/>
      <c r="OEV230" s="29"/>
      <c r="OEW230" s="29"/>
      <c r="OEX230" s="29"/>
      <c r="OEY230" s="29"/>
      <c r="OEZ230" s="29"/>
      <c r="OFA230" s="29"/>
      <c r="OFB230" s="29"/>
      <c r="OFC230" s="29"/>
      <c r="OFD230" s="29"/>
      <c r="OFE230" s="29"/>
      <c r="OFF230" s="29"/>
      <c r="OFG230" s="29"/>
      <c r="OFH230" s="29"/>
      <c r="OFI230" s="29"/>
      <c r="OFJ230" s="29"/>
      <c r="OFK230" s="29"/>
      <c r="OFL230" s="29"/>
      <c r="OFM230" s="29"/>
      <c r="OFN230" s="29"/>
      <c r="OFO230" s="29"/>
      <c r="OFP230" s="29"/>
      <c r="OFQ230" s="29"/>
      <c r="OFR230" s="29"/>
      <c r="OFS230" s="29"/>
      <c r="OFT230" s="29"/>
      <c r="OFU230" s="29"/>
      <c r="OFV230" s="29"/>
      <c r="OFW230" s="29"/>
      <c r="OFX230" s="29"/>
      <c r="OFY230" s="29"/>
      <c r="OFZ230" s="29"/>
      <c r="OGA230" s="29"/>
      <c r="OGB230" s="29"/>
      <c r="OGC230" s="29"/>
      <c r="OGD230" s="29"/>
      <c r="OGE230" s="29"/>
      <c r="OGF230" s="29"/>
      <c r="OGG230" s="29"/>
      <c r="OGH230" s="29"/>
      <c r="OGI230" s="29"/>
      <c r="OGJ230" s="29"/>
      <c r="OGK230" s="29"/>
      <c r="OGL230" s="29"/>
      <c r="OGM230" s="29"/>
      <c r="OGN230" s="29"/>
      <c r="OGO230" s="29"/>
      <c r="OGP230" s="29"/>
      <c r="OGQ230" s="29"/>
      <c r="OGR230" s="29"/>
      <c r="OGS230" s="29"/>
      <c r="OGT230" s="29"/>
      <c r="OGU230" s="29"/>
      <c r="OGV230" s="29"/>
      <c r="OGW230" s="29"/>
      <c r="OGX230" s="29"/>
      <c r="OGY230" s="29"/>
      <c r="OGZ230" s="29"/>
      <c r="OHA230" s="29"/>
      <c r="OHB230" s="29"/>
      <c r="OHC230" s="29"/>
      <c r="OHD230" s="29"/>
      <c r="OHE230" s="29"/>
      <c r="OHF230" s="29"/>
      <c r="OHG230" s="29"/>
      <c r="OHH230" s="29"/>
      <c r="OHI230" s="29"/>
      <c r="OHJ230" s="29"/>
      <c r="OHK230" s="29"/>
      <c r="OHL230" s="29"/>
      <c r="OHM230" s="29"/>
      <c r="OHN230" s="29"/>
      <c r="OHO230" s="29"/>
      <c r="OHP230" s="29"/>
      <c r="OHQ230" s="29"/>
      <c r="OHR230" s="29"/>
      <c r="OHS230" s="29"/>
      <c r="OHT230" s="29"/>
      <c r="OHU230" s="29"/>
      <c r="OHV230" s="29"/>
      <c r="OHW230" s="29"/>
      <c r="OHX230" s="29"/>
      <c r="OHY230" s="29"/>
      <c r="OHZ230" s="29"/>
      <c r="OIA230" s="29"/>
      <c r="OIB230" s="29"/>
      <c r="OIC230" s="29"/>
      <c r="OID230" s="29"/>
      <c r="OIE230" s="29"/>
      <c r="OIF230" s="29"/>
      <c r="OIG230" s="29"/>
      <c r="OIH230" s="29"/>
      <c r="OII230" s="29"/>
      <c r="OIJ230" s="29"/>
      <c r="OIK230" s="29"/>
      <c r="OIL230" s="29"/>
      <c r="OIM230" s="29"/>
      <c r="OIN230" s="29"/>
      <c r="OIO230" s="29"/>
      <c r="OIP230" s="29"/>
      <c r="OIQ230" s="29"/>
      <c r="OIR230" s="29"/>
      <c r="OIS230" s="29"/>
      <c r="OIT230" s="29"/>
      <c r="OIU230" s="29"/>
      <c r="OIV230" s="29"/>
      <c r="OIW230" s="29"/>
      <c r="OIX230" s="29"/>
      <c r="OIY230" s="29"/>
      <c r="OIZ230" s="29"/>
      <c r="OJA230" s="29"/>
      <c r="OJB230" s="29"/>
      <c r="OJC230" s="29"/>
      <c r="OJD230" s="29"/>
      <c r="OJE230" s="29"/>
      <c r="OJF230" s="29"/>
      <c r="OJG230" s="29"/>
      <c r="OJH230" s="29"/>
      <c r="OJI230" s="29"/>
      <c r="OJJ230" s="29"/>
      <c r="OJK230" s="29"/>
      <c r="OJL230" s="29"/>
      <c r="OJM230" s="29"/>
      <c r="OJN230" s="29"/>
      <c r="OJO230" s="29"/>
      <c r="OJP230" s="29"/>
      <c r="OJQ230" s="29"/>
      <c r="OJR230" s="29"/>
      <c r="OJS230" s="29"/>
      <c r="OJT230" s="29"/>
      <c r="OJU230" s="29"/>
      <c r="OJV230" s="29"/>
      <c r="OJW230" s="29"/>
      <c r="OJX230" s="29"/>
      <c r="OJY230" s="29"/>
      <c r="OJZ230" s="29"/>
      <c r="OKA230" s="29"/>
      <c r="OKB230" s="29"/>
      <c r="OKC230" s="29"/>
      <c r="OKD230" s="29"/>
      <c r="OKE230" s="29"/>
      <c r="OKF230" s="29"/>
      <c r="OKG230" s="29"/>
      <c r="OKH230" s="29"/>
      <c r="OKI230" s="29"/>
      <c r="OKJ230" s="29"/>
      <c r="OKK230" s="29"/>
      <c r="OKL230" s="29"/>
      <c r="OKM230" s="29"/>
      <c r="OKN230" s="29"/>
      <c r="OKO230" s="29"/>
      <c r="OKP230" s="29"/>
      <c r="OKQ230" s="29"/>
      <c r="OKR230" s="29"/>
      <c r="OKS230" s="29"/>
      <c r="OKT230" s="29"/>
      <c r="OKU230" s="29"/>
      <c r="OKV230" s="29"/>
      <c r="OKW230" s="29"/>
      <c r="OKX230" s="29"/>
      <c r="OKY230" s="29"/>
      <c r="OKZ230" s="29"/>
      <c r="OLA230" s="29"/>
      <c r="OLB230" s="29"/>
      <c r="OLC230" s="29"/>
      <c r="OLD230" s="29"/>
      <c r="OLE230" s="29"/>
      <c r="OLF230" s="29"/>
      <c r="OLG230" s="29"/>
      <c r="OLH230" s="29"/>
      <c r="OLI230" s="29"/>
      <c r="OLJ230" s="29"/>
      <c r="OLK230" s="29"/>
      <c r="OLL230" s="29"/>
      <c r="OLM230" s="29"/>
      <c r="OLN230" s="29"/>
      <c r="OLO230" s="29"/>
      <c r="OLP230" s="29"/>
      <c r="OLQ230" s="29"/>
      <c r="OLR230" s="29"/>
      <c r="OLS230" s="29"/>
      <c r="OLT230" s="29"/>
      <c r="OLU230" s="29"/>
      <c r="OLV230" s="29"/>
      <c r="OLW230" s="29"/>
      <c r="OLX230" s="29"/>
      <c r="OLY230" s="29"/>
      <c r="OLZ230" s="29"/>
      <c r="OMA230" s="29"/>
      <c r="OMB230" s="29"/>
      <c r="OMC230" s="29"/>
      <c r="OMD230" s="29"/>
      <c r="OME230" s="29"/>
      <c r="OMF230" s="29"/>
      <c r="OMG230" s="29"/>
      <c r="OMH230" s="29"/>
      <c r="OMI230" s="29"/>
      <c r="OMJ230" s="29"/>
      <c r="OMK230" s="29"/>
      <c r="OML230" s="29"/>
      <c r="OMM230" s="29"/>
      <c r="OMN230" s="29"/>
      <c r="OMO230" s="29"/>
      <c r="OMP230" s="29"/>
      <c r="OMQ230" s="29"/>
      <c r="OMR230" s="29"/>
      <c r="OMS230" s="29"/>
      <c r="OMT230" s="29"/>
      <c r="OMU230" s="29"/>
      <c r="OMV230" s="29"/>
      <c r="OMW230" s="29"/>
      <c r="OMX230" s="29"/>
      <c r="OMY230" s="29"/>
      <c r="OMZ230" s="29"/>
      <c r="ONA230" s="29"/>
      <c r="ONB230" s="29"/>
      <c r="ONC230" s="29"/>
      <c r="OND230" s="29"/>
      <c r="ONE230" s="29"/>
      <c r="ONF230" s="29"/>
      <c r="ONG230" s="29"/>
      <c r="ONH230" s="29"/>
      <c r="ONI230" s="29"/>
      <c r="ONJ230" s="29"/>
      <c r="ONK230" s="29"/>
      <c r="ONL230" s="29"/>
      <c r="ONM230" s="29"/>
      <c r="ONN230" s="29"/>
      <c r="ONO230" s="29"/>
      <c r="ONP230" s="29"/>
      <c r="ONQ230" s="29"/>
      <c r="ONR230" s="29"/>
      <c r="ONS230" s="29"/>
      <c r="ONT230" s="29"/>
      <c r="ONU230" s="29"/>
      <c r="ONV230" s="29"/>
      <c r="ONW230" s="29"/>
      <c r="ONX230" s="29"/>
      <c r="ONY230" s="29"/>
      <c r="ONZ230" s="29"/>
      <c r="OOA230" s="29"/>
      <c r="OOB230" s="29"/>
      <c r="OOC230" s="29"/>
      <c r="OOD230" s="29"/>
      <c r="OOE230" s="29"/>
      <c r="OOF230" s="29"/>
      <c r="OOG230" s="29"/>
      <c r="OOH230" s="29"/>
      <c r="OOI230" s="29"/>
      <c r="OOJ230" s="29"/>
      <c r="OOK230" s="29"/>
      <c r="OOL230" s="29"/>
      <c r="OOM230" s="29"/>
      <c r="OON230" s="29"/>
      <c r="OOO230" s="29"/>
      <c r="OOP230" s="29"/>
      <c r="OOQ230" s="29"/>
      <c r="OOR230" s="29"/>
      <c r="OOS230" s="29"/>
      <c r="OOT230" s="29"/>
      <c r="OOU230" s="29"/>
      <c r="OOV230" s="29"/>
      <c r="OOW230" s="29"/>
      <c r="OOX230" s="29"/>
      <c r="OOY230" s="29"/>
      <c r="OOZ230" s="29"/>
      <c r="OPA230" s="29"/>
      <c r="OPB230" s="29"/>
      <c r="OPC230" s="29"/>
      <c r="OPD230" s="29"/>
      <c r="OPE230" s="29"/>
      <c r="OPF230" s="29"/>
      <c r="OPG230" s="29"/>
      <c r="OPH230" s="29"/>
      <c r="OPI230" s="29"/>
      <c r="OPJ230" s="29"/>
      <c r="OPK230" s="29"/>
      <c r="OPL230" s="29"/>
      <c r="OPM230" s="29"/>
      <c r="OPN230" s="29"/>
      <c r="OPO230" s="29"/>
      <c r="OPP230" s="29"/>
      <c r="OPQ230" s="29"/>
      <c r="OPR230" s="29"/>
      <c r="OPS230" s="29"/>
      <c r="OPT230" s="29"/>
      <c r="OPU230" s="29"/>
      <c r="OPV230" s="29"/>
      <c r="OPW230" s="29"/>
      <c r="OPX230" s="29"/>
      <c r="OPY230" s="29"/>
      <c r="OPZ230" s="29"/>
      <c r="OQA230" s="29"/>
      <c r="OQB230" s="29"/>
      <c r="OQC230" s="29"/>
      <c r="OQD230" s="29"/>
      <c r="OQE230" s="29"/>
      <c r="OQF230" s="29"/>
      <c r="OQG230" s="29"/>
      <c r="OQH230" s="29"/>
      <c r="OQI230" s="29"/>
      <c r="OQJ230" s="29"/>
      <c r="OQK230" s="29"/>
      <c r="OQL230" s="29"/>
      <c r="OQM230" s="29"/>
      <c r="OQN230" s="29"/>
      <c r="OQO230" s="29"/>
      <c r="OQP230" s="29"/>
      <c r="OQQ230" s="29"/>
      <c r="OQR230" s="29"/>
      <c r="OQS230" s="29"/>
      <c r="OQT230" s="29"/>
      <c r="OQU230" s="29"/>
      <c r="OQV230" s="29"/>
      <c r="OQW230" s="29"/>
      <c r="OQX230" s="29"/>
      <c r="OQY230" s="29"/>
      <c r="OQZ230" s="29"/>
      <c r="ORA230" s="29"/>
      <c r="ORB230" s="29"/>
      <c r="ORC230" s="29"/>
      <c r="ORD230" s="29"/>
      <c r="ORE230" s="29"/>
      <c r="ORF230" s="29"/>
      <c r="ORG230" s="29"/>
      <c r="ORH230" s="29"/>
      <c r="ORI230" s="29"/>
      <c r="ORJ230" s="29"/>
      <c r="ORK230" s="29"/>
      <c r="ORL230" s="29"/>
      <c r="ORM230" s="29"/>
      <c r="ORN230" s="29"/>
      <c r="ORO230" s="29"/>
      <c r="ORP230" s="29"/>
      <c r="ORQ230" s="29"/>
      <c r="ORR230" s="29"/>
      <c r="ORS230" s="29"/>
      <c r="ORT230" s="29"/>
      <c r="ORU230" s="29"/>
      <c r="ORV230" s="29"/>
      <c r="ORW230" s="29"/>
      <c r="ORX230" s="29"/>
      <c r="ORY230" s="29"/>
      <c r="ORZ230" s="29"/>
      <c r="OSA230" s="29"/>
      <c r="OSB230" s="29"/>
      <c r="OSC230" s="29"/>
      <c r="OSD230" s="29"/>
      <c r="OSE230" s="29"/>
      <c r="OSF230" s="29"/>
      <c r="OSG230" s="29"/>
      <c r="OSH230" s="29"/>
      <c r="OSI230" s="29"/>
      <c r="OSJ230" s="29"/>
      <c r="OSK230" s="29"/>
      <c r="OSL230" s="29"/>
      <c r="OSM230" s="29"/>
      <c r="OSN230" s="29"/>
      <c r="OSO230" s="29"/>
      <c r="OSP230" s="29"/>
      <c r="OSQ230" s="29"/>
      <c r="OSR230" s="29"/>
      <c r="OSS230" s="29"/>
      <c r="OST230" s="29"/>
      <c r="OSU230" s="29"/>
      <c r="OSV230" s="29"/>
      <c r="OSW230" s="29"/>
      <c r="OSX230" s="29"/>
      <c r="OSY230" s="29"/>
      <c r="OSZ230" s="29"/>
      <c r="OTA230" s="29"/>
      <c r="OTB230" s="29"/>
      <c r="OTC230" s="29"/>
      <c r="OTD230" s="29"/>
      <c r="OTE230" s="29"/>
      <c r="OTF230" s="29"/>
      <c r="OTG230" s="29"/>
      <c r="OTH230" s="29"/>
      <c r="OTI230" s="29"/>
      <c r="OTJ230" s="29"/>
      <c r="OTK230" s="29"/>
      <c r="OTL230" s="29"/>
      <c r="OTM230" s="29"/>
      <c r="OTN230" s="29"/>
      <c r="OTO230" s="29"/>
      <c r="OTP230" s="29"/>
      <c r="OTQ230" s="29"/>
      <c r="OTR230" s="29"/>
      <c r="OTS230" s="29"/>
      <c r="OTT230" s="29"/>
      <c r="OTU230" s="29"/>
      <c r="OTV230" s="29"/>
      <c r="OTW230" s="29"/>
      <c r="OTX230" s="29"/>
      <c r="OTY230" s="29"/>
      <c r="OTZ230" s="29"/>
      <c r="OUA230" s="29"/>
      <c r="OUB230" s="29"/>
      <c r="OUC230" s="29"/>
      <c r="OUD230" s="29"/>
      <c r="OUE230" s="29"/>
      <c r="OUF230" s="29"/>
      <c r="OUG230" s="29"/>
      <c r="OUH230" s="29"/>
      <c r="OUI230" s="29"/>
      <c r="OUJ230" s="29"/>
      <c r="OUK230" s="29"/>
      <c r="OUL230" s="29"/>
      <c r="OUM230" s="29"/>
      <c r="OUN230" s="29"/>
      <c r="OUO230" s="29"/>
      <c r="OUP230" s="29"/>
      <c r="OUQ230" s="29"/>
      <c r="OUR230" s="29"/>
      <c r="OUS230" s="29"/>
      <c r="OUT230" s="29"/>
      <c r="OUU230" s="29"/>
      <c r="OUV230" s="29"/>
      <c r="OUW230" s="29"/>
      <c r="OUX230" s="29"/>
      <c r="OUY230" s="29"/>
      <c r="OUZ230" s="29"/>
      <c r="OVA230" s="29"/>
      <c r="OVB230" s="29"/>
      <c r="OVC230" s="29"/>
      <c r="OVD230" s="29"/>
      <c r="OVE230" s="29"/>
      <c r="OVF230" s="29"/>
      <c r="OVG230" s="29"/>
      <c r="OVH230" s="29"/>
      <c r="OVI230" s="29"/>
      <c r="OVJ230" s="29"/>
      <c r="OVK230" s="29"/>
      <c r="OVL230" s="29"/>
      <c r="OVM230" s="29"/>
      <c r="OVN230" s="29"/>
      <c r="OVO230" s="29"/>
      <c r="OVP230" s="29"/>
      <c r="OVQ230" s="29"/>
      <c r="OVR230" s="29"/>
      <c r="OVS230" s="29"/>
      <c r="OVT230" s="29"/>
      <c r="OVU230" s="29"/>
      <c r="OVV230" s="29"/>
      <c r="OVW230" s="29"/>
      <c r="OVX230" s="29"/>
      <c r="OVY230" s="29"/>
      <c r="OVZ230" s="29"/>
      <c r="OWA230" s="29"/>
      <c r="OWB230" s="29"/>
      <c r="OWC230" s="29"/>
      <c r="OWD230" s="29"/>
      <c r="OWE230" s="29"/>
      <c r="OWF230" s="29"/>
      <c r="OWG230" s="29"/>
      <c r="OWH230" s="29"/>
      <c r="OWI230" s="29"/>
      <c r="OWJ230" s="29"/>
      <c r="OWK230" s="29"/>
      <c r="OWL230" s="29"/>
      <c r="OWM230" s="29"/>
      <c r="OWN230" s="29"/>
      <c r="OWO230" s="29"/>
      <c r="OWP230" s="29"/>
      <c r="OWQ230" s="29"/>
      <c r="OWR230" s="29"/>
      <c r="OWS230" s="29"/>
      <c r="OWT230" s="29"/>
      <c r="OWU230" s="29"/>
      <c r="OWV230" s="29"/>
      <c r="OWW230" s="29"/>
      <c r="OWX230" s="29"/>
      <c r="OWY230" s="29"/>
      <c r="OWZ230" s="29"/>
      <c r="OXA230" s="29"/>
      <c r="OXB230" s="29"/>
      <c r="OXC230" s="29"/>
      <c r="OXD230" s="29"/>
      <c r="OXE230" s="29"/>
      <c r="OXF230" s="29"/>
      <c r="OXG230" s="29"/>
      <c r="OXH230" s="29"/>
      <c r="OXI230" s="29"/>
      <c r="OXJ230" s="29"/>
      <c r="OXK230" s="29"/>
      <c r="OXL230" s="29"/>
      <c r="OXM230" s="29"/>
      <c r="OXN230" s="29"/>
      <c r="OXO230" s="29"/>
      <c r="OXP230" s="29"/>
      <c r="OXQ230" s="29"/>
      <c r="OXR230" s="29"/>
      <c r="OXS230" s="29"/>
      <c r="OXT230" s="29"/>
      <c r="OXU230" s="29"/>
      <c r="OXV230" s="29"/>
      <c r="OXW230" s="29"/>
      <c r="OXX230" s="29"/>
      <c r="OXY230" s="29"/>
      <c r="OXZ230" s="29"/>
      <c r="OYA230" s="29"/>
      <c r="OYB230" s="29"/>
      <c r="OYC230" s="29"/>
      <c r="OYD230" s="29"/>
      <c r="OYE230" s="29"/>
      <c r="OYF230" s="29"/>
      <c r="OYG230" s="29"/>
      <c r="OYH230" s="29"/>
      <c r="OYI230" s="29"/>
      <c r="OYJ230" s="29"/>
      <c r="OYK230" s="29"/>
      <c r="OYL230" s="29"/>
      <c r="OYM230" s="29"/>
      <c r="OYN230" s="29"/>
      <c r="OYO230" s="29"/>
      <c r="OYP230" s="29"/>
      <c r="OYQ230" s="29"/>
      <c r="OYR230" s="29"/>
      <c r="OYS230" s="29"/>
      <c r="OYT230" s="29"/>
      <c r="OYU230" s="29"/>
      <c r="OYV230" s="29"/>
      <c r="OYW230" s="29"/>
      <c r="OYX230" s="29"/>
      <c r="OYY230" s="29"/>
      <c r="OYZ230" s="29"/>
      <c r="OZA230" s="29"/>
      <c r="OZB230" s="29"/>
      <c r="OZC230" s="29"/>
      <c r="OZD230" s="29"/>
      <c r="OZE230" s="29"/>
      <c r="OZF230" s="29"/>
      <c r="OZG230" s="29"/>
      <c r="OZH230" s="29"/>
      <c r="OZI230" s="29"/>
      <c r="OZJ230" s="29"/>
      <c r="OZK230" s="29"/>
      <c r="OZL230" s="29"/>
      <c r="OZM230" s="29"/>
      <c r="OZN230" s="29"/>
      <c r="OZO230" s="29"/>
      <c r="OZP230" s="29"/>
      <c r="OZQ230" s="29"/>
      <c r="OZR230" s="29"/>
      <c r="OZS230" s="29"/>
      <c r="OZT230" s="29"/>
      <c r="OZU230" s="29"/>
      <c r="OZV230" s="29"/>
      <c r="OZW230" s="29"/>
      <c r="OZX230" s="29"/>
      <c r="OZY230" s="29"/>
      <c r="OZZ230" s="29"/>
      <c r="PAA230" s="29"/>
      <c r="PAB230" s="29"/>
      <c r="PAC230" s="29"/>
      <c r="PAD230" s="29"/>
      <c r="PAE230" s="29"/>
      <c r="PAF230" s="29"/>
      <c r="PAG230" s="29"/>
      <c r="PAH230" s="29"/>
      <c r="PAI230" s="29"/>
      <c r="PAJ230" s="29"/>
      <c r="PAK230" s="29"/>
      <c r="PAL230" s="29"/>
      <c r="PAM230" s="29"/>
      <c r="PAN230" s="29"/>
      <c r="PAO230" s="29"/>
      <c r="PAP230" s="29"/>
      <c r="PAQ230" s="29"/>
      <c r="PAR230" s="29"/>
      <c r="PAS230" s="29"/>
      <c r="PAT230" s="29"/>
      <c r="PAU230" s="29"/>
      <c r="PAV230" s="29"/>
      <c r="PAW230" s="29"/>
      <c r="PAX230" s="29"/>
      <c r="PAY230" s="29"/>
      <c r="PAZ230" s="29"/>
      <c r="PBA230" s="29"/>
      <c r="PBB230" s="29"/>
      <c r="PBC230" s="29"/>
      <c r="PBD230" s="29"/>
      <c r="PBE230" s="29"/>
      <c r="PBF230" s="29"/>
      <c r="PBG230" s="29"/>
      <c r="PBH230" s="29"/>
      <c r="PBI230" s="29"/>
      <c r="PBJ230" s="29"/>
      <c r="PBK230" s="29"/>
      <c r="PBL230" s="29"/>
      <c r="PBM230" s="29"/>
      <c r="PBN230" s="29"/>
      <c r="PBO230" s="29"/>
      <c r="PBP230" s="29"/>
      <c r="PBQ230" s="29"/>
      <c r="PBR230" s="29"/>
      <c r="PBS230" s="29"/>
      <c r="PBT230" s="29"/>
      <c r="PBU230" s="29"/>
      <c r="PBV230" s="29"/>
      <c r="PBW230" s="29"/>
      <c r="PBX230" s="29"/>
      <c r="PBY230" s="29"/>
      <c r="PBZ230" s="29"/>
      <c r="PCA230" s="29"/>
      <c r="PCB230" s="29"/>
      <c r="PCC230" s="29"/>
      <c r="PCD230" s="29"/>
      <c r="PCE230" s="29"/>
      <c r="PCF230" s="29"/>
      <c r="PCG230" s="29"/>
      <c r="PCH230" s="29"/>
      <c r="PCI230" s="29"/>
      <c r="PCJ230" s="29"/>
      <c r="PCK230" s="29"/>
      <c r="PCL230" s="29"/>
      <c r="PCM230" s="29"/>
      <c r="PCN230" s="29"/>
      <c r="PCO230" s="29"/>
      <c r="PCP230" s="29"/>
      <c r="PCQ230" s="29"/>
      <c r="PCR230" s="29"/>
      <c r="PCS230" s="29"/>
      <c r="PCT230" s="29"/>
      <c r="PCU230" s="29"/>
      <c r="PCV230" s="29"/>
      <c r="PCW230" s="29"/>
      <c r="PCX230" s="29"/>
      <c r="PCY230" s="29"/>
      <c r="PCZ230" s="29"/>
      <c r="PDA230" s="29"/>
      <c r="PDB230" s="29"/>
      <c r="PDC230" s="29"/>
      <c r="PDD230" s="29"/>
      <c r="PDE230" s="29"/>
      <c r="PDF230" s="29"/>
      <c r="PDG230" s="29"/>
      <c r="PDH230" s="29"/>
      <c r="PDI230" s="29"/>
      <c r="PDJ230" s="29"/>
      <c r="PDK230" s="29"/>
      <c r="PDL230" s="29"/>
      <c r="PDM230" s="29"/>
      <c r="PDN230" s="29"/>
      <c r="PDO230" s="29"/>
      <c r="PDP230" s="29"/>
      <c r="PDQ230" s="29"/>
      <c r="PDR230" s="29"/>
      <c r="PDS230" s="29"/>
      <c r="PDT230" s="29"/>
      <c r="PDU230" s="29"/>
      <c r="PDV230" s="29"/>
      <c r="PDW230" s="29"/>
      <c r="PDX230" s="29"/>
      <c r="PDY230" s="29"/>
      <c r="PDZ230" s="29"/>
      <c r="PEA230" s="29"/>
      <c r="PEB230" s="29"/>
      <c r="PEC230" s="29"/>
      <c r="PED230" s="29"/>
      <c r="PEE230" s="29"/>
      <c r="PEF230" s="29"/>
      <c r="PEG230" s="29"/>
      <c r="PEH230" s="29"/>
      <c r="PEI230" s="29"/>
      <c r="PEJ230" s="29"/>
      <c r="PEK230" s="29"/>
      <c r="PEL230" s="29"/>
      <c r="PEM230" s="29"/>
      <c r="PEN230" s="29"/>
      <c r="PEO230" s="29"/>
      <c r="PEP230" s="29"/>
      <c r="PEQ230" s="29"/>
      <c r="PER230" s="29"/>
      <c r="PES230" s="29"/>
      <c r="PET230" s="29"/>
      <c r="PEU230" s="29"/>
      <c r="PEV230" s="29"/>
      <c r="PEW230" s="29"/>
      <c r="PEX230" s="29"/>
      <c r="PEY230" s="29"/>
      <c r="PEZ230" s="29"/>
      <c r="PFA230" s="29"/>
      <c r="PFB230" s="29"/>
      <c r="PFC230" s="29"/>
      <c r="PFD230" s="29"/>
      <c r="PFE230" s="29"/>
      <c r="PFF230" s="29"/>
      <c r="PFG230" s="29"/>
      <c r="PFH230" s="29"/>
      <c r="PFI230" s="29"/>
      <c r="PFJ230" s="29"/>
      <c r="PFK230" s="29"/>
      <c r="PFL230" s="29"/>
      <c r="PFM230" s="29"/>
      <c r="PFN230" s="29"/>
      <c r="PFO230" s="29"/>
      <c r="PFP230" s="29"/>
      <c r="PFQ230" s="29"/>
      <c r="PFR230" s="29"/>
      <c r="PFS230" s="29"/>
      <c r="PFT230" s="29"/>
      <c r="PFU230" s="29"/>
      <c r="PFV230" s="29"/>
      <c r="PFW230" s="29"/>
      <c r="PFX230" s="29"/>
      <c r="PFY230" s="29"/>
      <c r="PFZ230" s="29"/>
      <c r="PGA230" s="29"/>
      <c r="PGB230" s="29"/>
      <c r="PGC230" s="29"/>
      <c r="PGD230" s="29"/>
      <c r="PGE230" s="29"/>
      <c r="PGF230" s="29"/>
      <c r="PGG230" s="29"/>
      <c r="PGH230" s="29"/>
      <c r="PGI230" s="29"/>
      <c r="PGJ230" s="29"/>
      <c r="PGK230" s="29"/>
      <c r="PGL230" s="29"/>
      <c r="PGM230" s="29"/>
      <c r="PGN230" s="29"/>
      <c r="PGO230" s="29"/>
      <c r="PGP230" s="29"/>
      <c r="PGQ230" s="29"/>
      <c r="PGR230" s="29"/>
      <c r="PGS230" s="29"/>
      <c r="PGT230" s="29"/>
      <c r="PGU230" s="29"/>
      <c r="PGV230" s="29"/>
      <c r="PGW230" s="29"/>
      <c r="PGX230" s="29"/>
      <c r="PGY230" s="29"/>
      <c r="PGZ230" s="29"/>
      <c r="PHA230" s="29"/>
      <c r="PHB230" s="29"/>
      <c r="PHC230" s="29"/>
      <c r="PHD230" s="29"/>
      <c r="PHE230" s="29"/>
      <c r="PHF230" s="29"/>
      <c r="PHG230" s="29"/>
      <c r="PHH230" s="29"/>
      <c r="PHI230" s="29"/>
      <c r="PHJ230" s="29"/>
      <c r="PHK230" s="29"/>
      <c r="PHL230" s="29"/>
      <c r="PHM230" s="29"/>
      <c r="PHN230" s="29"/>
      <c r="PHO230" s="29"/>
      <c r="PHP230" s="29"/>
      <c r="PHQ230" s="29"/>
      <c r="PHR230" s="29"/>
      <c r="PHS230" s="29"/>
      <c r="PHT230" s="29"/>
      <c r="PHU230" s="29"/>
      <c r="PHV230" s="29"/>
      <c r="PHW230" s="29"/>
      <c r="PHX230" s="29"/>
      <c r="PHY230" s="29"/>
      <c r="PHZ230" s="29"/>
      <c r="PIA230" s="29"/>
      <c r="PIB230" s="29"/>
      <c r="PIC230" s="29"/>
      <c r="PID230" s="29"/>
      <c r="PIE230" s="29"/>
      <c r="PIF230" s="29"/>
      <c r="PIG230" s="29"/>
      <c r="PIH230" s="29"/>
      <c r="PII230" s="29"/>
      <c r="PIJ230" s="29"/>
      <c r="PIK230" s="29"/>
      <c r="PIL230" s="29"/>
      <c r="PIM230" s="29"/>
      <c r="PIN230" s="29"/>
      <c r="PIO230" s="29"/>
      <c r="PIP230" s="29"/>
      <c r="PIQ230" s="29"/>
      <c r="PIR230" s="29"/>
      <c r="PIS230" s="29"/>
      <c r="PIT230" s="29"/>
      <c r="PIU230" s="29"/>
      <c r="PIV230" s="29"/>
      <c r="PIW230" s="29"/>
      <c r="PIX230" s="29"/>
      <c r="PIY230" s="29"/>
      <c r="PIZ230" s="29"/>
      <c r="PJA230" s="29"/>
      <c r="PJB230" s="29"/>
      <c r="PJC230" s="29"/>
      <c r="PJD230" s="29"/>
      <c r="PJE230" s="29"/>
      <c r="PJF230" s="29"/>
      <c r="PJG230" s="29"/>
      <c r="PJH230" s="29"/>
      <c r="PJI230" s="29"/>
      <c r="PJJ230" s="29"/>
      <c r="PJK230" s="29"/>
      <c r="PJL230" s="29"/>
      <c r="PJM230" s="29"/>
      <c r="PJN230" s="29"/>
      <c r="PJO230" s="29"/>
      <c r="PJP230" s="29"/>
      <c r="PJQ230" s="29"/>
      <c r="PJR230" s="29"/>
      <c r="PJS230" s="29"/>
      <c r="PJT230" s="29"/>
      <c r="PJU230" s="29"/>
      <c r="PJV230" s="29"/>
      <c r="PJW230" s="29"/>
      <c r="PJX230" s="29"/>
      <c r="PJY230" s="29"/>
      <c r="PJZ230" s="29"/>
      <c r="PKA230" s="29"/>
      <c r="PKB230" s="29"/>
      <c r="PKC230" s="29"/>
      <c r="PKD230" s="29"/>
      <c r="PKE230" s="29"/>
      <c r="PKF230" s="29"/>
      <c r="PKG230" s="29"/>
      <c r="PKH230" s="29"/>
      <c r="PKI230" s="29"/>
      <c r="PKJ230" s="29"/>
      <c r="PKK230" s="29"/>
      <c r="PKL230" s="29"/>
      <c r="PKM230" s="29"/>
      <c r="PKN230" s="29"/>
      <c r="PKO230" s="29"/>
      <c r="PKP230" s="29"/>
      <c r="PKQ230" s="29"/>
      <c r="PKR230" s="29"/>
      <c r="PKS230" s="29"/>
      <c r="PKT230" s="29"/>
      <c r="PKU230" s="29"/>
      <c r="PKV230" s="29"/>
      <c r="PKW230" s="29"/>
      <c r="PKX230" s="29"/>
      <c r="PKY230" s="29"/>
      <c r="PKZ230" s="29"/>
      <c r="PLA230" s="29"/>
      <c r="PLB230" s="29"/>
      <c r="PLC230" s="29"/>
      <c r="PLD230" s="29"/>
      <c r="PLE230" s="29"/>
      <c r="PLF230" s="29"/>
      <c r="PLG230" s="29"/>
      <c r="PLH230" s="29"/>
      <c r="PLI230" s="29"/>
      <c r="PLJ230" s="29"/>
      <c r="PLK230" s="29"/>
      <c r="PLL230" s="29"/>
      <c r="PLM230" s="29"/>
      <c r="PLN230" s="29"/>
      <c r="PLO230" s="29"/>
      <c r="PLP230" s="29"/>
      <c r="PLQ230" s="29"/>
      <c r="PLR230" s="29"/>
      <c r="PLS230" s="29"/>
      <c r="PLT230" s="29"/>
      <c r="PLU230" s="29"/>
      <c r="PLV230" s="29"/>
      <c r="PLW230" s="29"/>
      <c r="PLX230" s="29"/>
      <c r="PLY230" s="29"/>
      <c r="PLZ230" s="29"/>
      <c r="PMA230" s="29"/>
      <c r="PMB230" s="29"/>
      <c r="PMC230" s="29"/>
      <c r="PMD230" s="29"/>
      <c r="PME230" s="29"/>
      <c r="PMF230" s="29"/>
      <c r="PMG230" s="29"/>
      <c r="PMH230" s="29"/>
      <c r="PMI230" s="29"/>
      <c r="PMJ230" s="29"/>
      <c r="PMK230" s="29"/>
      <c r="PML230" s="29"/>
      <c r="PMM230" s="29"/>
      <c r="PMN230" s="29"/>
      <c r="PMO230" s="29"/>
      <c r="PMP230" s="29"/>
      <c r="PMQ230" s="29"/>
      <c r="PMR230" s="29"/>
      <c r="PMS230" s="29"/>
      <c r="PMT230" s="29"/>
      <c r="PMU230" s="29"/>
      <c r="PMV230" s="29"/>
      <c r="PMW230" s="29"/>
      <c r="PMX230" s="29"/>
      <c r="PMY230" s="29"/>
      <c r="PMZ230" s="29"/>
      <c r="PNA230" s="29"/>
      <c r="PNB230" s="29"/>
      <c r="PNC230" s="29"/>
      <c r="PND230" s="29"/>
      <c r="PNE230" s="29"/>
      <c r="PNF230" s="29"/>
      <c r="PNG230" s="29"/>
      <c r="PNH230" s="29"/>
      <c r="PNI230" s="29"/>
      <c r="PNJ230" s="29"/>
      <c r="PNK230" s="29"/>
      <c r="PNL230" s="29"/>
      <c r="PNM230" s="29"/>
      <c r="PNN230" s="29"/>
      <c r="PNO230" s="29"/>
      <c r="PNP230" s="29"/>
      <c r="PNQ230" s="29"/>
      <c r="PNR230" s="29"/>
      <c r="PNS230" s="29"/>
      <c r="PNT230" s="29"/>
      <c r="PNU230" s="29"/>
      <c r="PNV230" s="29"/>
      <c r="PNW230" s="29"/>
      <c r="PNX230" s="29"/>
      <c r="PNY230" s="29"/>
      <c r="PNZ230" s="29"/>
      <c r="POA230" s="29"/>
      <c r="POB230" s="29"/>
      <c r="POC230" s="29"/>
      <c r="POD230" s="29"/>
      <c r="POE230" s="29"/>
      <c r="POF230" s="29"/>
      <c r="POG230" s="29"/>
      <c r="POH230" s="29"/>
      <c r="POI230" s="29"/>
      <c r="POJ230" s="29"/>
      <c r="POK230" s="29"/>
      <c r="POL230" s="29"/>
      <c r="POM230" s="29"/>
      <c r="PON230" s="29"/>
      <c r="POO230" s="29"/>
      <c r="POP230" s="29"/>
      <c r="POQ230" s="29"/>
      <c r="POR230" s="29"/>
      <c r="POS230" s="29"/>
      <c r="POT230" s="29"/>
      <c r="POU230" s="29"/>
      <c r="POV230" s="29"/>
      <c r="POW230" s="29"/>
      <c r="POX230" s="29"/>
      <c r="POY230" s="29"/>
      <c r="POZ230" s="29"/>
      <c r="PPA230" s="29"/>
      <c r="PPB230" s="29"/>
      <c r="PPC230" s="29"/>
      <c r="PPD230" s="29"/>
      <c r="PPE230" s="29"/>
      <c r="PPF230" s="29"/>
      <c r="PPG230" s="29"/>
      <c r="PPH230" s="29"/>
      <c r="PPI230" s="29"/>
      <c r="PPJ230" s="29"/>
      <c r="PPK230" s="29"/>
      <c r="PPL230" s="29"/>
      <c r="PPM230" s="29"/>
      <c r="PPN230" s="29"/>
      <c r="PPO230" s="29"/>
      <c r="PPP230" s="29"/>
      <c r="PPQ230" s="29"/>
      <c r="PPR230" s="29"/>
      <c r="PPS230" s="29"/>
      <c r="PPT230" s="29"/>
      <c r="PPU230" s="29"/>
      <c r="PPV230" s="29"/>
      <c r="PPW230" s="29"/>
      <c r="PPX230" s="29"/>
      <c r="PPY230" s="29"/>
      <c r="PPZ230" s="29"/>
      <c r="PQA230" s="29"/>
      <c r="PQB230" s="29"/>
      <c r="PQC230" s="29"/>
      <c r="PQD230" s="29"/>
      <c r="PQE230" s="29"/>
      <c r="PQF230" s="29"/>
      <c r="PQG230" s="29"/>
      <c r="PQH230" s="29"/>
      <c r="PQI230" s="29"/>
      <c r="PQJ230" s="29"/>
      <c r="PQK230" s="29"/>
      <c r="PQL230" s="29"/>
      <c r="PQM230" s="29"/>
      <c r="PQN230" s="29"/>
      <c r="PQO230" s="29"/>
      <c r="PQP230" s="29"/>
      <c r="PQQ230" s="29"/>
      <c r="PQR230" s="29"/>
      <c r="PQS230" s="29"/>
      <c r="PQT230" s="29"/>
      <c r="PQU230" s="29"/>
      <c r="PQV230" s="29"/>
      <c r="PQW230" s="29"/>
      <c r="PQX230" s="29"/>
      <c r="PQY230" s="29"/>
      <c r="PQZ230" s="29"/>
      <c r="PRA230" s="29"/>
      <c r="PRB230" s="29"/>
      <c r="PRC230" s="29"/>
      <c r="PRD230" s="29"/>
      <c r="PRE230" s="29"/>
      <c r="PRF230" s="29"/>
      <c r="PRG230" s="29"/>
      <c r="PRH230" s="29"/>
      <c r="PRI230" s="29"/>
      <c r="PRJ230" s="29"/>
      <c r="PRK230" s="29"/>
      <c r="PRL230" s="29"/>
      <c r="PRM230" s="29"/>
      <c r="PRN230" s="29"/>
      <c r="PRO230" s="29"/>
      <c r="PRP230" s="29"/>
      <c r="PRQ230" s="29"/>
      <c r="PRR230" s="29"/>
      <c r="PRS230" s="29"/>
      <c r="PRT230" s="29"/>
      <c r="PRU230" s="29"/>
      <c r="PRV230" s="29"/>
      <c r="PRW230" s="29"/>
      <c r="PRX230" s="29"/>
      <c r="PRY230" s="29"/>
      <c r="PRZ230" s="29"/>
      <c r="PSA230" s="29"/>
      <c r="PSB230" s="29"/>
      <c r="PSC230" s="29"/>
      <c r="PSD230" s="29"/>
      <c r="PSE230" s="29"/>
      <c r="PSF230" s="29"/>
      <c r="PSG230" s="29"/>
      <c r="PSH230" s="29"/>
      <c r="PSI230" s="29"/>
      <c r="PSJ230" s="29"/>
      <c r="PSK230" s="29"/>
      <c r="PSL230" s="29"/>
      <c r="PSM230" s="29"/>
      <c r="PSN230" s="29"/>
      <c r="PSO230" s="29"/>
      <c r="PSP230" s="29"/>
      <c r="PSQ230" s="29"/>
      <c r="PSR230" s="29"/>
      <c r="PSS230" s="29"/>
      <c r="PST230" s="29"/>
      <c r="PSU230" s="29"/>
      <c r="PSV230" s="29"/>
      <c r="PSW230" s="29"/>
      <c r="PSX230" s="29"/>
      <c r="PSY230" s="29"/>
      <c r="PSZ230" s="29"/>
      <c r="PTA230" s="29"/>
      <c r="PTB230" s="29"/>
      <c r="PTC230" s="29"/>
      <c r="PTD230" s="29"/>
      <c r="PTE230" s="29"/>
      <c r="PTF230" s="29"/>
      <c r="PTG230" s="29"/>
      <c r="PTH230" s="29"/>
      <c r="PTI230" s="29"/>
      <c r="PTJ230" s="29"/>
      <c r="PTK230" s="29"/>
      <c r="PTL230" s="29"/>
      <c r="PTM230" s="29"/>
      <c r="PTN230" s="29"/>
      <c r="PTO230" s="29"/>
      <c r="PTP230" s="29"/>
      <c r="PTQ230" s="29"/>
      <c r="PTR230" s="29"/>
      <c r="PTS230" s="29"/>
      <c r="PTT230" s="29"/>
      <c r="PTU230" s="29"/>
      <c r="PTV230" s="29"/>
      <c r="PTW230" s="29"/>
      <c r="PTX230" s="29"/>
      <c r="PTY230" s="29"/>
      <c r="PTZ230" s="29"/>
      <c r="PUA230" s="29"/>
      <c r="PUB230" s="29"/>
      <c r="PUC230" s="29"/>
      <c r="PUD230" s="29"/>
      <c r="PUE230" s="29"/>
      <c r="PUF230" s="29"/>
      <c r="PUG230" s="29"/>
      <c r="PUH230" s="29"/>
      <c r="PUI230" s="29"/>
      <c r="PUJ230" s="29"/>
      <c r="PUK230" s="29"/>
      <c r="PUL230" s="29"/>
      <c r="PUM230" s="29"/>
      <c r="PUN230" s="29"/>
      <c r="PUO230" s="29"/>
      <c r="PUP230" s="29"/>
      <c r="PUQ230" s="29"/>
      <c r="PUR230" s="29"/>
      <c r="PUS230" s="29"/>
      <c r="PUT230" s="29"/>
      <c r="PUU230" s="29"/>
      <c r="PUV230" s="29"/>
      <c r="PUW230" s="29"/>
      <c r="PUX230" s="29"/>
      <c r="PUY230" s="29"/>
      <c r="PUZ230" s="29"/>
      <c r="PVA230" s="29"/>
      <c r="PVB230" s="29"/>
      <c r="PVC230" s="29"/>
      <c r="PVD230" s="29"/>
      <c r="PVE230" s="29"/>
      <c r="PVF230" s="29"/>
      <c r="PVG230" s="29"/>
      <c r="PVH230" s="29"/>
      <c r="PVI230" s="29"/>
      <c r="PVJ230" s="29"/>
      <c r="PVK230" s="29"/>
      <c r="PVL230" s="29"/>
      <c r="PVM230" s="29"/>
      <c r="PVN230" s="29"/>
      <c r="PVO230" s="29"/>
      <c r="PVP230" s="29"/>
      <c r="PVQ230" s="29"/>
      <c r="PVR230" s="29"/>
      <c r="PVS230" s="29"/>
      <c r="PVT230" s="29"/>
      <c r="PVU230" s="29"/>
      <c r="PVV230" s="29"/>
      <c r="PVW230" s="29"/>
      <c r="PVX230" s="29"/>
      <c r="PVY230" s="29"/>
      <c r="PVZ230" s="29"/>
      <c r="PWA230" s="29"/>
      <c r="PWB230" s="29"/>
      <c r="PWC230" s="29"/>
      <c r="PWD230" s="29"/>
      <c r="PWE230" s="29"/>
      <c r="PWF230" s="29"/>
      <c r="PWG230" s="29"/>
      <c r="PWH230" s="29"/>
      <c r="PWI230" s="29"/>
      <c r="PWJ230" s="29"/>
      <c r="PWK230" s="29"/>
      <c r="PWL230" s="29"/>
      <c r="PWM230" s="29"/>
      <c r="PWN230" s="29"/>
      <c r="PWO230" s="29"/>
      <c r="PWP230" s="29"/>
      <c r="PWQ230" s="29"/>
      <c r="PWR230" s="29"/>
      <c r="PWS230" s="29"/>
      <c r="PWT230" s="29"/>
      <c r="PWU230" s="29"/>
      <c r="PWV230" s="29"/>
      <c r="PWW230" s="29"/>
      <c r="PWX230" s="29"/>
      <c r="PWY230" s="29"/>
      <c r="PWZ230" s="29"/>
      <c r="PXA230" s="29"/>
      <c r="PXB230" s="29"/>
      <c r="PXC230" s="29"/>
      <c r="PXD230" s="29"/>
      <c r="PXE230" s="29"/>
      <c r="PXF230" s="29"/>
      <c r="PXG230" s="29"/>
      <c r="PXH230" s="29"/>
      <c r="PXI230" s="29"/>
      <c r="PXJ230" s="29"/>
      <c r="PXK230" s="29"/>
      <c r="PXL230" s="29"/>
      <c r="PXM230" s="29"/>
      <c r="PXN230" s="29"/>
      <c r="PXO230" s="29"/>
      <c r="PXP230" s="29"/>
      <c r="PXQ230" s="29"/>
      <c r="PXR230" s="29"/>
      <c r="PXS230" s="29"/>
      <c r="PXT230" s="29"/>
      <c r="PXU230" s="29"/>
      <c r="PXV230" s="29"/>
      <c r="PXW230" s="29"/>
      <c r="PXX230" s="29"/>
      <c r="PXY230" s="29"/>
      <c r="PXZ230" s="29"/>
      <c r="PYA230" s="29"/>
      <c r="PYB230" s="29"/>
      <c r="PYC230" s="29"/>
      <c r="PYD230" s="29"/>
      <c r="PYE230" s="29"/>
      <c r="PYF230" s="29"/>
      <c r="PYG230" s="29"/>
      <c r="PYH230" s="29"/>
      <c r="PYI230" s="29"/>
      <c r="PYJ230" s="29"/>
      <c r="PYK230" s="29"/>
      <c r="PYL230" s="29"/>
      <c r="PYM230" s="29"/>
      <c r="PYN230" s="29"/>
      <c r="PYO230" s="29"/>
      <c r="PYP230" s="29"/>
      <c r="PYQ230" s="29"/>
      <c r="PYR230" s="29"/>
      <c r="PYS230" s="29"/>
      <c r="PYT230" s="29"/>
      <c r="PYU230" s="29"/>
      <c r="PYV230" s="29"/>
      <c r="PYW230" s="29"/>
      <c r="PYX230" s="29"/>
      <c r="PYY230" s="29"/>
      <c r="PYZ230" s="29"/>
      <c r="PZA230" s="29"/>
      <c r="PZB230" s="29"/>
      <c r="PZC230" s="29"/>
      <c r="PZD230" s="29"/>
      <c r="PZE230" s="29"/>
      <c r="PZF230" s="29"/>
      <c r="PZG230" s="29"/>
      <c r="PZH230" s="29"/>
      <c r="PZI230" s="29"/>
      <c r="PZJ230" s="29"/>
      <c r="PZK230" s="29"/>
      <c r="PZL230" s="29"/>
      <c r="PZM230" s="29"/>
      <c r="PZN230" s="29"/>
      <c r="PZO230" s="29"/>
      <c r="PZP230" s="29"/>
      <c r="PZQ230" s="29"/>
      <c r="PZR230" s="29"/>
      <c r="PZS230" s="29"/>
      <c r="PZT230" s="29"/>
      <c r="PZU230" s="29"/>
      <c r="PZV230" s="29"/>
      <c r="PZW230" s="29"/>
      <c r="PZX230" s="29"/>
      <c r="PZY230" s="29"/>
      <c r="PZZ230" s="29"/>
      <c r="QAA230" s="29"/>
      <c r="QAB230" s="29"/>
      <c r="QAC230" s="29"/>
      <c r="QAD230" s="29"/>
      <c r="QAE230" s="29"/>
      <c r="QAF230" s="29"/>
      <c r="QAG230" s="29"/>
      <c r="QAH230" s="29"/>
      <c r="QAI230" s="29"/>
      <c r="QAJ230" s="29"/>
      <c r="QAK230" s="29"/>
      <c r="QAL230" s="29"/>
      <c r="QAM230" s="29"/>
      <c r="QAN230" s="29"/>
      <c r="QAO230" s="29"/>
      <c r="QAP230" s="29"/>
      <c r="QAQ230" s="29"/>
      <c r="QAR230" s="29"/>
      <c r="QAS230" s="29"/>
      <c r="QAT230" s="29"/>
      <c r="QAU230" s="29"/>
      <c r="QAV230" s="29"/>
      <c r="QAW230" s="29"/>
      <c r="QAX230" s="29"/>
      <c r="QAY230" s="29"/>
      <c r="QAZ230" s="29"/>
      <c r="QBA230" s="29"/>
      <c r="QBB230" s="29"/>
      <c r="QBC230" s="29"/>
      <c r="QBD230" s="29"/>
      <c r="QBE230" s="29"/>
      <c r="QBF230" s="29"/>
      <c r="QBG230" s="29"/>
      <c r="QBH230" s="29"/>
      <c r="QBI230" s="29"/>
      <c r="QBJ230" s="29"/>
      <c r="QBK230" s="29"/>
      <c r="QBL230" s="29"/>
      <c r="QBM230" s="29"/>
      <c r="QBN230" s="29"/>
      <c r="QBO230" s="29"/>
      <c r="QBP230" s="29"/>
      <c r="QBQ230" s="29"/>
      <c r="QBR230" s="29"/>
      <c r="QBS230" s="29"/>
      <c r="QBT230" s="29"/>
      <c r="QBU230" s="29"/>
      <c r="QBV230" s="29"/>
      <c r="QBW230" s="29"/>
      <c r="QBX230" s="29"/>
      <c r="QBY230" s="29"/>
      <c r="QBZ230" s="29"/>
      <c r="QCA230" s="29"/>
      <c r="QCB230" s="29"/>
      <c r="QCC230" s="29"/>
      <c r="QCD230" s="29"/>
      <c r="QCE230" s="29"/>
      <c r="QCF230" s="29"/>
      <c r="QCG230" s="29"/>
      <c r="QCH230" s="29"/>
      <c r="QCI230" s="29"/>
      <c r="QCJ230" s="29"/>
      <c r="QCK230" s="29"/>
      <c r="QCL230" s="29"/>
      <c r="QCM230" s="29"/>
      <c r="QCN230" s="29"/>
      <c r="QCO230" s="29"/>
      <c r="QCP230" s="29"/>
      <c r="QCQ230" s="29"/>
      <c r="QCR230" s="29"/>
      <c r="QCS230" s="29"/>
      <c r="QCT230" s="29"/>
      <c r="QCU230" s="29"/>
      <c r="QCV230" s="29"/>
      <c r="QCW230" s="29"/>
      <c r="QCX230" s="29"/>
      <c r="QCY230" s="29"/>
      <c r="QCZ230" s="29"/>
      <c r="QDA230" s="29"/>
      <c r="QDB230" s="29"/>
      <c r="QDC230" s="29"/>
      <c r="QDD230" s="29"/>
      <c r="QDE230" s="29"/>
      <c r="QDF230" s="29"/>
      <c r="QDG230" s="29"/>
      <c r="QDH230" s="29"/>
      <c r="QDI230" s="29"/>
      <c r="QDJ230" s="29"/>
      <c r="QDK230" s="29"/>
      <c r="QDL230" s="29"/>
      <c r="QDM230" s="29"/>
      <c r="QDN230" s="29"/>
      <c r="QDO230" s="29"/>
      <c r="QDP230" s="29"/>
      <c r="QDQ230" s="29"/>
      <c r="QDR230" s="29"/>
      <c r="QDS230" s="29"/>
      <c r="QDT230" s="29"/>
      <c r="QDU230" s="29"/>
      <c r="QDV230" s="29"/>
      <c r="QDW230" s="29"/>
      <c r="QDX230" s="29"/>
      <c r="QDY230" s="29"/>
      <c r="QDZ230" s="29"/>
      <c r="QEA230" s="29"/>
      <c r="QEB230" s="29"/>
      <c r="QEC230" s="29"/>
      <c r="QED230" s="29"/>
      <c r="QEE230" s="29"/>
      <c r="QEF230" s="29"/>
      <c r="QEG230" s="29"/>
      <c r="QEH230" s="29"/>
      <c r="QEI230" s="29"/>
      <c r="QEJ230" s="29"/>
      <c r="QEK230" s="29"/>
      <c r="QEL230" s="29"/>
      <c r="QEM230" s="29"/>
      <c r="QEN230" s="29"/>
      <c r="QEO230" s="29"/>
      <c r="QEP230" s="29"/>
      <c r="QEQ230" s="29"/>
      <c r="QER230" s="29"/>
      <c r="QES230" s="29"/>
      <c r="QET230" s="29"/>
      <c r="QEU230" s="29"/>
      <c r="QEV230" s="29"/>
      <c r="QEW230" s="29"/>
      <c r="QEX230" s="29"/>
      <c r="QEY230" s="29"/>
      <c r="QEZ230" s="29"/>
      <c r="QFA230" s="29"/>
      <c r="QFB230" s="29"/>
      <c r="QFC230" s="29"/>
      <c r="QFD230" s="29"/>
      <c r="QFE230" s="29"/>
      <c r="QFF230" s="29"/>
      <c r="QFG230" s="29"/>
      <c r="QFH230" s="29"/>
      <c r="QFI230" s="29"/>
      <c r="QFJ230" s="29"/>
      <c r="QFK230" s="29"/>
      <c r="QFL230" s="29"/>
      <c r="QFM230" s="29"/>
      <c r="QFN230" s="29"/>
      <c r="QFO230" s="29"/>
      <c r="QFP230" s="29"/>
      <c r="QFQ230" s="29"/>
      <c r="QFR230" s="29"/>
      <c r="QFS230" s="29"/>
      <c r="QFT230" s="29"/>
      <c r="QFU230" s="29"/>
      <c r="QFV230" s="29"/>
      <c r="QFW230" s="29"/>
      <c r="QFX230" s="29"/>
      <c r="QFY230" s="29"/>
      <c r="QFZ230" s="29"/>
      <c r="QGA230" s="29"/>
      <c r="QGB230" s="29"/>
      <c r="QGC230" s="29"/>
      <c r="QGD230" s="29"/>
      <c r="QGE230" s="29"/>
      <c r="QGF230" s="29"/>
      <c r="QGG230" s="29"/>
      <c r="QGH230" s="29"/>
      <c r="QGI230" s="29"/>
      <c r="QGJ230" s="29"/>
      <c r="QGK230" s="29"/>
      <c r="QGL230" s="29"/>
      <c r="QGM230" s="29"/>
      <c r="QGN230" s="29"/>
      <c r="QGO230" s="29"/>
      <c r="QGP230" s="29"/>
      <c r="QGQ230" s="29"/>
      <c r="QGR230" s="29"/>
      <c r="QGS230" s="29"/>
      <c r="QGT230" s="29"/>
      <c r="QGU230" s="29"/>
      <c r="QGV230" s="29"/>
      <c r="QGW230" s="29"/>
      <c r="QGX230" s="29"/>
      <c r="QGY230" s="29"/>
      <c r="QGZ230" s="29"/>
      <c r="QHA230" s="29"/>
      <c r="QHB230" s="29"/>
      <c r="QHC230" s="29"/>
      <c r="QHD230" s="29"/>
      <c r="QHE230" s="29"/>
      <c r="QHF230" s="29"/>
      <c r="QHG230" s="29"/>
      <c r="QHH230" s="29"/>
      <c r="QHI230" s="29"/>
      <c r="QHJ230" s="29"/>
      <c r="QHK230" s="29"/>
      <c r="QHL230" s="29"/>
      <c r="QHM230" s="29"/>
      <c r="QHN230" s="29"/>
      <c r="QHO230" s="29"/>
      <c r="QHP230" s="29"/>
      <c r="QHQ230" s="29"/>
      <c r="QHR230" s="29"/>
      <c r="QHS230" s="29"/>
      <c r="QHT230" s="29"/>
      <c r="QHU230" s="29"/>
      <c r="QHV230" s="29"/>
      <c r="QHW230" s="29"/>
      <c r="QHX230" s="29"/>
      <c r="QHY230" s="29"/>
      <c r="QHZ230" s="29"/>
      <c r="QIA230" s="29"/>
      <c r="QIB230" s="29"/>
      <c r="QIC230" s="29"/>
      <c r="QID230" s="29"/>
      <c r="QIE230" s="29"/>
      <c r="QIF230" s="29"/>
      <c r="QIG230" s="29"/>
      <c r="QIH230" s="29"/>
      <c r="QII230" s="29"/>
      <c r="QIJ230" s="29"/>
      <c r="QIK230" s="29"/>
      <c r="QIL230" s="29"/>
      <c r="QIM230" s="29"/>
      <c r="QIN230" s="29"/>
      <c r="QIO230" s="29"/>
      <c r="QIP230" s="29"/>
      <c r="QIQ230" s="29"/>
      <c r="QIR230" s="29"/>
      <c r="QIS230" s="29"/>
      <c r="QIT230" s="29"/>
      <c r="QIU230" s="29"/>
      <c r="QIV230" s="29"/>
      <c r="QIW230" s="29"/>
      <c r="QIX230" s="29"/>
      <c r="QIY230" s="29"/>
      <c r="QIZ230" s="29"/>
      <c r="QJA230" s="29"/>
      <c r="QJB230" s="29"/>
      <c r="QJC230" s="29"/>
      <c r="QJD230" s="29"/>
      <c r="QJE230" s="29"/>
      <c r="QJF230" s="29"/>
      <c r="QJG230" s="29"/>
      <c r="QJH230" s="29"/>
      <c r="QJI230" s="29"/>
      <c r="QJJ230" s="29"/>
      <c r="QJK230" s="29"/>
      <c r="QJL230" s="29"/>
      <c r="QJM230" s="29"/>
      <c r="QJN230" s="29"/>
      <c r="QJO230" s="29"/>
      <c r="QJP230" s="29"/>
      <c r="QJQ230" s="29"/>
      <c r="QJR230" s="29"/>
      <c r="QJS230" s="29"/>
      <c r="QJT230" s="29"/>
      <c r="QJU230" s="29"/>
      <c r="QJV230" s="29"/>
      <c r="QJW230" s="29"/>
      <c r="QJX230" s="29"/>
      <c r="QJY230" s="29"/>
      <c r="QJZ230" s="29"/>
      <c r="QKA230" s="29"/>
      <c r="QKB230" s="29"/>
      <c r="QKC230" s="29"/>
      <c r="QKD230" s="29"/>
      <c r="QKE230" s="29"/>
      <c r="QKF230" s="29"/>
      <c r="QKG230" s="29"/>
      <c r="QKH230" s="29"/>
      <c r="QKI230" s="29"/>
      <c r="QKJ230" s="29"/>
      <c r="QKK230" s="29"/>
      <c r="QKL230" s="29"/>
      <c r="QKM230" s="29"/>
      <c r="QKN230" s="29"/>
      <c r="QKO230" s="29"/>
      <c r="QKP230" s="29"/>
      <c r="QKQ230" s="29"/>
      <c r="QKR230" s="29"/>
      <c r="QKS230" s="29"/>
      <c r="QKT230" s="29"/>
      <c r="QKU230" s="29"/>
      <c r="QKV230" s="29"/>
      <c r="QKW230" s="29"/>
      <c r="QKX230" s="29"/>
      <c r="QKY230" s="29"/>
      <c r="QKZ230" s="29"/>
      <c r="QLA230" s="29"/>
      <c r="QLB230" s="29"/>
      <c r="QLC230" s="29"/>
      <c r="QLD230" s="29"/>
      <c r="QLE230" s="29"/>
      <c r="QLF230" s="29"/>
      <c r="QLG230" s="29"/>
      <c r="QLH230" s="29"/>
      <c r="QLI230" s="29"/>
      <c r="QLJ230" s="29"/>
      <c r="QLK230" s="29"/>
      <c r="QLL230" s="29"/>
      <c r="QLM230" s="29"/>
      <c r="QLN230" s="29"/>
      <c r="QLO230" s="29"/>
      <c r="QLP230" s="29"/>
      <c r="QLQ230" s="29"/>
      <c r="QLR230" s="29"/>
      <c r="QLS230" s="29"/>
      <c r="QLT230" s="29"/>
      <c r="QLU230" s="29"/>
      <c r="QLV230" s="29"/>
      <c r="QLW230" s="29"/>
      <c r="QLX230" s="29"/>
      <c r="QLY230" s="29"/>
      <c r="QLZ230" s="29"/>
      <c r="QMA230" s="29"/>
      <c r="QMB230" s="29"/>
      <c r="QMC230" s="29"/>
      <c r="QMD230" s="29"/>
      <c r="QME230" s="29"/>
      <c r="QMF230" s="29"/>
      <c r="QMG230" s="29"/>
      <c r="QMH230" s="29"/>
      <c r="QMI230" s="29"/>
      <c r="QMJ230" s="29"/>
      <c r="QMK230" s="29"/>
      <c r="QML230" s="29"/>
      <c r="QMM230" s="29"/>
      <c r="QMN230" s="29"/>
      <c r="QMO230" s="29"/>
      <c r="QMP230" s="29"/>
      <c r="QMQ230" s="29"/>
      <c r="QMR230" s="29"/>
      <c r="QMS230" s="29"/>
      <c r="QMT230" s="29"/>
      <c r="QMU230" s="29"/>
      <c r="QMV230" s="29"/>
      <c r="QMW230" s="29"/>
      <c r="QMX230" s="29"/>
      <c r="QMY230" s="29"/>
      <c r="QMZ230" s="29"/>
      <c r="QNA230" s="29"/>
      <c r="QNB230" s="29"/>
      <c r="QNC230" s="29"/>
      <c r="QND230" s="29"/>
      <c r="QNE230" s="29"/>
      <c r="QNF230" s="29"/>
      <c r="QNG230" s="29"/>
      <c r="QNH230" s="29"/>
      <c r="QNI230" s="29"/>
      <c r="QNJ230" s="29"/>
      <c r="QNK230" s="29"/>
      <c r="QNL230" s="29"/>
      <c r="QNM230" s="29"/>
      <c r="QNN230" s="29"/>
      <c r="QNO230" s="29"/>
      <c r="QNP230" s="29"/>
      <c r="QNQ230" s="29"/>
      <c r="QNR230" s="29"/>
      <c r="QNS230" s="29"/>
      <c r="QNT230" s="29"/>
      <c r="QNU230" s="29"/>
      <c r="QNV230" s="29"/>
      <c r="QNW230" s="29"/>
      <c r="QNX230" s="29"/>
      <c r="QNY230" s="29"/>
      <c r="QNZ230" s="29"/>
      <c r="QOA230" s="29"/>
      <c r="QOB230" s="29"/>
      <c r="QOC230" s="29"/>
      <c r="QOD230" s="29"/>
      <c r="QOE230" s="29"/>
      <c r="QOF230" s="29"/>
      <c r="QOG230" s="29"/>
      <c r="QOH230" s="29"/>
      <c r="QOI230" s="29"/>
      <c r="QOJ230" s="29"/>
      <c r="QOK230" s="29"/>
      <c r="QOL230" s="29"/>
      <c r="QOM230" s="29"/>
      <c r="QON230" s="29"/>
      <c r="QOO230" s="29"/>
      <c r="QOP230" s="29"/>
      <c r="QOQ230" s="29"/>
      <c r="QOR230" s="29"/>
      <c r="QOS230" s="29"/>
      <c r="QOT230" s="29"/>
      <c r="QOU230" s="29"/>
      <c r="QOV230" s="29"/>
      <c r="QOW230" s="29"/>
      <c r="QOX230" s="29"/>
      <c r="QOY230" s="29"/>
      <c r="QOZ230" s="29"/>
      <c r="QPA230" s="29"/>
      <c r="QPB230" s="29"/>
      <c r="QPC230" s="29"/>
      <c r="QPD230" s="29"/>
      <c r="QPE230" s="29"/>
      <c r="QPF230" s="29"/>
      <c r="QPG230" s="29"/>
      <c r="QPH230" s="29"/>
      <c r="QPI230" s="29"/>
      <c r="QPJ230" s="29"/>
      <c r="QPK230" s="29"/>
      <c r="QPL230" s="29"/>
      <c r="QPM230" s="29"/>
      <c r="QPN230" s="29"/>
      <c r="QPO230" s="29"/>
      <c r="QPP230" s="29"/>
      <c r="QPQ230" s="29"/>
      <c r="QPR230" s="29"/>
      <c r="QPS230" s="29"/>
      <c r="QPT230" s="29"/>
      <c r="QPU230" s="29"/>
      <c r="QPV230" s="29"/>
      <c r="QPW230" s="29"/>
      <c r="QPX230" s="29"/>
      <c r="QPY230" s="29"/>
      <c r="QPZ230" s="29"/>
      <c r="QQA230" s="29"/>
      <c r="QQB230" s="29"/>
      <c r="QQC230" s="29"/>
      <c r="QQD230" s="29"/>
      <c r="QQE230" s="29"/>
      <c r="QQF230" s="29"/>
      <c r="QQG230" s="29"/>
      <c r="QQH230" s="29"/>
      <c r="QQI230" s="29"/>
      <c r="QQJ230" s="29"/>
      <c r="QQK230" s="29"/>
      <c r="QQL230" s="29"/>
      <c r="QQM230" s="29"/>
      <c r="QQN230" s="29"/>
      <c r="QQO230" s="29"/>
      <c r="QQP230" s="29"/>
      <c r="QQQ230" s="29"/>
      <c r="QQR230" s="29"/>
      <c r="QQS230" s="29"/>
      <c r="QQT230" s="29"/>
      <c r="QQU230" s="29"/>
      <c r="QQV230" s="29"/>
      <c r="QQW230" s="29"/>
      <c r="QQX230" s="29"/>
      <c r="QQY230" s="29"/>
      <c r="QQZ230" s="29"/>
      <c r="QRA230" s="29"/>
      <c r="QRB230" s="29"/>
      <c r="QRC230" s="29"/>
      <c r="QRD230" s="29"/>
      <c r="QRE230" s="29"/>
      <c r="QRF230" s="29"/>
      <c r="QRG230" s="29"/>
      <c r="QRH230" s="29"/>
      <c r="QRI230" s="29"/>
      <c r="QRJ230" s="29"/>
      <c r="QRK230" s="29"/>
      <c r="QRL230" s="29"/>
      <c r="QRM230" s="29"/>
      <c r="QRN230" s="29"/>
      <c r="QRO230" s="29"/>
      <c r="QRP230" s="29"/>
      <c r="QRQ230" s="29"/>
      <c r="QRR230" s="29"/>
      <c r="QRS230" s="29"/>
      <c r="QRT230" s="29"/>
      <c r="QRU230" s="29"/>
      <c r="QRV230" s="29"/>
      <c r="QRW230" s="29"/>
      <c r="QRX230" s="29"/>
      <c r="QRY230" s="29"/>
      <c r="QRZ230" s="29"/>
      <c r="QSA230" s="29"/>
      <c r="QSB230" s="29"/>
      <c r="QSC230" s="29"/>
      <c r="QSD230" s="29"/>
      <c r="QSE230" s="29"/>
      <c r="QSF230" s="29"/>
      <c r="QSG230" s="29"/>
      <c r="QSH230" s="29"/>
      <c r="QSI230" s="29"/>
      <c r="QSJ230" s="29"/>
      <c r="QSK230" s="29"/>
      <c r="QSL230" s="29"/>
      <c r="QSM230" s="29"/>
      <c r="QSN230" s="29"/>
      <c r="QSO230" s="29"/>
      <c r="QSP230" s="29"/>
      <c r="QSQ230" s="29"/>
      <c r="QSR230" s="29"/>
      <c r="QSS230" s="29"/>
      <c r="QST230" s="29"/>
      <c r="QSU230" s="29"/>
      <c r="QSV230" s="29"/>
      <c r="QSW230" s="29"/>
      <c r="QSX230" s="29"/>
      <c r="QSY230" s="29"/>
      <c r="QSZ230" s="29"/>
      <c r="QTA230" s="29"/>
      <c r="QTB230" s="29"/>
      <c r="QTC230" s="29"/>
      <c r="QTD230" s="29"/>
      <c r="QTE230" s="29"/>
      <c r="QTF230" s="29"/>
      <c r="QTG230" s="29"/>
      <c r="QTH230" s="29"/>
      <c r="QTI230" s="29"/>
      <c r="QTJ230" s="29"/>
      <c r="QTK230" s="29"/>
      <c r="QTL230" s="29"/>
      <c r="QTM230" s="29"/>
      <c r="QTN230" s="29"/>
      <c r="QTO230" s="29"/>
      <c r="QTP230" s="29"/>
      <c r="QTQ230" s="29"/>
      <c r="QTR230" s="29"/>
      <c r="QTS230" s="29"/>
      <c r="QTT230" s="29"/>
      <c r="QTU230" s="29"/>
      <c r="QTV230" s="29"/>
      <c r="QTW230" s="29"/>
      <c r="QTX230" s="29"/>
      <c r="QTY230" s="29"/>
      <c r="QTZ230" s="29"/>
      <c r="QUA230" s="29"/>
      <c r="QUB230" s="29"/>
      <c r="QUC230" s="29"/>
      <c r="QUD230" s="29"/>
      <c r="QUE230" s="29"/>
      <c r="QUF230" s="29"/>
      <c r="QUG230" s="29"/>
      <c r="QUH230" s="29"/>
      <c r="QUI230" s="29"/>
      <c r="QUJ230" s="29"/>
      <c r="QUK230" s="29"/>
      <c r="QUL230" s="29"/>
      <c r="QUM230" s="29"/>
      <c r="QUN230" s="29"/>
      <c r="QUO230" s="29"/>
      <c r="QUP230" s="29"/>
      <c r="QUQ230" s="29"/>
      <c r="QUR230" s="29"/>
      <c r="QUS230" s="29"/>
      <c r="QUT230" s="29"/>
      <c r="QUU230" s="29"/>
      <c r="QUV230" s="29"/>
      <c r="QUW230" s="29"/>
      <c r="QUX230" s="29"/>
      <c r="QUY230" s="29"/>
      <c r="QUZ230" s="29"/>
      <c r="QVA230" s="29"/>
      <c r="QVB230" s="29"/>
      <c r="QVC230" s="29"/>
      <c r="QVD230" s="29"/>
      <c r="QVE230" s="29"/>
      <c r="QVF230" s="29"/>
      <c r="QVG230" s="29"/>
      <c r="QVH230" s="29"/>
      <c r="QVI230" s="29"/>
      <c r="QVJ230" s="29"/>
      <c r="QVK230" s="29"/>
      <c r="QVL230" s="29"/>
      <c r="QVM230" s="29"/>
      <c r="QVN230" s="29"/>
      <c r="QVO230" s="29"/>
      <c r="QVP230" s="29"/>
      <c r="QVQ230" s="29"/>
      <c r="QVR230" s="29"/>
      <c r="QVS230" s="29"/>
      <c r="QVT230" s="29"/>
      <c r="QVU230" s="29"/>
      <c r="QVV230" s="29"/>
      <c r="QVW230" s="29"/>
      <c r="QVX230" s="29"/>
      <c r="QVY230" s="29"/>
      <c r="QVZ230" s="29"/>
      <c r="QWA230" s="29"/>
      <c r="QWB230" s="29"/>
      <c r="QWC230" s="29"/>
      <c r="QWD230" s="29"/>
      <c r="QWE230" s="29"/>
      <c r="QWF230" s="29"/>
      <c r="QWG230" s="29"/>
      <c r="QWH230" s="29"/>
      <c r="QWI230" s="29"/>
      <c r="QWJ230" s="29"/>
      <c r="QWK230" s="29"/>
      <c r="QWL230" s="29"/>
      <c r="QWM230" s="29"/>
      <c r="QWN230" s="29"/>
      <c r="QWO230" s="29"/>
      <c r="QWP230" s="29"/>
      <c r="QWQ230" s="29"/>
      <c r="QWR230" s="29"/>
      <c r="QWS230" s="29"/>
      <c r="QWT230" s="29"/>
      <c r="QWU230" s="29"/>
      <c r="QWV230" s="29"/>
      <c r="QWW230" s="29"/>
      <c r="QWX230" s="29"/>
      <c r="QWY230" s="29"/>
      <c r="QWZ230" s="29"/>
      <c r="QXA230" s="29"/>
      <c r="QXB230" s="29"/>
      <c r="QXC230" s="29"/>
      <c r="QXD230" s="29"/>
      <c r="QXE230" s="29"/>
      <c r="QXF230" s="29"/>
      <c r="QXG230" s="29"/>
      <c r="QXH230" s="29"/>
      <c r="QXI230" s="29"/>
      <c r="QXJ230" s="29"/>
      <c r="QXK230" s="29"/>
      <c r="QXL230" s="29"/>
      <c r="QXM230" s="29"/>
      <c r="QXN230" s="29"/>
      <c r="QXO230" s="29"/>
      <c r="QXP230" s="29"/>
      <c r="QXQ230" s="29"/>
      <c r="QXR230" s="29"/>
      <c r="QXS230" s="29"/>
      <c r="QXT230" s="29"/>
      <c r="QXU230" s="29"/>
      <c r="QXV230" s="29"/>
      <c r="QXW230" s="29"/>
      <c r="QXX230" s="29"/>
      <c r="QXY230" s="29"/>
      <c r="QXZ230" s="29"/>
      <c r="QYA230" s="29"/>
      <c r="QYB230" s="29"/>
      <c r="QYC230" s="29"/>
      <c r="QYD230" s="29"/>
      <c r="QYE230" s="29"/>
      <c r="QYF230" s="29"/>
      <c r="QYG230" s="29"/>
      <c r="QYH230" s="29"/>
      <c r="QYI230" s="29"/>
      <c r="QYJ230" s="29"/>
      <c r="QYK230" s="29"/>
      <c r="QYL230" s="29"/>
      <c r="QYM230" s="29"/>
      <c r="QYN230" s="29"/>
      <c r="QYO230" s="29"/>
      <c r="QYP230" s="29"/>
      <c r="QYQ230" s="29"/>
      <c r="QYR230" s="29"/>
      <c r="QYS230" s="29"/>
      <c r="QYT230" s="29"/>
      <c r="QYU230" s="29"/>
      <c r="QYV230" s="29"/>
      <c r="QYW230" s="29"/>
      <c r="QYX230" s="29"/>
      <c r="QYY230" s="29"/>
      <c r="QYZ230" s="29"/>
      <c r="QZA230" s="29"/>
      <c r="QZB230" s="29"/>
      <c r="QZC230" s="29"/>
      <c r="QZD230" s="29"/>
      <c r="QZE230" s="29"/>
      <c r="QZF230" s="29"/>
      <c r="QZG230" s="29"/>
      <c r="QZH230" s="29"/>
      <c r="QZI230" s="29"/>
      <c r="QZJ230" s="29"/>
      <c r="QZK230" s="29"/>
      <c r="QZL230" s="29"/>
      <c r="QZM230" s="29"/>
      <c r="QZN230" s="29"/>
      <c r="QZO230" s="29"/>
      <c r="QZP230" s="29"/>
      <c r="QZQ230" s="29"/>
      <c r="QZR230" s="29"/>
      <c r="QZS230" s="29"/>
      <c r="QZT230" s="29"/>
      <c r="QZU230" s="29"/>
      <c r="QZV230" s="29"/>
      <c r="QZW230" s="29"/>
      <c r="QZX230" s="29"/>
      <c r="QZY230" s="29"/>
      <c r="QZZ230" s="29"/>
      <c r="RAA230" s="29"/>
      <c r="RAB230" s="29"/>
      <c r="RAC230" s="29"/>
      <c r="RAD230" s="29"/>
      <c r="RAE230" s="29"/>
      <c r="RAF230" s="29"/>
      <c r="RAG230" s="29"/>
      <c r="RAH230" s="29"/>
      <c r="RAI230" s="29"/>
      <c r="RAJ230" s="29"/>
      <c r="RAK230" s="29"/>
      <c r="RAL230" s="29"/>
      <c r="RAM230" s="29"/>
      <c r="RAN230" s="29"/>
      <c r="RAO230" s="29"/>
      <c r="RAP230" s="29"/>
      <c r="RAQ230" s="29"/>
      <c r="RAR230" s="29"/>
      <c r="RAS230" s="29"/>
      <c r="RAT230" s="29"/>
      <c r="RAU230" s="29"/>
      <c r="RAV230" s="29"/>
      <c r="RAW230" s="29"/>
      <c r="RAX230" s="29"/>
      <c r="RAY230" s="29"/>
      <c r="RAZ230" s="29"/>
      <c r="RBA230" s="29"/>
      <c r="RBB230" s="29"/>
      <c r="RBC230" s="29"/>
      <c r="RBD230" s="29"/>
      <c r="RBE230" s="29"/>
      <c r="RBF230" s="29"/>
      <c r="RBG230" s="29"/>
      <c r="RBH230" s="29"/>
      <c r="RBI230" s="29"/>
      <c r="RBJ230" s="29"/>
      <c r="RBK230" s="29"/>
      <c r="RBL230" s="29"/>
      <c r="RBM230" s="29"/>
      <c r="RBN230" s="29"/>
      <c r="RBO230" s="29"/>
      <c r="RBP230" s="29"/>
      <c r="RBQ230" s="29"/>
      <c r="RBR230" s="29"/>
      <c r="RBS230" s="29"/>
      <c r="RBT230" s="29"/>
      <c r="RBU230" s="29"/>
      <c r="RBV230" s="29"/>
      <c r="RBW230" s="29"/>
      <c r="RBX230" s="29"/>
      <c r="RBY230" s="29"/>
      <c r="RBZ230" s="29"/>
      <c r="RCA230" s="29"/>
      <c r="RCB230" s="29"/>
      <c r="RCC230" s="29"/>
      <c r="RCD230" s="29"/>
      <c r="RCE230" s="29"/>
      <c r="RCF230" s="29"/>
      <c r="RCG230" s="29"/>
      <c r="RCH230" s="29"/>
      <c r="RCI230" s="29"/>
      <c r="RCJ230" s="29"/>
      <c r="RCK230" s="29"/>
      <c r="RCL230" s="29"/>
      <c r="RCM230" s="29"/>
      <c r="RCN230" s="29"/>
      <c r="RCO230" s="29"/>
      <c r="RCP230" s="29"/>
      <c r="RCQ230" s="29"/>
      <c r="RCR230" s="29"/>
      <c r="RCS230" s="29"/>
      <c r="RCT230" s="29"/>
      <c r="RCU230" s="29"/>
      <c r="RCV230" s="29"/>
      <c r="RCW230" s="29"/>
      <c r="RCX230" s="29"/>
      <c r="RCY230" s="29"/>
      <c r="RCZ230" s="29"/>
      <c r="RDA230" s="29"/>
      <c r="RDB230" s="29"/>
      <c r="RDC230" s="29"/>
      <c r="RDD230" s="29"/>
      <c r="RDE230" s="29"/>
      <c r="RDF230" s="29"/>
      <c r="RDG230" s="29"/>
      <c r="RDH230" s="29"/>
      <c r="RDI230" s="29"/>
      <c r="RDJ230" s="29"/>
      <c r="RDK230" s="29"/>
      <c r="RDL230" s="29"/>
      <c r="RDM230" s="29"/>
      <c r="RDN230" s="29"/>
      <c r="RDO230" s="29"/>
      <c r="RDP230" s="29"/>
      <c r="RDQ230" s="29"/>
      <c r="RDR230" s="29"/>
      <c r="RDS230" s="29"/>
      <c r="RDT230" s="29"/>
      <c r="RDU230" s="29"/>
      <c r="RDV230" s="29"/>
      <c r="RDW230" s="29"/>
      <c r="RDX230" s="29"/>
      <c r="RDY230" s="29"/>
      <c r="RDZ230" s="29"/>
      <c r="REA230" s="29"/>
      <c r="REB230" s="29"/>
      <c r="REC230" s="29"/>
      <c r="RED230" s="29"/>
      <c r="REE230" s="29"/>
      <c r="REF230" s="29"/>
      <c r="REG230" s="29"/>
      <c r="REH230" s="29"/>
      <c r="REI230" s="29"/>
      <c r="REJ230" s="29"/>
      <c r="REK230" s="29"/>
      <c r="REL230" s="29"/>
      <c r="REM230" s="29"/>
      <c r="REN230" s="29"/>
      <c r="REO230" s="29"/>
      <c r="REP230" s="29"/>
      <c r="REQ230" s="29"/>
      <c r="RER230" s="29"/>
      <c r="RES230" s="29"/>
      <c r="RET230" s="29"/>
      <c r="REU230" s="29"/>
      <c r="REV230" s="29"/>
      <c r="REW230" s="29"/>
      <c r="REX230" s="29"/>
      <c r="REY230" s="29"/>
      <c r="REZ230" s="29"/>
      <c r="RFA230" s="29"/>
      <c r="RFB230" s="29"/>
      <c r="RFC230" s="29"/>
      <c r="RFD230" s="29"/>
      <c r="RFE230" s="29"/>
      <c r="RFF230" s="29"/>
      <c r="RFG230" s="29"/>
      <c r="RFH230" s="29"/>
      <c r="RFI230" s="29"/>
      <c r="RFJ230" s="29"/>
      <c r="RFK230" s="29"/>
      <c r="RFL230" s="29"/>
      <c r="RFM230" s="29"/>
      <c r="RFN230" s="29"/>
      <c r="RFO230" s="29"/>
      <c r="RFP230" s="29"/>
      <c r="RFQ230" s="29"/>
      <c r="RFR230" s="29"/>
      <c r="RFS230" s="29"/>
      <c r="RFT230" s="29"/>
      <c r="RFU230" s="29"/>
      <c r="RFV230" s="29"/>
      <c r="RFW230" s="29"/>
      <c r="RFX230" s="29"/>
      <c r="RFY230" s="29"/>
      <c r="RFZ230" s="29"/>
      <c r="RGA230" s="29"/>
      <c r="RGB230" s="29"/>
      <c r="RGC230" s="29"/>
      <c r="RGD230" s="29"/>
      <c r="RGE230" s="29"/>
      <c r="RGF230" s="29"/>
      <c r="RGG230" s="29"/>
      <c r="RGH230" s="29"/>
      <c r="RGI230" s="29"/>
      <c r="RGJ230" s="29"/>
      <c r="RGK230" s="29"/>
      <c r="RGL230" s="29"/>
      <c r="RGM230" s="29"/>
      <c r="RGN230" s="29"/>
      <c r="RGO230" s="29"/>
      <c r="RGP230" s="29"/>
      <c r="RGQ230" s="29"/>
      <c r="RGR230" s="29"/>
      <c r="RGS230" s="29"/>
      <c r="RGT230" s="29"/>
      <c r="RGU230" s="29"/>
      <c r="RGV230" s="29"/>
      <c r="RGW230" s="29"/>
      <c r="RGX230" s="29"/>
      <c r="RGY230" s="29"/>
      <c r="RGZ230" s="29"/>
      <c r="RHA230" s="29"/>
      <c r="RHB230" s="29"/>
      <c r="RHC230" s="29"/>
      <c r="RHD230" s="29"/>
      <c r="RHE230" s="29"/>
      <c r="RHF230" s="29"/>
      <c r="RHG230" s="29"/>
      <c r="RHH230" s="29"/>
      <c r="RHI230" s="29"/>
      <c r="RHJ230" s="29"/>
      <c r="RHK230" s="29"/>
      <c r="RHL230" s="29"/>
      <c r="RHM230" s="29"/>
      <c r="RHN230" s="29"/>
      <c r="RHO230" s="29"/>
      <c r="RHP230" s="29"/>
      <c r="RHQ230" s="29"/>
      <c r="RHR230" s="29"/>
      <c r="RHS230" s="29"/>
      <c r="RHT230" s="29"/>
      <c r="RHU230" s="29"/>
      <c r="RHV230" s="29"/>
      <c r="RHW230" s="29"/>
      <c r="RHX230" s="29"/>
      <c r="RHY230" s="29"/>
      <c r="RHZ230" s="29"/>
      <c r="RIA230" s="29"/>
      <c r="RIB230" s="29"/>
      <c r="RIC230" s="29"/>
      <c r="RID230" s="29"/>
      <c r="RIE230" s="29"/>
      <c r="RIF230" s="29"/>
      <c r="RIG230" s="29"/>
      <c r="RIH230" s="29"/>
      <c r="RII230" s="29"/>
      <c r="RIJ230" s="29"/>
      <c r="RIK230" s="29"/>
      <c r="RIL230" s="29"/>
      <c r="RIM230" s="29"/>
      <c r="RIN230" s="29"/>
      <c r="RIO230" s="29"/>
      <c r="RIP230" s="29"/>
      <c r="RIQ230" s="29"/>
      <c r="RIR230" s="29"/>
      <c r="RIS230" s="29"/>
      <c r="RIT230" s="29"/>
      <c r="RIU230" s="29"/>
      <c r="RIV230" s="29"/>
      <c r="RIW230" s="29"/>
      <c r="RIX230" s="29"/>
      <c r="RIY230" s="29"/>
      <c r="RIZ230" s="29"/>
      <c r="RJA230" s="29"/>
      <c r="RJB230" s="29"/>
      <c r="RJC230" s="29"/>
      <c r="RJD230" s="29"/>
      <c r="RJE230" s="29"/>
      <c r="RJF230" s="29"/>
      <c r="RJG230" s="29"/>
      <c r="RJH230" s="29"/>
      <c r="RJI230" s="29"/>
      <c r="RJJ230" s="29"/>
      <c r="RJK230" s="29"/>
      <c r="RJL230" s="29"/>
      <c r="RJM230" s="29"/>
      <c r="RJN230" s="29"/>
      <c r="RJO230" s="29"/>
      <c r="RJP230" s="29"/>
      <c r="RJQ230" s="29"/>
      <c r="RJR230" s="29"/>
      <c r="RJS230" s="29"/>
      <c r="RJT230" s="29"/>
      <c r="RJU230" s="29"/>
      <c r="RJV230" s="29"/>
      <c r="RJW230" s="29"/>
      <c r="RJX230" s="29"/>
      <c r="RJY230" s="29"/>
      <c r="RJZ230" s="29"/>
      <c r="RKA230" s="29"/>
      <c r="RKB230" s="29"/>
      <c r="RKC230" s="29"/>
      <c r="RKD230" s="29"/>
      <c r="RKE230" s="29"/>
      <c r="RKF230" s="29"/>
      <c r="RKG230" s="29"/>
      <c r="RKH230" s="29"/>
      <c r="RKI230" s="29"/>
      <c r="RKJ230" s="29"/>
      <c r="RKK230" s="29"/>
      <c r="RKL230" s="29"/>
      <c r="RKM230" s="29"/>
      <c r="RKN230" s="29"/>
      <c r="RKO230" s="29"/>
      <c r="RKP230" s="29"/>
      <c r="RKQ230" s="29"/>
      <c r="RKR230" s="29"/>
      <c r="RKS230" s="29"/>
      <c r="RKT230" s="29"/>
      <c r="RKU230" s="29"/>
      <c r="RKV230" s="29"/>
      <c r="RKW230" s="29"/>
      <c r="RKX230" s="29"/>
      <c r="RKY230" s="29"/>
      <c r="RKZ230" s="29"/>
      <c r="RLA230" s="29"/>
      <c r="RLB230" s="29"/>
      <c r="RLC230" s="29"/>
      <c r="RLD230" s="29"/>
      <c r="RLE230" s="29"/>
      <c r="RLF230" s="29"/>
      <c r="RLG230" s="29"/>
      <c r="RLH230" s="29"/>
      <c r="RLI230" s="29"/>
      <c r="RLJ230" s="29"/>
      <c r="RLK230" s="29"/>
      <c r="RLL230" s="29"/>
      <c r="RLM230" s="29"/>
      <c r="RLN230" s="29"/>
      <c r="RLO230" s="29"/>
      <c r="RLP230" s="29"/>
      <c r="RLQ230" s="29"/>
      <c r="RLR230" s="29"/>
      <c r="RLS230" s="29"/>
      <c r="RLT230" s="29"/>
      <c r="RLU230" s="29"/>
      <c r="RLV230" s="29"/>
      <c r="RLW230" s="29"/>
      <c r="RLX230" s="29"/>
      <c r="RLY230" s="29"/>
      <c r="RLZ230" s="29"/>
      <c r="RMA230" s="29"/>
      <c r="RMB230" s="29"/>
      <c r="RMC230" s="29"/>
      <c r="RMD230" s="29"/>
      <c r="RME230" s="29"/>
      <c r="RMF230" s="29"/>
      <c r="RMG230" s="29"/>
      <c r="RMH230" s="29"/>
      <c r="RMI230" s="29"/>
      <c r="RMJ230" s="29"/>
      <c r="RMK230" s="29"/>
      <c r="RML230" s="29"/>
      <c r="RMM230" s="29"/>
      <c r="RMN230" s="29"/>
      <c r="RMO230" s="29"/>
      <c r="RMP230" s="29"/>
      <c r="RMQ230" s="29"/>
      <c r="RMR230" s="29"/>
      <c r="RMS230" s="29"/>
      <c r="RMT230" s="29"/>
      <c r="RMU230" s="29"/>
      <c r="RMV230" s="29"/>
      <c r="RMW230" s="29"/>
      <c r="RMX230" s="29"/>
      <c r="RMY230" s="29"/>
      <c r="RMZ230" s="29"/>
      <c r="RNA230" s="29"/>
      <c r="RNB230" s="29"/>
      <c r="RNC230" s="29"/>
      <c r="RND230" s="29"/>
      <c r="RNE230" s="29"/>
      <c r="RNF230" s="29"/>
      <c r="RNG230" s="29"/>
      <c r="RNH230" s="29"/>
      <c r="RNI230" s="29"/>
      <c r="RNJ230" s="29"/>
      <c r="RNK230" s="29"/>
      <c r="RNL230" s="29"/>
      <c r="RNM230" s="29"/>
      <c r="RNN230" s="29"/>
      <c r="RNO230" s="29"/>
      <c r="RNP230" s="29"/>
      <c r="RNQ230" s="29"/>
      <c r="RNR230" s="29"/>
      <c r="RNS230" s="29"/>
      <c r="RNT230" s="29"/>
      <c r="RNU230" s="29"/>
      <c r="RNV230" s="29"/>
      <c r="RNW230" s="29"/>
      <c r="RNX230" s="29"/>
      <c r="RNY230" s="29"/>
      <c r="RNZ230" s="29"/>
      <c r="ROA230" s="29"/>
      <c r="ROB230" s="29"/>
      <c r="ROC230" s="29"/>
      <c r="ROD230" s="29"/>
      <c r="ROE230" s="29"/>
      <c r="ROF230" s="29"/>
      <c r="ROG230" s="29"/>
      <c r="ROH230" s="29"/>
      <c r="ROI230" s="29"/>
      <c r="ROJ230" s="29"/>
      <c r="ROK230" s="29"/>
      <c r="ROL230" s="29"/>
      <c r="ROM230" s="29"/>
      <c r="RON230" s="29"/>
      <c r="ROO230" s="29"/>
      <c r="ROP230" s="29"/>
      <c r="ROQ230" s="29"/>
      <c r="ROR230" s="29"/>
      <c r="ROS230" s="29"/>
      <c r="ROT230" s="29"/>
      <c r="ROU230" s="29"/>
      <c r="ROV230" s="29"/>
      <c r="ROW230" s="29"/>
      <c r="ROX230" s="29"/>
      <c r="ROY230" s="29"/>
      <c r="ROZ230" s="29"/>
      <c r="RPA230" s="29"/>
      <c r="RPB230" s="29"/>
      <c r="RPC230" s="29"/>
      <c r="RPD230" s="29"/>
      <c r="RPE230" s="29"/>
      <c r="RPF230" s="29"/>
      <c r="RPG230" s="29"/>
      <c r="RPH230" s="29"/>
      <c r="RPI230" s="29"/>
      <c r="RPJ230" s="29"/>
      <c r="RPK230" s="29"/>
      <c r="RPL230" s="29"/>
      <c r="RPM230" s="29"/>
      <c r="RPN230" s="29"/>
      <c r="RPO230" s="29"/>
      <c r="RPP230" s="29"/>
      <c r="RPQ230" s="29"/>
      <c r="RPR230" s="29"/>
      <c r="RPS230" s="29"/>
      <c r="RPT230" s="29"/>
      <c r="RPU230" s="29"/>
      <c r="RPV230" s="29"/>
      <c r="RPW230" s="29"/>
      <c r="RPX230" s="29"/>
      <c r="RPY230" s="29"/>
      <c r="RPZ230" s="29"/>
      <c r="RQA230" s="29"/>
      <c r="RQB230" s="29"/>
      <c r="RQC230" s="29"/>
      <c r="RQD230" s="29"/>
      <c r="RQE230" s="29"/>
      <c r="RQF230" s="29"/>
      <c r="RQG230" s="29"/>
      <c r="RQH230" s="29"/>
      <c r="RQI230" s="29"/>
      <c r="RQJ230" s="29"/>
      <c r="RQK230" s="29"/>
      <c r="RQL230" s="29"/>
      <c r="RQM230" s="29"/>
      <c r="RQN230" s="29"/>
      <c r="RQO230" s="29"/>
      <c r="RQP230" s="29"/>
      <c r="RQQ230" s="29"/>
      <c r="RQR230" s="29"/>
      <c r="RQS230" s="29"/>
      <c r="RQT230" s="29"/>
      <c r="RQU230" s="29"/>
      <c r="RQV230" s="29"/>
      <c r="RQW230" s="29"/>
      <c r="RQX230" s="29"/>
      <c r="RQY230" s="29"/>
      <c r="RQZ230" s="29"/>
      <c r="RRA230" s="29"/>
      <c r="RRB230" s="29"/>
      <c r="RRC230" s="29"/>
      <c r="RRD230" s="29"/>
      <c r="RRE230" s="29"/>
      <c r="RRF230" s="29"/>
      <c r="RRG230" s="29"/>
      <c r="RRH230" s="29"/>
      <c r="RRI230" s="29"/>
      <c r="RRJ230" s="29"/>
      <c r="RRK230" s="29"/>
      <c r="RRL230" s="29"/>
      <c r="RRM230" s="29"/>
      <c r="RRN230" s="29"/>
      <c r="RRO230" s="29"/>
      <c r="RRP230" s="29"/>
      <c r="RRQ230" s="29"/>
      <c r="RRR230" s="29"/>
      <c r="RRS230" s="29"/>
      <c r="RRT230" s="29"/>
      <c r="RRU230" s="29"/>
      <c r="RRV230" s="29"/>
      <c r="RRW230" s="29"/>
      <c r="RRX230" s="29"/>
      <c r="RRY230" s="29"/>
      <c r="RRZ230" s="29"/>
      <c r="RSA230" s="29"/>
      <c r="RSB230" s="29"/>
      <c r="RSC230" s="29"/>
      <c r="RSD230" s="29"/>
      <c r="RSE230" s="29"/>
      <c r="RSF230" s="29"/>
      <c r="RSG230" s="29"/>
      <c r="RSH230" s="29"/>
      <c r="RSI230" s="29"/>
      <c r="RSJ230" s="29"/>
      <c r="RSK230" s="29"/>
      <c r="RSL230" s="29"/>
      <c r="RSM230" s="29"/>
      <c r="RSN230" s="29"/>
      <c r="RSO230" s="29"/>
      <c r="RSP230" s="29"/>
      <c r="RSQ230" s="29"/>
      <c r="RSR230" s="29"/>
      <c r="RSS230" s="29"/>
      <c r="RST230" s="29"/>
      <c r="RSU230" s="29"/>
      <c r="RSV230" s="29"/>
      <c r="RSW230" s="29"/>
      <c r="RSX230" s="29"/>
      <c r="RSY230" s="29"/>
      <c r="RSZ230" s="29"/>
      <c r="RTA230" s="29"/>
      <c r="RTB230" s="29"/>
      <c r="RTC230" s="29"/>
      <c r="RTD230" s="29"/>
      <c r="RTE230" s="29"/>
      <c r="RTF230" s="29"/>
      <c r="RTG230" s="29"/>
      <c r="RTH230" s="29"/>
      <c r="RTI230" s="29"/>
      <c r="RTJ230" s="29"/>
      <c r="RTK230" s="29"/>
      <c r="RTL230" s="29"/>
      <c r="RTM230" s="29"/>
      <c r="RTN230" s="29"/>
      <c r="RTO230" s="29"/>
      <c r="RTP230" s="29"/>
      <c r="RTQ230" s="29"/>
      <c r="RTR230" s="29"/>
      <c r="RTS230" s="29"/>
      <c r="RTT230" s="29"/>
      <c r="RTU230" s="29"/>
      <c r="RTV230" s="29"/>
      <c r="RTW230" s="29"/>
      <c r="RTX230" s="29"/>
      <c r="RTY230" s="29"/>
      <c r="RTZ230" s="29"/>
      <c r="RUA230" s="29"/>
      <c r="RUB230" s="29"/>
      <c r="RUC230" s="29"/>
      <c r="RUD230" s="29"/>
      <c r="RUE230" s="29"/>
      <c r="RUF230" s="29"/>
      <c r="RUG230" s="29"/>
      <c r="RUH230" s="29"/>
      <c r="RUI230" s="29"/>
      <c r="RUJ230" s="29"/>
      <c r="RUK230" s="29"/>
      <c r="RUL230" s="29"/>
      <c r="RUM230" s="29"/>
      <c r="RUN230" s="29"/>
      <c r="RUO230" s="29"/>
      <c r="RUP230" s="29"/>
      <c r="RUQ230" s="29"/>
      <c r="RUR230" s="29"/>
      <c r="RUS230" s="29"/>
      <c r="RUT230" s="29"/>
      <c r="RUU230" s="29"/>
      <c r="RUV230" s="29"/>
      <c r="RUW230" s="29"/>
      <c r="RUX230" s="29"/>
      <c r="RUY230" s="29"/>
      <c r="RUZ230" s="29"/>
      <c r="RVA230" s="29"/>
      <c r="RVB230" s="29"/>
      <c r="RVC230" s="29"/>
      <c r="RVD230" s="29"/>
      <c r="RVE230" s="29"/>
      <c r="RVF230" s="29"/>
      <c r="RVG230" s="29"/>
      <c r="RVH230" s="29"/>
      <c r="RVI230" s="29"/>
      <c r="RVJ230" s="29"/>
      <c r="RVK230" s="29"/>
      <c r="RVL230" s="29"/>
      <c r="RVM230" s="29"/>
      <c r="RVN230" s="29"/>
      <c r="RVO230" s="29"/>
      <c r="RVP230" s="29"/>
      <c r="RVQ230" s="29"/>
      <c r="RVR230" s="29"/>
      <c r="RVS230" s="29"/>
      <c r="RVT230" s="29"/>
      <c r="RVU230" s="29"/>
      <c r="RVV230" s="29"/>
      <c r="RVW230" s="29"/>
      <c r="RVX230" s="29"/>
      <c r="RVY230" s="29"/>
      <c r="RVZ230" s="29"/>
      <c r="RWA230" s="29"/>
      <c r="RWB230" s="29"/>
      <c r="RWC230" s="29"/>
      <c r="RWD230" s="29"/>
      <c r="RWE230" s="29"/>
      <c r="RWF230" s="29"/>
      <c r="RWG230" s="29"/>
      <c r="RWH230" s="29"/>
      <c r="RWI230" s="29"/>
      <c r="RWJ230" s="29"/>
      <c r="RWK230" s="29"/>
      <c r="RWL230" s="29"/>
      <c r="RWM230" s="29"/>
      <c r="RWN230" s="29"/>
      <c r="RWO230" s="29"/>
      <c r="RWP230" s="29"/>
      <c r="RWQ230" s="29"/>
      <c r="RWR230" s="29"/>
      <c r="RWS230" s="29"/>
      <c r="RWT230" s="29"/>
      <c r="RWU230" s="29"/>
      <c r="RWV230" s="29"/>
      <c r="RWW230" s="29"/>
      <c r="RWX230" s="29"/>
      <c r="RWY230" s="29"/>
      <c r="RWZ230" s="29"/>
      <c r="RXA230" s="29"/>
      <c r="RXB230" s="29"/>
      <c r="RXC230" s="29"/>
      <c r="RXD230" s="29"/>
      <c r="RXE230" s="29"/>
      <c r="RXF230" s="29"/>
      <c r="RXG230" s="29"/>
      <c r="RXH230" s="29"/>
      <c r="RXI230" s="29"/>
      <c r="RXJ230" s="29"/>
      <c r="RXK230" s="29"/>
      <c r="RXL230" s="29"/>
      <c r="RXM230" s="29"/>
      <c r="RXN230" s="29"/>
      <c r="RXO230" s="29"/>
      <c r="RXP230" s="29"/>
      <c r="RXQ230" s="29"/>
      <c r="RXR230" s="29"/>
      <c r="RXS230" s="29"/>
      <c r="RXT230" s="29"/>
      <c r="RXU230" s="29"/>
      <c r="RXV230" s="29"/>
      <c r="RXW230" s="29"/>
      <c r="RXX230" s="29"/>
      <c r="RXY230" s="29"/>
      <c r="RXZ230" s="29"/>
      <c r="RYA230" s="29"/>
      <c r="RYB230" s="29"/>
      <c r="RYC230" s="29"/>
      <c r="RYD230" s="29"/>
      <c r="RYE230" s="29"/>
      <c r="RYF230" s="29"/>
      <c r="RYG230" s="29"/>
      <c r="RYH230" s="29"/>
      <c r="RYI230" s="29"/>
      <c r="RYJ230" s="29"/>
      <c r="RYK230" s="29"/>
      <c r="RYL230" s="29"/>
      <c r="RYM230" s="29"/>
      <c r="RYN230" s="29"/>
      <c r="RYO230" s="29"/>
      <c r="RYP230" s="29"/>
      <c r="RYQ230" s="29"/>
      <c r="RYR230" s="29"/>
      <c r="RYS230" s="29"/>
      <c r="RYT230" s="29"/>
      <c r="RYU230" s="29"/>
      <c r="RYV230" s="29"/>
      <c r="RYW230" s="29"/>
      <c r="RYX230" s="29"/>
      <c r="RYY230" s="29"/>
      <c r="RYZ230" s="29"/>
      <c r="RZA230" s="29"/>
      <c r="RZB230" s="29"/>
      <c r="RZC230" s="29"/>
      <c r="RZD230" s="29"/>
      <c r="RZE230" s="29"/>
      <c r="RZF230" s="29"/>
      <c r="RZG230" s="29"/>
      <c r="RZH230" s="29"/>
      <c r="RZI230" s="29"/>
      <c r="RZJ230" s="29"/>
      <c r="RZK230" s="29"/>
      <c r="RZL230" s="29"/>
      <c r="RZM230" s="29"/>
      <c r="RZN230" s="29"/>
      <c r="RZO230" s="29"/>
      <c r="RZP230" s="29"/>
      <c r="RZQ230" s="29"/>
      <c r="RZR230" s="29"/>
      <c r="RZS230" s="29"/>
      <c r="RZT230" s="29"/>
      <c r="RZU230" s="29"/>
      <c r="RZV230" s="29"/>
      <c r="RZW230" s="29"/>
      <c r="RZX230" s="29"/>
      <c r="RZY230" s="29"/>
      <c r="RZZ230" s="29"/>
      <c r="SAA230" s="29"/>
      <c r="SAB230" s="29"/>
      <c r="SAC230" s="29"/>
      <c r="SAD230" s="29"/>
      <c r="SAE230" s="29"/>
      <c r="SAF230" s="29"/>
      <c r="SAG230" s="29"/>
      <c r="SAH230" s="29"/>
      <c r="SAI230" s="29"/>
      <c r="SAJ230" s="29"/>
      <c r="SAK230" s="29"/>
      <c r="SAL230" s="29"/>
      <c r="SAM230" s="29"/>
      <c r="SAN230" s="29"/>
      <c r="SAO230" s="29"/>
      <c r="SAP230" s="29"/>
      <c r="SAQ230" s="29"/>
      <c r="SAR230" s="29"/>
      <c r="SAS230" s="29"/>
      <c r="SAT230" s="29"/>
      <c r="SAU230" s="29"/>
      <c r="SAV230" s="29"/>
      <c r="SAW230" s="29"/>
      <c r="SAX230" s="29"/>
      <c r="SAY230" s="29"/>
      <c r="SAZ230" s="29"/>
      <c r="SBA230" s="29"/>
      <c r="SBB230" s="29"/>
      <c r="SBC230" s="29"/>
      <c r="SBD230" s="29"/>
      <c r="SBE230" s="29"/>
      <c r="SBF230" s="29"/>
      <c r="SBG230" s="29"/>
      <c r="SBH230" s="29"/>
      <c r="SBI230" s="29"/>
      <c r="SBJ230" s="29"/>
      <c r="SBK230" s="29"/>
      <c r="SBL230" s="29"/>
      <c r="SBM230" s="29"/>
      <c r="SBN230" s="29"/>
      <c r="SBO230" s="29"/>
      <c r="SBP230" s="29"/>
      <c r="SBQ230" s="29"/>
      <c r="SBR230" s="29"/>
      <c r="SBS230" s="29"/>
      <c r="SBT230" s="29"/>
      <c r="SBU230" s="29"/>
      <c r="SBV230" s="29"/>
      <c r="SBW230" s="29"/>
      <c r="SBX230" s="29"/>
      <c r="SBY230" s="29"/>
      <c r="SBZ230" s="29"/>
      <c r="SCA230" s="29"/>
      <c r="SCB230" s="29"/>
      <c r="SCC230" s="29"/>
      <c r="SCD230" s="29"/>
      <c r="SCE230" s="29"/>
      <c r="SCF230" s="29"/>
      <c r="SCG230" s="29"/>
      <c r="SCH230" s="29"/>
      <c r="SCI230" s="29"/>
      <c r="SCJ230" s="29"/>
      <c r="SCK230" s="29"/>
      <c r="SCL230" s="29"/>
      <c r="SCM230" s="29"/>
      <c r="SCN230" s="29"/>
      <c r="SCO230" s="29"/>
      <c r="SCP230" s="29"/>
      <c r="SCQ230" s="29"/>
      <c r="SCR230" s="29"/>
      <c r="SCS230" s="29"/>
      <c r="SCT230" s="29"/>
      <c r="SCU230" s="29"/>
      <c r="SCV230" s="29"/>
      <c r="SCW230" s="29"/>
      <c r="SCX230" s="29"/>
      <c r="SCY230" s="29"/>
      <c r="SCZ230" s="29"/>
      <c r="SDA230" s="29"/>
      <c r="SDB230" s="29"/>
      <c r="SDC230" s="29"/>
      <c r="SDD230" s="29"/>
      <c r="SDE230" s="29"/>
      <c r="SDF230" s="29"/>
      <c r="SDG230" s="29"/>
      <c r="SDH230" s="29"/>
      <c r="SDI230" s="29"/>
      <c r="SDJ230" s="29"/>
      <c r="SDK230" s="29"/>
      <c r="SDL230" s="29"/>
      <c r="SDM230" s="29"/>
      <c r="SDN230" s="29"/>
      <c r="SDO230" s="29"/>
      <c r="SDP230" s="29"/>
      <c r="SDQ230" s="29"/>
      <c r="SDR230" s="29"/>
      <c r="SDS230" s="29"/>
      <c r="SDT230" s="29"/>
      <c r="SDU230" s="29"/>
      <c r="SDV230" s="29"/>
      <c r="SDW230" s="29"/>
      <c r="SDX230" s="29"/>
      <c r="SDY230" s="29"/>
      <c r="SDZ230" s="29"/>
      <c r="SEA230" s="29"/>
      <c r="SEB230" s="29"/>
      <c r="SEC230" s="29"/>
      <c r="SED230" s="29"/>
      <c r="SEE230" s="29"/>
      <c r="SEF230" s="29"/>
      <c r="SEG230" s="29"/>
      <c r="SEH230" s="29"/>
      <c r="SEI230" s="29"/>
      <c r="SEJ230" s="29"/>
      <c r="SEK230" s="29"/>
      <c r="SEL230" s="29"/>
      <c r="SEM230" s="29"/>
      <c r="SEN230" s="29"/>
      <c r="SEO230" s="29"/>
      <c r="SEP230" s="29"/>
      <c r="SEQ230" s="29"/>
      <c r="SER230" s="29"/>
      <c r="SES230" s="29"/>
      <c r="SET230" s="29"/>
      <c r="SEU230" s="29"/>
      <c r="SEV230" s="29"/>
      <c r="SEW230" s="29"/>
      <c r="SEX230" s="29"/>
      <c r="SEY230" s="29"/>
      <c r="SEZ230" s="29"/>
      <c r="SFA230" s="29"/>
      <c r="SFB230" s="29"/>
      <c r="SFC230" s="29"/>
      <c r="SFD230" s="29"/>
      <c r="SFE230" s="29"/>
      <c r="SFF230" s="29"/>
      <c r="SFG230" s="29"/>
      <c r="SFH230" s="29"/>
      <c r="SFI230" s="29"/>
      <c r="SFJ230" s="29"/>
      <c r="SFK230" s="29"/>
      <c r="SFL230" s="29"/>
      <c r="SFM230" s="29"/>
      <c r="SFN230" s="29"/>
      <c r="SFO230" s="29"/>
      <c r="SFP230" s="29"/>
      <c r="SFQ230" s="29"/>
      <c r="SFR230" s="29"/>
      <c r="SFS230" s="29"/>
      <c r="SFT230" s="29"/>
      <c r="SFU230" s="29"/>
      <c r="SFV230" s="29"/>
      <c r="SFW230" s="29"/>
      <c r="SFX230" s="29"/>
      <c r="SFY230" s="29"/>
      <c r="SFZ230" s="29"/>
      <c r="SGA230" s="29"/>
      <c r="SGB230" s="29"/>
      <c r="SGC230" s="29"/>
      <c r="SGD230" s="29"/>
      <c r="SGE230" s="29"/>
      <c r="SGF230" s="29"/>
      <c r="SGG230" s="29"/>
      <c r="SGH230" s="29"/>
      <c r="SGI230" s="29"/>
      <c r="SGJ230" s="29"/>
      <c r="SGK230" s="29"/>
      <c r="SGL230" s="29"/>
      <c r="SGM230" s="29"/>
      <c r="SGN230" s="29"/>
      <c r="SGO230" s="29"/>
      <c r="SGP230" s="29"/>
      <c r="SGQ230" s="29"/>
      <c r="SGR230" s="29"/>
      <c r="SGS230" s="29"/>
      <c r="SGT230" s="29"/>
      <c r="SGU230" s="29"/>
      <c r="SGV230" s="29"/>
      <c r="SGW230" s="29"/>
      <c r="SGX230" s="29"/>
      <c r="SGY230" s="29"/>
      <c r="SGZ230" s="29"/>
      <c r="SHA230" s="29"/>
      <c r="SHB230" s="29"/>
      <c r="SHC230" s="29"/>
      <c r="SHD230" s="29"/>
      <c r="SHE230" s="29"/>
      <c r="SHF230" s="29"/>
      <c r="SHG230" s="29"/>
      <c r="SHH230" s="29"/>
      <c r="SHI230" s="29"/>
      <c r="SHJ230" s="29"/>
      <c r="SHK230" s="29"/>
      <c r="SHL230" s="29"/>
      <c r="SHM230" s="29"/>
      <c r="SHN230" s="29"/>
      <c r="SHO230" s="29"/>
      <c r="SHP230" s="29"/>
      <c r="SHQ230" s="29"/>
      <c r="SHR230" s="29"/>
      <c r="SHS230" s="29"/>
      <c r="SHT230" s="29"/>
      <c r="SHU230" s="29"/>
      <c r="SHV230" s="29"/>
      <c r="SHW230" s="29"/>
      <c r="SHX230" s="29"/>
      <c r="SHY230" s="29"/>
      <c r="SHZ230" s="29"/>
      <c r="SIA230" s="29"/>
      <c r="SIB230" s="29"/>
      <c r="SIC230" s="29"/>
      <c r="SID230" s="29"/>
      <c r="SIE230" s="29"/>
      <c r="SIF230" s="29"/>
      <c r="SIG230" s="29"/>
      <c r="SIH230" s="29"/>
      <c r="SII230" s="29"/>
      <c r="SIJ230" s="29"/>
      <c r="SIK230" s="29"/>
      <c r="SIL230" s="29"/>
      <c r="SIM230" s="29"/>
      <c r="SIN230" s="29"/>
      <c r="SIO230" s="29"/>
      <c r="SIP230" s="29"/>
      <c r="SIQ230" s="29"/>
      <c r="SIR230" s="29"/>
      <c r="SIS230" s="29"/>
      <c r="SIT230" s="29"/>
      <c r="SIU230" s="29"/>
      <c r="SIV230" s="29"/>
      <c r="SIW230" s="29"/>
      <c r="SIX230" s="29"/>
      <c r="SIY230" s="29"/>
      <c r="SIZ230" s="29"/>
      <c r="SJA230" s="29"/>
      <c r="SJB230" s="29"/>
      <c r="SJC230" s="29"/>
      <c r="SJD230" s="29"/>
      <c r="SJE230" s="29"/>
      <c r="SJF230" s="29"/>
      <c r="SJG230" s="29"/>
      <c r="SJH230" s="29"/>
      <c r="SJI230" s="29"/>
      <c r="SJJ230" s="29"/>
      <c r="SJK230" s="29"/>
      <c r="SJL230" s="29"/>
      <c r="SJM230" s="29"/>
      <c r="SJN230" s="29"/>
      <c r="SJO230" s="29"/>
      <c r="SJP230" s="29"/>
      <c r="SJQ230" s="29"/>
      <c r="SJR230" s="29"/>
      <c r="SJS230" s="29"/>
      <c r="SJT230" s="29"/>
      <c r="SJU230" s="29"/>
      <c r="SJV230" s="29"/>
      <c r="SJW230" s="29"/>
      <c r="SJX230" s="29"/>
      <c r="SJY230" s="29"/>
      <c r="SJZ230" s="29"/>
      <c r="SKA230" s="29"/>
      <c r="SKB230" s="29"/>
      <c r="SKC230" s="29"/>
      <c r="SKD230" s="29"/>
      <c r="SKE230" s="29"/>
      <c r="SKF230" s="29"/>
      <c r="SKG230" s="29"/>
      <c r="SKH230" s="29"/>
      <c r="SKI230" s="29"/>
      <c r="SKJ230" s="29"/>
      <c r="SKK230" s="29"/>
      <c r="SKL230" s="29"/>
      <c r="SKM230" s="29"/>
      <c r="SKN230" s="29"/>
      <c r="SKO230" s="29"/>
      <c r="SKP230" s="29"/>
      <c r="SKQ230" s="29"/>
      <c r="SKR230" s="29"/>
      <c r="SKS230" s="29"/>
      <c r="SKT230" s="29"/>
      <c r="SKU230" s="29"/>
      <c r="SKV230" s="29"/>
      <c r="SKW230" s="29"/>
      <c r="SKX230" s="29"/>
      <c r="SKY230" s="29"/>
      <c r="SKZ230" s="29"/>
      <c r="SLA230" s="29"/>
      <c r="SLB230" s="29"/>
      <c r="SLC230" s="29"/>
      <c r="SLD230" s="29"/>
      <c r="SLE230" s="29"/>
      <c r="SLF230" s="29"/>
      <c r="SLG230" s="29"/>
      <c r="SLH230" s="29"/>
      <c r="SLI230" s="29"/>
      <c r="SLJ230" s="29"/>
      <c r="SLK230" s="29"/>
      <c r="SLL230" s="29"/>
      <c r="SLM230" s="29"/>
      <c r="SLN230" s="29"/>
      <c r="SLO230" s="29"/>
      <c r="SLP230" s="29"/>
      <c r="SLQ230" s="29"/>
      <c r="SLR230" s="29"/>
      <c r="SLS230" s="29"/>
      <c r="SLT230" s="29"/>
      <c r="SLU230" s="29"/>
      <c r="SLV230" s="29"/>
      <c r="SLW230" s="29"/>
      <c r="SLX230" s="29"/>
      <c r="SLY230" s="29"/>
      <c r="SLZ230" s="29"/>
      <c r="SMA230" s="29"/>
      <c r="SMB230" s="29"/>
      <c r="SMC230" s="29"/>
      <c r="SMD230" s="29"/>
      <c r="SME230" s="29"/>
      <c r="SMF230" s="29"/>
      <c r="SMG230" s="29"/>
      <c r="SMH230" s="29"/>
      <c r="SMI230" s="29"/>
      <c r="SMJ230" s="29"/>
      <c r="SMK230" s="29"/>
      <c r="SML230" s="29"/>
      <c r="SMM230" s="29"/>
      <c r="SMN230" s="29"/>
      <c r="SMO230" s="29"/>
      <c r="SMP230" s="29"/>
      <c r="SMQ230" s="29"/>
      <c r="SMR230" s="29"/>
      <c r="SMS230" s="29"/>
      <c r="SMT230" s="29"/>
      <c r="SMU230" s="29"/>
      <c r="SMV230" s="29"/>
      <c r="SMW230" s="29"/>
      <c r="SMX230" s="29"/>
      <c r="SMY230" s="29"/>
      <c r="SMZ230" s="29"/>
      <c r="SNA230" s="29"/>
      <c r="SNB230" s="29"/>
      <c r="SNC230" s="29"/>
      <c r="SND230" s="29"/>
      <c r="SNE230" s="29"/>
      <c r="SNF230" s="29"/>
      <c r="SNG230" s="29"/>
      <c r="SNH230" s="29"/>
      <c r="SNI230" s="29"/>
      <c r="SNJ230" s="29"/>
      <c r="SNK230" s="29"/>
      <c r="SNL230" s="29"/>
      <c r="SNM230" s="29"/>
      <c r="SNN230" s="29"/>
      <c r="SNO230" s="29"/>
      <c r="SNP230" s="29"/>
      <c r="SNQ230" s="29"/>
      <c r="SNR230" s="29"/>
      <c r="SNS230" s="29"/>
      <c r="SNT230" s="29"/>
      <c r="SNU230" s="29"/>
      <c r="SNV230" s="29"/>
      <c r="SNW230" s="29"/>
      <c r="SNX230" s="29"/>
      <c r="SNY230" s="29"/>
      <c r="SNZ230" s="29"/>
      <c r="SOA230" s="29"/>
      <c r="SOB230" s="29"/>
      <c r="SOC230" s="29"/>
      <c r="SOD230" s="29"/>
      <c r="SOE230" s="29"/>
      <c r="SOF230" s="29"/>
      <c r="SOG230" s="29"/>
      <c r="SOH230" s="29"/>
      <c r="SOI230" s="29"/>
      <c r="SOJ230" s="29"/>
      <c r="SOK230" s="29"/>
      <c r="SOL230" s="29"/>
      <c r="SOM230" s="29"/>
      <c r="SON230" s="29"/>
      <c r="SOO230" s="29"/>
      <c r="SOP230" s="29"/>
      <c r="SOQ230" s="29"/>
      <c r="SOR230" s="29"/>
      <c r="SOS230" s="29"/>
      <c r="SOT230" s="29"/>
      <c r="SOU230" s="29"/>
      <c r="SOV230" s="29"/>
      <c r="SOW230" s="29"/>
      <c r="SOX230" s="29"/>
      <c r="SOY230" s="29"/>
      <c r="SOZ230" s="29"/>
      <c r="SPA230" s="29"/>
      <c r="SPB230" s="29"/>
      <c r="SPC230" s="29"/>
      <c r="SPD230" s="29"/>
      <c r="SPE230" s="29"/>
      <c r="SPF230" s="29"/>
      <c r="SPG230" s="29"/>
      <c r="SPH230" s="29"/>
      <c r="SPI230" s="29"/>
      <c r="SPJ230" s="29"/>
      <c r="SPK230" s="29"/>
      <c r="SPL230" s="29"/>
      <c r="SPM230" s="29"/>
      <c r="SPN230" s="29"/>
      <c r="SPO230" s="29"/>
      <c r="SPP230" s="29"/>
      <c r="SPQ230" s="29"/>
      <c r="SPR230" s="29"/>
      <c r="SPS230" s="29"/>
      <c r="SPT230" s="29"/>
      <c r="SPU230" s="29"/>
      <c r="SPV230" s="29"/>
      <c r="SPW230" s="29"/>
      <c r="SPX230" s="29"/>
      <c r="SPY230" s="29"/>
      <c r="SPZ230" s="29"/>
      <c r="SQA230" s="29"/>
      <c r="SQB230" s="29"/>
      <c r="SQC230" s="29"/>
      <c r="SQD230" s="29"/>
      <c r="SQE230" s="29"/>
      <c r="SQF230" s="29"/>
      <c r="SQG230" s="29"/>
      <c r="SQH230" s="29"/>
      <c r="SQI230" s="29"/>
      <c r="SQJ230" s="29"/>
      <c r="SQK230" s="29"/>
      <c r="SQL230" s="29"/>
      <c r="SQM230" s="29"/>
      <c r="SQN230" s="29"/>
      <c r="SQO230" s="29"/>
      <c r="SQP230" s="29"/>
      <c r="SQQ230" s="29"/>
      <c r="SQR230" s="29"/>
      <c r="SQS230" s="29"/>
      <c r="SQT230" s="29"/>
      <c r="SQU230" s="29"/>
      <c r="SQV230" s="29"/>
      <c r="SQW230" s="29"/>
      <c r="SQX230" s="29"/>
      <c r="SQY230" s="29"/>
      <c r="SQZ230" s="29"/>
      <c r="SRA230" s="29"/>
      <c r="SRB230" s="29"/>
      <c r="SRC230" s="29"/>
      <c r="SRD230" s="29"/>
      <c r="SRE230" s="29"/>
      <c r="SRF230" s="29"/>
      <c r="SRG230" s="29"/>
      <c r="SRH230" s="29"/>
      <c r="SRI230" s="29"/>
      <c r="SRJ230" s="29"/>
      <c r="SRK230" s="29"/>
      <c r="SRL230" s="29"/>
      <c r="SRM230" s="29"/>
      <c r="SRN230" s="29"/>
      <c r="SRO230" s="29"/>
      <c r="SRP230" s="29"/>
      <c r="SRQ230" s="29"/>
      <c r="SRR230" s="29"/>
      <c r="SRS230" s="29"/>
      <c r="SRT230" s="29"/>
      <c r="SRU230" s="29"/>
      <c r="SRV230" s="29"/>
      <c r="SRW230" s="29"/>
      <c r="SRX230" s="29"/>
      <c r="SRY230" s="29"/>
      <c r="SRZ230" s="29"/>
      <c r="SSA230" s="29"/>
      <c r="SSB230" s="29"/>
      <c r="SSC230" s="29"/>
      <c r="SSD230" s="29"/>
      <c r="SSE230" s="29"/>
      <c r="SSF230" s="29"/>
      <c r="SSG230" s="29"/>
      <c r="SSH230" s="29"/>
      <c r="SSI230" s="29"/>
      <c r="SSJ230" s="29"/>
      <c r="SSK230" s="29"/>
      <c r="SSL230" s="29"/>
      <c r="SSM230" s="29"/>
      <c r="SSN230" s="29"/>
      <c r="SSO230" s="29"/>
      <c r="SSP230" s="29"/>
      <c r="SSQ230" s="29"/>
      <c r="SSR230" s="29"/>
      <c r="SSS230" s="29"/>
      <c r="SST230" s="29"/>
      <c r="SSU230" s="29"/>
      <c r="SSV230" s="29"/>
      <c r="SSW230" s="29"/>
      <c r="SSX230" s="29"/>
      <c r="SSY230" s="29"/>
      <c r="SSZ230" s="29"/>
      <c r="STA230" s="29"/>
      <c r="STB230" s="29"/>
      <c r="STC230" s="29"/>
      <c r="STD230" s="29"/>
      <c r="STE230" s="29"/>
      <c r="STF230" s="29"/>
      <c r="STG230" s="29"/>
      <c r="STH230" s="29"/>
      <c r="STI230" s="29"/>
      <c r="STJ230" s="29"/>
      <c r="STK230" s="29"/>
      <c r="STL230" s="29"/>
      <c r="STM230" s="29"/>
      <c r="STN230" s="29"/>
      <c r="STO230" s="29"/>
      <c r="STP230" s="29"/>
      <c r="STQ230" s="29"/>
      <c r="STR230" s="29"/>
      <c r="STS230" s="29"/>
      <c r="STT230" s="29"/>
      <c r="STU230" s="29"/>
      <c r="STV230" s="29"/>
      <c r="STW230" s="29"/>
      <c r="STX230" s="29"/>
      <c r="STY230" s="29"/>
      <c r="STZ230" s="29"/>
      <c r="SUA230" s="29"/>
      <c r="SUB230" s="29"/>
      <c r="SUC230" s="29"/>
      <c r="SUD230" s="29"/>
      <c r="SUE230" s="29"/>
      <c r="SUF230" s="29"/>
      <c r="SUG230" s="29"/>
      <c r="SUH230" s="29"/>
      <c r="SUI230" s="29"/>
      <c r="SUJ230" s="29"/>
      <c r="SUK230" s="29"/>
      <c r="SUL230" s="29"/>
      <c r="SUM230" s="29"/>
      <c r="SUN230" s="29"/>
      <c r="SUO230" s="29"/>
      <c r="SUP230" s="29"/>
      <c r="SUQ230" s="29"/>
      <c r="SUR230" s="29"/>
      <c r="SUS230" s="29"/>
      <c r="SUT230" s="29"/>
      <c r="SUU230" s="29"/>
      <c r="SUV230" s="29"/>
      <c r="SUW230" s="29"/>
      <c r="SUX230" s="29"/>
      <c r="SUY230" s="29"/>
      <c r="SUZ230" s="29"/>
      <c r="SVA230" s="29"/>
      <c r="SVB230" s="29"/>
      <c r="SVC230" s="29"/>
      <c r="SVD230" s="29"/>
      <c r="SVE230" s="29"/>
      <c r="SVF230" s="29"/>
      <c r="SVG230" s="29"/>
      <c r="SVH230" s="29"/>
      <c r="SVI230" s="29"/>
      <c r="SVJ230" s="29"/>
      <c r="SVK230" s="29"/>
      <c r="SVL230" s="29"/>
      <c r="SVM230" s="29"/>
      <c r="SVN230" s="29"/>
      <c r="SVO230" s="29"/>
      <c r="SVP230" s="29"/>
      <c r="SVQ230" s="29"/>
      <c r="SVR230" s="29"/>
      <c r="SVS230" s="29"/>
      <c r="SVT230" s="29"/>
      <c r="SVU230" s="29"/>
      <c r="SVV230" s="29"/>
      <c r="SVW230" s="29"/>
      <c r="SVX230" s="29"/>
      <c r="SVY230" s="29"/>
      <c r="SVZ230" s="29"/>
      <c r="SWA230" s="29"/>
      <c r="SWB230" s="29"/>
      <c r="SWC230" s="29"/>
      <c r="SWD230" s="29"/>
      <c r="SWE230" s="29"/>
      <c r="SWF230" s="29"/>
      <c r="SWG230" s="29"/>
      <c r="SWH230" s="29"/>
      <c r="SWI230" s="29"/>
      <c r="SWJ230" s="29"/>
      <c r="SWK230" s="29"/>
      <c r="SWL230" s="29"/>
      <c r="SWM230" s="29"/>
      <c r="SWN230" s="29"/>
      <c r="SWO230" s="29"/>
      <c r="SWP230" s="29"/>
      <c r="SWQ230" s="29"/>
      <c r="SWR230" s="29"/>
      <c r="SWS230" s="29"/>
      <c r="SWT230" s="29"/>
      <c r="SWU230" s="29"/>
      <c r="SWV230" s="29"/>
      <c r="SWW230" s="29"/>
      <c r="SWX230" s="29"/>
      <c r="SWY230" s="29"/>
      <c r="SWZ230" s="29"/>
      <c r="SXA230" s="29"/>
      <c r="SXB230" s="29"/>
      <c r="SXC230" s="29"/>
      <c r="SXD230" s="29"/>
      <c r="SXE230" s="29"/>
      <c r="SXF230" s="29"/>
      <c r="SXG230" s="29"/>
      <c r="SXH230" s="29"/>
      <c r="SXI230" s="29"/>
      <c r="SXJ230" s="29"/>
      <c r="SXK230" s="29"/>
      <c r="SXL230" s="29"/>
      <c r="SXM230" s="29"/>
      <c r="SXN230" s="29"/>
      <c r="SXO230" s="29"/>
      <c r="SXP230" s="29"/>
      <c r="SXQ230" s="29"/>
      <c r="SXR230" s="29"/>
      <c r="SXS230" s="29"/>
      <c r="SXT230" s="29"/>
      <c r="SXU230" s="29"/>
      <c r="SXV230" s="29"/>
      <c r="SXW230" s="29"/>
      <c r="SXX230" s="29"/>
      <c r="SXY230" s="29"/>
      <c r="SXZ230" s="29"/>
      <c r="SYA230" s="29"/>
      <c r="SYB230" s="29"/>
      <c r="SYC230" s="29"/>
      <c r="SYD230" s="29"/>
      <c r="SYE230" s="29"/>
      <c r="SYF230" s="29"/>
      <c r="SYG230" s="29"/>
      <c r="SYH230" s="29"/>
      <c r="SYI230" s="29"/>
      <c r="SYJ230" s="29"/>
      <c r="SYK230" s="29"/>
      <c r="SYL230" s="29"/>
      <c r="SYM230" s="29"/>
      <c r="SYN230" s="29"/>
      <c r="SYO230" s="29"/>
      <c r="SYP230" s="29"/>
      <c r="SYQ230" s="29"/>
      <c r="SYR230" s="29"/>
      <c r="SYS230" s="29"/>
      <c r="SYT230" s="29"/>
      <c r="SYU230" s="29"/>
      <c r="SYV230" s="29"/>
      <c r="SYW230" s="29"/>
      <c r="SYX230" s="29"/>
      <c r="SYY230" s="29"/>
      <c r="SYZ230" s="29"/>
      <c r="SZA230" s="29"/>
      <c r="SZB230" s="29"/>
      <c r="SZC230" s="29"/>
      <c r="SZD230" s="29"/>
      <c r="SZE230" s="29"/>
      <c r="SZF230" s="29"/>
      <c r="SZG230" s="29"/>
      <c r="SZH230" s="29"/>
      <c r="SZI230" s="29"/>
      <c r="SZJ230" s="29"/>
      <c r="SZK230" s="29"/>
      <c r="SZL230" s="29"/>
      <c r="SZM230" s="29"/>
      <c r="SZN230" s="29"/>
      <c r="SZO230" s="29"/>
      <c r="SZP230" s="29"/>
      <c r="SZQ230" s="29"/>
      <c r="SZR230" s="29"/>
      <c r="SZS230" s="29"/>
      <c r="SZT230" s="29"/>
      <c r="SZU230" s="29"/>
      <c r="SZV230" s="29"/>
      <c r="SZW230" s="29"/>
      <c r="SZX230" s="29"/>
      <c r="SZY230" s="29"/>
      <c r="SZZ230" s="29"/>
      <c r="TAA230" s="29"/>
      <c r="TAB230" s="29"/>
      <c r="TAC230" s="29"/>
      <c r="TAD230" s="29"/>
      <c r="TAE230" s="29"/>
      <c r="TAF230" s="29"/>
      <c r="TAG230" s="29"/>
      <c r="TAH230" s="29"/>
      <c r="TAI230" s="29"/>
      <c r="TAJ230" s="29"/>
      <c r="TAK230" s="29"/>
      <c r="TAL230" s="29"/>
      <c r="TAM230" s="29"/>
      <c r="TAN230" s="29"/>
      <c r="TAO230" s="29"/>
      <c r="TAP230" s="29"/>
      <c r="TAQ230" s="29"/>
      <c r="TAR230" s="29"/>
      <c r="TAS230" s="29"/>
      <c r="TAT230" s="29"/>
      <c r="TAU230" s="29"/>
      <c r="TAV230" s="29"/>
      <c r="TAW230" s="29"/>
      <c r="TAX230" s="29"/>
      <c r="TAY230" s="29"/>
      <c r="TAZ230" s="29"/>
      <c r="TBA230" s="29"/>
      <c r="TBB230" s="29"/>
      <c r="TBC230" s="29"/>
      <c r="TBD230" s="29"/>
      <c r="TBE230" s="29"/>
      <c r="TBF230" s="29"/>
      <c r="TBG230" s="29"/>
      <c r="TBH230" s="29"/>
      <c r="TBI230" s="29"/>
      <c r="TBJ230" s="29"/>
      <c r="TBK230" s="29"/>
      <c r="TBL230" s="29"/>
      <c r="TBM230" s="29"/>
      <c r="TBN230" s="29"/>
      <c r="TBO230" s="29"/>
      <c r="TBP230" s="29"/>
      <c r="TBQ230" s="29"/>
      <c r="TBR230" s="29"/>
      <c r="TBS230" s="29"/>
      <c r="TBT230" s="29"/>
      <c r="TBU230" s="29"/>
      <c r="TBV230" s="29"/>
      <c r="TBW230" s="29"/>
      <c r="TBX230" s="29"/>
      <c r="TBY230" s="29"/>
      <c r="TBZ230" s="29"/>
      <c r="TCA230" s="29"/>
      <c r="TCB230" s="29"/>
      <c r="TCC230" s="29"/>
      <c r="TCD230" s="29"/>
      <c r="TCE230" s="29"/>
      <c r="TCF230" s="29"/>
      <c r="TCG230" s="29"/>
      <c r="TCH230" s="29"/>
      <c r="TCI230" s="29"/>
      <c r="TCJ230" s="29"/>
      <c r="TCK230" s="29"/>
      <c r="TCL230" s="29"/>
      <c r="TCM230" s="29"/>
      <c r="TCN230" s="29"/>
      <c r="TCO230" s="29"/>
      <c r="TCP230" s="29"/>
      <c r="TCQ230" s="29"/>
      <c r="TCR230" s="29"/>
      <c r="TCS230" s="29"/>
      <c r="TCT230" s="29"/>
      <c r="TCU230" s="29"/>
      <c r="TCV230" s="29"/>
      <c r="TCW230" s="29"/>
      <c r="TCX230" s="29"/>
      <c r="TCY230" s="29"/>
      <c r="TCZ230" s="29"/>
      <c r="TDA230" s="29"/>
      <c r="TDB230" s="29"/>
      <c r="TDC230" s="29"/>
      <c r="TDD230" s="29"/>
      <c r="TDE230" s="29"/>
      <c r="TDF230" s="29"/>
      <c r="TDG230" s="29"/>
      <c r="TDH230" s="29"/>
      <c r="TDI230" s="29"/>
      <c r="TDJ230" s="29"/>
      <c r="TDK230" s="29"/>
      <c r="TDL230" s="29"/>
      <c r="TDM230" s="29"/>
      <c r="TDN230" s="29"/>
      <c r="TDO230" s="29"/>
      <c r="TDP230" s="29"/>
      <c r="TDQ230" s="29"/>
      <c r="TDR230" s="29"/>
      <c r="TDS230" s="29"/>
      <c r="TDT230" s="29"/>
      <c r="TDU230" s="29"/>
      <c r="TDV230" s="29"/>
      <c r="TDW230" s="29"/>
      <c r="TDX230" s="29"/>
      <c r="TDY230" s="29"/>
      <c r="TDZ230" s="29"/>
      <c r="TEA230" s="29"/>
      <c r="TEB230" s="29"/>
      <c r="TEC230" s="29"/>
      <c r="TED230" s="29"/>
      <c r="TEE230" s="29"/>
      <c r="TEF230" s="29"/>
      <c r="TEG230" s="29"/>
      <c r="TEH230" s="29"/>
      <c r="TEI230" s="29"/>
      <c r="TEJ230" s="29"/>
      <c r="TEK230" s="29"/>
      <c r="TEL230" s="29"/>
      <c r="TEM230" s="29"/>
      <c r="TEN230" s="29"/>
      <c r="TEO230" s="29"/>
      <c r="TEP230" s="29"/>
      <c r="TEQ230" s="29"/>
      <c r="TER230" s="29"/>
      <c r="TES230" s="29"/>
      <c r="TET230" s="29"/>
      <c r="TEU230" s="29"/>
      <c r="TEV230" s="29"/>
      <c r="TEW230" s="29"/>
      <c r="TEX230" s="29"/>
      <c r="TEY230" s="29"/>
      <c r="TEZ230" s="29"/>
      <c r="TFA230" s="29"/>
      <c r="TFB230" s="29"/>
      <c r="TFC230" s="29"/>
      <c r="TFD230" s="29"/>
      <c r="TFE230" s="29"/>
      <c r="TFF230" s="29"/>
      <c r="TFG230" s="29"/>
      <c r="TFH230" s="29"/>
      <c r="TFI230" s="29"/>
      <c r="TFJ230" s="29"/>
      <c r="TFK230" s="29"/>
      <c r="TFL230" s="29"/>
      <c r="TFM230" s="29"/>
      <c r="TFN230" s="29"/>
      <c r="TFO230" s="29"/>
      <c r="TFP230" s="29"/>
      <c r="TFQ230" s="29"/>
      <c r="TFR230" s="29"/>
      <c r="TFS230" s="29"/>
      <c r="TFT230" s="29"/>
      <c r="TFU230" s="29"/>
      <c r="TFV230" s="29"/>
      <c r="TFW230" s="29"/>
      <c r="TFX230" s="29"/>
      <c r="TFY230" s="29"/>
      <c r="TFZ230" s="29"/>
      <c r="TGA230" s="29"/>
      <c r="TGB230" s="29"/>
      <c r="TGC230" s="29"/>
      <c r="TGD230" s="29"/>
      <c r="TGE230" s="29"/>
      <c r="TGF230" s="29"/>
      <c r="TGG230" s="29"/>
      <c r="TGH230" s="29"/>
      <c r="TGI230" s="29"/>
      <c r="TGJ230" s="29"/>
      <c r="TGK230" s="29"/>
      <c r="TGL230" s="29"/>
      <c r="TGM230" s="29"/>
      <c r="TGN230" s="29"/>
      <c r="TGO230" s="29"/>
      <c r="TGP230" s="29"/>
      <c r="TGQ230" s="29"/>
      <c r="TGR230" s="29"/>
      <c r="TGS230" s="29"/>
      <c r="TGT230" s="29"/>
      <c r="TGU230" s="29"/>
      <c r="TGV230" s="29"/>
      <c r="TGW230" s="29"/>
      <c r="TGX230" s="29"/>
      <c r="TGY230" s="29"/>
      <c r="TGZ230" s="29"/>
      <c r="THA230" s="29"/>
      <c r="THB230" s="29"/>
      <c r="THC230" s="29"/>
      <c r="THD230" s="29"/>
      <c r="THE230" s="29"/>
      <c r="THF230" s="29"/>
      <c r="THG230" s="29"/>
      <c r="THH230" s="29"/>
      <c r="THI230" s="29"/>
      <c r="THJ230" s="29"/>
      <c r="THK230" s="29"/>
      <c r="THL230" s="29"/>
      <c r="THM230" s="29"/>
      <c r="THN230" s="29"/>
      <c r="THO230" s="29"/>
      <c r="THP230" s="29"/>
      <c r="THQ230" s="29"/>
      <c r="THR230" s="29"/>
      <c r="THS230" s="29"/>
      <c r="THT230" s="29"/>
      <c r="THU230" s="29"/>
      <c r="THV230" s="29"/>
      <c r="THW230" s="29"/>
      <c r="THX230" s="29"/>
      <c r="THY230" s="29"/>
      <c r="THZ230" s="29"/>
      <c r="TIA230" s="29"/>
      <c r="TIB230" s="29"/>
      <c r="TIC230" s="29"/>
      <c r="TID230" s="29"/>
      <c r="TIE230" s="29"/>
      <c r="TIF230" s="29"/>
      <c r="TIG230" s="29"/>
      <c r="TIH230" s="29"/>
      <c r="TII230" s="29"/>
      <c r="TIJ230" s="29"/>
      <c r="TIK230" s="29"/>
      <c r="TIL230" s="29"/>
      <c r="TIM230" s="29"/>
      <c r="TIN230" s="29"/>
      <c r="TIO230" s="29"/>
      <c r="TIP230" s="29"/>
      <c r="TIQ230" s="29"/>
      <c r="TIR230" s="29"/>
      <c r="TIS230" s="29"/>
      <c r="TIT230" s="29"/>
      <c r="TIU230" s="29"/>
      <c r="TIV230" s="29"/>
      <c r="TIW230" s="29"/>
      <c r="TIX230" s="29"/>
      <c r="TIY230" s="29"/>
      <c r="TIZ230" s="29"/>
      <c r="TJA230" s="29"/>
      <c r="TJB230" s="29"/>
      <c r="TJC230" s="29"/>
      <c r="TJD230" s="29"/>
      <c r="TJE230" s="29"/>
      <c r="TJF230" s="29"/>
      <c r="TJG230" s="29"/>
      <c r="TJH230" s="29"/>
      <c r="TJI230" s="29"/>
      <c r="TJJ230" s="29"/>
      <c r="TJK230" s="29"/>
      <c r="TJL230" s="29"/>
      <c r="TJM230" s="29"/>
      <c r="TJN230" s="29"/>
      <c r="TJO230" s="29"/>
      <c r="TJP230" s="29"/>
      <c r="TJQ230" s="29"/>
      <c r="TJR230" s="29"/>
      <c r="TJS230" s="29"/>
      <c r="TJT230" s="29"/>
      <c r="TJU230" s="29"/>
      <c r="TJV230" s="29"/>
      <c r="TJW230" s="29"/>
      <c r="TJX230" s="29"/>
      <c r="TJY230" s="29"/>
      <c r="TJZ230" s="29"/>
      <c r="TKA230" s="29"/>
      <c r="TKB230" s="29"/>
      <c r="TKC230" s="29"/>
      <c r="TKD230" s="29"/>
      <c r="TKE230" s="29"/>
      <c r="TKF230" s="29"/>
      <c r="TKG230" s="29"/>
      <c r="TKH230" s="29"/>
      <c r="TKI230" s="29"/>
      <c r="TKJ230" s="29"/>
      <c r="TKK230" s="29"/>
      <c r="TKL230" s="29"/>
      <c r="TKM230" s="29"/>
      <c r="TKN230" s="29"/>
      <c r="TKO230" s="29"/>
      <c r="TKP230" s="29"/>
      <c r="TKQ230" s="29"/>
      <c r="TKR230" s="29"/>
      <c r="TKS230" s="29"/>
      <c r="TKT230" s="29"/>
      <c r="TKU230" s="29"/>
      <c r="TKV230" s="29"/>
      <c r="TKW230" s="29"/>
      <c r="TKX230" s="29"/>
      <c r="TKY230" s="29"/>
      <c r="TKZ230" s="29"/>
      <c r="TLA230" s="29"/>
      <c r="TLB230" s="29"/>
      <c r="TLC230" s="29"/>
      <c r="TLD230" s="29"/>
      <c r="TLE230" s="29"/>
      <c r="TLF230" s="29"/>
      <c r="TLG230" s="29"/>
      <c r="TLH230" s="29"/>
      <c r="TLI230" s="29"/>
      <c r="TLJ230" s="29"/>
      <c r="TLK230" s="29"/>
      <c r="TLL230" s="29"/>
      <c r="TLM230" s="29"/>
      <c r="TLN230" s="29"/>
      <c r="TLO230" s="29"/>
      <c r="TLP230" s="29"/>
      <c r="TLQ230" s="29"/>
      <c r="TLR230" s="29"/>
      <c r="TLS230" s="29"/>
      <c r="TLT230" s="29"/>
      <c r="TLU230" s="29"/>
      <c r="TLV230" s="29"/>
      <c r="TLW230" s="29"/>
      <c r="TLX230" s="29"/>
      <c r="TLY230" s="29"/>
      <c r="TLZ230" s="29"/>
      <c r="TMA230" s="29"/>
      <c r="TMB230" s="29"/>
      <c r="TMC230" s="29"/>
      <c r="TMD230" s="29"/>
      <c r="TME230" s="29"/>
      <c r="TMF230" s="29"/>
      <c r="TMG230" s="29"/>
      <c r="TMH230" s="29"/>
      <c r="TMI230" s="29"/>
      <c r="TMJ230" s="29"/>
      <c r="TMK230" s="29"/>
      <c r="TML230" s="29"/>
      <c r="TMM230" s="29"/>
      <c r="TMN230" s="29"/>
      <c r="TMO230" s="29"/>
      <c r="TMP230" s="29"/>
      <c r="TMQ230" s="29"/>
      <c r="TMR230" s="29"/>
      <c r="TMS230" s="29"/>
      <c r="TMT230" s="29"/>
      <c r="TMU230" s="29"/>
      <c r="TMV230" s="29"/>
      <c r="TMW230" s="29"/>
      <c r="TMX230" s="29"/>
      <c r="TMY230" s="29"/>
      <c r="TMZ230" s="29"/>
      <c r="TNA230" s="29"/>
      <c r="TNB230" s="29"/>
      <c r="TNC230" s="29"/>
      <c r="TND230" s="29"/>
      <c r="TNE230" s="29"/>
      <c r="TNF230" s="29"/>
      <c r="TNG230" s="29"/>
      <c r="TNH230" s="29"/>
      <c r="TNI230" s="29"/>
      <c r="TNJ230" s="29"/>
      <c r="TNK230" s="29"/>
      <c r="TNL230" s="29"/>
      <c r="TNM230" s="29"/>
      <c r="TNN230" s="29"/>
      <c r="TNO230" s="29"/>
      <c r="TNP230" s="29"/>
      <c r="TNQ230" s="29"/>
      <c r="TNR230" s="29"/>
      <c r="TNS230" s="29"/>
      <c r="TNT230" s="29"/>
      <c r="TNU230" s="29"/>
      <c r="TNV230" s="29"/>
      <c r="TNW230" s="29"/>
      <c r="TNX230" s="29"/>
      <c r="TNY230" s="29"/>
      <c r="TNZ230" s="29"/>
      <c r="TOA230" s="29"/>
      <c r="TOB230" s="29"/>
      <c r="TOC230" s="29"/>
      <c r="TOD230" s="29"/>
      <c r="TOE230" s="29"/>
      <c r="TOF230" s="29"/>
      <c r="TOG230" s="29"/>
      <c r="TOH230" s="29"/>
      <c r="TOI230" s="29"/>
      <c r="TOJ230" s="29"/>
      <c r="TOK230" s="29"/>
      <c r="TOL230" s="29"/>
      <c r="TOM230" s="29"/>
      <c r="TON230" s="29"/>
      <c r="TOO230" s="29"/>
      <c r="TOP230" s="29"/>
      <c r="TOQ230" s="29"/>
      <c r="TOR230" s="29"/>
      <c r="TOS230" s="29"/>
      <c r="TOT230" s="29"/>
      <c r="TOU230" s="29"/>
      <c r="TOV230" s="29"/>
      <c r="TOW230" s="29"/>
      <c r="TOX230" s="29"/>
      <c r="TOY230" s="29"/>
      <c r="TOZ230" s="29"/>
      <c r="TPA230" s="29"/>
      <c r="TPB230" s="29"/>
      <c r="TPC230" s="29"/>
      <c r="TPD230" s="29"/>
      <c r="TPE230" s="29"/>
      <c r="TPF230" s="29"/>
      <c r="TPG230" s="29"/>
      <c r="TPH230" s="29"/>
      <c r="TPI230" s="29"/>
      <c r="TPJ230" s="29"/>
      <c r="TPK230" s="29"/>
      <c r="TPL230" s="29"/>
      <c r="TPM230" s="29"/>
      <c r="TPN230" s="29"/>
      <c r="TPO230" s="29"/>
      <c r="TPP230" s="29"/>
      <c r="TPQ230" s="29"/>
      <c r="TPR230" s="29"/>
      <c r="TPS230" s="29"/>
      <c r="TPT230" s="29"/>
      <c r="TPU230" s="29"/>
      <c r="TPV230" s="29"/>
      <c r="TPW230" s="29"/>
      <c r="TPX230" s="29"/>
      <c r="TPY230" s="29"/>
      <c r="TPZ230" s="29"/>
      <c r="TQA230" s="29"/>
      <c r="TQB230" s="29"/>
      <c r="TQC230" s="29"/>
      <c r="TQD230" s="29"/>
      <c r="TQE230" s="29"/>
      <c r="TQF230" s="29"/>
      <c r="TQG230" s="29"/>
      <c r="TQH230" s="29"/>
      <c r="TQI230" s="29"/>
      <c r="TQJ230" s="29"/>
      <c r="TQK230" s="29"/>
      <c r="TQL230" s="29"/>
      <c r="TQM230" s="29"/>
      <c r="TQN230" s="29"/>
      <c r="TQO230" s="29"/>
      <c r="TQP230" s="29"/>
      <c r="TQQ230" s="29"/>
      <c r="TQR230" s="29"/>
      <c r="TQS230" s="29"/>
      <c r="TQT230" s="29"/>
      <c r="TQU230" s="29"/>
      <c r="TQV230" s="29"/>
      <c r="TQW230" s="29"/>
      <c r="TQX230" s="29"/>
      <c r="TQY230" s="29"/>
      <c r="TQZ230" s="29"/>
      <c r="TRA230" s="29"/>
      <c r="TRB230" s="29"/>
      <c r="TRC230" s="29"/>
      <c r="TRD230" s="29"/>
      <c r="TRE230" s="29"/>
      <c r="TRF230" s="29"/>
      <c r="TRG230" s="29"/>
      <c r="TRH230" s="29"/>
      <c r="TRI230" s="29"/>
      <c r="TRJ230" s="29"/>
      <c r="TRK230" s="29"/>
      <c r="TRL230" s="29"/>
      <c r="TRM230" s="29"/>
      <c r="TRN230" s="29"/>
      <c r="TRO230" s="29"/>
      <c r="TRP230" s="29"/>
      <c r="TRQ230" s="29"/>
      <c r="TRR230" s="29"/>
      <c r="TRS230" s="29"/>
      <c r="TRT230" s="29"/>
      <c r="TRU230" s="29"/>
      <c r="TRV230" s="29"/>
      <c r="TRW230" s="29"/>
      <c r="TRX230" s="29"/>
      <c r="TRY230" s="29"/>
      <c r="TRZ230" s="29"/>
      <c r="TSA230" s="29"/>
      <c r="TSB230" s="29"/>
      <c r="TSC230" s="29"/>
      <c r="TSD230" s="29"/>
      <c r="TSE230" s="29"/>
      <c r="TSF230" s="29"/>
      <c r="TSG230" s="29"/>
      <c r="TSH230" s="29"/>
      <c r="TSI230" s="29"/>
      <c r="TSJ230" s="29"/>
      <c r="TSK230" s="29"/>
      <c r="TSL230" s="29"/>
      <c r="TSM230" s="29"/>
      <c r="TSN230" s="29"/>
      <c r="TSO230" s="29"/>
      <c r="TSP230" s="29"/>
      <c r="TSQ230" s="29"/>
      <c r="TSR230" s="29"/>
      <c r="TSS230" s="29"/>
      <c r="TST230" s="29"/>
      <c r="TSU230" s="29"/>
      <c r="TSV230" s="29"/>
      <c r="TSW230" s="29"/>
      <c r="TSX230" s="29"/>
      <c r="TSY230" s="29"/>
      <c r="TSZ230" s="29"/>
      <c r="TTA230" s="29"/>
      <c r="TTB230" s="29"/>
      <c r="TTC230" s="29"/>
      <c r="TTD230" s="29"/>
      <c r="TTE230" s="29"/>
      <c r="TTF230" s="29"/>
      <c r="TTG230" s="29"/>
      <c r="TTH230" s="29"/>
      <c r="TTI230" s="29"/>
      <c r="TTJ230" s="29"/>
      <c r="TTK230" s="29"/>
      <c r="TTL230" s="29"/>
      <c r="TTM230" s="29"/>
      <c r="TTN230" s="29"/>
      <c r="TTO230" s="29"/>
      <c r="TTP230" s="29"/>
      <c r="TTQ230" s="29"/>
      <c r="TTR230" s="29"/>
      <c r="TTS230" s="29"/>
      <c r="TTT230" s="29"/>
      <c r="TTU230" s="29"/>
      <c r="TTV230" s="29"/>
      <c r="TTW230" s="29"/>
      <c r="TTX230" s="29"/>
      <c r="TTY230" s="29"/>
      <c r="TTZ230" s="29"/>
      <c r="TUA230" s="29"/>
      <c r="TUB230" s="29"/>
      <c r="TUC230" s="29"/>
      <c r="TUD230" s="29"/>
      <c r="TUE230" s="29"/>
      <c r="TUF230" s="29"/>
      <c r="TUG230" s="29"/>
      <c r="TUH230" s="29"/>
      <c r="TUI230" s="29"/>
      <c r="TUJ230" s="29"/>
      <c r="TUK230" s="29"/>
      <c r="TUL230" s="29"/>
      <c r="TUM230" s="29"/>
      <c r="TUN230" s="29"/>
      <c r="TUO230" s="29"/>
      <c r="TUP230" s="29"/>
      <c r="TUQ230" s="29"/>
      <c r="TUR230" s="29"/>
      <c r="TUS230" s="29"/>
      <c r="TUT230" s="29"/>
      <c r="TUU230" s="29"/>
      <c r="TUV230" s="29"/>
      <c r="TUW230" s="29"/>
      <c r="TUX230" s="29"/>
      <c r="TUY230" s="29"/>
      <c r="TUZ230" s="29"/>
      <c r="TVA230" s="29"/>
      <c r="TVB230" s="29"/>
      <c r="TVC230" s="29"/>
      <c r="TVD230" s="29"/>
      <c r="TVE230" s="29"/>
      <c r="TVF230" s="29"/>
      <c r="TVG230" s="29"/>
      <c r="TVH230" s="29"/>
      <c r="TVI230" s="29"/>
      <c r="TVJ230" s="29"/>
      <c r="TVK230" s="29"/>
      <c r="TVL230" s="29"/>
      <c r="TVM230" s="29"/>
      <c r="TVN230" s="29"/>
      <c r="TVO230" s="29"/>
      <c r="TVP230" s="29"/>
      <c r="TVQ230" s="29"/>
      <c r="TVR230" s="29"/>
      <c r="TVS230" s="29"/>
      <c r="TVT230" s="29"/>
      <c r="TVU230" s="29"/>
      <c r="TVV230" s="29"/>
      <c r="TVW230" s="29"/>
      <c r="TVX230" s="29"/>
      <c r="TVY230" s="29"/>
      <c r="TVZ230" s="29"/>
      <c r="TWA230" s="29"/>
      <c r="TWB230" s="29"/>
      <c r="TWC230" s="29"/>
      <c r="TWD230" s="29"/>
      <c r="TWE230" s="29"/>
      <c r="TWF230" s="29"/>
      <c r="TWG230" s="29"/>
      <c r="TWH230" s="29"/>
      <c r="TWI230" s="29"/>
      <c r="TWJ230" s="29"/>
      <c r="TWK230" s="29"/>
      <c r="TWL230" s="29"/>
      <c r="TWM230" s="29"/>
      <c r="TWN230" s="29"/>
      <c r="TWO230" s="29"/>
      <c r="TWP230" s="29"/>
      <c r="TWQ230" s="29"/>
      <c r="TWR230" s="29"/>
      <c r="TWS230" s="29"/>
      <c r="TWT230" s="29"/>
      <c r="TWU230" s="29"/>
      <c r="TWV230" s="29"/>
      <c r="TWW230" s="29"/>
      <c r="TWX230" s="29"/>
      <c r="TWY230" s="29"/>
      <c r="TWZ230" s="29"/>
      <c r="TXA230" s="29"/>
      <c r="TXB230" s="29"/>
      <c r="TXC230" s="29"/>
      <c r="TXD230" s="29"/>
      <c r="TXE230" s="29"/>
      <c r="TXF230" s="29"/>
      <c r="TXG230" s="29"/>
      <c r="TXH230" s="29"/>
      <c r="TXI230" s="29"/>
      <c r="TXJ230" s="29"/>
      <c r="TXK230" s="29"/>
      <c r="TXL230" s="29"/>
      <c r="TXM230" s="29"/>
      <c r="TXN230" s="29"/>
      <c r="TXO230" s="29"/>
      <c r="TXP230" s="29"/>
      <c r="TXQ230" s="29"/>
      <c r="TXR230" s="29"/>
      <c r="TXS230" s="29"/>
      <c r="TXT230" s="29"/>
      <c r="TXU230" s="29"/>
      <c r="TXV230" s="29"/>
      <c r="TXW230" s="29"/>
      <c r="TXX230" s="29"/>
      <c r="TXY230" s="29"/>
      <c r="TXZ230" s="29"/>
      <c r="TYA230" s="29"/>
      <c r="TYB230" s="29"/>
      <c r="TYC230" s="29"/>
      <c r="TYD230" s="29"/>
      <c r="TYE230" s="29"/>
      <c r="TYF230" s="29"/>
      <c r="TYG230" s="29"/>
      <c r="TYH230" s="29"/>
      <c r="TYI230" s="29"/>
      <c r="TYJ230" s="29"/>
      <c r="TYK230" s="29"/>
      <c r="TYL230" s="29"/>
      <c r="TYM230" s="29"/>
      <c r="TYN230" s="29"/>
      <c r="TYO230" s="29"/>
      <c r="TYP230" s="29"/>
      <c r="TYQ230" s="29"/>
      <c r="TYR230" s="29"/>
      <c r="TYS230" s="29"/>
      <c r="TYT230" s="29"/>
      <c r="TYU230" s="29"/>
      <c r="TYV230" s="29"/>
      <c r="TYW230" s="29"/>
      <c r="TYX230" s="29"/>
      <c r="TYY230" s="29"/>
      <c r="TYZ230" s="29"/>
      <c r="TZA230" s="29"/>
      <c r="TZB230" s="29"/>
      <c r="TZC230" s="29"/>
      <c r="TZD230" s="29"/>
      <c r="TZE230" s="29"/>
      <c r="TZF230" s="29"/>
      <c r="TZG230" s="29"/>
      <c r="TZH230" s="29"/>
      <c r="TZI230" s="29"/>
      <c r="TZJ230" s="29"/>
      <c r="TZK230" s="29"/>
      <c r="TZL230" s="29"/>
      <c r="TZM230" s="29"/>
      <c r="TZN230" s="29"/>
      <c r="TZO230" s="29"/>
      <c r="TZP230" s="29"/>
      <c r="TZQ230" s="29"/>
      <c r="TZR230" s="29"/>
      <c r="TZS230" s="29"/>
      <c r="TZT230" s="29"/>
      <c r="TZU230" s="29"/>
      <c r="TZV230" s="29"/>
      <c r="TZW230" s="29"/>
      <c r="TZX230" s="29"/>
      <c r="TZY230" s="29"/>
      <c r="TZZ230" s="29"/>
      <c r="UAA230" s="29"/>
      <c r="UAB230" s="29"/>
      <c r="UAC230" s="29"/>
      <c r="UAD230" s="29"/>
      <c r="UAE230" s="29"/>
      <c r="UAF230" s="29"/>
      <c r="UAG230" s="29"/>
      <c r="UAH230" s="29"/>
      <c r="UAI230" s="29"/>
      <c r="UAJ230" s="29"/>
      <c r="UAK230" s="29"/>
      <c r="UAL230" s="29"/>
      <c r="UAM230" s="29"/>
      <c r="UAN230" s="29"/>
      <c r="UAO230" s="29"/>
      <c r="UAP230" s="29"/>
      <c r="UAQ230" s="29"/>
      <c r="UAR230" s="29"/>
      <c r="UAS230" s="29"/>
      <c r="UAT230" s="29"/>
      <c r="UAU230" s="29"/>
      <c r="UAV230" s="29"/>
      <c r="UAW230" s="29"/>
      <c r="UAX230" s="29"/>
      <c r="UAY230" s="29"/>
      <c r="UAZ230" s="29"/>
      <c r="UBA230" s="29"/>
      <c r="UBB230" s="29"/>
      <c r="UBC230" s="29"/>
      <c r="UBD230" s="29"/>
      <c r="UBE230" s="29"/>
      <c r="UBF230" s="29"/>
      <c r="UBG230" s="29"/>
      <c r="UBH230" s="29"/>
      <c r="UBI230" s="29"/>
      <c r="UBJ230" s="29"/>
      <c r="UBK230" s="29"/>
      <c r="UBL230" s="29"/>
      <c r="UBM230" s="29"/>
      <c r="UBN230" s="29"/>
      <c r="UBO230" s="29"/>
      <c r="UBP230" s="29"/>
      <c r="UBQ230" s="29"/>
      <c r="UBR230" s="29"/>
      <c r="UBS230" s="29"/>
      <c r="UBT230" s="29"/>
      <c r="UBU230" s="29"/>
      <c r="UBV230" s="29"/>
      <c r="UBW230" s="29"/>
      <c r="UBX230" s="29"/>
      <c r="UBY230" s="29"/>
      <c r="UBZ230" s="29"/>
      <c r="UCA230" s="29"/>
      <c r="UCB230" s="29"/>
      <c r="UCC230" s="29"/>
      <c r="UCD230" s="29"/>
      <c r="UCE230" s="29"/>
      <c r="UCF230" s="29"/>
      <c r="UCG230" s="29"/>
      <c r="UCH230" s="29"/>
      <c r="UCI230" s="29"/>
      <c r="UCJ230" s="29"/>
      <c r="UCK230" s="29"/>
      <c r="UCL230" s="29"/>
      <c r="UCM230" s="29"/>
      <c r="UCN230" s="29"/>
      <c r="UCO230" s="29"/>
      <c r="UCP230" s="29"/>
      <c r="UCQ230" s="29"/>
      <c r="UCR230" s="29"/>
      <c r="UCS230" s="29"/>
      <c r="UCT230" s="29"/>
      <c r="UCU230" s="29"/>
      <c r="UCV230" s="29"/>
      <c r="UCW230" s="29"/>
      <c r="UCX230" s="29"/>
      <c r="UCY230" s="29"/>
      <c r="UCZ230" s="29"/>
      <c r="UDA230" s="29"/>
      <c r="UDB230" s="29"/>
      <c r="UDC230" s="29"/>
      <c r="UDD230" s="29"/>
      <c r="UDE230" s="29"/>
      <c r="UDF230" s="29"/>
      <c r="UDG230" s="29"/>
      <c r="UDH230" s="29"/>
      <c r="UDI230" s="29"/>
      <c r="UDJ230" s="29"/>
      <c r="UDK230" s="29"/>
      <c r="UDL230" s="29"/>
      <c r="UDM230" s="29"/>
      <c r="UDN230" s="29"/>
      <c r="UDO230" s="29"/>
      <c r="UDP230" s="29"/>
      <c r="UDQ230" s="29"/>
      <c r="UDR230" s="29"/>
      <c r="UDS230" s="29"/>
      <c r="UDT230" s="29"/>
      <c r="UDU230" s="29"/>
      <c r="UDV230" s="29"/>
      <c r="UDW230" s="29"/>
      <c r="UDX230" s="29"/>
      <c r="UDY230" s="29"/>
      <c r="UDZ230" s="29"/>
      <c r="UEA230" s="29"/>
      <c r="UEB230" s="29"/>
      <c r="UEC230" s="29"/>
      <c r="UED230" s="29"/>
      <c r="UEE230" s="29"/>
      <c r="UEF230" s="29"/>
      <c r="UEG230" s="29"/>
      <c r="UEH230" s="29"/>
      <c r="UEI230" s="29"/>
      <c r="UEJ230" s="29"/>
      <c r="UEK230" s="29"/>
      <c r="UEL230" s="29"/>
      <c r="UEM230" s="29"/>
      <c r="UEN230" s="29"/>
      <c r="UEO230" s="29"/>
      <c r="UEP230" s="29"/>
      <c r="UEQ230" s="29"/>
      <c r="UER230" s="29"/>
      <c r="UES230" s="29"/>
      <c r="UET230" s="29"/>
      <c r="UEU230" s="29"/>
      <c r="UEV230" s="29"/>
      <c r="UEW230" s="29"/>
      <c r="UEX230" s="29"/>
      <c r="UEY230" s="29"/>
      <c r="UEZ230" s="29"/>
      <c r="UFA230" s="29"/>
      <c r="UFB230" s="29"/>
      <c r="UFC230" s="29"/>
      <c r="UFD230" s="29"/>
      <c r="UFE230" s="29"/>
      <c r="UFF230" s="29"/>
      <c r="UFG230" s="29"/>
      <c r="UFH230" s="29"/>
      <c r="UFI230" s="29"/>
      <c r="UFJ230" s="29"/>
      <c r="UFK230" s="29"/>
      <c r="UFL230" s="29"/>
      <c r="UFM230" s="29"/>
      <c r="UFN230" s="29"/>
      <c r="UFO230" s="29"/>
      <c r="UFP230" s="29"/>
      <c r="UFQ230" s="29"/>
      <c r="UFR230" s="29"/>
      <c r="UFS230" s="29"/>
      <c r="UFT230" s="29"/>
      <c r="UFU230" s="29"/>
      <c r="UFV230" s="29"/>
      <c r="UFW230" s="29"/>
      <c r="UFX230" s="29"/>
      <c r="UFY230" s="29"/>
      <c r="UFZ230" s="29"/>
      <c r="UGA230" s="29"/>
      <c r="UGB230" s="29"/>
      <c r="UGC230" s="29"/>
      <c r="UGD230" s="29"/>
      <c r="UGE230" s="29"/>
      <c r="UGF230" s="29"/>
      <c r="UGG230" s="29"/>
      <c r="UGH230" s="29"/>
      <c r="UGI230" s="29"/>
      <c r="UGJ230" s="29"/>
      <c r="UGK230" s="29"/>
      <c r="UGL230" s="29"/>
      <c r="UGM230" s="29"/>
      <c r="UGN230" s="29"/>
      <c r="UGO230" s="29"/>
      <c r="UGP230" s="29"/>
      <c r="UGQ230" s="29"/>
      <c r="UGR230" s="29"/>
      <c r="UGS230" s="29"/>
      <c r="UGT230" s="29"/>
      <c r="UGU230" s="29"/>
      <c r="UGV230" s="29"/>
      <c r="UGW230" s="29"/>
      <c r="UGX230" s="29"/>
      <c r="UGY230" s="29"/>
      <c r="UGZ230" s="29"/>
      <c r="UHA230" s="29"/>
      <c r="UHB230" s="29"/>
      <c r="UHC230" s="29"/>
      <c r="UHD230" s="29"/>
      <c r="UHE230" s="29"/>
      <c r="UHF230" s="29"/>
      <c r="UHG230" s="29"/>
      <c r="UHH230" s="29"/>
      <c r="UHI230" s="29"/>
      <c r="UHJ230" s="29"/>
      <c r="UHK230" s="29"/>
      <c r="UHL230" s="29"/>
      <c r="UHM230" s="29"/>
      <c r="UHN230" s="29"/>
      <c r="UHO230" s="29"/>
      <c r="UHP230" s="29"/>
      <c r="UHQ230" s="29"/>
      <c r="UHR230" s="29"/>
      <c r="UHS230" s="29"/>
      <c r="UHT230" s="29"/>
      <c r="UHU230" s="29"/>
      <c r="UHV230" s="29"/>
      <c r="UHW230" s="29"/>
      <c r="UHX230" s="29"/>
      <c r="UHY230" s="29"/>
      <c r="UHZ230" s="29"/>
      <c r="UIA230" s="29"/>
      <c r="UIB230" s="29"/>
      <c r="UIC230" s="29"/>
      <c r="UID230" s="29"/>
      <c r="UIE230" s="29"/>
      <c r="UIF230" s="29"/>
      <c r="UIG230" s="29"/>
      <c r="UIH230" s="29"/>
      <c r="UII230" s="29"/>
      <c r="UIJ230" s="29"/>
      <c r="UIK230" s="29"/>
      <c r="UIL230" s="29"/>
      <c r="UIM230" s="29"/>
      <c r="UIN230" s="29"/>
      <c r="UIO230" s="29"/>
      <c r="UIP230" s="29"/>
      <c r="UIQ230" s="29"/>
      <c r="UIR230" s="29"/>
      <c r="UIS230" s="29"/>
      <c r="UIT230" s="29"/>
      <c r="UIU230" s="29"/>
      <c r="UIV230" s="29"/>
      <c r="UIW230" s="29"/>
      <c r="UIX230" s="29"/>
      <c r="UIY230" s="29"/>
      <c r="UIZ230" s="29"/>
      <c r="UJA230" s="29"/>
      <c r="UJB230" s="29"/>
      <c r="UJC230" s="29"/>
      <c r="UJD230" s="29"/>
      <c r="UJE230" s="29"/>
      <c r="UJF230" s="29"/>
      <c r="UJG230" s="29"/>
      <c r="UJH230" s="29"/>
      <c r="UJI230" s="29"/>
      <c r="UJJ230" s="29"/>
      <c r="UJK230" s="29"/>
      <c r="UJL230" s="29"/>
      <c r="UJM230" s="29"/>
      <c r="UJN230" s="29"/>
      <c r="UJO230" s="29"/>
      <c r="UJP230" s="29"/>
      <c r="UJQ230" s="29"/>
      <c r="UJR230" s="29"/>
      <c r="UJS230" s="29"/>
      <c r="UJT230" s="29"/>
      <c r="UJU230" s="29"/>
      <c r="UJV230" s="29"/>
      <c r="UJW230" s="29"/>
      <c r="UJX230" s="29"/>
      <c r="UJY230" s="29"/>
      <c r="UJZ230" s="29"/>
      <c r="UKA230" s="29"/>
      <c r="UKB230" s="29"/>
      <c r="UKC230" s="29"/>
      <c r="UKD230" s="29"/>
      <c r="UKE230" s="29"/>
      <c r="UKF230" s="29"/>
      <c r="UKG230" s="29"/>
      <c r="UKH230" s="29"/>
      <c r="UKI230" s="29"/>
      <c r="UKJ230" s="29"/>
      <c r="UKK230" s="29"/>
      <c r="UKL230" s="29"/>
      <c r="UKM230" s="29"/>
      <c r="UKN230" s="29"/>
      <c r="UKO230" s="29"/>
      <c r="UKP230" s="29"/>
      <c r="UKQ230" s="29"/>
      <c r="UKR230" s="29"/>
      <c r="UKS230" s="29"/>
      <c r="UKT230" s="29"/>
      <c r="UKU230" s="29"/>
      <c r="UKV230" s="29"/>
      <c r="UKW230" s="29"/>
      <c r="UKX230" s="29"/>
      <c r="UKY230" s="29"/>
      <c r="UKZ230" s="29"/>
      <c r="ULA230" s="29"/>
      <c r="ULB230" s="29"/>
      <c r="ULC230" s="29"/>
      <c r="ULD230" s="29"/>
      <c r="ULE230" s="29"/>
      <c r="ULF230" s="29"/>
      <c r="ULG230" s="29"/>
      <c r="ULH230" s="29"/>
      <c r="ULI230" s="29"/>
      <c r="ULJ230" s="29"/>
      <c r="ULK230" s="29"/>
      <c r="ULL230" s="29"/>
      <c r="ULM230" s="29"/>
      <c r="ULN230" s="29"/>
      <c r="ULO230" s="29"/>
      <c r="ULP230" s="29"/>
      <c r="ULQ230" s="29"/>
      <c r="ULR230" s="29"/>
      <c r="ULS230" s="29"/>
      <c r="ULT230" s="29"/>
      <c r="ULU230" s="29"/>
      <c r="ULV230" s="29"/>
      <c r="ULW230" s="29"/>
      <c r="ULX230" s="29"/>
      <c r="ULY230" s="29"/>
      <c r="ULZ230" s="29"/>
      <c r="UMA230" s="29"/>
      <c r="UMB230" s="29"/>
      <c r="UMC230" s="29"/>
      <c r="UMD230" s="29"/>
      <c r="UME230" s="29"/>
      <c r="UMF230" s="29"/>
      <c r="UMG230" s="29"/>
      <c r="UMH230" s="29"/>
      <c r="UMI230" s="29"/>
      <c r="UMJ230" s="29"/>
      <c r="UMK230" s="29"/>
      <c r="UML230" s="29"/>
      <c r="UMM230" s="29"/>
      <c r="UMN230" s="29"/>
      <c r="UMO230" s="29"/>
      <c r="UMP230" s="29"/>
      <c r="UMQ230" s="29"/>
      <c r="UMR230" s="29"/>
      <c r="UMS230" s="29"/>
      <c r="UMT230" s="29"/>
      <c r="UMU230" s="29"/>
      <c r="UMV230" s="29"/>
      <c r="UMW230" s="29"/>
      <c r="UMX230" s="29"/>
      <c r="UMY230" s="29"/>
      <c r="UMZ230" s="29"/>
      <c r="UNA230" s="29"/>
      <c r="UNB230" s="29"/>
      <c r="UNC230" s="29"/>
      <c r="UND230" s="29"/>
      <c r="UNE230" s="29"/>
      <c r="UNF230" s="29"/>
      <c r="UNG230" s="29"/>
      <c r="UNH230" s="29"/>
      <c r="UNI230" s="29"/>
      <c r="UNJ230" s="29"/>
      <c r="UNK230" s="29"/>
      <c r="UNL230" s="29"/>
      <c r="UNM230" s="29"/>
      <c r="UNN230" s="29"/>
      <c r="UNO230" s="29"/>
      <c r="UNP230" s="29"/>
      <c r="UNQ230" s="29"/>
      <c r="UNR230" s="29"/>
      <c r="UNS230" s="29"/>
      <c r="UNT230" s="29"/>
      <c r="UNU230" s="29"/>
      <c r="UNV230" s="29"/>
      <c r="UNW230" s="29"/>
      <c r="UNX230" s="29"/>
      <c r="UNY230" s="29"/>
      <c r="UNZ230" s="29"/>
      <c r="UOA230" s="29"/>
      <c r="UOB230" s="29"/>
      <c r="UOC230" s="29"/>
      <c r="UOD230" s="29"/>
      <c r="UOE230" s="29"/>
      <c r="UOF230" s="29"/>
      <c r="UOG230" s="29"/>
      <c r="UOH230" s="29"/>
      <c r="UOI230" s="29"/>
      <c r="UOJ230" s="29"/>
      <c r="UOK230" s="29"/>
      <c r="UOL230" s="29"/>
      <c r="UOM230" s="29"/>
      <c r="UON230" s="29"/>
      <c r="UOO230" s="29"/>
      <c r="UOP230" s="29"/>
      <c r="UOQ230" s="29"/>
      <c r="UOR230" s="29"/>
      <c r="UOS230" s="29"/>
      <c r="UOT230" s="29"/>
      <c r="UOU230" s="29"/>
      <c r="UOV230" s="29"/>
      <c r="UOW230" s="29"/>
      <c r="UOX230" s="29"/>
      <c r="UOY230" s="29"/>
      <c r="UOZ230" s="29"/>
      <c r="UPA230" s="29"/>
      <c r="UPB230" s="29"/>
      <c r="UPC230" s="29"/>
      <c r="UPD230" s="29"/>
      <c r="UPE230" s="29"/>
      <c r="UPF230" s="29"/>
      <c r="UPG230" s="29"/>
      <c r="UPH230" s="29"/>
      <c r="UPI230" s="29"/>
      <c r="UPJ230" s="29"/>
      <c r="UPK230" s="29"/>
      <c r="UPL230" s="29"/>
      <c r="UPM230" s="29"/>
      <c r="UPN230" s="29"/>
      <c r="UPO230" s="29"/>
      <c r="UPP230" s="29"/>
      <c r="UPQ230" s="29"/>
      <c r="UPR230" s="29"/>
      <c r="UPS230" s="29"/>
      <c r="UPT230" s="29"/>
      <c r="UPU230" s="29"/>
      <c r="UPV230" s="29"/>
      <c r="UPW230" s="29"/>
      <c r="UPX230" s="29"/>
      <c r="UPY230" s="29"/>
      <c r="UPZ230" s="29"/>
      <c r="UQA230" s="29"/>
      <c r="UQB230" s="29"/>
      <c r="UQC230" s="29"/>
      <c r="UQD230" s="29"/>
      <c r="UQE230" s="29"/>
      <c r="UQF230" s="29"/>
      <c r="UQG230" s="29"/>
      <c r="UQH230" s="29"/>
      <c r="UQI230" s="29"/>
      <c r="UQJ230" s="29"/>
      <c r="UQK230" s="29"/>
      <c r="UQL230" s="29"/>
      <c r="UQM230" s="29"/>
      <c r="UQN230" s="29"/>
      <c r="UQO230" s="29"/>
      <c r="UQP230" s="29"/>
      <c r="UQQ230" s="29"/>
      <c r="UQR230" s="29"/>
      <c r="UQS230" s="29"/>
      <c r="UQT230" s="29"/>
      <c r="UQU230" s="29"/>
      <c r="UQV230" s="29"/>
      <c r="UQW230" s="29"/>
      <c r="UQX230" s="29"/>
      <c r="UQY230" s="29"/>
      <c r="UQZ230" s="29"/>
      <c r="URA230" s="29"/>
      <c r="URB230" s="29"/>
      <c r="URC230" s="29"/>
      <c r="URD230" s="29"/>
      <c r="URE230" s="29"/>
      <c r="URF230" s="29"/>
      <c r="URG230" s="29"/>
      <c r="URH230" s="29"/>
      <c r="URI230" s="29"/>
      <c r="URJ230" s="29"/>
      <c r="URK230" s="29"/>
      <c r="URL230" s="29"/>
      <c r="URM230" s="29"/>
      <c r="URN230" s="29"/>
      <c r="URO230" s="29"/>
      <c r="URP230" s="29"/>
      <c r="URQ230" s="29"/>
      <c r="URR230" s="29"/>
      <c r="URS230" s="29"/>
      <c r="URT230" s="29"/>
      <c r="URU230" s="29"/>
      <c r="URV230" s="29"/>
      <c r="URW230" s="29"/>
      <c r="URX230" s="29"/>
      <c r="URY230" s="29"/>
      <c r="URZ230" s="29"/>
      <c r="USA230" s="29"/>
      <c r="USB230" s="29"/>
      <c r="USC230" s="29"/>
      <c r="USD230" s="29"/>
      <c r="USE230" s="29"/>
      <c r="USF230" s="29"/>
      <c r="USG230" s="29"/>
      <c r="USH230" s="29"/>
      <c r="USI230" s="29"/>
      <c r="USJ230" s="29"/>
      <c r="USK230" s="29"/>
      <c r="USL230" s="29"/>
      <c r="USM230" s="29"/>
      <c r="USN230" s="29"/>
      <c r="USO230" s="29"/>
      <c r="USP230" s="29"/>
      <c r="USQ230" s="29"/>
      <c r="USR230" s="29"/>
      <c r="USS230" s="29"/>
      <c r="UST230" s="29"/>
      <c r="USU230" s="29"/>
      <c r="USV230" s="29"/>
      <c r="USW230" s="29"/>
      <c r="USX230" s="29"/>
      <c r="USY230" s="29"/>
      <c r="USZ230" s="29"/>
      <c r="UTA230" s="29"/>
      <c r="UTB230" s="29"/>
      <c r="UTC230" s="29"/>
      <c r="UTD230" s="29"/>
      <c r="UTE230" s="29"/>
      <c r="UTF230" s="29"/>
      <c r="UTG230" s="29"/>
      <c r="UTH230" s="29"/>
      <c r="UTI230" s="29"/>
      <c r="UTJ230" s="29"/>
      <c r="UTK230" s="29"/>
      <c r="UTL230" s="29"/>
      <c r="UTM230" s="29"/>
      <c r="UTN230" s="29"/>
      <c r="UTO230" s="29"/>
      <c r="UTP230" s="29"/>
      <c r="UTQ230" s="29"/>
      <c r="UTR230" s="29"/>
      <c r="UTS230" s="29"/>
      <c r="UTT230" s="29"/>
      <c r="UTU230" s="29"/>
      <c r="UTV230" s="29"/>
      <c r="UTW230" s="29"/>
      <c r="UTX230" s="29"/>
      <c r="UTY230" s="29"/>
      <c r="UTZ230" s="29"/>
      <c r="UUA230" s="29"/>
      <c r="UUB230" s="29"/>
      <c r="UUC230" s="29"/>
      <c r="UUD230" s="29"/>
      <c r="UUE230" s="29"/>
      <c r="UUF230" s="29"/>
      <c r="UUG230" s="29"/>
      <c r="UUH230" s="29"/>
      <c r="UUI230" s="29"/>
      <c r="UUJ230" s="29"/>
      <c r="UUK230" s="29"/>
      <c r="UUL230" s="29"/>
      <c r="UUM230" s="29"/>
      <c r="UUN230" s="29"/>
      <c r="UUO230" s="29"/>
      <c r="UUP230" s="29"/>
      <c r="UUQ230" s="29"/>
      <c r="UUR230" s="29"/>
      <c r="UUS230" s="29"/>
      <c r="UUT230" s="29"/>
      <c r="UUU230" s="29"/>
      <c r="UUV230" s="29"/>
      <c r="UUW230" s="29"/>
      <c r="UUX230" s="29"/>
      <c r="UUY230" s="29"/>
      <c r="UUZ230" s="29"/>
      <c r="UVA230" s="29"/>
      <c r="UVB230" s="29"/>
      <c r="UVC230" s="29"/>
      <c r="UVD230" s="29"/>
      <c r="UVE230" s="29"/>
      <c r="UVF230" s="29"/>
      <c r="UVG230" s="29"/>
      <c r="UVH230" s="29"/>
      <c r="UVI230" s="29"/>
      <c r="UVJ230" s="29"/>
      <c r="UVK230" s="29"/>
      <c r="UVL230" s="29"/>
      <c r="UVM230" s="29"/>
      <c r="UVN230" s="29"/>
      <c r="UVO230" s="29"/>
      <c r="UVP230" s="29"/>
      <c r="UVQ230" s="29"/>
      <c r="UVR230" s="29"/>
      <c r="UVS230" s="29"/>
      <c r="UVT230" s="29"/>
      <c r="UVU230" s="29"/>
      <c r="UVV230" s="29"/>
      <c r="UVW230" s="29"/>
      <c r="UVX230" s="29"/>
      <c r="UVY230" s="29"/>
      <c r="UVZ230" s="29"/>
      <c r="UWA230" s="29"/>
      <c r="UWB230" s="29"/>
      <c r="UWC230" s="29"/>
      <c r="UWD230" s="29"/>
      <c r="UWE230" s="29"/>
      <c r="UWF230" s="29"/>
      <c r="UWG230" s="29"/>
      <c r="UWH230" s="29"/>
      <c r="UWI230" s="29"/>
      <c r="UWJ230" s="29"/>
      <c r="UWK230" s="29"/>
      <c r="UWL230" s="29"/>
      <c r="UWM230" s="29"/>
      <c r="UWN230" s="29"/>
      <c r="UWO230" s="29"/>
      <c r="UWP230" s="29"/>
      <c r="UWQ230" s="29"/>
      <c r="UWR230" s="29"/>
      <c r="UWS230" s="29"/>
      <c r="UWT230" s="29"/>
      <c r="UWU230" s="29"/>
      <c r="UWV230" s="29"/>
      <c r="UWW230" s="29"/>
      <c r="UWX230" s="29"/>
      <c r="UWY230" s="29"/>
      <c r="UWZ230" s="29"/>
      <c r="UXA230" s="29"/>
      <c r="UXB230" s="29"/>
      <c r="UXC230" s="29"/>
      <c r="UXD230" s="29"/>
      <c r="UXE230" s="29"/>
      <c r="UXF230" s="29"/>
      <c r="UXG230" s="29"/>
      <c r="UXH230" s="29"/>
      <c r="UXI230" s="29"/>
      <c r="UXJ230" s="29"/>
      <c r="UXK230" s="29"/>
      <c r="UXL230" s="29"/>
      <c r="UXM230" s="29"/>
      <c r="UXN230" s="29"/>
      <c r="UXO230" s="29"/>
      <c r="UXP230" s="29"/>
      <c r="UXQ230" s="29"/>
      <c r="UXR230" s="29"/>
      <c r="UXS230" s="29"/>
      <c r="UXT230" s="29"/>
      <c r="UXU230" s="29"/>
      <c r="UXV230" s="29"/>
      <c r="UXW230" s="29"/>
      <c r="UXX230" s="29"/>
      <c r="UXY230" s="29"/>
      <c r="UXZ230" s="29"/>
      <c r="UYA230" s="29"/>
      <c r="UYB230" s="29"/>
      <c r="UYC230" s="29"/>
      <c r="UYD230" s="29"/>
      <c r="UYE230" s="29"/>
      <c r="UYF230" s="29"/>
      <c r="UYG230" s="29"/>
      <c r="UYH230" s="29"/>
      <c r="UYI230" s="29"/>
      <c r="UYJ230" s="29"/>
      <c r="UYK230" s="29"/>
      <c r="UYL230" s="29"/>
      <c r="UYM230" s="29"/>
      <c r="UYN230" s="29"/>
      <c r="UYO230" s="29"/>
      <c r="UYP230" s="29"/>
      <c r="UYQ230" s="29"/>
      <c r="UYR230" s="29"/>
      <c r="UYS230" s="29"/>
      <c r="UYT230" s="29"/>
      <c r="UYU230" s="29"/>
      <c r="UYV230" s="29"/>
      <c r="UYW230" s="29"/>
      <c r="UYX230" s="29"/>
      <c r="UYY230" s="29"/>
      <c r="UYZ230" s="29"/>
      <c r="UZA230" s="29"/>
      <c r="UZB230" s="29"/>
      <c r="UZC230" s="29"/>
      <c r="UZD230" s="29"/>
      <c r="UZE230" s="29"/>
      <c r="UZF230" s="29"/>
      <c r="UZG230" s="29"/>
      <c r="UZH230" s="29"/>
      <c r="UZI230" s="29"/>
      <c r="UZJ230" s="29"/>
      <c r="UZK230" s="29"/>
      <c r="UZL230" s="29"/>
      <c r="UZM230" s="29"/>
      <c r="UZN230" s="29"/>
      <c r="UZO230" s="29"/>
      <c r="UZP230" s="29"/>
      <c r="UZQ230" s="29"/>
      <c r="UZR230" s="29"/>
      <c r="UZS230" s="29"/>
      <c r="UZT230" s="29"/>
      <c r="UZU230" s="29"/>
      <c r="UZV230" s="29"/>
      <c r="UZW230" s="29"/>
      <c r="UZX230" s="29"/>
      <c r="UZY230" s="29"/>
      <c r="UZZ230" s="29"/>
      <c r="VAA230" s="29"/>
      <c r="VAB230" s="29"/>
      <c r="VAC230" s="29"/>
      <c r="VAD230" s="29"/>
      <c r="VAE230" s="29"/>
      <c r="VAF230" s="29"/>
      <c r="VAG230" s="29"/>
      <c r="VAH230" s="29"/>
      <c r="VAI230" s="29"/>
      <c r="VAJ230" s="29"/>
      <c r="VAK230" s="29"/>
      <c r="VAL230" s="29"/>
      <c r="VAM230" s="29"/>
      <c r="VAN230" s="29"/>
      <c r="VAO230" s="29"/>
      <c r="VAP230" s="29"/>
      <c r="VAQ230" s="29"/>
      <c r="VAR230" s="29"/>
      <c r="VAS230" s="29"/>
      <c r="VAT230" s="29"/>
      <c r="VAU230" s="29"/>
      <c r="VAV230" s="29"/>
      <c r="VAW230" s="29"/>
      <c r="VAX230" s="29"/>
      <c r="VAY230" s="29"/>
      <c r="VAZ230" s="29"/>
      <c r="VBA230" s="29"/>
      <c r="VBB230" s="29"/>
      <c r="VBC230" s="29"/>
      <c r="VBD230" s="29"/>
      <c r="VBE230" s="29"/>
      <c r="VBF230" s="29"/>
      <c r="VBG230" s="29"/>
      <c r="VBH230" s="29"/>
      <c r="VBI230" s="29"/>
      <c r="VBJ230" s="29"/>
      <c r="VBK230" s="29"/>
      <c r="VBL230" s="29"/>
      <c r="VBM230" s="29"/>
      <c r="VBN230" s="29"/>
      <c r="VBO230" s="29"/>
      <c r="VBP230" s="29"/>
      <c r="VBQ230" s="29"/>
      <c r="VBR230" s="29"/>
      <c r="VBS230" s="29"/>
      <c r="VBT230" s="29"/>
      <c r="VBU230" s="29"/>
      <c r="VBV230" s="29"/>
      <c r="VBW230" s="29"/>
      <c r="VBX230" s="29"/>
      <c r="VBY230" s="29"/>
      <c r="VBZ230" s="29"/>
      <c r="VCA230" s="29"/>
      <c r="VCB230" s="29"/>
      <c r="VCC230" s="29"/>
      <c r="VCD230" s="29"/>
      <c r="VCE230" s="29"/>
      <c r="VCF230" s="29"/>
      <c r="VCG230" s="29"/>
      <c r="VCH230" s="29"/>
      <c r="VCI230" s="29"/>
      <c r="VCJ230" s="29"/>
      <c r="VCK230" s="29"/>
      <c r="VCL230" s="29"/>
      <c r="VCM230" s="29"/>
      <c r="VCN230" s="29"/>
      <c r="VCO230" s="29"/>
      <c r="VCP230" s="29"/>
      <c r="VCQ230" s="29"/>
      <c r="VCR230" s="29"/>
      <c r="VCS230" s="29"/>
      <c r="VCT230" s="29"/>
      <c r="VCU230" s="29"/>
      <c r="VCV230" s="29"/>
      <c r="VCW230" s="29"/>
      <c r="VCX230" s="29"/>
      <c r="VCY230" s="29"/>
      <c r="VCZ230" s="29"/>
      <c r="VDA230" s="29"/>
      <c r="VDB230" s="29"/>
      <c r="VDC230" s="29"/>
      <c r="VDD230" s="29"/>
      <c r="VDE230" s="29"/>
      <c r="VDF230" s="29"/>
      <c r="VDG230" s="29"/>
      <c r="VDH230" s="29"/>
      <c r="VDI230" s="29"/>
      <c r="VDJ230" s="29"/>
      <c r="VDK230" s="29"/>
      <c r="VDL230" s="29"/>
      <c r="VDM230" s="29"/>
      <c r="VDN230" s="29"/>
      <c r="VDO230" s="29"/>
      <c r="VDP230" s="29"/>
      <c r="VDQ230" s="29"/>
      <c r="VDR230" s="29"/>
      <c r="VDS230" s="29"/>
      <c r="VDT230" s="29"/>
      <c r="VDU230" s="29"/>
      <c r="VDV230" s="29"/>
      <c r="VDW230" s="29"/>
      <c r="VDX230" s="29"/>
      <c r="VDY230" s="29"/>
      <c r="VDZ230" s="29"/>
      <c r="VEA230" s="29"/>
      <c r="VEB230" s="29"/>
      <c r="VEC230" s="29"/>
      <c r="VED230" s="29"/>
      <c r="VEE230" s="29"/>
      <c r="VEF230" s="29"/>
      <c r="VEG230" s="29"/>
      <c r="VEH230" s="29"/>
      <c r="VEI230" s="29"/>
      <c r="VEJ230" s="29"/>
      <c r="VEK230" s="29"/>
      <c r="VEL230" s="29"/>
      <c r="VEM230" s="29"/>
      <c r="VEN230" s="29"/>
      <c r="VEO230" s="29"/>
      <c r="VEP230" s="29"/>
      <c r="VEQ230" s="29"/>
      <c r="VER230" s="29"/>
      <c r="VES230" s="29"/>
      <c r="VET230" s="29"/>
      <c r="VEU230" s="29"/>
      <c r="VEV230" s="29"/>
      <c r="VEW230" s="29"/>
      <c r="VEX230" s="29"/>
      <c r="VEY230" s="29"/>
      <c r="VEZ230" s="29"/>
      <c r="VFA230" s="29"/>
      <c r="VFB230" s="29"/>
      <c r="VFC230" s="29"/>
      <c r="VFD230" s="29"/>
      <c r="VFE230" s="29"/>
      <c r="VFF230" s="29"/>
      <c r="VFG230" s="29"/>
      <c r="VFH230" s="29"/>
      <c r="VFI230" s="29"/>
      <c r="VFJ230" s="29"/>
      <c r="VFK230" s="29"/>
      <c r="VFL230" s="29"/>
      <c r="VFM230" s="29"/>
      <c r="VFN230" s="29"/>
      <c r="VFO230" s="29"/>
      <c r="VFP230" s="29"/>
      <c r="VFQ230" s="29"/>
      <c r="VFR230" s="29"/>
      <c r="VFS230" s="29"/>
      <c r="VFT230" s="29"/>
      <c r="VFU230" s="29"/>
      <c r="VFV230" s="29"/>
      <c r="VFW230" s="29"/>
      <c r="VFX230" s="29"/>
      <c r="VFY230" s="29"/>
      <c r="VFZ230" s="29"/>
      <c r="VGA230" s="29"/>
      <c r="VGB230" s="29"/>
      <c r="VGC230" s="29"/>
      <c r="VGD230" s="29"/>
      <c r="VGE230" s="29"/>
      <c r="VGF230" s="29"/>
      <c r="VGG230" s="29"/>
      <c r="VGH230" s="29"/>
      <c r="VGI230" s="29"/>
      <c r="VGJ230" s="29"/>
      <c r="VGK230" s="29"/>
      <c r="VGL230" s="29"/>
      <c r="VGM230" s="29"/>
      <c r="VGN230" s="29"/>
      <c r="VGO230" s="29"/>
      <c r="VGP230" s="29"/>
      <c r="VGQ230" s="29"/>
      <c r="VGR230" s="29"/>
      <c r="VGS230" s="29"/>
      <c r="VGT230" s="29"/>
      <c r="VGU230" s="29"/>
      <c r="VGV230" s="29"/>
      <c r="VGW230" s="29"/>
      <c r="VGX230" s="29"/>
      <c r="VGY230" s="29"/>
      <c r="VGZ230" s="29"/>
      <c r="VHA230" s="29"/>
      <c r="VHB230" s="29"/>
      <c r="VHC230" s="29"/>
      <c r="VHD230" s="29"/>
      <c r="VHE230" s="29"/>
      <c r="VHF230" s="29"/>
      <c r="VHG230" s="29"/>
      <c r="VHH230" s="29"/>
      <c r="VHI230" s="29"/>
      <c r="VHJ230" s="29"/>
      <c r="VHK230" s="29"/>
      <c r="VHL230" s="29"/>
      <c r="VHM230" s="29"/>
      <c r="VHN230" s="29"/>
      <c r="VHO230" s="29"/>
      <c r="VHP230" s="29"/>
      <c r="VHQ230" s="29"/>
      <c r="VHR230" s="29"/>
      <c r="VHS230" s="29"/>
      <c r="VHT230" s="29"/>
      <c r="VHU230" s="29"/>
      <c r="VHV230" s="29"/>
      <c r="VHW230" s="29"/>
      <c r="VHX230" s="29"/>
      <c r="VHY230" s="29"/>
      <c r="VHZ230" s="29"/>
      <c r="VIA230" s="29"/>
      <c r="VIB230" s="29"/>
      <c r="VIC230" s="29"/>
      <c r="VID230" s="29"/>
      <c r="VIE230" s="29"/>
      <c r="VIF230" s="29"/>
      <c r="VIG230" s="29"/>
      <c r="VIH230" s="29"/>
      <c r="VII230" s="29"/>
      <c r="VIJ230" s="29"/>
      <c r="VIK230" s="29"/>
      <c r="VIL230" s="29"/>
      <c r="VIM230" s="29"/>
      <c r="VIN230" s="29"/>
      <c r="VIO230" s="29"/>
      <c r="VIP230" s="29"/>
      <c r="VIQ230" s="29"/>
      <c r="VIR230" s="29"/>
      <c r="VIS230" s="29"/>
      <c r="VIT230" s="29"/>
      <c r="VIU230" s="29"/>
      <c r="VIV230" s="29"/>
      <c r="VIW230" s="29"/>
      <c r="VIX230" s="29"/>
      <c r="VIY230" s="29"/>
      <c r="VIZ230" s="29"/>
      <c r="VJA230" s="29"/>
      <c r="VJB230" s="29"/>
      <c r="VJC230" s="29"/>
      <c r="VJD230" s="29"/>
      <c r="VJE230" s="29"/>
      <c r="VJF230" s="29"/>
      <c r="VJG230" s="29"/>
      <c r="VJH230" s="29"/>
      <c r="VJI230" s="29"/>
      <c r="VJJ230" s="29"/>
      <c r="VJK230" s="29"/>
      <c r="VJL230" s="29"/>
      <c r="VJM230" s="29"/>
      <c r="VJN230" s="29"/>
      <c r="VJO230" s="29"/>
      <c r="VJP230" s="29"/>
      <c r="VJQ230" s="29"/>
      <c r="VJR230" s="29"/>
      <c r="VJS230" s="29"/>
      <c r="VJT230" s="29"/>
      <c r="VJU230" s="29"/>
      <c r="VJV230" s="29"/>
      <c r="VJW230" s="29"/>
      <c r="VJX230" s="29"/>
      <c r="VJY230" s="29"/>
      <c r="VJZ230" s="29"/>
      <c r="VKA230" s="29"/>
      <c r="VKB230" s="29"/>
      <c r="VKC230" s="29"/>
      <c r="VKD230" s="29"/>
      <c r="VKE230" s="29"/>
      <c r="VKF230" s="29"/>
      <c r="VKG230" s="29"/>
      <c r="VKH230" s="29"/>
      <c r="VKI230" s="29"/>
      <c r="VKJ230" s="29"/>
      <c r="VKK230" s="29"/>
      <c r="VKL230" s="29"/>
      <c r="VKM230" s="29"/>
      <c r="VKN230" s="29"/>
      <c r="VKO230" s="29"/>
      <c r="VKP230" s="29"/>
      <c r="VKQ230" s="29"/>
      <c r="VKR230" s="29"/>
      <c r="VKS230" s="29"/>
      <c r="VKT230" s="29"/>
      <c r="VKU230" s="29"/>
      <c r="VKV230" s="29"/>
      <c r="VKW230" s="29"/>
      <c r="VKX230" s="29"/>
      <c r="VKY230" s="29"/>
      <c r="VKZ230" s="29"/>
      <c r="VLA230" s="29"/>
      <c r="VLB230" s="29"/>
      <c r="VLC230" s="29"/>
      <c r="VLD230" s="29"/>
      <c r="VLE230" s="29"/>
      <c r="VLF230" s="29"/>
      <c r="VLG230" s="29"/>
      <c r="VLH230" s="29"/>
      <c r="VLI230" s="29"/>
      <c r="VLJ230" s="29"/>
      <c r="VLK230" s="29"/>
      <c r="VLL230" s="29"/>
      <c r="VLM230" s="29"/>
      <c r="VLN230" s="29"/>
      <c r="VLO230" s="29"/>
      <c r="VLP230" s="29"/>
      <c r="VLQ230" s="29"/>
      <c r="VLR230" s="29"/>
      <c r="VLS230" s="29"/>
      <c r="VLT230" s="29"/>
      <c r="VLU230" s="29"/>
      <c r="VLV230" s="29"/>
      <c r="VLW230" s="29"/>
      <c r="VLX230" s="29"/>
      <c r="VLY230" s="29"/>
      <c r="VLZ230" s="29"/>
      <c r="VMA230" s="29"/>
      <c r="VMB230" s="29"/>
      <c r="VMC230" s="29"/>
      <c r="VMD230" s="29"/>
      <c r="VME230" s="29"/>
      <c r="VMF230" s="29"/>
      <c r="VMG230" s="29"/>
      <c r="VMH230" s="29"/>
      <c r="VMI230" s="29"/>
      <c r="VMJ230" s="29"/>
      <c r="VMK230" s="29"/>
      <c r="VML230" s="29"/>
      <c r="VMM230" s="29"/>
      <c r="VMN230" s="29"/>
      <c r="VMO230" s="29"/>
      <c r="VMP230" s="29"/>
      <c r="VMQ230" s="29"/>
      <c r="VMR230" s="29"/>
      <c r="VMS230" s="29"/>
      <c r="VMT230" s="29"/>
      <c r="VMU230" s="29"/>
      <c r="VMV230" s="29"/>
      <c r="VMW230" s="29"/>
      <c r="VMX230" s="29"/>
      <c r="VMY230" s="29"/>
      <c r="VMZ230" s="29"/>
      <c r="VNA230" s="29"/>
      <c r="VNB230" s="29"/>
      <c r="VNC230" s="29"/>
      <c r="VND230" s="29"/>
      <c r="VNE230" s="29"/>
      <c r="VNF230" s="29"/>
      <c r="VNG230" s="29"/>
      <c r="VNH230" s="29"/>
      <c r="VNI230" s="29"/>
      <c r="VNJ230" s="29"/>
      <c r="VNK230" s="29"/>
      <c r="VNL230" s="29"/>
      <c r="VNM230" s="29"/>
      <c r="VNN230" s="29"/>
      <c r="VNO230" s="29"/>
      <c r="VNP230" s="29"/>
      <c r="VNQ230" s="29"/>
      <c r="VNR230" s="29"/>
      <c r="VNS230" s="29"/>
      <c r="VNT230" s="29"/>
      <c r="VNU230" s="29"/>
      <c r="VNV230" s="29"/>
      <c r="VNW230" s="29"/>
      <c r="VNX230" s="29"/>
      <c r="VNY230" s="29"/>
      <c r="VNZ230" s="29"/>
      <c r="VOA230" s="29"/>
      <c r="VOB230" s="29"/>
      <c r="VOC230" s="29"/>
      <c r="VOD230" s="29"/>
      <c r="VOE230" s="29"/>
      <c r="VOF230" s="29"/>
      <c r="VOG230" s="29"/>
      <c r="VOH230" s="29"/>
      <c r="VOI230" s="29"/>
      <c r="VOJ230" s="29"/>
      <c r="VOK230" s="29"/>
      <c r="VOL230" s="29"/>
      <c r="VOM230" s="29"/>
      <c r="VON230" s="29"/>
      <c r="VOO230" s="29"/>
      <c r="VOP230" s="29"/>
      <c r="VOQ230" s="29"/>
      <c r="VOR230" s="29"/>
      <c r="VOS230" s="29"/>
      <c r="VOT230" s="29"/>
      <c r="VOU230" s="29"/>
      <c r="VOV230" s="29"/>
      <c r="VOW230" s="29"/>
      <c r="VOX230" s="29"/>
      <c r="VOY230" s="29"/>
      <c r="VOZ230" s="29"/>
      <c r="VPA230" s="29"/>
      <c r="VPB230" s="29"/>
      <c r="VPC230" s="29"/>
      <c r="VPD230" s="29"/>
      <c r="VPE230" s="29"/>
      <c r="VPF230" s="29"/>
      <c r="VPG230" s="29"/>
      <c r="VPH230" s="29"/>
      <c r="VPI230" s="29"/>
      <c r="VPJ230" s="29"/>
      <c r="VPK230" s="29"/>
      <c r="VPL230" s="29"/>
      <c r="VPM230" s="29"/>
      <c r="VPN230" s="29"/>
      <c r="VPO230" s="29"/>
      <c r="VPP230" s="29"/>
      <c r="VPQ230" s="29"/>
      <c r="VPR230" s="29"/>
      <c r="VPS230" s="29"/>
      <c r="VPT230" s="29"/>
      <c r="VPU230" s="29"/>
      <c r="VPV230" s="29"/>
      <c r="VPW230" s="29"/>
      <c r="VPX230" s="29"/>
      <c r="VPY230" s="29"/>
      <c r="VPZ230" s="29"/>
      <c r="VQA230" s="29"/>
      <c r="VQB230" s="29"/>
      <c r="VQC230" s="29"/>
      <c r="VQD230" s="29"/>
      <c r="VQE230" s="29"/>
      <c r="VQF230" s="29"/>
      <c r="VQG230" s="29"/>
      <c r="VQH230" s="29"/>
      <c r="VQI230" s="29"/>
      <c r="VQJ230" s="29"/>
      <c r="VQK230" s="29"/>
      <c r="VQL230" s="29"/>
      <c r="VQM230" s="29"/>
      <c r="VQN230" s="29"/>
      <c r="VQO230" s="29"/>
      <c r="VQP230" s="29"/>
      <c r="VQQ230" s="29"/>
      <c r="VQR230" s="29"/>
      <c r="VQS230" s="29"/>
      <c r="VQT230" s="29"/>
      <c r="VQU230" s="29"/>
      <c r="VQV230" s="29"/>
      <c r="VQW230" s="29"/>
      <c r="VQX230" s="29"/>
      <c r="VQY230" s="29"/>
      <c r="VQZ230" s="29"/>
      <c r="VRA230" s="29"/>
      <c r="VRB230" s="29"/>
      <c r="VRC230" s="29"/>
      <c r="VRD230" s="29"/>
      <c r="VRE230" s="29"/>
      <c r="VRF230" s="29"/>
      <c r="VRG230" s="29"/>
      <c r="VRH230" s="29"/>
      <c r="VRI230" s="29"/>
      <c r="VRJ230" s="29"/>
      <c r="VRK230" s="29"/>
      <c r="VRL230" s="29"/>
      <c r="VRM230" s="29"/>
      <c r="VRN230" s="29"/>
      <c r="VRO230" s="29"/>
      <c r="VRP230" s="29"/>
      <c r="VRQ230" s="29"/>
      <c r="VRR230" s="29"/>
      <c r="VRS230" s="29"/>
      <c r="VRT230" s="29"/>
      <c r="VRU230" s="29"/>
      <c r="VRV230" s="29"/>
      <c r="VRW230" s="29"/>
      <c r="VRX230" s="29"/>
      <c r="VRY230" s="29"/>
      <c r="VRZ230" s="29"/>
      <c r="VSA230" s="29"/>
      <c r="VSB230" s="29"/>
      <c r="VSC230" s="29"/>
      <c r="VSD230" s="29"/>
      <c r="VSE230" s="29"/>
      <c r="VSF230" s="29"/>
      <c r="VSG230" s="29"/>
      <c r="VSH230" s="29"/>
      <c r="VSI230" s="29"/>
      <c r="VSJ230" s="29"/>
      <c r="VSK230" s="29"/>
      <c r="VSL230" s="29"/>
      <c r="VSM230" s="29"/>
      <c r="VSN230" s="29"/>
      <c r="VSO230" s="29"/>
      <c r="VSP230" s="29"/>
      <c r="VSQ230" s="29"/>
      <c r="VSR230" s="29"/>
      <c r="VSS230" s="29"/>
      <c r="VST230" s="29"/>
      <c r="VSU230" s="29"/>
      <c r="VSV230" s="29"/>
      <c r="VSW230" s="29"/>
      <c r="VSX230" s="29"/>
      <c r="VSY230" s="29"/>
      <c r="VSZ230" s="29"/>
      <c r="VTA230" s="29"/>
      <c r="VTB230" s="29"/>
      <c r="VTC230" s="29"/>
      <c r="VTD230" s="29"/>
      <c r="VTE230" s="29"/>
      <c r="VTF230" s="29"/>
      <c r="VTG230" s="29"/>
      <c r="VTH230" s="29"/>
      <c r="VTI230" s="29"/>
      <c r="VTJ230" s="29"/>
      <c r="VTK230" s="29"/>
      <c r="VTL230" s="29"/>
      <c r="VTM230" s="29"/>
      <c r="VTN230" s="29"/>
      <c r="VTO230" s="29"/>
      <c r="VTP230" s="29"/>
      <c r="VTQ230" s="29"/>
      <c r="VTR230" s="29"/>
      <c r="VTS230" s="29"/>
      <c r="VTT230" s="29"/>
      <c r="VTU230" s="29"/>
      <c r="VTV230" s="29"/>
      <c r="VTW230" s="29"/>
      <c r="VTX230" s="29"/>
      <c r="VTY230" s="29"/>
      <c r="VTZ230" s="29"/>
      <c r="VUA230" s="29"/>
      <c r="VUB230" s="29"/>
      <c r="VUC230" s="29"/>
      <c r="VUD230" s="29"/>
      <c r="VUE230" s="29"/>
      <c r="VUF230" s="29"/>
      <c r="VUG230" s="29"/>
      <c r="VUH230" s="29"/>
      <c r="VUI230" s="29"/>
      <c r="VUJ230" s="29"/>
      <c r="VUK230" s="29"/>
      <c r="VUL230" s="29"/>
      <c r="VUM230" s="29"/>
      <c r="VUN230" s="29"/>
      <c r="VUO230" s="29"/>
      <c r="VUP230" s="29"/>
      <c r="VUQ230" s="29"/>
      <c r="VUR230" s="29"/>
      <c r="VUS230" s="29"/>
      <c r="VUT230" s="29"/>
      <c r="VUU230" s="29"/>
      <c r="VUV230" s="29"/>
      <c r="VUW230" s="29"/>
      <c r="VUX230" s="29"/>
      <c r="VUY230" s="29"/>
      <c r="VUZ230" s="29"/>
      <c r="VVA230" s="29"/>
      <c r="VVB230" s="29"/>
      <c r="VVC230" s="29"/>
      <c r="VVD230" s="29"/>
      <c r="VVE230" s="29"/>
      <c r="VVF230" s="29"/>
      <c r="VVG230" s="29"/>
      <c r="VVH230" s="29"/>
      <c r="VVI230" s="29"/>
      <c r="VVJ230" s="29"/>
      <c r="VVK230" s="29"/>
      <c r="VVL230" s="29"/>
      <c r="VVM230" s="29"/>
      <c r="VVN230" s="29"/>
      <c r="VVO230" s="29"/>
      <c r="VVP230" s="29"/>
      <c r="VVQ230" s="29"/>
      <c r="VVR230" s="29"/>
      <c r="VVS230" s="29"/>
      <c r="VVT230" s="29"/>
      <c r="VVU230" s="29"/>
      <c r="VVV230" s="29"/>
      <c r="VVW230" s="29"/>
      <c r="VVX230" s="29"/>
      <c r="VVY230" s="29"/>
      <c r="VVZ230" s="29"/>
      <c r="VWA230" s="29"/>
      <c r="VWB230" s="29"/>
      <c r="VWC230" s="29"/>
      <c r="VWD230" s="29"/>
      <c r="VWE230" s="29"/>
      <c r="VWF230" s="29"/>
      <c r="VWG230" s="29"/>
      <c r="VWH230" s="29"/>
      <c r="VWI230" s="29"/>
      <c r="VWJ230" s="29"/>
      <c r="VWK230" s="29"/>
      <c r="VWL230" s="29"/>
      <c r="VWM230" s="29"/>
      <c r="VWN230" s="29"/>
      <c r="VWO230" s="29"/>
      <c r="VWP230" s="29"/>
      <c r="VWQ230" s="29"/>
      <c r="VWR230" s="29"/>
      <c r="VWS230" s="29"/>
      <c r="VWT230" s="29"/>
      <c r="VWU230" s="29"/>
      <c r="VWV230" s="29"/>
      <c r="VWW230" s="29"/>
      <c r="VWX230" s="29"/>
      <c r="VWY230" s="29"/>
      <c r="VWZ230" s="29"/>
      <c r="VXA230" s="29"/>
      <c r="VXB230" s="29"/>
      <c r="VXC230" s="29"/>
      <c r="VXD230" s="29"/>
      <c r="VXE230" s="29"/>
      <c r="VXF230" s="29"/>
      <c r="VXG230" s="29"/>
      <c r="VXH230" s="29"/>
      <c r="VXI230" s="29"/>
      <c r="VXJ230" s="29"/>
      <c r="VXK230" s="29"/>
      <c r="VXL230" s="29"/>
      <c r="VXM230" s="29"/>
      <c r="VXN230" s="29"/>
      <c r="VXO230" s="29"/>
      <c r="VXP230" s="29"/>
      <c r="VXQ230" s="29"/>
      <c r="VXR230" s="29"/>
      <c r="VXS230" s="29"/>
      <c r="VXT230" s="29"/>
      <c r="VXU230" s="29"/>
      <c r="VXV230" s="29"/>
      <c r="VXW230" s="29"/>
      <c r="VXX230" s="29"/>
      <c r="VXY230" s="29"/>
      <c r="VXZ230" s="29"/>
      <c r="VYA230" s="29"/>
      <c r="VYB230" s="29"/>
      <c r="VYC230" s="29"/>
      <c r="VYD230" s="29"/>
      <c r="VYE230" s="29"/>
      <c r="VYF230" s="29"/>
      <c r="VYG230" s="29"/>
      <c r="VYH230" s="29"/>
      <c r="VYI230" s="29"/>
      <c r="VYJ230" s="29"/>
      <c r="VYK230" s="29"/>
      <c r="VYL230" s="29"/>
      <c r="VYM230" s="29"/>
      <c r="VYN230" s="29"/>
      <c r="VYO230" s="29"/>
      <c r="VYP230" s="29"/>
      <c r="VYQ230" s="29"/>
      <c r="VYR230" s="29"/>
      <c r="VYS230" s="29"/>
      <c r="VYT230" s="29"/>
      <c r="VYU230" s="29"/>
      <c r="VYV230" s="29"/>
      <c r="VYW230" s="29"/>
      <c r="VYX230" s="29"/>
      <c r="VYY230" s="29"/>
      <c r="VYZ230" s="29"/>
      <c r="VZA230" s="29"/>
      <c r="VZB230" s="29"/>
      <c r="VZC230" s="29"/>
      <c r="VZD230" s="29"/>
      <c r="VZE230" s="29"/>
      <c r="VZF230" s="29"/>
      <c r="VZG230" s="29"/>
      <c r="VZH230" s="29"/>
      <c r="VZI230" s="29"/>
      <c r="VZJ230" s="29"/>
      <c r="VZK230" s="29"/>
      <c r="VZL230" s="29"/>
      <c r="VZM230" s="29"/>
      <c r="VZN230" s="29"/>
      <c r="VZO230" s="29"/>
      <c r="VZP230" s="29"/>
      <c r="VZQ230" s="29"/>
      <c r="VZR230" s="29"/>
      <c r="VZS230" s="29"/>
      <c r="VZT230" s="29"/>
      <c r="VZU230" s="29"/>
      <c r="VZV230" s="29"/>
      <c r="VZW230" s="29"/>
      <c r="VZX230" s="29"/>
      <c r="VZY230" s="29"/>
      <c r="VZZ230" s="29"/>
      <c r="WAA230" s="29"/>
      <c r="WAB230" s="29"/>
      <c r="WAC230" s="29"/>
      <c r="WAD230" s="29"/>
      <c r="WAE230" s="29"/>
      <c r="WAF230" s="29"/>
      <c r="WAG230" s="29"/>
      <c r="WAH230" s="29"/>
      <c r="WAI230" s="29"/>
      <c r="WAJ230" s="29"/>
      <c r="WAK230" s="29"/>
      <c r="WAL230" s="29"/>
      <c r="WAM230" s="29"/>
      <c r="WAN230" s="29"/>
      <c r="WAO230" s="29"/>
      <c r="WAP230" s="29"/>
      <c r="WAQ230" s="29"/>
      <c r="WAR230" s="29"/>
      <c r="WAS230" s="29"/>
      <c r="WAT230" s="29"/>
      <c r="WAU230" s="29"/>
      <c r="WAV230" s="29"/>
      <c r="WAW230" s="29"/>
      <c r="WAX230" s="29"/>
      <c r="WAY230" s="29"/>
      <c r="WAZ230" s="29"/>
      <c r="WBA230" s="29"/>
      <c r="WBB230" s="29"/>
      <c r="WBC230" s="29"/>
      <c r="WBD230" s="29"/>
      <c r="WBE230" s="29"/>
      <c r="WBF230" s="29"/>
      <c r="WBG230" s="29"/>
      <c r="WBH230" s="29"/>
      <c r="WBI230" s="29"/>
      <c r="WBJ230" s="29"/>
      <c r="WBK230" s="29"/>
      <c r="WBL230" s="29"/>
      <c r="WBM230" s="29"/>
      <c r="WBN230" s="29"/>
      <c r="WBO230" s="29"/>
      <c r="WBP230" s="29"/>
      <c r="WBQ230" s="29"/>
      <c r="WBR230" s="29"/>
      <c r="WBS230" s="29"/>
      <c r="WBT230" s="29"/>
      <c r="WBU230" s="29"/>
      <c r="WBV230" s="29"/>
      <c r="WBW230" s="29"/>
      <c r="WBX230" s="29"/>
      <c r="WBY230" s="29"/>
      <c r="WBZ230" s="29"/>
      <c r="WCA230" s="29"/>
      <c r="WCB230" s="29"/>
      <c r="WCC230" s="29"/>
      <c r="WCD230" s="29"/>
      <c r="WCE230" s="29"/>
      <c r="WCF230" s="29"/>
      <c r="WCG230" s="29"/>
      <c r="WCH230" s="29"/>
      <c r="WCI230" s="29"/>
      <c r="WCJ230" s="29"/>
      <c r="WCK230" s="29"/>
      <c r="WCL230" s="29"/>
      <c r="WCM230" s="29"/>
      <c r="WCN230" s="29"/>
      <c r="WCO230" s="29"/>
      <c r="WCP230" s="29"/>
      <c r="WCQ230" s="29"/>
      <c r="WCR230" s="29"/>
      <c r="WCS230" s="29"/>
      <c r="WCT230" s="29"/>
      <c r="WCU230" s="29"/>
      <c r="WCV230" s="29"/>
      <c r="WCW230" s="29"/>
      <c r="WCX230" s="29"/>
      <c r="WCY230" s="29"/>
      <c r="WCZ230" s="29"/>
      <c r="WDA230" s="29"/>
      <c r="WDB230" s="29"/>
      <c r="WDC230" s="29"/>
      <c r="WDD230" s="29"/>
      <c r="WDE230" s="29"/>
      <c r="WDF230" s="29"/>
      <c r="WDG230" s="29"/>
      <c r="WDH230" s="29"/>
      <c r="WDI230" s="29"/>
      <c r="WDJ230" s="29"/>
      <c r="WDK230" s="29"/>
      <c r="WDL230" s="29"/>
      <c r="WDM230" s="29"/>
      <c r="WDN230" s="29"/>
      <c r="WDO230" s="29"/>
      <c r="WDP230" s="29"/>
      <c r="WDQ230" s="29"/>
      <c r="WDR230" s="29"/>
      <c r="WDS230" s="29"/>
      <c r="WDT230" s="29"/>
      <c r="WDU230" s="29"/>
      <c r="WDV230" s="29"/>
      <c r="WDW230" s="29"/>
      <c r="WDX230" s="29"/>
      <c r="WDY230" s="29"/>
      <c r="WDZ230" s="29"/>
      <c r="WEA230" s="29"/>
      <c r="WEB230" s="29"/>
      <c r="WEC230" s="29"/>
      <c r="WED230" s="29"/>
      <c r="WEE230" s="29"/>
      <c r="WEF230" s="29"/>
      <c r="WEG230" s="29"/>
      <c r="WEH230" s="29"/>
      <c r="WEI230" s="29"/>
      <c r="WEJ230" s="29"/>
      <c r="WEK230" s="29"/>
      <c r="WEL230" s="29"/>
      <c r="WEM230" s="29"/>
      <c r="WEN230" s="29"/>
      <c r="WEO230" s="29"/>
      <c r="WEP230" s="29"/>
      <c r="WEQ230" s="29"/>
      <c r="WER230" s="29"/>
      <c r="WES230" s="29"/>
      <c r="WET230" s="29"/>
      <c r="WEU230" s="29"/>
      <c r="WEV230" s="29"/>
      <c r="WEW230" s="29"/>
      <c r="WEX230" s="29"/>
      <c r="WEY230" s="29"/>
      <c r="WEZ230" s="29"/>
      <c r="WFA230" s="29"/>
      <c r="WFB230" s="29"/>
      <c r="WFC230" s="29"/>
      <c r="WFD230" s="29"/>
      <c r="WFE230" s="29"/>
      <c r="WFF230" s="29"/>
      <c r="WFG230" s="29"/>
      <c r="WFH230" s="29"/>
      <c r="WFI230" s="29"/>
      <c r="WFJ230" s="29"/>
      <c r="WFK230" s="29"/>
      <c r="WFL230" s="29"/>
      <c r="WFM230" s="29"/>
      <c r="WFN230" s="29"/>
      <c r="WFO230" s="29"/>
      <c r="WFP230" s="29"/>
      <c r="WFQ230" s="29"/>
      <c r="WFR230" s="29"/>
      <c r="WFS230" s="29"/>
      <c r="WFT230" s="29"/>
      <c r="WFU230" s="29"/>
      <c r="WFV230" s="29"/>
      <c r="WFW230" s="29"/>
      <c r="WFX230" s="29"/>
      <c r="WFY230" s="29"/>
      <c r="WFZ230" s="29"/>
      <c r="WGA230" s="29"/>
      <c r="WGB230" s="29"/>
      <c r="WGC230" s="29"/>
      <c r="WGD230" s="29"/>
      <c r="WGE230" s="29"/>
      <c r="WGF230" s="29"/>
      <c r="WGG230" s="29"/>
      <c r="WGH230" s="29"/>
      <c r="WGI230" s="29"/>
      <c r="WGJ230" s="29"/>
      <c r="WGK230" s="29"/>
      <c r="WGL230" s="29"/>
      <c r="WGM230" s="29"/>
      <c r="WGN230" s="29"/>
      <c r="WGO230" s="29"/>
      <c r="WGP230" s="29"/>
      <c r="WGQ230" s="29"/>
      <c r="WGR230" s="29"/>
      <c r="WGS230" s="29"/>
      <c r="WGT230" s="29"/>
      <c r="WGU230" s="29"/>
      <c r="WGV230" s="29"/>
      <c r="WGW230" s="29"/>
      <c r="WGX230" s="29"/>
      <c r="WGY230" s="29"/>
      <c r="WGZ230" s="29"/>
      <c r="WHA230" s="29"/>
      <c r="WHB230" s="29"/>
      <c r="WHC230" s="29"/>
      <c r="WHD230" s="29"/>
      <c r="WHE230" s="29"/>
      <c r="WHF230" s="29"/>
      <c r="WHG230" s="29"/>
      <c r="WHH230" s="29"/>
      <c r="WHI230" s="29"/>
      <c r="WHJ230" s="29"/>
      <c r="WHK230" s="29"/>
      <c r="WHL230" s="29"/>
      <c r="WHM230" s="29"/>
      <c r="WHN230" s="29"/>
      <c r="WHO230" s="29"/>
      <c r="WHP230" s="29"/>
      <c r="WHQ230" s="29"/>
      <c r="WHR230" s="29"/>
      <c r="WHS230" s="29"/>
      <c r="WHT230" s="29"/>
      <c r="WHU230" s="29"/>
      <c r="WHV230" s="29"/>
      <c r="WHW230" s="29"/>
      <c r="WHX230" s="29"/>
      <c r="WHY230" s="29"/>
      <c r="WHZ230" s="29"/>
      <c r="WIA230" s="29"/>
      <c r="WIB230" s="29"/>
      <c r="WIC230" s="29"/>
      <c r="WID230" s="29"/>
      <c r="WIE230" s="29"/>
      <c r="WIF230" s="29"/>
      <c r="WIG230" s="29"/>
      <c r="WIH230" s="29"/>
      <c r="WII230" s="29"/>
      <c r="WIJ230" s="29"/>
      <c r="WIK230" s="29"/>
      <c r="WIL230" s="29"/>
      <c r="WIM230" s="29"/>
      <c r="WIN230" s="29"/>
      <c r="WIO230" s="29"/>
      <c r="WIP230" s="29"/>
      <c r="WIQ230" s="29"/>
      <c r="WIR230" s="29"/>
      <c r="WIS230" s="29"/>
      <c r="WIT230" s="29"/>
      <c r="WIU230" s="29"/>
      <c r="WIV230" s="29"/>
      <c r="WIW230" s="29"/>
      <c r="WIX230" s="29"/>
      <c r="WIY230" s="29"/>
      <c r="WIZ230" s="29"/>
      <c r="WJA230" s="29"/>
      <c r="WJB230" s="29"/>
      <c r="WJC230" s="29"/>
      <c r="WJD230" s="29"/>
      <c r="WJE230" s="29"/>
      <c r="WJF230" s="29"/>
      <c r="WJG230" s="29"/>
      <c r="WJH230" s="29"/>
      <c r="WJI230" s="29"/>
      <c r="WJJ230" s="29"/>
      <c r="WJK230" s="29"/>
      <c r="WJL230" s="29"/>
      <c r="WJM230" s="29"/>
      <c r="WJN230" s="29"/>
      <c r="WJO230" s="29"/>
      <c r="WJP230" s="29"/>
      <c r="WJQ230" s="29"/>
      <c r="WJR230" s="29"/>
      <c r="WJS230" s="29"/>
      <c r="WJT230" s="29"/>
      <c r="WJU230" s="29"/>
      <c r="WJV230" s="29"/>
      <c r="WJW230" s="29"/>
      <c r="WJX230" s="29"/>
      <c r="WJY230" s="29"/>
      <c r="WJZ230" s="29"/>
      <c r="WKA230" s="29"/>
      <c r="WKB230" s="29"/>
      <c r="WKC230" s="29"/>
      <c r="WKD230" s="29"/>
      <c r="WKE230" s="29"/>
      <c r="WKF230" s="29"/>
      <c r="WKG230" s="29"/>
      <c r="WKH230" s="29"/>
      <c r="WKI230" s="29"/>
      <c r="WKJ230" s="29"/>
      <c r="WKK230" s="29"/>
      <c r="WKL230" s="29"/>
      <c r="WKM230" s="29"/>
      <c r="WKN230" s="29"/>
      <c r="WKO230" s="29"/>
      <c r="WKP230" s="29"/>
      <c r="WKQ230" s="29"/>
      <c r="WKR230" s="29"/>
      <c r="WKS230" s="29"/>
      <c r="WKT230" s="29"/>
      <c r="WKU230" s="29"/>
      <c r="WKV230" s="29"/>
      <c r="WKW230" s="29"/>
      <c r="WKX230" s="29"/>
      <c r="WKY230" s="29"/>
      <c r="WKZ230" s="29"/>
      <c r="WLA230" s="29"/>
      <c r="WLB230" s="29"/>
      <c r="WLC230" s="29"/>
      <c r="WLD230" s="29"/>
      <c r="WLE230" s="29"/>
      <c r="WLF230" s="29"/>
      <c r="WLG230" s="29"/>
      <c r="WLH230" s="29"/>
      <c r="WLI230" s="29"/>
      <c r="WLJ230" s="29"/>
      <c r="WLK230" s="29"/>
      <c r="WLL230" s="29"/>
      <c r="WLM230" s="29"/>
      <c r="WLN230" s="29"/>
      <c r="WLO230" s="29"/>
      <c r="WLP230" s="29"/>
      <c r="WLQ230" s="29"/>
      <c r="WLR230" s="29"/>
      <c r="WLS230" s="29"/>
      <c r="WLT230" s="29"/>
      <c r="WLU230" s="29"/>
      <c r="WLV230" s="29"/>
      <c r="WLW230" s="29"/>
      <c r="WLX230" s="29"/>
      <c r="WLY230" s="29"/>
      <c r="WLZ230" s="29"/>
      <c r="WMA230" s="29"/>
      <c r="WMB230" s="29"/>
      <c r="WMC230" s="29"/>
      <c r="WMD230" s="29"/>
      <c r="WME230" s="29"/>
      <c r="WMF230" s="29"/>
      <c r="WMG230" s="29"/>
      <c r="WMH230" s="29"/>
      <c r="WMI230" s="29"/>
      <c r="WMJ230" s="29"/>
      <c r="WMK230" s="29"/>
      <c r="WML230" s="29"/>
      <c r="WMM230" s="29"/>
      <c r="WMN230" s="29"/>
      <c r="WMO230" s="29"/>
      <c r="WMP230" s="29"/>
      <c r="WMQ230" s="29"/>
      <c r="WMR230" s="29"/>
      <c r="WMS230" s="29"/>
      <c r="WMT230" s="29"/>
      <c r="WMU230" s="29"/>
      <c r="WMV230" s="29"/>
      <c r="WMW230" s="29"/>
      <c r="WMX230" s="29"/>
      <c r="WMY230" s="29"/>
      <c r="WMZ230" s="29"/>
      <c r="WNA230" s="29"/>
      <c r="WNB230" s="29"/>
      <c r="WNC230" s="29"/>
      <c r="WND230" s="29"/>
      <c r="WNE230" s="29"/>
      <c r="WNF230" s="29"/>
      <c r="WNG230" s="29"/>
      <c r="WNH230" s="29"/>
      <c r="WNI230" s="29"/>
      <c r="WNJ230" s="29"/>
      <c r="WNK230" s="29"/>
      <c r="WNL230" s="29"/>
      <c r="WNM230" s="29"/>
      <c r="WNN230" s="29"/>
      <c r="WNO230" s="29"/>
      <c r="WNP230" s="29"/>
      <c r="WNQ230" s="29"/>
      <c r="WNR230" s="29"/>
      <c r="WNS230" s="29"/>
      <c r="WNT230" s="29"/>
      <c r="WNU230" s="29"/>
      <c r="WNV230" s="29"/>
      <c r="WNW230" s="29"/>
      <c r="WNX230" s="29"/>
      <c r="WNY230" s="29"/>
      <c r="WNZ230" s="29"/>
      <c r="WOA230" s="29"/>
      <c r="WOB230" s="29"/>
      <c r="WOC230" s="29"/>
      <c r="WOD230" s="29"/>
      <c r="WOE230" s="29"/>
      <c r="WOF230" s="29"/>
      <c r="WOG230" s="29"/>
      <c r="WOH230" s="29"/>
      <c r="WOI230" s="29"/>
      <c r="WOJ230" s="29"/>
      <c r="WOK230" s="29"/>
      <c r="WOL230" s="29"/>
      <c r="WOM230" s="29"/>
      <c r="WON230" s="29"/>
      <c r="WOO230" s="29"/>
      <c r="WOP230" s="29"/>
      <c r="WOQ230" s="29"/>
      <c r="WOR230" s="29"/>
      <c r="WOS230" s="29"/>
      <c r="WOT230" s="29"/>
      <c r="WOU230" s="29"/>
      <c r="WOV230" s="29"/>
      <c r="WOW230" s="29"/>
      <c r="WOX230" s="29"/>
      <c r="WOY230" s="29"/>
      <c r="WOZ230" s="29"/>
      <c r="WPA230" s="29"/>
      <c r="WPB230" s="29"/>
      <c r="WPC230" s="29"/>
      <c r="WPD230" s="29"/>
      <c r="WPE230" s="29"/>
      <c r="WPF230" s="29"/>
      <c r="WPG230" s="29"/>
      <c r="WPH230" s="29"/>
      <c r="WPI230" s="29"/>
      <c r="WPJ230" s="29"/>
      <c r="WPK230" s="29"/>
      <c r="WPL230" s="29"/>
      <c r="WPM230" s="29"/>
      <c r="WPN230" s="29"/>
      <c r="WPO230" s="29"/>
      <c r="WPP230" s="29"/>
      <c r="WPQ230" s="29"/>
      <c r="WPR230" s="29"/>
      <c r="WPS230" s="29"/>
      <c r="WPT230" s="29"/>
      <c r="WPU230" s="29"/>
      <c r="WPV230" s="29"/>
      <c r="WPW230" s="29"/>
      <c r="WPX230" s="29"/>
      <c r="WPY230" s="29"/>
      <c r="WPZ230" s="29"/>
      <c r="WQA230" s="29"/>
      <c r="WQB230" s="29"/>
      <c r="WQC230" s="29"/>
      <c r="WQD230" s="29"/>
      <c r="WQE230" s="29"/>
      <c r="WQF230" s="29"/>
      <c r="WQG230" s="29"/>
      <c r="WQH230" s="29"/>
      <c r="WQI230" s="29"/>
      <c r="WQJ230" s="29"/>
      <c r="WQK230" s="29"/>
      <c r="WQL230" s="29"/>
      <c r="WQM230" s="29"/>
      <c r="WQN230" s="29"/>
      <c r="WQO230" s="29"/>
      <c r="WQP230" s="29"/>
      <c r="WQQ230" s="29"/>
      <c r="WQR230" s="29"/>
      <c r="WQS230" s="29"/>
      <c r="WQT230" s="29"/>
      <c r="WQU230" s="29"/>
      <c r="WQV230" s="29"/>
      <c r="WQW230" s="29"/>
      <c r="WQX230" s="29"/>
      <c r="WQY230" s="29"/>
      <c r="WQZ230" s="29"/>
      <c r="WRA230" s="29"/>
      <c r="WRB230" s="29"/>
      <c r="WRC230" s="29"/>
      <c r="WRD230" s="29"/>
      <c r="WRE230" s="29"/>
      <c r="WRF230" s="29"/>
      <c r="WRG230" s="29"/>
      <c r="WRH230" s="29"/>
      <c r="WRI230" s="29"/>
      <c r="WRJ230" s="29"/>
      <c r="WRK230" s="29"/>
      <c r="WRL230" s="29"/>
      <c r="WRM230" s="29"/>
      <c r="WRN230" s="29"/>
      <c r="WRO230" s="29"/>
      <c r="WRP230" s="29"/>
      <c r="WRQ230" s="29"/>
      <c r="WRR230" s="29"/>
      <c r="WRS230" s="29"/>
      <c r="WRT230" s="29"/>
      <c r="WRU230" s="29"/>
      <c r="WRV230" s="29"/>
      <c r="WRW230" s="29"/>
      <c r="WRX230" s="29"/>
      <c r="WRY230" s="29"/>
      <c r="WRZ230" s="29"/>
      <c r="WSA230" s="29"/>
      <c r="WSB230" s="29"/>
      <c r="WSC230" s="29"/>
      <c r="WSD230" s="29"/>
      <c r="WSE230" s="29"/>
      <c r="WSF230" s="29"/>
      <c r="WSG230" s="29"/>
      <c r="WSH230" s="29"/>
      <c r="WSI230" s="29"/>
      <c r="WSJ230" s="29"/>
      <c r="WSK230" s="29"/>
      <c r="WSL230" s="29"/>
      <c r="WSM230" s="29"/>
      <c r="WSN230" s="29"/>
      <c r="WSO230" s="29"/>
      <c r="WSP230" s="29"/>
      <c r="WSQ230" s="29"/>
      <c r="WSR230" s="29"/>
      <c r="WSS230" s="29"/>
      <c r="WST230" s="29"/>
      <c r="WSU230" s="29"/>
      <c r="WSV230" s="29"/>
      <c r="WSW230" s="29"/>
      <c r="WSX230" s="29"/>
      <c r="WSY230" s="29"/>
      <c r="WSZ230" s="29"/>
      <c r="WTA230" s="29"/>
      <c r="WTB230" s="29"/>
      <c r="WTC230" s="29"/>
      <c r="WTD230" s="29"/>
      <c r="WTE230" s="29"/>
      <c r="WTF230" s="29"/>
      <c r="WTG230" s="29"/>
      <c r="WTH230" s="29"/>
      <c r="WTI230" s="29"/>
      <c r="WTJ230" s="29"/>
      <c r="WTK230" s="29"/>
      <c r="WTL230" s="29"/>
      <c r="WTM230" s="29"/>
      <c r="WTN230" s="29"/>
      <c r="WTO230" s="29"/>
      <c r="WTP230" s="29"/>
      <c r="WTQ230" s="29"/>
      <c r="WTR230" s="29"/>
      <c r="WTS230" s="29"/>
      <c r="WTT230" s="29"/>
      <c r="WTU230" s="29"/>
      <c r="WTV230" s="29"/>
      <c r="WTW230" s="29"/>
      <c r="WTX230" s="29"/>
      <c r="WTY230" s="29"/>
      <c r="WTZ230" s="29"/>
      <c r="WUA230" s="29"/>
      <c r="WUB230" s="29"/>
      <c r="WUC230" s="29"/>
      <c r="WUD230" s="29"/>
      <c r="WUE230" s="29"/>
      <c r="WUF230" s="29"/>
      <c r="WUG230" s="29"/>
      <c r="WUH230" s="29"/>
      <c r="WUI230" s="29"/>
      <c r="WUJ230" s="29"/>
      <c r="WUK230" s="29"/>
      <c r="WUL230" s="29"/>
      <c r="WUM230" s="29"/>
      <c r="WUN230" s="29"/>
      <c r="WUO230" s="29"/>
      <c r="WUP230" s="29"/>
      <c r="WUQ230" s="29"/>
      <c r="WUR230" s="29"/>
      <c r="WUS230" s="29"/>
      <c r="WUT230" s="29"/>
      <c r="WUU230" s="29"/>
      <c r="WUV230" s="29"/>
      <c r="WUW230" s="29"/>
      <c r="WUX230" s="29"/>
      <c r="WUY230" s="29"/>
      <c r="WUZ230" s="29"/>
      <c r="WVA230" s="29"/>
      <c r="WVB230" s="29"/>
      <c r="WVC230" s="29"/>
      <c r="WVD230" s="29"/>
      <c r="WVE230" s="29"/>
      <c r="WVF230" s="29"/>
      <c r="WVG230" s="29"/>
      <c r="WVH230" s="29"/>
      <c r="WVI230" s="29"/>
      <c r="WVJ230" s="29"/>
      <c r="WVK230" s="29"/>
      <c r="WVL230" s="29"/>
      <c r="WVM230" s="29"/>
      <c r="WVN230" s="29"/>
      <c r="WVO230" s="29"/>
      <c r="WVP230" s="29"/>
      <c r="WVQ230" s="29"/>
      <c r="WVR230" s="29"/>
      <c r="WVS230" s="29"/>
    </row>
    <row r="231" spans="1:16139" s="26" customFormat="1" ht="53.25" customHeight="1">
      <c r="A231" s="21" t="s">
        <v>274</v>
      </c>
      <c r="B231" s="8" t="s">
        <v>275</v>
      </c>
      <c r="C231" s="8" t="s">
        <v>297</v>
      </c>
      <c r="D231" s="8" t="s">
        <v>307</v>
      </c>
      <c r="E231" s="8"/>
      <c r="F231" s="8"/>
      <c r="G231" s="9">
        <f>'2023'!G234</f>
        <v>9</v>
      </c>
      <c r="H231" s="9">
        <f>'2023'!H234</f>
        <v>3</v>
      </c>
      <c r="I231" s="9">
        <f>'2023'!I234</f>
        <v>0</v>
      </c>
      <c r="J231" s="9">
        <f>'2023'!J234</f>
        <v>4.5</v>
      </c>
      <c r="K231" s="9">
        <f t="shared" si="61"/>
        <v>16.5</v>
      </c>
      <c r="L231" s="30">
        <v>4529.4799999999996</v>
      </c>
      <c r="M231" s="10">
        <v>5004.0952164009113</v>
      </c>
      <c r="N231" s="23">
        <v>2249.7280000000005</v>
      </c>
      <c r="O231" s="10">
        <v>2339.7171200000007</v>
      </c>
      <c r="P231" s="11">
        <f t="shared" si="62"/>
        <v>20517.767999999993</v>
      </c>
      <c r="Q231" s="11">
        <f t="shared" si="63"/>
        <v>6839.2559999999976</v>
      </c>
      <c r="R231" s="11">
        <f t="shared" si="63"/>
        <v>0</v>
      </c>
      <c r="S231" s="11">
        <f t="shared" si="64"/>
        <v>11989.701433804097</v>
      </c>
      <c r="T231" s="11">
        <f t="shared" si="65"/>
        <v>39346.725433804088</v>
      </c>
      <c r="U231" s="27"/>
      <c r="V231" s="25"/>
      <c r="W231" s="25"/>
      <c r="X231" s="13"/>
      <c r="Y231" s="13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</row>
    <row r="232" spans="1:16139" s="31" customFormat="1" ht="53.25" customHeight="1">
      <c r="A232" s="21">
        <v>2919003805</v>
      </c>
      <c r="B232" s="8" t="s">
        <v>276</v>
      </c>
      <c r="C232" s="8" t="s">
        <v>138</v>
      </c>
      <c r="D232" s="8" t="s">
        <v>277</v>
      </c>
      <c r="E232" s="8"/>
      <c r="F232" s="8"/>
      <c r="G232" s="9">
        <f>'2023'!G235</f>
        <v>17.635999999999999</v>
      </c>
      <c r="H232" s="9">
        <f>'2023'!H235</f>
        <v>11.757999999999999</v>
      </c>
      <c r="I232" s="9">
        <f>'2023'!I235</f>
        <v>5.8789999999999996</v>
      </c>
      <c r="J232" s="9">
        <f>'2023'!J235</f>
        <v>17.637</v>
      </c>
      <c r="K232" s="9">
        <f t="shared" si="61"/>
        <v>52.91</v>
      </c>
      <c r="L232" s="23">
        <v>3236.6099999999997</v>
      </c>
      <c r="M232" s="10">
        <v>3567.4634666666684</v>
      </c>
      <c r="N232" s="23">
        <v>1901.4528000000003</v>
      </c>
      <c r="O232" s="10">
        <v>1977.5109120000004</v>
      </c>
      <c r="P232" s="11">
        <f t="shared" si="62"/>
        <v>23546.83237919999</v>
      </c>
      <c r="Q232" s="11">
        <f t="shared" si="63"/>
        <v>15698.778357599993</v>
      </c>
      <c r="R232" s="11">
        <f t="shared" si="63"/>
        <v>9347.3310688853398</v>
      </c>
      <c r="S232" s="11">
        <f t="shared" si="64"/>
        <v>28041.993206656025</v>
      </c>
      <c r="T232" s="11">
        <f t="shared" si="65"/>
        <v>76634.935012341346</v>
      </c>
      <c r="U232" s="24"/>
      <c r="V232" s="25"/>
      <c r="W232" s="25"/>
      <c r="X232" s="13"/>
      <c r="Y232" s="13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  <c r="AMK232" s="29"/>
      <c r="AML232" s="29"/>
      <c r="AMM232" s="29"/>
      <c r="AMN232" s="29"/>
      <c r="AMO232" s="29"/>
      <c r="AMP232" s="29"/>
      <c r="AMQ232" s="29"/>
      <c r="AMR232" s="29"/>
      <c r="AMS232" s="29"/>
      <c r="AMT232" s="29"/>
      <c r="AMU232" s="29"/>
      <c r="AMV232" s="29"/>
      <c r="AMW232" s="29"/>
      <c r="AMX232" s="29"/>
      <c r="AMY232" s="29"/>
      <c r="AMZ232" s="29"/>
      <c r="ANA232" s="29"/>
      <c r="ANB232" s="29"/>
      <c r="ANC232" s="29"/>
      <c r="AND232" s="29"/>
      <c r="ANE232" s="29"/>
      <c r="ANF232" s="29"/>
      <c r="ANG232" s="29"/>
      <c r="ANH232" s="29"/>
      <c r="ANI232" s="29"/>
      <c r="ANJ232" s="29"/>
      <c r="ANK232" s="29"/>
      <c r="ANL232" s="29"/>
      <c r="ANM232" s="29"/>
      <c r="ANN232" s="29"/>
      <c r="ANO232" s="29"/>
      <c r="ANP232" s="29"/>
      <c r="ANQ232" s="29"/>
      <c r="ANR232" s="29"/>
      <c r="ANS232" s="29"/>
      <c r="ANT232" s="29"/>
      <c r="ANU232" s="29"/>
      <c r="ANV232" s="29"/>
      <c r="ANW232" s="29"/>
      <c r="ANX232" s="29"/>
      <c r="ANY232" s="29"/>
      <c r="ANZ232" s="29"/>
      <c r="AOA232" s="29"/>
      <c r="AOB232" s="29"/>
      <c r="AOC232" s="29"/>
      <c r="AOD232" s="29"/>
      <c r="AOE232" s="29"/>
      <c r="AOF232" s="29"/>
      <c r="AOG232" s="29"/>
      <c r="AOH232" s="29"/>
      <c r="AOI232" s="29"/>
      <c r="AOJ232" s="29"/>
      <c r="AOK232" s="29"/>
      <c r="AOL232" s="29"/>
      <c r="AOM232" s="29"/>
      <c r="AON232" s="29"/>
      <c r="AOO232" s="29"/>
      <c r="AOP232" s="29"/>
      <c r="AOQ232" s="29"/>
      <c r="AOR232" s="29"/>
      <c r="AOS232" s="29"/>
      <c r="AOT232" s="29"/>
      <c r="AOU232" s="29"/>
      <c r="AOV232" s="29"/>
      <c r="AOW232" s="29"/>
      <c r="AOX232" s="29"/>
      <c r="AOY232" s="29"/>
      <c r="AOZ232" s="29"/>
      <c r="APA232" s="29"/>
      <c r="APB232" s="29"/>
      <c r="APC232" s="29"/>
      <c r="APD232" s="29"/>
      <c r="APE232" s="29"/>
      <c r="APF232" s="29"/>
      <c r="APG232" s="29"/>
      <c r="APH232" s="29"/>
      <c r="API232" s="29"/>
      <c r="APJ232" s="29"/>
      <c r="APK232" s="29"/>
      <c r="APL232" s="29"/>
      <c r="APM232" s="29"/>
      <c r="APN232" s="29"/>
      <c r="APO232" s="29"/>
      <c r="APP232" s="29"/>
      <c r="APQ232" s="29"/>
      <c r="APR232" s="29"/>
      <c r="APS232" s="29"/>
      <c r="APT232" s="29"/>
      <c r="APU232" s="29"/>
      <c r="APV232" s="29"/>
      <c r="APW232" s="29"/>
      <c r="APX232" s="29"/>
      <c r="APY232" s="29"/>
      <c r="APZ232" s="29"/>
      <c r="AQA232" s="29"/>
      <c r="AQB232" s="29"/>
      <c r="AQC232" s="29"/>
      <c r="AQD232" s="29"/>
      <c r="AQE232" s="29"/>
      <c r="AQF232" s="29"/>
      <c r="AQG232" s="29"/>
      <c r="AQH232" s="29"/>
      <c r="AQI232" s="29"/>
      <c r="AQJ232" s="29"/>
      <c r="AQK232" s="29"/>
      <c r="AQL232" s="29"/>
      <c r="AQM232" s="29"/>
      <c r="AQN232" s="29"/>
      <c r="AQO232" s="29"/>
      <c r="AQP232" s="29"/>
      <c r="AQQ232" s="29"/>
      <c r="AQR232" s="29"/>
      <c r="AQS232" s="29"/>
      <c r="AQT232" s="29"/>
      <c r="AQU232" s="29"/>
      <c r="AQV232" s="29"/>
      <c r="AQW232" s="29"/>
      <c r="AQX232" s="29"/>
      <c r="AQY232" s="29"/>
      <c r="AQZ232" s="29"/>
      <c r="ARA232" s="29"/>
      <c r="ARB232" s="29"/>
      <c r="ARC232" s="29"/>
      <c r="ARD232" s="29"/>
      <c r="ARE232" s="29"/>
      <c r="ARF232" s="29"/>
      <c r="ARG232" s="29"/>
      <c r="ARH232" s="29"/>
      <c r="ARI232" s="29"/>
      <c r="ARJ232" s="29"/>
      <c r="ARK232" s="29"/>
      <c r="ARL232" s="29"/>
      <c r="ARM232" s="29"/>
      <c r="ARN232" s="29"/>
      <c r="ARO232" s="29"/>
      <c r="ARP232" s="29"/>
      <c r="ARQ232" s="29"/>
      <c r="ARR232" s="29"/>
      <c r="ARS232" s="29"/>
      <c r="ART232" s="29"/>
      <c r="ARU232" s="29"/>
      <c r="ARV232" s="29"/>
      <c r="ARW232" s="29"/>
      <c r="ARX232" s="29"/>
      <c r="ARY232" s="29"/>
      <c r="ARZ232" s="29"/>
      <c r="ASA232" s="29"/>
      <c r="ASB232" s="29"/>
      <c r="ASC232" s="29"/>
      <c r="ASD232" s="29"/>
      <c r="ASE232" s="29"/>
      <c r="ASF232" s="29"/>
      <c r="ASG232" s="29"/>
      <c r="ASH232" s="29"/>
      <c r="ASI232" s="29"/>
      <c r="ASJ232" s="29"/>
      <c r="ASK232" s="29"/>
      <c r="ASL232" s="29"/>
      <c r="ASM232" s="29"/>
      <c r="ASN232" s="29"/>
      <c r="ASO232" s="29"/>
      <c r="ASP232" s="29"/>
      <c r="ASQ232" s="29"/>
      <c r="ASR232" s="29"/>
      <c r="ASS232" s="29"/>
      <c r="AST232" s="29"/>
      <c r="ASU232" s="29"/>
      <c r="ASV232" s="29"/>
      <c r="ASW232" s="29"/>
      <c r="ASX232" s="29"/>
      <c r="ASY232" s="29"/>
      <c r="ASZ232" s="29"/>
      <c r="ATA232" s="29"/>
      <c r="ATB232" s="29"/>
      <c r="ATC232" s="29"/>
      <c r="ATD232" s="29"/>
      <c r="ATE232" s="29"/>
      <c r="ATF232" s="29"/>
      <c r="ATG232" s="29"/>
      <c r="ATH232" s="29"/>
      <c r="ATI232" s="29"/>
      <c r="ATJ232" s="29"/>
      <c r="ATK232" s="29"/>
      <c r="ATL232" s="29"/>
      <c r="ATM232" s="29"/>
      <c r="ATN232" s="29"/>
      <c r="ATO232" s="29"/>
      <c r="ATP232" s="29"/>
      <c r="ATQ232" s="29"/>
      <c r="ATR232" s="29"/>
      <c r="ATS232" s="29"/>
      <c r="ATT232" s="29"/>
      <c r="ATU232" s="29"/>
      <c r="ATV232" s="29"/>
      <c r="ATW232" s="29"/>
      <c r="ATX232" s="29"/>
      <c r="ATY232" s="29"/>
      <c r="ATZ232" s="29"/>
      <c r="AUA232" s="29"/>
      <c r="AUB232" s="29"/>
      <c r="AUC232" s="29"/>
      <c r="AUD232" s="29"/>
      <c r="AUE232" s="29"/>
      <c r="AUF232" s="29"/>
      <c r="AUG232" s="29"/>
      <c r="AUH232" s="29"/>
      <c r="AUI232" s="29"/>
      <c r="AUJ232" s="29"/>
      <c r="AUK232" s="29"/>
      <c r="AUL232" s="29"/>
      <c r="AUM232" s="29"/>
      <c r="AUN232" s="29"/>
      <c r="AUO232" s="29"/>
      <c r="AUP232" s="29"/>
      <c r="AUQ232" s="29"/>
      <c r="AUR232" s="29"/>
      <c r="AUS232" s="29"/>
      <c r="AUT232" s="29"/>
      <c r="AUU232" s="29"/>
      <c r="AUV232" s="29"/>
      <c r="AUW232" s="29"/>
      <c r="AUX232" s="29"/>
      <c r="AUY232" s="29"/>
      <c r="AUZ232" s="29"/>
      <c r="AVA232" s="29"/>
      <c r="AVB232" s="29"/>
      <c r="AVC232" s="29"/>
      <c r="AVD232" s="29"/>
      <c r="AVE232" s="29"/>
      <c r="AVF232" s="29"/>
      <c r="AVG232" s="29"/>
      <c r="AVH232" s="29"/>
      <c r="AVI232" s="29"/>
      <c r="AVJ232" s="29"/>
      <c r="AVK232" s="29"/>
      <c r="AVL232" s="29"/>
      <c r="AVM232" s="29"/>
      <c r="AVN232" s="29"/>
      <c r="AVO232" s="29"/>
      <c r="AVP232" s="29"/>
      <c r="AVQ232" s="29"/>
      <c r="AVR232" s="29"/>
      <c r="AVS232" s="29"/>
      <c r="AVT232" s="29"/>
      <c r="AVU232" s="29"/>
      <c r="AVV232" s="29"/>
      <c r="AVW232" s="29"/>
      <c r="AVX232" s="29"/>
      <c r="AVY232" s="29"/>
      <c r="AVZ232" s="29"/>
      <c r="AWA232" s="29"/>
      <c r="AWB232" s="29"/>
      <c r="AWC232" s="29"/>
      <c r="AWD232" s="29"/>
      <c r="AWE232" s="29"/>
      <c r="AWF232" s="29"/>
      <c r="AWG232" s="29"/>
      <c r="AWH232" s="29"/>
      <c r="AWI232" s="29"/>
      <c r="AWJ232" s="29"/>
      <c r="AWK232" s="29"/>
      <c r="AWL232" s="29"/>
      <c r="AWM232" s="29"/>
      <c r="AWN232" s="29"/>
      <c r="AWO232" s="29"/>
      <c r="AWP232" s="29"/>
      <c r="AWQ232" s="29"/>
      <c r="AWR232" s="29"/>
      <c r="AWS232" s="29"/>
      <c r="AWT232" s="29"/>
      <c r="AWU232" s="29"/>
      <c r="AWV232" s="29"/>
      <c r="AWW232" s="29"/>
      <c r="AWX232" s="29"/>
      <c r="AWY232" s="29"/>
      <c r="AWZ232" s="29"/>
      <c r="AXA232" s="29"/>
      <c r="AXB232" s="29"/>
      <c r="AXC232" s="29"/>
      <c r="AXD232" s="29"/>
      <c r="AXE232" s="29"/>
      <c r="AXF232" s="29"/>
      <c r="AXG232" s="29"/>
      <c r="AXH232" s="29"/>
      <c r="AXI232" s="29"/>
      <c r="AXJ232" s="29"/>
      <c r="AXK232" s="29"/>
      <c r="AXL232" s="29"/>
      <c r="AXM232" s="29"/>
      <c r="AXN232" s="29"/>
      <c r="AXO232" s="29"/>
      <c r="AXP232" s="29"/>
      <c r="AXQ232" s="29"/>
      <c r="AXR232" s="29"/>
      <c r="AXS232" s="29"/>
      <c r="AXT232" s="29"/>
      <c r="AXU232" s="29"/>
      <c r="AXV232" s="29"/>
      <c r="AXW232" s="29"/>
      <c r="AXX232" s="29"/>
      <c r="AXY232" s="29"/>
      <c r="AXZ232" s="29"/>
      <c r="AYA232" s="29"/>
      <c r="AYB232" s="29"/>
      <c r="AYC232" s="29"/>
      <c r="AYD232" s="29"/>
      <c r="AYE232" s="29"/>
      <c r="AYF232" s="29"/>
      <c r="AYG232" s="29"/>
      <c r="AYH232" s="29"/>
      <c r="AYI232" s="29"/>
      <c r="AYJ232" s="29"/>
      <c r="AYK232" s="29"/>
      <c r="AYL232" s="29"/>
      <c r="AYM232" s="29"/>
      <c r="AYN232" s="29"/>
      <c r="AYO232" s="29"/>
      <c r="AYP232" s="29"/>
      <c r="AYQ232" s="29"/>
      <c r="AYR232" s="29"/>
      <c r="AYS232" s="29"/>
      <c r="AYT232" s="29"/>
      <c r="AYU232" s="29"/>
      <c r="AYV232" s="29"/>
      <c r="AYW232" s="29"/>
      <c r="AYX232" s="29"/>
      <c r="AYY232" s="29"/>
      <c r="AYZ232" s="29"/>
      <c r="AZA232" s="29"/>
      <c r="AZB232" s="29"/>
      <c r="AZC232" s="29"/>
      <c r="AZD232" s="29"/>
      <c r="AZE232" s="29"/>
      <c r="AZF232" s="29"/>
      <c r="AZG232" s="29"/>
      <c r="AZH232" s="29"/>
      <c r="AZI232" s="29"/>
      <c r="AZJ232" s="29"/>
      <c r="AZK232" s="29"/>
      <c r="AZL232" s="29"/>
      <c r="AZM232" s="29"/>
      <c r="AZN232" s="29"/>
      <c r="AZO232" s="29"/>
      <c r="AZP232" s="29"/>
      <c r="AZQ232" s="29"/>
      <c r="AZR232" s="29"/>
      <c r="AZS232" s="29"/>
      <c r="AZT232" s="29"/>
      <c r="AZU232" s="29"/>
      <c r="AZV232" s="29"/>
      <c r="AZW232" s="29"/>
      <c r="AZX232" s="29"/>
      <c r="AZY232" s="29"/>
      <c r="AZZ232" s="29"/>
      <c r="BAA232" s="29"/>
      <c r="BAB232" s="29"/>
      <c r="BAC232" s="29"/>
      <c r="BAD232" s="29"/>
      <c r="BAE232" s="29"/>
      <c r="BAF232" s="29"/>
      <c r="BAG232" s="29"/>
      <c r="BAH232" s="29"/>
      <c r="BAI232" s="29"/>
      <c r="BAJ232" s="29"/>
      <c r="BAK232" s="29"/>
      <c r="BAL232" s="29"/>
      <c r="BAM232" s="29"/>
      <c r="BAN232" s="29"/>
      <c r="BAO232" s="29"/>
      <c r="BAP232" s="29"/>
      <c r="BAQ232" s="29"/>
      <c r="BAR232" s="29"/>
      <c r="BAS232" s="29"/>
      <c r="BAT232" s="29"/>
      <c r="BAU232" s="29"/>
      <c r="BAV232" s="29"/>
      <c r="BAW232" s="29"/>
      <c r="BAX232" s="29"/>
      <c r="BAY232" s="29"/>
      <c r="BAZ232" s="29"/>
      <c r="BBA232" s="29"/>
      <c r="BBB232" s="29"/>
      <c r="BBC232" s="29"/>
      <c r="BBD232" s="29"/>
      <c r="BBE232" s="29"/>
      <c r="BBF232" s="29"/>
      <c r="BBG232" s="29"/>
      <c r="BBH232" s="29"/>
      <c r="BBI232" s="29"/>
      <c r="BBJ232" s="29"/>
      <c r="BBK232" s="29"/>
      <c r="BBL232" s="29"/>
      <c r="BBM232" s="29"/>
      <c r="BBN232" s="29"/>
      <c r="BBO232" s="29"/>
      <c r="BBP232" s="29"/>
      <c r="BBQ232" s="29"/>
      <c r="BBR232" s="29"/>
      <c r="BBS232" s="29"/>
      <c r="BBT232" s="29"/>
      <c r="BBU232" s="29"/>
      <c r="BBV232" s="29"/>
      <c r="BBW232" s="29"/>
      <c r="BBX232" s="29"/>
      <c r="BBY232" s="29"/>
      <c r="BBZ232" s="29"/>
      <c r="BCA232" s="29"/>
      <c r="BCB232" s="29"/>
      <c r="BCC232" s="29"/>
      <c r="BCD232" s="29"/>
      <c r="BCE232" s="29"/>
      <c r="BCF232" s="29"/>
      <c r="BCG232" s="29"/>
      <c r="BCH232" s="29"/>
      <c r="BCI232" s="29"/>
      <c r="BCJ232" s="29"/>
      <c r="BCK232" s="29"/>
      <c r="BCL232" s="29"/>
      <c r="BCM232" s="29"/>
      <c r="BCN232" s="29"/>
      <c r="BCO232" s="29"/>
      <c r="BCP232" s="29"/>
      <c r="BCQ232" s="29"/>
      <c r="BCR232" s="29"/>
      <c r="BCS232" s="29"/>
      <c r="BCT232" s="29"/>
      <c r="BCU232" s="29"/>
      <c r="BCV232" s="29"/>
      <c r="BCW232" s="29"/>
      <c r="BCX232" s="29"/>
      <c r="BCY232" s="29"/>
      <c r="BCZ232" s="29"/>
      <c r="BDA232" s="29"/>
      <c r="BDB232" s="29"/>
      <c r="BDC232" s="29"/>
      <c r="BDD232" s="29"/>
      <c r="BDE232" s="29"/>
      <c r="BDF232" s="29"/>
      <c r="BDG232" s="29"/>
      <c r="BDH232" s="29"/>
      <c r="BDI232" s="29"/>
      <c r="BDJ232" s="29"/>
      <c r="BDK232" s="29"/>
      <c r="BDL232" s="29"/>
      <c r="BDM232" s="29"/>
      <c r="BDN232" s="29"/>
      <c r="BDO232" s="29"/>
      <c r="BDP232" s="29"/>
      <c r="BDQ232" s="29"/>
      <c r="BDR232" s="29"/>
      <c r="BDS232" s="29"/>
      <c r="BDT232" s="29"/>
      <c r="BDU232" s="29"/>
      <c r="BDV232" s="29"/>
      <c r="BDW232" s="29"/>
      <c r="BDX232" s="29"/>
      <c r="BDY232" s="29"/>
      <c r="BDZ232" s="29"/>
      <c r="BEA232" s="29"/>
      <c r="BEB232" s="29"/>
      <c r="BEC232" s="29"/>
      <c r="BED232" s="29"/>
      <c r="BEE232" s="29"/>
      <c r="BEF232" s="29"/>
      <c r="BEG232" s="29"/>
      <c r="BEH232" s="29"/>
      <c r="BEI232" s="29"/>
      <c r="BEJ232" s="29"/>
      <c r="BEK232" s="29"/>
      <c r="BEL232" s="29"/>
      <c r="BEM232" s="29"/>
      <c r="BEN232" s="29"/>
      <c r="BEO232" s="29"/>
      <c r="BEP232" s="29"/>
      <c r="BEQ232" s="29"/>
      <c r="BER232" s="29"/>
      <c r="BES232" s="29"/>
      <c r="BET232" s="29"/>
      <c r="BEU232" s="29"/>
      <c r="BEV232" s="29"/>
      <c r="BEW232" s="29"/>
      <c r="BEX232" s="29"/>
      <c r="BEY232" s="29"/>
      <c r="BEZ232" s="29"/>
      <c r="BFA232" s="29"/>
      <c r="BFB232" s="29"/>
      <c r="BFC232" s="29"/>
      <c r="BFD232" s="29"/>
      <c r="BFE232" s="29"/>
      <c r="BFF232" s="29"/>
      <c r="BFG232" s="29"/>
      <c r="BFH232" s="29"/>
      <c r="BFI232" s="29"/>
      <c r="BFJ232" s="29"/>
      <c r="BFK232" s="29"/>
      <c r="BFL232" s="29"/>
      <c r="BFM232" s="29"/>
      <c r="BFN232" s="29"/>
      <c r="BFO232" s="29"/>
      <c r="BFP232" s="29"/>
      <c r="BFQ232" s="29"/>
      <c r="BFR232" s="29"/>
      <c r="BFS232" s="29"/>
      <c r="BFT232" s="29"/>
      <c r="BFU232" s="29"/>
      <c r="BFV232" s="29"/>
      <c r="BFW232" s="29"/>
      <c r="BFX232" s="29"/>
      <c r="BFY232" s="29"/>
      <c r="BFZ232" s="29"/>
      <c r="BGA232" s="29"/>
      <c r="BGB232" s="29"/>
      <c r="BGC232" s="29"/>
      <c r="BGD232" s="29"/>
      <c r="BGE232" s="29"/>
      <c r="BGF232" s="29"/>
      <c r="BGG232" s="29"/>
      <c r="BGH232" s="29"/>
      <c r="BGI232" s="29"/>
      <c r="BGJ232" s="29"/>
      <c r="BGK232" s="29"/>
      <c r="BGL232" s="29"/>
      <c r="BGM232" s="29"/>
      <c r="BGN232" s="29"/>
      <c r="BGO232" s="29"/>
      <c r="BGP232" s="29"/>
      <c r="BGQ232" s="29"/>
      <c r="BGR232" s="29"/>
      <c r="BGS232" s="29"/>
      <c r="BGT232" s="29"/>
      <c r="BGU232" s="29"/>
      <c r="BGV232" s="29"/>
      <c r="BGW232" s="29"/>
      <c r="BGX232" s="29"/>
      <c r="BGY232" s="29"/>
      <c r="BGZ232" s="29"/>
      <c r="BHA232" s="29"/>
      <c r="BHB232" s="29"/>
      <c r="BHC232" s="29"/>
      <c r="BHD232" s="29"/>
      <c r="BHE232" s="29"/>
      <c r="BHF232" s="29"/>
      <c r="BHG232" s="29"/>
      <c r="BHH232" s="29"/>
      <c r="BHI232" s="29"/>
      <c r="BHJ232" s="29"/>
      <c r="BHK232" s="29"/>
      <c r="BHL232" s="29"/>
      <c r="BHM232" s="29"/>
      <c r="BHN232" s="29"/>
      <c r="BHO232" s="29"/>
      <c r="BHP232" s="29"/>
      <c r="BHQ232" s="29"/>
      <c r="BHR232" s="29"/>
      <c r="BHS232" s="29"/>
      <c r="BHT232" s="29"/>
      <c r="BHU232" s="29"/>
      <c r="BHV232" s="29"/>
      <c r="BHW232" s="29"/>
      <c r="BHX232" s="29"/>
      <c r="BHY232" s="29"/>
      <c r="BHZ232" s="29"/>
      <c r="BIA232" s="29"/>
      <c r="BIB232" s="29"/>
      <c r="BIC232" s="29"/>
      <c r="BID232" s="29"/>
      <c r="BIE232" s="29"/>
      <c r="BIF232" s="29"/>
      <c r="BIG232" s="29"/>
      <c r="BIH232" s="29"/>
      <c r="BII232" s="29"/>
      <c r="BIJ232" s="29"/>
      <c r="BIK232" s="29"/>
      <c r="BIL232" s="29"/>
      <c r="BIM232" s="29"/>
      <c r="BIN232" s="29"/>
      <c r="BIO232" s="29"/>
      <c r="BIP232" s="29"/>
      <c r="BIQ232" s="29"/>
      <c r="BIR232" s="29"/>
      <c r="BIS232" s="29"/>
      <c r="BIT232" s="29"/>
      <c r="BIU232" s="29"/>
      <c r="BIV232" s="29"/>
      <c r="BIW232" s="29"/>
      <c r="BIX232" s="29"/>
      <c r="BIY232" s="29"/>
      <c r="BIZ232" s="29"/>
      <c r="BJA232" s="29"/>
      <c r="BJB232" s="29"/>
      <c r="BJC232" s="29"/>
      <c r="BJD232" s="29"/>
      <c r="BJE232" s="29"/>
      <c r="BJF232" s="29"/>
      <c r="BJG232" s="29"/>
      <c r="BJH232" s="29"/>
      <c r="BJI232" s="29"/>
      <c r="BJJ232" s="29"/>
      <c r="BJK232" s="29"/>
      <c r="BJL232" s="29"/>
      <c r="BJM232" s="29"/>
      <c r="BJN232" s="29"/>
      <c r="BJO232" s="29"/>
      <c r="BJP232" s="29"/>
      <c r="BJQ232" s="29"/>
      <c r="BJR232" s="29"/>
      <c r="BJS232" s="29"/>
      <c r="BJT232" s="29"/>
      <c r="BJU232" s="29"/>
      <c r="BJV232" s="29"/>
      <c r="BJW232" s="29"/>
      <c r="BJX232" s="29"/>
      <c r="BJY232" s="29"/>
      <c r="BJZ232" s="29"/>
      <c r="BKA232" s="29"/>
      <c r="BKB232" s="29"/>
      <c r="BKC232" s="29"/>
      <c r="BKD232" s="29"/>
      <c r="BKE232" s="29"/>
      <c r="BKF232" s="29"/>
      <c r="BKG232" s="29"/>
      <c r="BKH232" s="29"/>
      <c r="BKI232" s="29"/>
      <c r="BKJ232" s="29"/>
      <c r="BKK232" s="29"/>
      <c r="BKL232" s="29"/>
      <c r="BKM232" s="29"/>
      <c r="BKN232" s="29"/>
      <c r="BKO232" s="29"/>
      <c r="BKP232" s="29"/>
      <c r="BKQ232" s="29"/>
      <c r="BKR232" s="29"/>
      <c r="BKS232" s="29"/>
      <c r="BKT232" s="29"/>
      <c r="BKU232" s="29"/>
      <c r="BKV232" s="29"/>
      <c r="BKW232" s="29"/>
      <c r="BKX232" s="29"/>
      <c r="BKY232" s="29"/>
      <c r="BKZ232" s="29"/>
      <c r="BLA232" s="29"/>
      <c r="BLB232" s="29"/>
      <c r="BLC232" s="29"/>
      <c r="BLD232" s="29"/>
      <c r="BLE232" s="29"/>
      <c r="BLF232" s="29"/>
      <c r="BLG232" s="29"/>
      <c r="BLH232" s="29"/>
      <c r="BLI232" s="29"/>
      <c r="BLJ232" s="29"/>
      <c r="BLK232" s="29"/>
      <c r="BLL232" s="29"/>
      <c r="BLM232" s="29"/>
      <c r="BLN232" s="29"/>
      <c r="BLO232" s="29"/>
      <c r="BLP232" s="29"/>
      <c r="BLQ232" s="29"/>
      <c r="BLR232" s="29"/>
      <c r="BLS232" s="29"/>
      <c r="BLT232" s="29"/>
      <c r="BLU232" s="29"/>
      <c r="BLV232" s="29"/>
      <c r="BLW232" s="29"/>
      <c r="BLX232" s="29"/>
      <c r="BLY232" s="29"/>
      <c r="BLZ232" s="29"/>
      <c r="BMA232" s="29"/>
      <c r="BMB232" s="29"/>
      <c r="BMC232" s="29"/>
      <c r="BMD232" s="29"/>
      <c r="BME232" s="29"/>
      <c r="BMF232" s="29"/>
      <c r="BMG232" s="29"/>
      <c r="BMH232" s="29"/>
      <c r="BMI232" s="29"/>
      <c r="BMJ232" s="29"/>
      <c r="BMK232" s="29"/>
      <c r="BML232" s="29"/>
      <c r="BMM232" s="29"/>
      <c r="BMN232" s="29"/>
      <c r="BMO232" s="29"/>
      <c r="BMP232" s="29"/>
      <c r="BMQ232" s="29"/>
      <c r="BMR232" s="29"/>
      <c r="BMS232" s="29"/>
      <c r="BMT232" s="29"/>
      <c r="BMU232" s="29"/>
      <c r="BMV232" s="29"/>
      <c r="BMW232" s="29"/>
      <c r="BMX232" s="29"/>
      <c r="BMY232" s="29"/>
      <c r="BMZ232" s="29"/>
      <c r="BNA232" s="29"/>
      <c r="BNB232" s="29"/>
      <c r="BNC232" s="29"/>
      <c r="BND232" s="29"/>
      <c r="BNE232" s="29"/>
      <c r="BNF232" s="29"/>
      <c r="BNG232" s="29"/>
      <c r="BNH232" s="29"/>
      <c r="BNI232" s="29"/>
      <c r="BNJ232" s="29"/>
      <c r="BNK232" s="29"/>
      <c r="BNL232" s="29"/>
      <c r="BNM232" s="29"/>
      <c r="BNN232" s="29"/>
      <c r="BNO232" s="29"/>
      <c r="BNP232" s="29"/>
      <c r="BNQ232" s="29"/>
      <c r="BNR232" s="29"/>
      <c r="BNS232" s="29"/>
      <c r="BNT232" s="29"/>
      <c r="BNU232" s="29"/>
      <c r="BNV232" s="29"/>
      <c r="BNW232" s="29"/>
      <c r="BNX232" s="29"/>
      <c r="BNY232" s="29"/>
      <c r="BNZ232" s="29"/>
      <c r="BOA232" s="29"/>
      <c r="BOB232" s="29"/>
      <c r="BOC232" s="29"/>
      <c r="BOD232" s="29"/>
      <c r="BOE232" s="29"/>
      <c r="BOF232" s="29"/>
      <c r="BOG232" s="29"/>
      <c r="BOH232" s="29"/>
      <c r="BOI232" s="29"/>
      <c r="BOJ232" s="29"/>
      <c r="BOK232" s="29"/>
      <c r="BOL232" s="29"/>
      <c r="BOM232" s="29"/>
      <c r="BON232" s="29"/>
      <c r="BOO232" s="29"/>
      <c r="BOP232" s="29"/>
      <c r="BOQ232" s="29"/>
      <c r="BOR232" s="29"/>
      <c r="BOS232" s="29"/>
      <c r="BOT232" s="29"/>
      <c r="BOU232" s="29"/>
      <c r="BOV232" s="29"/>
      <c r="BOW232" s="29"/>
      <c r="BOX232" s="29"/>
      <c r="BOY232" s="29"/>
      <c r="BOZ232" s="29"/>
      <c r="BPA232" s="29"/>
      <c r="BPB232" s="29"/>
      <c r="BPC232" s="29"/>
      <c r="BPD232" s="29"/>
      <c r="BPE232" s="29"/>
      <c r="BPF232" s="29"/>
      <c r="BPG232" s="29"/>
      <c r="BPH232" s="29"/>
      <c r="BPI232" s="29"/>
      <c r="BPJ232" s="29"/>
      <c r="BPK232" s="29"/>
      <c r="BPL232" s="29"/>
      <c r="BPM232" s="29"/>
      <c r="BPN232" s="29"/>
      <c r="BPO232" s="29"/>
      <c r="BPP232" s="29"/>
      <c r="BPQ232" s="29"/>
      <c r="BPR232" s="29"/>
      <c r="BPS232" s="29"/>
      <c r="BPT232" s="29"/>
      <c r="BPU232" s="29"/>
      <c r="BPV232" s="29"/>
      <c r="BPW232" s="29"/>
      <c r="BPX232" s="29"/>
      <c r="BPY232" s="29"/>
      <c r="BPZ232" s="29"/>
      <c r="BQA232" s="29"/>
      <c r="BQB232" s="29"/>
      <c r="BQC232" s="29"/>
      <c r="BQD232" s="29"/>
      <c r="BQE232" s="29"/>
      <c r="BQF232" s="29"/>
      <c r="BQG232" s="29"/>
      <c r="BQH232" s="29"/>
      <c r="BQI232" s="29"/>
      <c r="BQJ232" s="29"/>
      <c r="BQK232" s="29"/>
      <c r="BQL232" s="29"/>
      <c r="BQM232" s="29"/>
      <c r="BQN232" s="29"/>
      <c r="BQO232" s="29"/>
      <c r="BQP232" s="29"/>
      <c r="BQQ232" s="29"/>
      <c r="BQR232" s="29"/>
      <c r="BQS232" s="29"/>
      <c r="BQT232" s="29"/>
      <c r="BQU232" s="29"/>
      <c r="BQV232" s="29"/>
      <c r="BQW232" s="29"/>
      <c r="BQX232" s="29"/>
      <c r="BQY232" s="29"/>
      <c r="BQZ232" s="29"/>
      <c r="BRA232" s="29"/>
      <c r="BRB232" s="29"/>
      <c r="BRC232" s="29"/>
      <c r="BRD232" s="29"/>
      <c r="BRE232" s="29"/>
      <c r="BRF232" s="29"/>
      <c r="BRG232" s="29"/>
      <c r="BRH232" s="29"/>
      <c r="BRI232" s="29"/>
      <c r="BRJ232" s="29"/>
      <c r="BRK232" s="29"/>
      <c r="BRL232" s="29"/>
      <c r="BRM232" s="29"/>
      <c r="BRN232" s="29"/>
      <c r="BRO232" s="29"/>
      <c r="BRP232" s="29"/>
      <c r="BRQ232" s="29"/>
      <c r="BRR232" s="29"/>
      <c r="BRS232" s="29"/>
      <c r="BRT232" s="29"/>
      <c r="BRU232" s="29"/>
      <c r="BRV232" s="29"/>
      <c r="BRW232" s="29"/>
      <c r="BRX232" s="29"/>
      <c r="BRY232" s="29"/>
      <c r="BRZ232" s="29"/>
      <c r="BSA232" s="29"/>
      <c r="BSB232" s="29"/>
      <c r="BSC232" s="29"/>
      <c r="BSD232" s="29"/>
      <c r="BSE232" s="29"/>
      <c r="BSF232" s="29"/>
      <c r="BSG232" s="29"/>
      <c r="BSH232" s="29"/>
      <c r="BSI232" s="29"/>
      <c r="BSJ232" s="29"/>
      <c r="BSK232" s="29"/>
      <c r="BSL232" s="29"/>
      <c r="BSM232" s="29"/>
      <c r="BSN232" s="29"/>
      <c r="BSO232" s="29"/>
      <c r="BSP232" s="29"/>
      <c r="BSQ232" s="29"/>
      <c r="BSR232" s="29"/>
      <c r="BSS232" s="29"/>
      <c r="BST232" s="29"/>
      <c r="BSU232" s="29"/>
      <c r="BSV232" s="29"/>
      <c r="BSW232" s="29"/>
      <c r="BSX232" s="29"/>
      <c r="BSY232" s="29"/>
      <c r="BSZ232" s="29"/>
      <c r="BTA232" s="29"/>
      <c r="BTB232" s="29"/>
      <c r="BTC232" s="29"/>
      <c r="BTD232" s="29"/>
      <c r="BTE232" s="29"/>
      <c r="BTF232" s="29"/>
      <c r="BTG232" s="29"/>
      <c r="BTH232" s="29"/>
      <c r="BTI232" s="29"/>
      <c r="BTJ232" s="29"/>
      <c r="BTK232" s="29"/>
      <c r="BTL232" s="29"/>
      <c r="BTM232" s="29"/>
      <c r="BTN232" s="29"/>
      <c r="BTO232" s="29"/>
      <c r="BTP232" s="29"/>
      <c r="BTQ232" s="29"/>
      <c r="BTR232" s="29"/>
      <c r="BTS232" s="29"/>
      <c r="BTT232" s="29"/>
      <c r="BTU232" s="29"/>
      <c r="BTV232" s="29"/>
      <c r="BTW232" s="29"/>
      <c r="BTX232" s="29"/>
      <c r="BTY232" s="29"/>
      <c r="BTZ232" s="29"/>
      <c r="BUA232" s="29"/>
      <c r="BUB232" s="29"/>
      <c r="BUC232" s="29"/>
      <c r="BUD232" s="29"/>
      <c r="BUE232" s="29"/>
      <c r="BUF232" s="29"/>
      <c r="BUG232" s="29"/>
      <c r="BUH232" s="29"/>
      <c r="BUI232" s="29"/>
      <c r="BUJ232" s="29"/>
      <c r="BUK232" s="29"/>
      <c r="BUL232" s="29"/>
      <c r="BUM232" s="29"/>
      <c r="BUN232" s="29"/>
      <c r="BUO232" s="29"/>
      <c r="BUP232" s="29"/>
      <c r="BUQ232" s="29"/>
      <c r="BUR232" s="29"/>
      <c r="BUS232" s="29"/>
      <c r="BUT232" s="29"/>
      <c r="BUU232" s="29"/>
      <c r="BUV232" s="29"/>
      <c r="BUW232" s="29"/>
      <c r="BUX232" s="29"/>
      <c r="BUY232" s="29"/>
      <c r="BUZ232" s="29"/>
      <c r="BVA232" s="29"/>
      <c r="BVB232" s="29"/>
      <c r="BVC232" s="29"/>
      <c r="BVD232" s="29"/>
      <c r="BVE232" s="29"/>
      <c r="BVF232" s="29"/>
      <c r="BVG232" s="29"/>
      <c r="BVH232" s="29"/>
      <c r="BVI232" s="29"/>
      <c r="BVJ232" s="29"/>
      <c r="BVK232" s="29"/>
      <c r="BVL232" s="29"/>
      <c r="BVM232" s="29"/>
      <c r="BVN232" s="29"/>
      <c r="BVO232" s="29"/>
      <c r="BVP232" s="29"/>
      <c r="BVQ232" s="29"/>
      <c r="BVR232" s="29"/>
      <c r="BVS232" s="29"/>
      <c r="BVT232" s="29"/>
      <c r="BVU232" s="29"/>
      <c r="BVV232" s="29"/>
      <c r="BVW232" s="29"/>
      <c r="BVX232" s="29"/>
      <c r="BVY232" s="29"/>
      <c r="BVZ232" s="29"/>
      <c r="BWA232" s="29"/>
      <c r="BWB232" s="29"/>
      <c r="BWC232" s="29"/>
      <c r="BWD232" s="29"/>
      <c r="BWE232" s="29"/>
      <c r="BWF232" s="29"/>
      <c r="BWG232" s="29"/>
      <c r="BWH232" s="29"/>
      <c r="BWI232" s="29"/>
      <c r="BWJ232" s="29"/>
      <c r="BWK232" s="29"/>
      <c r="BWL232" s="29"/>
      <c r="BWM232" s="29"/>
      <c r="BWN232" s="29"/>
      <c r="BWO232" s="29"/>
      <c r="BWP232" s="29"/>
      <c r="BWQ232" s="29"/>
      <c r="BWR232" s="29"/>
      <c r="BWS232" s="29"/>
      <c r="BWT232" s="29"/>
      <c r="BWU232" s="29"/>
      <c r="BWV232" s="29"/>
      <c r="BWW232" s="29"/>
      <c r="BWX232" s="29"/>
      <c r="BWY232" s="29"/>
      <c r="BWZ232" s="29"/>
      <c r="BXA232" s="29"/>
      <c r="BXB232" s="29"/>
      <c r="BXC232" s="29"/>
      <c r="BXD232" s="29"/>
      <c r="BXE232" s="29"/>
      <c r="BXF232" s="29"/>
      <c r="BXG232" s="29"/>
      <c r="BXH232" s="29"/>
      <c r="BXI232" s="29"/>
      <c r="BXJ232" s="29"/>
      <c r="BXK232" s="29"/>
      <c r="BXL232" s="29"/>
      <c r="BXM232" s="29"/>
      <c r="BXN232" s="29"/>
      <c r="BXO232" s="29"/>
      <c r="BXP232" s="29"/>
      <c r="BXQ232" s="29"/>
      <c r="BXR232" s="29"/>
      <c r="BXS232" s="29"/>
      <c r="BXT232" s="29"/>
      <c r="BXU232" s="29"/>
      <c r="BXV232" s="29"/>
      <c r="BXW232" s="29"/>
      <c r="BXX232" s="29"/>
      <c r="BXY232" s="29"/>
      <c r="BXZ232" s="29"/>
      <c r="BYA232" s="29"/>
      <c r="BYB232" s="29"/>
      <c r="BYC232" s="29"/>
      <c r="BYD232" s="29"/>
      <c r="BYE232" s="29"/>
      <c r="BYF232" s="29"/>
      <c r="BYG232" s="29"/>
      <c r="BYH232" s="29"/>
      <c r="BYI232" s="29"/>
      <c r="BYJ232" s="29"/>
      <c r="BYK232" s="29"/>
      <c r="BYL232" s="29"/>
      <c r="BYM232" s="29"/>
      <c r="BYN232" s="29"/>
      <c r="BYO232" s="29"/>
      <c r="BYP232" s="29"/>
      <c r="BYQ232" s="29"/>
      <c r="BYR232" s="29"/>
      <c r="BYS232" s="29"/>
      <c r="BYT232" s="29"/>
      <c r="BYU232" s="29"/>
      <c r="BYV232" s="29"/>
      <c r="BYW232" s="29"/>
      <c r="BYX232" s="29"/>
      <c r="BYY232" s="29"/>
      <c r="BYZ232" s="29"/>
      <c r="BZA232" s="29"/>
      <c r="BZB232" s="29"/>
      <c r="BZC232" s="29"/>
      <c r="BZD232" s="29"/>
      <c r="BZE232" s="29"/>
      <c r="BZF232" s="29"/>
      <c r="BZG232" s="29"/>
      <c r="BZH232" s="29"/>
      <c r="BZI232" s="29"/>
      <c r="BZJ232" s="29"/>
      <c r="BZK232" s="29"/>
      <c r="BZL232" s="29"/>
      <c r="BZM232" s="29"/>
      <c r="BZN232" s="29"/>
      <c r="BZO232" s="29"/>
      <c r="BZP232" s="29"/>
      <c r="BZQ232" s="29"/>
      <c r="BZR232" s="29"/>
      <c r="BZS232" s="29"/>
      <c r="BZT232" s="29"/>
      <c r="BZU232" s="29"/>
      <c r="BZV232" s="29"/>
      <c r="BZW232" s="29"/>
      <c r="BZX232" s="29"/>
      <c r="BZY232" s="29"/>
      <c r="BZZ232" s="29"/>
      <c r="CAA232" s="29"/>
      <c r="CAB232" s="29"/>
      <c r="CAC232" s="29"/>
      <c r="CAD232" s="29"/>
      <c r="CAE232" s="29"/>
      <c r="CAF232" s="29"/>
      <c r="CAG232" s="29"/>
      <c r="CAH232" s="29"/>
      <c r="CAI232" s="29"/>
      <c r="CAJ232" s="29"/>
      <c r="CAK232" s="29"/>
      <c r="CAL232" s="29"/>
      <c r="CAM232" s="29"/>
      <c r="CAN232" s="29"/>
      <c r="CAO232" s="29"/>
      <c r="CAP232" s="29"/>
      <c r="CAQ232" s="29"/>
      <c r="CAR232" s="29"/>
      <c r="CAS232" s="29"/>
      <c r="CAT232" s="29"/>
      <c r="CAU232" s="29"/>
      <c r="CAV232" s="29"/>
      <c r="CAW232" s="29"/>
      <c r="CAX232" s="29"/>
      <c r="CAY232" s="29"/>
      <c r="CAZ232" s="29"/>
      <c r="CBA232" s="29"/>
      <c r="CBB232" s="29"/>
      <c r="CBC232" s="29"/>
      <c r="CBD232" s="29"/>
      <c r="CBE232" s="29"/>
      <c r="CBF232" s="29"/>
      <c r="CBG232" s="29"/>
      <c r="CBH232" s="29"/>
      <c r="CBI232" s="29"/>
      <c r="CBJ232" s="29"/>
      <c r="CBK232" s="29"/>
      <c r="CBL232" s="29"/>
      <c r="CBM232" s="29"/>
      <c r="CBN232" s="29"/>
      <c r="CBO232" s="29"/>
      <c r="CBP232" s="29"/>
      <c r="CBQ232" s="29"/>
      <c r="CBR232" s="29"/>
      <c r="CBS232" s="29"/>
      <c r="CBT232" s="29"/>
      <c r="CBU232" s="29"/>
      <c r="CBV232" s="29"/>
      <c r="CBW232" s="29"/>
      <c r="CBX232" s="29"/>
      <c r="CBY232" s="29"/>
      <c r="CBZ232" s="29"/>
      <c r="CCA232" s="29"/>
      <c r="CCB232" s="29"/>
      <c r="CCC232" s="29"/>
      <c r="CCD232" s="29"/>
      <c r="CCE232" s="29"/>
      <c r="CCF232" s="29"/>
      <c r="CCG232" s="29"/>
      <c r="CCH232" s="29"/>
      <c r="CCI232" s="29"/>
      <c r="CCJ232" s="29"/>
      <c r="CCK232" s="29"/>
      <c r="CCL232" s="29"/>
      <c r="CCM232" s="29"/>
      <c r="CCN232" s="29"/>
      <c r="CCO232" s="29"/>
      <c r="CCP232" s="29"/>
      <c r="CCQ232" s="29"/>
      <c r="CCR232" s="29"/>
      <c r="CCS232" s="29"/>
      <c r="CCT232" s="29"/>
      <c r="CCU232" s="29"/>
      <c r="CCV232" s="29"/>
      <c r="CCW232" s="29"/>
      <c r="CCX232" s="29"/>
      <c r="CCY232" s="29"/>
      <c r="CCZ232" s="29"/>
      <c r="CDA232" s="29"/>
      <c r="CDB232" s="29"/>
      <c r="CDC232" s="29"/>
      <c r="CDD232" s="29"/>
      <c r="CDE232" s="29"/>
      <c r="CDF232" s="29"/>
      <c r="CDG232" s="29"/>
      <c r="CDH232" s="29"/>
      <c r="CDI232" s="29"/>
      <c r="CDJ232" s="29"/>
      <c r="CDK232" s="29"/>
      <c r="CDL232" s="29"/>
      <c r="CDM232" s="29"/>
      <c r="CDN232" s="29"/>
      <c r="CDO232" s="29"/>
      <c r="CDP232" s="29"/>
      <c r="CDQ232" s="29"/>
      <c r="CDR232" s="29"/>
      <c r="CDS232" s="29"/>
      <c r="CDT232" s="29"/>
      <c r="CDU232" s="29"/>
      <c r="CDV232" s="29"/>
      <c r="CDW232" s="29"/>
      <c r="CDX232" s="29"/>
      <c r="CDY232" s="29"/>
      <c r="CDZ232" s="29"/>
      <c r="CEA232" s="29"/>
      <c r="CEB232" s="29"/>
      <c r="CEC232" s="29"/>
      <c r="CED232" s="29"/>
      <c r="CEE232" s="29"/>
      <c r="CEF232" s="29"/>
      <c r="CEG232" s="29"/>
      <c r="CEH232" s="29"/>
      <c r="CEI232" s="29"/>
      <c r="CEJ232" s="29"/>
      <c r="CEK232" s="29"/>
      <c r="CEL232" s="29"/>
      <c r="CEM232" s="29"/>
      <c r="CEN232" s="29"/>
      <c r="CEO232" s="29"/>
      <c r="CEP232" s="29"/>
      <c r="CEQ232" s="29"/>
      <c r="CER232" s="29"/>
      <c r="CES232" s="29"/>
      <c r="CET232" s="29"/>
      <c r="CEU232" s="29"/>
      <c r="CEV232" s="29"/>
      <c r="CEW232" s="29"/>
      <c r="CEX232" s="29"/>
      <c r="CEY232" s="29"/>
      <c r="CEZ232" s="29"/>
      <c r="CFA232" s="29"/>
      <c r="CFB232" s="29"/>
      <c r="CFC232" s="29"/>
      <c r="CFD232" s="29"/>
      <c r="CFE232" s="29"/>
      <c r="CFF232" s="29"/>
      <c r="CFG232" s="29"/>
      <c r="CFH232" s="29"/>
      <c r="CFI232" s="29"/>
      <c r="CFJ232" s="29"/>
      <c r="CFK232" s="29"/>
      <c r="CFL232" s="29"/>
      <c r="CFM232" s="29"/>
      <c r="CFN232" s="29"/>
      <c r="CFO232" s="29"/>
      <c r="CFP232" s="29"/>
      <c r="CFQ232" s="29"/>
      <c r="CFR232" s="29"/>
      <c r="CFS232" s="29"/>
      <c r="CFT232" s="29"/>
      <c r="CFU232" s="29"/>
      <c r="CFV232" s="29"/>
      <c r="CFW232" s="29"/>
      <c r="CFX232" s="29"/>
      <c r="CFY232" s="29"/>
      <c r="CFZ232" s="29"/>
      <c r="CGA232" s="29"/>
      <c r="CGB232" s="29"/>
      <c r="CGC232" s="29"/>
      <c r="CGD232" s="29"/>
      <c r="CGE232" s="29"/>
      <c r="CGF232" s="29"/>
      <c r="CGG232" s="29"/>
      <c r="CGH232" s="29"/>
      <c r="CGI232" s="29"/>
      <c r="CGJ232" s="29"/>
      <c r="CGK232" s="29"/>
      <c r="CGL232" s="29"/>
      <c r="CGM232" s="29"/>
      <c r="CGN232" s="29"/>
      <c r="CGO232" s="29"/>
      <c r="CGP232" s="29"/>
      <c r="CGQ232" s="29"/>
      <c r="CGR232" s="29"/>
      <c r="CGS232" s="29"/>
      <c r="CGT232" s="29"/>
      <c r="CGU232" s="29"/>
      <c r="CGV232" s="29"/>
      <c r="CGW232" s="29"/>
      <c r="CGX232" s="29"/>
      <c r="CGY232" s="29"/>
      <c r="CGZ232" s="29"/>
      <c r="CHA232" s="29"/>
      <c r="CHB232" s="29"/>
      <c r="CHC232" s="29"/>
      <c r="CHD232" s="29"/>
      <c r="CHE232" s="29"/>
      <c r="CHF232" s="29"/>
      <c r="CHG232" s="29"/>
      <c r="CHH232" s="29"/>
      <c r="CHI232" s="29"/>
      <c r="CHJ232" s="29"/>
      <c r="CHK232" s="29"/>
      <c r="CHL232" s="29"/>
      <c r="CHM232" s="29"/>
      <c r="CHN232" s="29"/>
      <c r="CHO232" s="29"/>
      <c r="CHP232" s="29"/>
      <c r="CHQ232" s="29"/>
      <c r="CHR232" s="29"/>
      <c r="CHS232" s="29"/>
      <c r="CHT232" s="29"/>
      <c r="CHU232" s="29"/>
      <c r="CHV232" s="29"/>
      <c r="CHW232" s="29"/>
      <c r="CHX232" s="29"/>
      <c r="CHY232" s="29"/>
      <c r="CHZ232" s="29"/>
      <c r="CIA232" s="29"/>
      <c r="CIB232" s="29"/>
      <c r="CIC232" s="29"/>
      <c r="CID232" s="29"/>
      <c r="CIE232" s="29"/>
      <c r="CIF232" s="29"/>
      <c r="CIG232" s="29"/>
      <c r="CIH232" s="29"/>
      <c r="CII232" s="29"/>
      <c r="CIJ232" s="29"/>
      <c r="CIK232" s="29"/>
      <c r="CIL232" s="29"/>
      <c r="CIM232" s="29"/>
      <c r="CIN232" s="29"/>
      <c r="CIO232" s="29"/>
      <c r="CIP232" s="29"/>
      <c r="CIQ232" s="29"/>
      <c r="CIR232" s="29"/>
      <c r="CIS232" s="29"/>
      <c r="CIT232" s="29"/>
      <c r="CIU232" s="29"/>
      <c r="CIV232" s="29"/>
      <c r="CIW232" s="29"/>
      <c r="CIX232" s="29"/>
      <c r="CIY232" s="29"/>
      <c r="CIZ232" s="29"/>
      <c r="CJA232" s="29"/>
      <c r="CJB232" s="29"/>
      <c r="CJC232" s="29"/>
      <c r="CJD232" s="29"/>
      <c r="CJE232" s="29"/>
      <c r="CJF232" s="29"/>
      <c r="CJG232" s="29"/>
      <c r="CJH232" s="29"/>
      <c r="CJI232" s="29"/>
      <c r="CJJ232" s="29"/>
      <c r="CJK232" s="29"/>
      <c r="CJL232" s="29"/>
      <c r="CJM232" s="29"/>
      <c r="CJN232" s="29"/>
      <c r="CJO232" s="29"/>
      <c r="CJP232" s="29"/>
      <c r="CJQ232" s="29"/>
      <c r="CJR232" s="29"/>
      <c r="CJS232" s="29"/>
      <c r="CJT232" s="29"/>
      <c r="CJU232" s="29"/>
      <c r="CJV232" s="29"/>
      <c r="CJW232" s="29"/>
      <c r="CJX232" s="29"/>
      <c r="CJY232" s="29"/>
      <c r="CJZ232" s="29"/>
      <c r="CKA232" s="29"/>
      <c r="CKB232" s="29"/>
      <c r="CKC232" s="29"/>
      <c r="CKD232" s="29"/>
      <c r="CKE232" s="29"/>
      <c r="CKF232" s="29"/>
      <c r="CKG232" s="29"/>
      <c r="CKH232" s="29"/>
      <c r="CKI232" s="29"/>
      <c r="CKJ232" s="29"/>
      <c r="CKK232" s="29"/>
      <c r="CKL232" s="29"/>
      <c r="CKM232" s="29"/>
      <c r="CKN232" s="29"/>
      <c r="CKO232" s="29"/>
      <c r="CKP232" s="29"/>
      <c r="CKQ232" s="29"/>
      <c r="CKR232" s="29"/>
      <c r="CKS232" s="29"/>
      <c r="CKT232" s="29"/>
      <c r="CKU232" s="29"/>
      <c r="CKV232" s="29"/>
      <c r="CKW232" s="29"/>
      <c r="CKX232" s="29"/>
      <c r="CKY232" s="29"/>
      <c r="CKZ232" s="29"/>
      <c r="CLA232" s="29"/>
      <c r="CLB232" s="29"/>
      <c r="CLC232" s="29"/>
      <c r="CLD232" s="29"/>
      <c r="CLE232" s="29"/>
      <c r="CLF232" s="29"/>
      <c r="CLG232" s="29"/>
      <c r="CLH232" s="29"/>
      <c r="CLI232" s="29"/>
      <c r="CLJ232" s="29"/>
      <c r="CLK232" s="29"/>
      <c r="CLL232" s="29"/>
      <c r="CLM232" s="29"/>
      <c r="CLN232" s="29"/>
      <c r="CLO232" s="29"/>
      <c r="CLP232" s="29"/>
      <c r="CLQ232" s="29"/>
      <c r="CLR232" s="29"/>
      <c r="CLS232" s="29"/>
      <c r="CLT232" s="29"/>
      <c r="CLU232" s="29"/>
      <c r="CLV232" s="29"/>
      <c r="CLW232" s="29"/>
      <c r="CLX232" s="29"/>
      <c r="CLY232" s="29"/>
      <c r="CLZ232" s="29"/>
      <c r="CMA232" s="29"/>
      <c r="CMB232" s="29"/>
      <c r="CMC232" s="29"/>
      <c r="CMD232" s="29"/>
      <c r="CME232" s="29"/>
      <c r="CMF232" s="29"/>
      <c r="CMG232" s="29"/>
      <c r="CMH232" s="29"/>
      <c r="CMI232" s="29"/>
      <c r="CMJ232" s="29"/>
      <c r="CMK232" s="29"/>
      <c r="CML232" s="29"/>
      <c r="CMM232" s="29"/>
      <c r="CMN232" s="29"/>
      <c r="CMO232" s="29"/>
      <c r="CMP232" s="29"/>
      <c r="CMQ232" s="29"/>
      <c r="CMR232" s="29"/>
      <c r="CMS232" s="29"/>
      <c r="CMT232" s="29"/>
      <c r="CMU232" s="29"/>
      <c r="CMV232" s="29"/>
      <c r="CMW232" s="29"/>
      <c r="CMX232" s="29"/>
      <c r="CMY232" s="29"/>
      <c r="CMZ232" s="29"/>
      <c r="CNA232" s="29"/>
      <c r="CNB232" s="29"/>
      <c r="CNC232" s="29"/>
      <c r="CND232" s="29"/>
      <c r="CNE232" s="29"/>
      <c r="CNF232" s="29"/>
      <c r="CNG232" s="29"/>
      <c r="CNH232" s="29"/>
      <c r="CNI232" s="29"/>
      <c r="CNJ232" s="29"/>
      <c r="CNK232" s="29"/>
      <c r="CNL232" s="29"/>
      <c r="CNM232" s="29"/>
      <c r="CNN232" s="29"/>
      <c r="CNO232" s="29"/>
      <c r="CNP232" s="29"/>
      <c r="CNQ232" s="29"/>
      <c r="CNR232" s="29"/>
      <c r="CNS232" s="29"/>
      <c r="CNT232" s="29"/>
      <c r="CNU232" s="29"/>
      <c r="CNV232" s="29"/>
      <c r="CNW232" s="29"/>
      <c r="CNX232" s="29"/>
      <c r="CNY232" s="29"/>
      <c r="CNZ232" s="29"/>
      <c r="COA232" s="29"/>
      <c r="COB232" s="29"/>
      <c r="COC232" s="29"/>
      <c r="COD232" s="29"/>
      <c r="COE232" s="29"/>
      <c r="COF232" s="29"/>
      <c r="COG232" s="29"/>
      <c r="COH232" s="29"/>
      <c r="COI232" s="29"/>
      <c r="COJ232" s="29"/>
      <c r="COK232" s="29"/>
      <c r="COL232" s="29"/>
      <c r="COM232" s="29"/>
      <c r="CON232" s="29"/>
      <c r="COO232" s="29"/>
      <c r="COP232" s="29"/>
      <c r="COQ232" s="29"/>
      <c r="COR232" s="29"/>
      <c r="COS232" s="29"/>
      <c r="COT232" s="29"/>
      <c r="COU232" s="29"/>
      <c r="COV232" s="29"/>
      <c r="COW232" s="29"/>
      <c r="COX232" s="29"/>
      <c r="COY232" s="29"/>
      <c r="COZ232" s="29"/>
      <c r="CPA232" s="29"/>
      <c r="CPB232" s="29"/>
      <c r="CPC232" s="29"/>
      <c r="CPD232" s="29"/>
      <c r="CPE232" s="29"/>
      <c r="CPF232" s="29"/>
      <c r="CPG232" s="29"/>
      <c r="CPH232" s="29"/>
      <c r="CPI232" s="29"/>
      <c r="CPJ232" s="29"/>
      <c r="CPK232" s="29"/>
      <c r="CPL232" s="29"/>
      <c r="CPM232" s="29"/>
      <c r="CPN232" s="29"/>
      <c r="CPO232" s="29"/>
      <c r="CPP232" s="29"/>
      <c r="CPQ232" s="29"/>
      <c r="CPR232" s="29"/>
      <c r="CPS232" s="29"/>
      <c r="CPT232" s="29"/>
      <c r="CPU232" s="29"/>
      <c r="CPV232" s="29"/>
      <c r="CPW232" s="29"/>
      <c r="CPX232" s="29"/>
      <c r="CPY232" s="29"/>
      <c r="CPZ232" s="29"/>
      <c r="CQA232" s="29"/>
      <c r="CQB232" s="29"/>
      <c r="CQC232" s="29"/>
      <c r="CQD232" s="29"/>
      <c r="CQE232" s="29"/>
      <c r="CQF232" s="29"/>
      <c r="CQG232" s="29"/>
      <c r="CQH232" s="29"/>
      <c r="CQI232" s="29"/>
      <c r="CQJ232" s="29"/>
      <c r="CQK232" s="29"/>
      <c r="CQL232" s="29"/>
      <c r="CQM232" s="29"/>
      <c r="CQN232" s="29"/>
      <c r="CQO232" s="29"/>
      <c r="CQP232" s="29"/>
      <c r="CQQ232" s="29"/>
      <c r="CQR232" s="29"/>
      <c r="CQS232" s="29"/>
      <c r="CQT232" s="29"/>
      <c r="CQU232" s="29"/>
      <c r="CQV232" s="29"/>
      <c r="CQW232" s="29"/>
      <c r="CQX232" s="29"/>
      <c r="CQY232" s="29"/>
      <c r="CQZ232" s="29"/>
      <c r="CRA232" s="29"/>
      <c r="CRB232" s="29"/>
      <c r="CRC232" s="29"/>
      <c r="CRD232" s="29"/>
      <c r="CRE232" s="29"/>
      <c r="CRF232" s="29"/>
      <c r="CRG232" s="29"/>
      <c r="CRH232" s="29"/>
      <c r="CRI232" s="29"/>
      <c r="CRJ232" s="29"/>
      <c r="CRK232" s="29"/>
      <c r="CRL232" s="29"/>
      <c r="CRM232" s="29"/>
      <c r="CRN232" s="29"/>
      <c r="CRO232" s="29"/>
      <c r="CRP232" s="29"/>
      <c r="CRQ232" s="29"/>
      <c r="CRR232" s="29"/>
      <c r="CRS232" s="29"/>
      <c r="CRT232" s="29"/>
      <c r="CRU232" s="29"/>
      <c r="CRV232" s="29"/>
      <c r="CRW232" s="29"/>
      <c r="CRX232" s="29"/>
      <c r="CRY232" s="29"/>
      <c r="CRZ232" s="29"/>
      <c r="CSA232" s="29"/>
      <c r="CSB232" s="29"/>
      <c r="CSC232" s="29"/>
      <c r="CSD232" s="29"/>
      <c r="CSE232" s="29"/>
      <c r="CSF232" s="29"/>
      <c r="CSG232" s="29"/>
      <c r="CSH232" s="29"/>
      <c r="CSI232" s="29"/>
      <c r="CSJ232" s="29"/>
      <c r="CSK232" s="29"/>
      <c r="CSL232" s="29"/>
      <c r="CSM232" s="29"/>
      <c r="CSN232" s="29"/>
      <c r="CSO232" s="29"/>
      <c r="CSP232" s="29"/>
      <c r="CSQ232" s="29"/>
      <c r="CSR232" s="29"/>
      <c r="CSS232" s="29"/>
      <c r="CST232" s="29"/>
      <c r="CSU232" s="29"/>
      <c r="CSV232" s="29"/>
      <c r="CSW232" s="29"/>
      <c r="CSX232" s="29"/>
      <c r="CSY232" s="29"/>
      <c r="CSZ232" s="29"/>
      <c r="CTA232" s="29"/>
      <c r="CTB232" s="29"/>
      <c r="CTC232" s="29"/>
      <c r="CTD232" s="29"/>
      <c r="CTE232" s="29"/>
      <c r="CTF232" s="29"/>
      <c r="CTG232" s="29"/>
      <c r="CTH232" s="29"/>
      <c r="CTI232" s="29"/>
      <c r="CTJ232" s="29"/>
      <c r="CTK232" s="29"/>
      <c r="CTL232" s="29"/>
      <c r="CTM232" s="29"/>
      <c r="CTN232" s="29"/>
      <c r="CTO232" s="29"/>
      <c r="CTP232" s="29"/>
      <c r="CTQ232" s="29"/>
      <c r="CTR232" s="29"/>
      <c r="CTS232" s="29"/>
      <c r="CTT232" s="29"/>
      <c r="CTU232" s="29"/>
      <c r="CTV232" s="29"/>
      <c r="CTW232" s="29"/>
      <c r="CTX232" s="29"/>
      <c r="CTY232" s="29"/>
      <c r="CTZ232" s="29"/>
      <c r="CUA232" s="29"/>
      <c r="CUB232" s="29"/>
      <c r="CUC232" s="29"/>
      <c r="CUD232" s="29"/>
      <c r="CUE232" s="29"/>
      <c r="CUF232" s="29"/>
      <c r="CUG232" s="29"/>
      <c r="CUH232" s="29"/>
      <c r="CUI232" s="29"/>
      <c r="CUJ232" s="29"/>
      <c r="CUK232" s="29"/>
      <c r="CUL232" s="29"/>
      <c r="CUM232" s="29"/>
      <c r="CUN232" s="29"/>
      <c r="CUO232" s="29"/>
      <c r="CUP232" s="29"/>
      <c r="CUQ232" s="29"/>
      <c r="CUR232" s="29"/>
      <c r="CUS232" s="29"/>
      <c r="CUT232" s="29"/>
      <c r="CUU232" s="29"/>
      <c r="CUV232" s="29"/>
      <c r="CUW232" s="29"/>
      <c r="CUX232" s="29"/>
      <c r="CUY232" s="29"/>
      <c r="CUZ232" s="29"/>
      <c r="CVA232" s="29"/>
      <c r="CVB232" s="29"/>
      <c r="CVC232" s="29"/>
      <c r="CVD232" s="29"/>
      <c r="CVE232" s="29"/>
      <c r="CVF232" s="29"/>
      <c r="CVG232" s="29"/>
      <c r="CVH232" s="29"/>
      <c r="CVI232" s="29"/>
      <c r="CVJ232" s="29"/>
      <c r="CVK232" s="29"/>
      <c r="CVL232" s="29"/>
      <c r="CVM232" s="29"/>
      <c r="CVN232" s="29"/>
      <c r="CVO232" s="29"/>
      <c r="CVP232" s="29"/>
      <c r="CVQ232" s="29"/>
      <c r="CVR232" s="29"/>
      <c r="CVS232" s="29"/>
      <c r="CVT232" s="29"/>
      <c r="CVU232" s="29"/>
      <c r="CVV232" s="29"/>
      <c r="CVW232" s="29"/>
      <c r="CVX232" s="29"/>
      <c r="CVY232" s="29"/>
      <c r="CVZ232" s="29"/>
      <c r="CWA232" s="29"/>
      <c r="CWB232" s="29"/>
      <c r="CWC232" s="29"/>
      <c r="CWD232" s="29"/>
      <c r="CWE232" s="29"/>
      <c r="CWF232" s="29"/>
      <c r="CWG232" s="29"/>
      <c r="CWH232" s="29"/>
      <c r="CWI232" s="29"/>
      <c r="CWJ232" s="29"/>
      <c r="CWK232" s="29"/>
      <c r="CWL232" s="29"/>
      <c r="CWM232" s="29"/>
      <c r="CWN232" s="29"/>
      <c r="CWO232" s="29"/>
      <c r="CWP232" s="29"/>
      <c r="CWQ232" s="29"/>
      <c r="CWR232" s="29"/>
      <c r="CWS232" s="29"/>
      <c r="CWT232" s="29"/>
      <c r="CWU232" s="29"/>
      <c r="CWV232" s="29"/>
      <c r="CWW232" s="29"/>
      <c r="CWX232" s="29"/>
      <c r="CWY232" s="29"/>
      <c r="CWZ232" s="29"/>
      <c r="CXA232" s="29"/>
      <c r="CXB232" s="29"/>
      <c r="CXC232" s="29"/>
      <c r="CXD232" s="29"/>
      <c r="CXE232" s="29"/>
      <c r="CXF232" s="29"/>
      <c r="CXG232" s="29"/>
      <c r="CXH232" s="29"/>
      <c r="CXI232" s="29"/>
      <c r="CXJ232" s="29"/>
      <c r="CXK232" s="29"/>
      <c r="CXL232" s="29"/>
      <c r="CXM232" s="29"/>
      <c r="CXN232" s="29"/>
      <c r="CXO232" s="29"/>
      <c r="CXP232" s="29"/>
      <c r="CXQ232" s="29"/>
      <c r="CXR232" s="29"/>
      <c r="CXS232" s="29"/>
      <c r="CXT232" s="29"/>
      <c r="CXU232" s="29"/>
      <c r="CXV232" s="29"/>
      <c r="CXW232" s="29"/>
      <c r="CXX232" s="29"/>
      <c r="CXY232" s="29"/>
      <c r="CXZ232" s="29"/>
      <c r="CYA232" s="29"/>
      <c r="CYB232" s="29"/>
      <c r="CYC232" s="29"/>
      <c r="CYD232" s="29"/>
      <c r="CYE232" s="29"/>
      <c r="CYF232" s="29"/>
      <c r="CYG232" s="29"/>
      <c r="CYH232" s="29"/>
      <c r="CYI232" s="29"/>
      <c r="CYJ232" s="29"/>
      <c r="CYK232" s="29"/>
      <c r="CYL232" s="29"/>
      <c r="CYM232" s="29"/>
      <c r="CYN232" s="29"/>
      <c r="CYO232" s="29"/>
      <c r="CYP232" s="29"/>
      <c r="CYQ232" s="29"/>
      <c r="CYR232" s="29"/>
      <c r="CYS232" s="29"/>
      <c r="CYT232" s="29"/>
      <c r="CYU232" s="29"/>
      <c r="CYV232" s="29"/>
      <c r="CYW232" s="29"/>
      <c r="CYX232" s="29"/>
      <c r="CYY232" s="29"/>
      <c r="CYZ232" s="29"/>
      <c r="CZA232" s="29"/>
      <c r="CZB232" s="29"/>
      <c r="CZC232" s="29"/>
      <c r="CZD232" s="29"/>
      <c r="CZE232" s="29"/>
      <c r="CZF232" s="29"/>
      <c r="CZG232" s="29"/>
      <c r="CZH232" s="29"/>
      <c r="CZI232" s="29"/>
      <c r="CZJ232" s="29"/>
      <c r="CZK232" s="29"/>
      <c r="CZL232" s="29"/>
      <c r="CZM232" s="29"/>
      <c r="CZN232" s="29"/>
      <c r="CZO232" s="29"/>
      <c r="CZP232" s="29"/>
      <c r="CZQ232" s="29"/>
      <c r="CZR232" s="29"/>
      <c r="CZS232" s="29"/>
      <c r="CZT232" s="29"/>
      <c r="CZU232" s="29"/>
      <c r="CZV232" s="29"/>
      <c r="CZW232" s="29"/>
      <c r="CZX232" s="29"/>
      <c r="CZY232" s="29"/>
      <c r="CZZ232" s="29"/>
      <c r="DAA232" s="29"/>
      <c r="DAB232" s="29"/>
      <c r="DAC232" s="29"/>
      <c r="DAD232" s="29"/>
      <c r="DAE232" s="29"/>
      <c r="DAF232" s="29"/>
      <c r="DAG232" s="29"/>
      <c r="DAH232" s="29"/>
      <c r="DAI232" s="29"/>
      <c r="DAJ232" s="29"/>
      <c r="DAK232" s="29"/>
      <c r="DAL232" s="29"/>
      <c r="DAM232" s="29"/>
      <c r="DAN232" s="29"/>
      <c r="DAO232" s="29"/>
      <c r="DAP232" s="29"/>
      <c r="DAQ232" s="29"/>
      <c r="DAR232" s="29"/>
      <c r="DAS232" s="29"/>
      <c r="DAT232" s="29"/>
      <c r="DAU232" s="29"/>
      <c r="DAV232" s="29"/>
      <c r="DAW232" s="29"/>
      <c r="DAX232" s="29"/>
      <c r="DAY232" s="29"/>
      <c r="DAZ232" s="29"/>
      <c r="DBA232" s="29"/>
      <c r="DBB232" s="29"/>
      <c r="DBC232" s="29"/>
      <c r="DBD232" s="29"/>
      <c r="DBE232" s="29"/>
      <c r="DBF232" s="29"/>
      <c r="DBG232" s="29"/>
      <c r="DBH232" s="29"/>
      <c r="DBI232" s="29"/>
      <c r="DBJ232" s="29"/>
      <c r="DBK232" s="29"/>
      <c r="DBL232" s="29"/>
      <c r="DBM232" s="29"/>
      <c r="DBN232" s="29"/>
      <c r="DBO232" s="29"/>
      <c r="DBP232" s="29"/>
      <c r="DBQ232" s="29"/>
      <c r="DBR232" s="29"/>
      <c r="DBS232" s="29"/>
      <c r="DBT232" s="29"/>
      <c r="DBU232" s="29"/>
      <c r="DBV232" s="29"/>
      <c r="DBW232" s="29"/>
      <c r="DBX232" s="29"/>
      <c r="DBY232" s="29"/>
      <c r="DBZ232" s="29"/>
      <c r="DCA232" s="29"/>
      <c r="DCB232" s="29"/>
      <c r="DCC232" s="29"/>
      <c r="DCD232" s="29"/>
      <c r="DCE232" s="29"/>
      <c r="DCF232" s="29"/>
      <c r="DCG232" s="29"/>
      <c r="DCH232" s="29"/>
      <c r="DCI232" s="29"/>
      <c r="DCJ232" s="29"/>
      <c r="DCK232" s="29"/>
      <c r="DCL232" s="29"/>
      <c r="DCM232" s="29"/>
      <c r="DCN232" s="29"/>
      <c r="DCO232" s="29"/>
      <c r="DCP232" s="29"/>
      <c r="DCQ232" s="29"/>
      <c r="DCR232" s="29"/>
      <c r="DCS232" s="29"/>
      <c r="DCT232" s="29"/>
      <c r="DCU232" s="29"/>
      <c r="DCV232" s="29"/>
      <c r="DCW232" s="29"/>
      <c r="DCX232" s="29"/>
      <c r="DCY232" s="29"/>
      <c r="DCZ232" s="29"/>
      <c r="DDA232" s="29"/>
      <c r="DDB232" s="29"/>
      <c r="DDC232" s="29"/>
      <c r="DDD232" s="29"/>
      <c r="DDE232" s="29"/>
      <c r="DDF232" s="29"/>
      <c r="DDG232" s="29"/>
      <c r="DDH232" s="29"/>
      <c r="DDI232" s="29"/>
      <c r="DDJ232" s="29"/>
      <c r="DDK232" s="29"/>
      <c r="DDL232" s="29"/>
      <c r="DDM232" s="29"/>
      <c r="DDN232" s="29"/>
      <c r="DDO232" s="29"/>
      <c r="DDP232" s="29"/>
      <c r="DDQ232" s="29"/>
      <c r="DDR232" s="29"/>
      <c r="DDS232" s="29"/>
      <c r="DDT232" s="29"/>
      <c r="DDU232" s="29"/>
      <c r="DDV232" s="29"/>
      <c r="DDW232" s="29"/>
      <c r="DDX232" s="29"/>
      <c r="DDY232" s="29"/>
      <c r="DDZ232" s="29"/>
      <c r="DEA232" s="29"/>
      <c r="DEB232" s="29"/>
      <c r="DEC232" s="29"/>
      <c r="DED232" s="29"/>
      <c r="DEE232" s="29"/>
      <c r="DEF232" s="29"/>
      <c r="DEG232" s="29"/>
      <c r="DEH232" s="29"/>
      <c r="DEI232" s="29"/>
      <c r="DEJ232" s="29"/>
      <c r="DEK232" s="29"/>
      <c r="DEL232" s="29"/>
      <c r="DEM232" s="29"/>
      <c r="DEN232" s="29"/>
      <c r="DEO232" s="29"/>
      <c r="DEP232" s="29"/>
      <c r="DEQ232" s="29"/>
      <c r="DER232" s="29"/>
      <c r="DES232" s="29"/>
      <c r="DET232" s="29"/>
      <c r="DEU232" s="29"/>
      <c r="DEV232" s="29"/>
      <c r="DEW232" s="29"/>
      <c r="DEX232" s="29"/>
      <c r="DEY232" s="29"/>
      <c r="DEZ232" s="29"/>
      <c r="DFA232" s="29"/>
      <c r="DFB232" s="29"/>
      <c r="DFC232" s="29"/>
      <c r="DFD232" s="29"/>
      <c r="DFE232" s="29"/>
      <c r="DFF232" s="29"/>
      <c r="DFG232" s="29"/>
      <c r="DFH232" s="29"/>
      <c r="DFI232" s="29"/>
      <c r="DFJ232" s="29"/>
      <c r="DFK232" s="29"/>
      <c r="DFL232" s="29"/>
      <c r="DFM232" s="29"/>
      <c r="DFN232" s="29"/>
      <c r="DFO232" s="29"/>
      <c r="DFP232" s="29"/>
      <c r="DFQ232" s="29"/>
      <c r="DFR232" s="29"/>
      <c r="DFS232" s="29"/>
      <c r="DFT232" s="29"/>
      <c r="DFU232" s="29"/>
      <c r="DFV232" s="29"/>
      <c r="DFW232" s="29"/>
      <c r="DFX232" s="29"/>
      <c r="DFY232" s="29"/>
      <c r="DFZ232" s="29"/>
      <c r="DGA232" s="29"/>
      <c r="DGB232" s="29"/>
      <c r="DGC232" s="29"/>
      <c r="DGD232" s="29"/>
      <c r="DGE232" s="29"/>
      <c r="DGF232" s="29"/>
      <c r="DGG232" s="29"/>
      <c r="DGH232" s="29"/>
      <c r="DGI232" s="29"/>
      <c r="DGJ232" s="29"/>
      <c r="DGK232" s="29"/>
      <c r="DGL232" s="29"/>
      <c r="DGM232" s="29"/>
      <c r="DGN232" s="29"/>
      <c r="DGO232" s="29"/>
      <c r="DGP232" s="29"/>
      <c r="DGQ232" s="29"/>
      <c r="DGR232" s="29"/>
      <c r="DGS232" s="29"/>
      <c r="DGT232" s="29"/>
      <c r="DGU232" s="29"/>
      <c r="DGV232" s="29"/>
      <c r="DGW232" s="29"/>
      <c r="DGX232" s="29"/>
      <c r="DGY232" s="29"/>
      <c r="DGZ232" s="29"/>
      <c r="DHA232" s="29"/>
      <c r="DHB232" s="29"/>
      <c r="DHC232" s="29"/>
      <c r="DHD232" s="29"/>
      <c r="DHE232" s="29"/>
      <c r="DHF232" s="29"/>
      <c r="DHG232" s="29"/>
      <c r="DHH232" s="29"/>
      <c r="DHI232" s="29"/>
      <c r="DHJ232" s="29"/>
      <c r="DHK232" s="29"/>
      <c r="DHL232" s="29"/>
      <c r="DHM232" s="29"/>
      <c r="DHN232" s="29"/>
      <c r="DHO232" s="29"/>
      <c r="DHP232" s="29"/>
      <c r="DHQ232" s="29"/>
      <c r="DHR232" s="29"/>
      <c r="DHS232" s="29"/>
      <c r="DHT232" s="29"/>
      <c r="DHU232" s="29"/>
      <c r="DHV232" s="29"/>
      <c r="DHW232" s="29"/>
      <c r="DHX232" s="29"/>
      <c r="DHY232" s="29"/>
      <c r="DHZ232" s="29"/>
      <c r="DIA232" s="29"/>
      <c r="DIB232" s="29"/>
      <c r="DIC232" s="29"/>
      <c r="DID232" s="29"/>
      <c r="DIE232" s="29"/>
      <c r="DIF232" s="29"/>
      <c r="DIG232" s="29"/>
      <c r="DIH232" s="29"/>
      <c r="DII232" s="29"/>
      <c r="DIJ232" s="29"/>
      <c r="DIK232" s="29"/>
      <c r="DIL232" s="29"/>
      <c r="DIM232" s="29"/>
      <c r="DIN232" s="29"/>
      <c r="DIO232" s="29"/>
      <c r="DIP232" s="29"/>
      <c r="DIQ232" s="29"/>
      <c r="DIR232" s="29"/>
      <c r="DIS232" s="29"/>
      <c r="DIT232" s="29"/>
      <c r="DIU232" s="29"/>
      <c r="DIV232" s="29"/>
      <c r="DIW232" s="29"/>
      <c r="DIX232" s="29"/>
      <c r="DIY232" s="29"/>
      <c r="DIZ232" s="29"/>
      <c r="DJA232" s="29"/>
      <c r="DJB232" s="29"/>
      <c r="DJC232" s="29"/>
      <c r="DJD232" s="29"/>
      <c r="DJE232" s="29"/>
      <c r="DJF232" s="29"/>
      <c r="DJG232" s="29"/>
      <c r="DJH232" s="29"/>
      <c r="DJI232" s="29"/>
      <c r="DJJ232" s="29"/>
      <c r="DJK232" s="29"/>
      <c r="DJL232" s="29"/>
      <c r="DJM232" s="29"/>
      <c r="DJN232" s="29"/>
      <c r="DJO232" s="29"/>
      <c r="DJP232" s="29"/>
      <c r="DJQ232" s="29"/>
      <c r="DJR232" s="29"/>
      <c r="DJS232" s="29"/>
      <c r="DJT232" s="29"/>
      <c r="DJU232" s="29"/>
      <c r="DJV232" s="29"/>
      <c r="DJW232" s="29"/>
      <c r="DJX232" s="29"/>
      <c r="DJY232" s="29"/>
      <c r="DJZ232" s="29"/>
      <c r="DKA232" s="29"/>
      <c r="DKB232" s="29"/>
      <c r="DKC232" s="29"/>
      <c r="DKD232" s="29"/>
      <c r="DKE232" s="29"/>
      <c r="DKF232" s="29"/>
      <c r="DKG232" s="29"/>
      <c r="DKH232" s="29"/>
      <c r="DKI232" s="29"/>
      <c r="DKJ232" s="29"/>
      <c r="DKK232" s="29"/>
      <c r="DKL232" s="29"/>
      <c r="DKM232" s="29"/>
      <c r="DKN232" s="29"/>
      <c r="DKO232" s="29"/>
      <c r="DKP232" s="29"/>
      <c r="DKQ232" s="29"/>
      <c r="DKR232" s="29"/>
      <c r="DKS232" s="29"/>
      <c r="DKT232" s="29"/>
      <c r="DKU232" s="29"/>
      <c r="DKV232" s="29"/>
      <c r="DKW232" s="29"/>
      <c r="DKX232" s="29"/>
      <c r="DKY232" s="29"/>
      <c r="DKZ232" s="29"/>
      <c r="DLA232" s="29"/>
      <c r="DLB232" s="29"/>
      <c r="DLC232" s="29"/>
      <c r="DLD232" s="29"/>
      <c r="DLE232" s="29"/>
      <c r="DLF232" s="29"/>
      <c r="DLG232" s="29"/>
      <c r="DLH232" s="29"/>
      <c r="DLI232" s="29"/>
      <c r="DLJ232" s="29"/>
      <c r="DLK232" s="29"/>
      <c r="DLL232" s="29"/>
      <c r="DLM232" s="29"/>
      <c r="DLN232" s="29"/>
      <c r="DLO232" s="29"/>
      <c r="DLP232" s="29"/>
      <c r="DLQ232" s="29"/>
      <c r="DLR232" s="29"/>
      <c r="DLS232" s="29"/>
      <c r="DLT232" s="29"/>
      <c r="DLU232" s="29"/>
      <c r="DLV232" s="29"/>
      <c r="DLW232" s="29"/>
      <c r="DLX232" s="29"/>
      <c r="DLY232" s="29"/>
      <c r="DLZ232" s="29"/>
      <c r="DMA232" s="29"/>
      <c r="DMB232" s="29"/>
      <c r="DMC232" s="29"/>
      <c r="DMD232" s="29"/>
      <c r="DME232" s="29"/>
      <c r="DMF232" s="29"/>
      <c r="DMG232" s="29"/>
      <c r="DMH232" s="29"/>
      <c r="DMI232" s="29"/>
      <c r="DMJ232" s="29"/>
      <c r="DMK232" s="29"/>
      <c r="DML232" s="29"/>
      <c r="DMM232" s="29"/>
      <c r="DMN232" s="29"/>
      <c r="DMO232" s="29"/>
      <c r="DMP232" s="29"/>
      <c r="DMQ232" s="29"/>
      <c r="DMR232" s="29"/>
      <c r="DMS232" s="29"/>
      <c r="DMT232" s="29"/>
      <c r="DMU232" s="29"/>
      <c r="DMV232" s="29"/>
      <c r="DMW232" s="29"/>
      <c r="DMX232" s="29"/>
      <c r="DMY232" s="29"/>
      <c r="DMZ232" s="29"/>
      <c r="DNA232" s="29"/>
      <c r="DNB232" s="29"/>
      <c r="DNC232" s="29"/>
      <c r="DND232" s="29"/>
      <c r="DNE232" s="29"/>
      <c r="DNF232" s="29"/>
      <c r="DNG232" s="29"/>
      <c r="DNH232" s="29"/>
      <c r="DNI232" s="29"/>
      <c r="DNJ232" s="29"/>
      <c r="DNK232" s="29"/>
      <c r="DNL232" s="29"/>
      <c r="DNM232" s="29"/>
      <c r="DNN232" s="29"/>
      <c r="DNO232" s="29"/>
      <c r="DNP232" s="29"/>
      <c r="DNQ232" s="29"/>
      <c r="DNR232" s="29"/>
      <c r="DNS232" s="29"/>
      <c r="DNT232" s="29"/>
      <c r="DNU232" s="29"/>
      <c r="DNV232" s="29"/>
      <c r="DNW232" s="29"/>
      <c r="DNX232" s="29"/>
      <c r="DNY232" s="29"/>
      <c r="DNZ232" s="29"/>
      <c r="DOA232" s="29"/>
      <c r="DOB232" s="29"/>
      <c r="DOC232" s="29"/>
      <c r="DOD232" s="29"/>
      <c r="DOE232" s="29"/>
      <c r="DOF232" s="29"/>
      <c r="DOG232" s="29"/>
      <c r="DOH232" s="29"/>
      <c r="DOI232" s="29"/>
      <c r="DOJ232" s="29"/>
      <c r="DOK232" s="29"/>
      <c r="DOL232" s="29"/>
      <c r="DOM232" s="29"/>
      <c r="DON232" s="29"/>
      <c r="DOO232" s="29"/>
      <c r="DOP232" s="29"/>
      <c r="DOQ232" s="29"/>
      <c r="DOR232" s="29"/>
      <c r="DOS232" s="29"/>
      <c r="DOT232" s="29"/>
      <c r="DOU232" s="29"/>
      <c r="DOV232" s="29"/>
      <c r="DOW232" s="29"/>
      <c r="DOX232" s="29"/>
      <c r="DOY232" s="29"/>
      <c r="DOZ232" s="29"/>
      <c r="DPA232" s="29"/>
      <c r="DPB232" s="29"/>
      <c r="DPC232" s="29"/>
      <c r="DPD232" s="29"/>
      <c r="DPE232" s="29"/>
      <c r="DPF232" s="29"/>
      <c r="DPG232" s="29"/>
      <c r="DPH232" s="29"/>
      <c r="DPI232" s="29"/>
      <c r="DPJ232" s="29"/>
      <c r="DPK232" s="29"/>
      <c r="DPL232" s="29"/>
      <c r="DPM232" s="29"/>
      <c r="DPN232" s="29"/>
      <c r="DPO232" s="29"/>
      <c r="DPP232" s="29"/>
      <c r="DPQ232" s="29"/>
      <c r="DPR232" s="29"/>
      <c r="DPS232" s="29"/>
      <c r="DPT232" s="29"/>
      <c r="DPU232" s="29"/>
      <c r="DPV232" s="29"/>
      <c r="DPW232" s="29"/>
      <c r="DPX232" s="29"/>
      <c r="DPY232" s="29"/>
      <c r="DPZ232" s="29"/>
      <c r="DQA232" s="29"/>
      <c r="DQB232" s="29"/>
      <c r="DQC232" s="29"/>
      <c r="DQD232" s="29"/>
      <c r="DQE232" s="29"/>
      <c r="DQF232" s="29"/>
      <c r="DQG232" s="29"/>
      <c r="DQH232" s="29"/>
      <c r="DQI232" s="29"/>
      <c r="DQJ232" s="29"/>
      <c r="DQK232" s="29"/>
      <c r="DQL232" s="29"/>
      <c r="DQM232" s="29"/>
      <c r="DQN232" s="29"/>
      <c r="DQO232" s="29"/>
      <c r="DQP232" s="29"/>
      <c r="DQQ232" s="29"/>
      <c r="DQR232" s="29"/>
      <c r="DQS232" s="29"/>
      <c r="DQT232" s="29"/>
      <c r="DQU232" s="29"/>
      <c r="DQV232" s="29"/>
      <c r="DQW232" s="29"/>
      <c r="DQX232" s="29"/>
      <c r="DQY232" s="29"/>
      <c r="DQZ232" s="29"/>
      <c r="DRA232" s="29"/>
      <c r="DRB232" s="29"/>
      <c r="DRC232" s="29"/>
      <c r="DRD232" s="29"/>
      <c r="DRE232" s="29"/>
      <c r="DRF232" s="29"/>
      <c r="DRG232" s="29"/>
      <c r="DRH232" s="29"/>
      <c r="DRI232" s="29"/>
      <c r="DRJ232" s="29"/>
      <c r="DRK232" s="29"/>
      <c r="DRL232" s="29"/>
      <c r="DRM232" s="29"/>
      <c r="DRN232" s="29"/>
      <c r="DRO232" s="29"/>
      <c r="DRP232" s="29"/>
      <c r="DRQ232" s="29"/>
      <c r="DRR232" s="29"/>
      <c r="DRS232" s="29"/>
      <c r="DRT232" s="29"/>
      <c r="DRU232" s="29"/>
      <c r="DRV232" s="29"/>
      <c r="DRW232" s="29"/>
      <c r="DRX232" s="29"/>
      <c r="DRY232" s="29"/>
      <c r="DRZ232" s="29"/>
      <c r="DSA232" s="29"/>
      <c r="DSB232" s="29"/>
      <c r="DSC232" s="29"/>
      <c r="DSD232" s="29"/>
      <c r="DSE232" s="29"/>
      <c r="DSF232" s="29"/>
      <c r="DSG232" s="29"/>
      <c r="DSH232" s="29"/>
      <c r="DSI232" s="29"/>
      <c r="DSJ232" s="29"/>
      <c r="DSK232" s="29"/>
      <c r="DSL232" s="29"/>
      <c r="DSM232" s="29"/>
      <c r="DSN232" s="29"/>
      <c r="DSO232" s="29"/>
      <c r="DSP232" s="29"/>
      <c r="DSQ232" s="29"/>
      <c r="DSR232" s="29"/>
      <c r="DSS232" s="29"/>
      <c r="DST232" s="29"/>
      <c r="DSU232" s="29"/>
      <c r="DSV232" s="29"/>
      <c r="DSW232" s="29"/>
      <c r="DSX232" s="29"/>
      <c r="DSY232" s="29"/>
      <c r="DSZ232" s="29"/>
      <c r="DTA232" s="29"/>
      <c r="DTB232" s="29"/>
      <c r="DTC232" s="29"/>
      <c r="DTD232" s="29"/>
      <c r="DTE232" s="29"/>
      <c r="DTF232" s="29"/>
      <c r="DTG232" s="29"/>
      <c r="DTH232" s="29"/>
      <c r="DTI232" s="29"/>
      <c r="DTJ232" s="29"/>
      <c r="DTK232" s="29"/>
      <c r="DTL232" s="29"/>
      <c r="DTM232" s="29"/>
      <c r="DTN232" s="29"/>
      <c r="DTO232" s="29"/>
      <c r="DTP232" s="29"/>
      <c r="DTQ232" s="29"/>
      <c r="DTR232" s="29"/>
      <c r="DTS232" s="29"/>
      <c r="DTT232" s="29"/>
      <c r="DTU232" s="29"/>
      <c r="DTV232" s="29"/>
      <c r="DTW232" s="29"/>
      <c r="DTX232" s="29"/>
      <c r="DTY232" s="29"/>
      <c r="DTZ232" s="29"/>
      <c r="DUA232" s="29"/>
      <c r="DUB232" s="29"/>
      <c r="DUC232" s="29"/>
      <c r="DUD232" s="29"/>
      <c r="DUE232" s="29"/>
      <c r="DUF232" s="29"/>
      <c r="DUG232" s="29"/>
      <c r="DUH232" s="29"/>
      <c r="DUI232" s="29"/>
      <c r="DUJ232" s="29"/>
      <c r="DUK232" s="29"/>
      <c r="DUL232" s="29"/>
      <c r="DUM232" s="29"/>
      <c r="DUN232" s="29"/>
      <c r="DUO232" s="29"/>
      <c r="DUP232" s="29"/>
      <c r="DUQ232" s="29"/>
      <c r="DUR232" s="29"/>
      <c r="DUS232" s="29"/>
      <c r="DUT232" s="29"/>
      <c r="DUU232" s="29"/>
      <c r="DUV232" s="29"/>
      <c r="DUW232" s="29"/>
      <c r="DUX232" s="29"/>
      <c r="DUY232" s="29"/>
      <c r="DUZ232" s="29"/>
      <c r="DVA232" s="29"/>
      <c r="DVB232" s="29"/>
      <c r="DVC232" s="29"/>
      <c r="DVD232" s="29"/>
      <c r="DVE232" s="29"/>
      <c r="DVF232" s="29"/>
      <c r="DVG232" s="29"/>
      <c r="DVH232" s="29"/>
      <c r="DVI232" s="29"/>
      <c r="DVJ232" s="29"/>
      <c r="DVK232" s="29"/>
      <c r="DVL232" s="29"/>
      <c r="DVM232" s="29"/>
      <c r="DVN232" s="29"/>
      <c r="DVO232" s="29"/>
      <c r="DVP232" s="29"/>
      <c r="DVQ232" s="29"/>
      <c r="DVR232" s="29"/>
      <c r="DVS232" s="29"/>
      <c r="DVT232" s="29"/>
      <c r="DVU232" s="29"/>
      <c r="DVV232" s="29"/>
      <c r="DVW232" s="29"/>
      <c r="DVX232" s="29"/>
      <c r="DVY232" s="29"/>
      <c r="DVZ232" s="29"/>
      <c r="DWA232" s="29"/>
      <c r="DWB232" s="29"/>
      <c r="DWC232" s="29"/>
      <c r="DWD232" s="29"/>
      <c r="DWE232" s="29"/>
      <c r="DWF232" s="29"/>
      <c r="DWG232" s="29"/>
      <c r="DWH232" s="29"/>
      <c r="DWI232" s="29"/>
      <c r="DWJ232" s="29"/>
      <c r="DWK232" s="29"/>
      <c r="DWL232" s="29"/>
      <c r="DWM232" s="29"/>
      <c r="DWN232" s="29"/>
      <c r="DWO232" s="29"/>
      <c r="DWP232" s="29"/>
      <c r="DWQ232" s="29"/>
      <c r="DWR232" s="29"/>
      <c r="DWS232" s="29"/>
      <c r="DWT232" s="29"/>
      <c r="DWU232" s="29"/>
      <c r="DWV232" s="29"/>
      <c r="DWW232" s="29"/>
      <c r="DWX232" s="29"/>
      <c r="DWY232" s="29"/>
      <c r="DWZ232" s="29"/>
      <c r="DXA232" s="29"/>
      <c r="DXB232" s="29"/>
      <c r="DXC232" s="29"/>
      <c r="DXD232" s="29"/>
      <c r="DXE232" s="29"/>
      <c r="DXF232" s="29"/>
      <c r="DXG232" s="29"/>
      <c r="DXH232" s="29"/>
      <c r="DXI232" s="29"/>
      <c r="DXJ232" s="29"/>
      <c r="DXK232" s="29"/>
      <c r="DXL232" s="29"/>
      <c r="DXM232" s="29"/>
      <c r="DXN232" s="29"/>
      <c r="DXO232" s="29"/>
      <c r="DXP232" s="29"/>
      <c r="DXQ232" s="29"/>
      <c r="DXR232" s="29"/>
      <c r="DXS232" s="29"/>
      <c r="DXT232" s="29"/>
      <c r="DXU232" s="29"/>
      <c r="DXV232" s="29"/>
      <c r="DXW232" s="29"/>
      <c r="DXX232" s="29"/>
      <c r="DXY232" s="29"/>
      <c r="DXZ232" s="29"/>
      <c r="DYA232" s="29"/>
      <c r="DYB232" s="29"/>
      <c r="DYC232" s="29"/>
      <c r="DYD232" s="29"/>
      <c r="DYE232" s="29"/>
      <c r="DYF232" s="29"/>
      <c r="DYG232" s="29"/>
      <c r="DYH232" s="29"/>
      <c r="DYI232" s="29"/>
      <c r="DYJ232" s="29"/>
      <c r="DYK232" s="29"/>
      <c r="DYL232" s="29"/>
      <c r="DYM232" s="29"/>
      <c r="DYN232" s="29"/>
      <c r="DYO232" s="29"/>
      <c r="DYP232" s="29"/>
      <c r="DYQ232" s="29"/>
      <c r="DYR232" s="29"/>
      <c r="DYS232" s="29"/>
      <c r="DYT232" s="29"/>
      <c r="DYU232" s="29"/>
      <c r="DYV232" s="29"/>
      <c r="DYW232" s="29"/>
      <c r="DYX232" s="29"/>
      <c r="DYY232" s="29"/>
      <c r="DYZ232" s="29"/>
      <c r="DZA232" s="29"/>
      <c r="DZB232" s="29"/>
      <c r="DZC232" s="29"/>
      <c r="DZD232" s="29"/>
      <c r="DZE232" s="29"/>
      <c r="DZF232" s="29"/>
      <c r="DZG232" s="29"/>
      <c r="DZH232" s="29"/>
      <c r="DZI232" s="29"/>
      <c r="DZJ232" s="29"/>
      <c r="DZK232" s="29"/>
      <c r="DZL232" s="29"/>
      <c r="DZM232" s="29"/>
      <c r="DZN232" s="29"/>
      <c r="DZO232" s="29"/>
      <c r="DZP232" s="29"/>
      <c r="DZQ232" s="29"/>
      <c r="DZR232" s="29"/>
      <c r="DZS232" s="29"/>
      <c r="DZT232" s="29"/>
      <c r="DZU232" s="29"/>
      <c r="DZV232" s="29"/>
      <c r="DZW232" s="29"/>
      <c r="DZX232" s="29"/>
      <c r="DZY232" s="29"/>
      <c r="DZZ232" s="29"/>
      <c r="EAA232" s="29"/>
      <c r="EAB232" s="29"/>
      <c r="EAC232" s="29"/>
      <c r="EAD232" s="29"/>
      <c r="EAE232" s="29"/>
      <c r="EAF232" s="29"/>
      <c r="EAG232" s="29"/>
      <c r="EAH232" s="29"/>
      <c r="EAI232" s="29"/>
      <c r="EAJ232" s="29"/>
      <c r="EAK232" s="29"/>
      <c r="EAL232" s="29"/>
      <c r="EAM232" s="29"/>
      <c r="EAN232" s="29"/>
      <c r="EAO232" s="29"/>
      <c r="EAP232" s="29"/>
      <c r="EAQ232" s="29"/>
      <c r="EAR232" s="29"/>
      <c r="EAS232" s="29"/>
      <c r="EAT232" s="29"/>
      <c r="EAU232" s="29"/>
      <c r="EAV232" s="29"/>
      <c r="EAW232" s="29"/>
      <c r="EAX232" s="29"/>
      <c r="EAY232" s="29"/>
      <c r="EAZ232" s="29"/>
      <c r="EBA232" s="29"/>
      <c r="EBB232" s="29"/>
      <c r="EBC232" s="29"/>
      <c r="EBD232" s="29"/>
      <c r="EBE232" s="29"/>
      <c r="EBF232" s="29"/>
      <c r="EBG232" s="29"/>
      <c r="EBH232" s="29"/>
      <c r="EBI232" s="29"/>
      <c r="EBJ232" s="29"/>
      <c r="EBK232" s="29"/>
      <c r="EBL232" s="29"/>
      <c r="EBM232" s="29"/>
      <c r="EBN232" s="29"/>
      <c r="EBO232" s="29"/>
      <c r="EBP232" s="29"/>
      <c r="EBQ232" s="29"/>
      <c r="EBR232" s="29"/>
      <c r="EBS232" s="29"/>
      <c r="EBT232" s="29"/>
      <c r="EBU232" s="29"/>
      <c r="EBV232" s="29"/>
      <c r="EBW232" s="29"/>
      <c r="EBX232" s="29"/>
      <c r="EBY232" s="29"/>
      <c r="EBZ232" s="29"/>
      <c r="ECA232" s="29"/>
      <c r="ECB232" s="29"/>
      <c r="ECC232" s="29"/>
      <c r="ECD232" s="29"/>
      <c r="ECE232" s="29"/>
      <c r="ECF232" s="29"/>
      <c r="ECG232" s="29"/>
      <c r="ECH232" s="29"/>
      <c r="ECI232" s="29"/>
      <c r="ECJ232" s="29"/>
      <c r="ECK232" s="29"/>
      <c r="ECL232" s="29"/>
      <c r="ECM232" s="29"/>
      <c r="ECN232" s="29"/>
      <c r="ECO232" s="29"/>
      <c r="ECP232" s="29"/>
      <c r="ECQ232" s="29"/>
      <c r="ECR232" s="29"/>
      <c r="ECS232" s="29"/>
      <c r="ECT232" s="29"/>
      <c r="ECU232" s="29"/>
      <c r="ECV232" s="29"/>
      <c r="ECW232" s="29"/>
      <c r="ECX232" s="29"/>
      <c r="ECY232" s="29"/>
      <c r="ECZ232" s="29"/>
      <c r="EDA232" s="29"/>
      <c r="EDB232" s="29"/>
      <c r="EDC232" s="29"/>
      <c r="EDD232" s="29"/>
      <c r="EDE232" s="29"/>
      <c r="EDF232" s="29"/>
      <c r="EDG232" s="29"/>
      <c r="EDH232" s="29"/>
      <c r="EDI232" s="29"/>
      <c r="EDJ232" s="29"/>
      <c r="EDK232" s="29"/>
      <c r="EDL232" s="29"/>
      <c r="EDM232" s="29"/>
      <c r="EDN232" s="29"/>
      <c r="EDO232" s="29"/>
      <c r="EDP232" s="29"/>
      <c r="EDQ232" s="29"/>
      <c r="EDR232" s="29"/>
      <c r="EDS232" s="29"/>
      <c r="EDT232" s="29"/>
      <c r="EDU232" s="29"/>
      <c r="EDV232" s="29"/>
      <c r="EDW232" s="29"/>
      <c r="EDX232" s="29"/>
      <c r="EDY232" s="29"/>
      <c r="EDZ232" s="29"/>
      <c r="EEA232" s="29"/>
      <c r="EEB232" s="29"/>
      <c r="EEC232" s="29"/>
      <c r="EED232" s="29"/>
      <c r="EEE232" s="29"/>
      <c r="EEF232" s="29"/>
      <c r="EEG232" s="29"/>
      <c r="EEH232" s="29"/>
      <c r="EEI232" s="29"/>
      <c r="EEJ232" s="29"/>
      <c r="EEK232" s="29"/>
      <c r="EEL232" s="29"/>
      <c r="EEM232" s="29"/>
      <c r="EEN232" s="29"/>
      <c r="EEO232" s="29"/>
      <c r="EEP232" s="29"/>
      <c r="EEQ232" s="29"/>
      <c r="EER232" s="29"/>
      <c r="EES232" s="29"/>
      <c r="EET232" s="29"/>
      <c r="EEU232" s="29"/>
      <c r="EEV232" s="29"/>
      <c r="EEW232" s="29"/>
      <c r="EEX232" s="29"/>
      <c r="EEY232" s="29"/>
      <c r="EEZ232" s="29"/>
      <c r="EFA232" s="29"/>
      <c r="EFB232" s="29"/>
      <c r="EFC232" s="29"/>
      <c r="EFD232" s="29"/>
      <c r="EFE232" s="29"/>
      <c r="EFF232" s="29"/>
      <c r="EFG232" s="29"/>
      <c r="EFH232" s="29"/>
      <c r="EFI232" s="29"/>
      <c r="EFJ232" s="29"/>
      <c r="EFK232" s="29"/>
      <c r="EFL232" s="29"/>
      <c r="EFM232" s="29"/>
      <c r="EFN232" s="29"/>
      <c r="EFO232" s="29"/>
      <c r="EFP232" s="29"/>
      <c r="EFQ232" s="29"/>
      <c r="EFR232" s="29"/>
      <c r="EFS232" s="29"/>
      <c r="EFT232" s="29"/>
      <c r="EFU232" s="29"/>
      <c r="EFV232" s="29"/>
      <c r="EFW232" s="29"/>
      <c r="EFX232" s="29"/>
      <c r="EFY232" s="29"/>
      <c r="EFZ232" s="29"/>
      <c r="EGA232" s="29"/>
      <c r="EGB232" s="29"/>
      <c r="EGC232" s="29"/>
      <c r="EGD232" s="29"/>
      <c r="EGE232" s="29"/>
      <c r="EGF232" s="29"/>
      <c r="EGG232" s="29"/>
      <c r="EGH232" s="29"/>
      <c r="EGI232" s="29"/>
      <c r="EGJ232" s="29"/>
      <c r="EGK232" s="29"/>
      <c r="EGL232" s="29"/>
      <c r="EGM232" s="29"/>
      <c r="EGN232" s="29"/>
      <c r="EGO232" s="29"/>
      <c r="EGP232" s="29"/>
      <c r="EGQ232" s="29"/>
      <c r="EGR232" s="29"/>
      <c r="EGS232" s="29"/>
      <c r="EGT232" s="29"/>
      <c r="EGU232" s="29"/>
      <c r="EGV232" s="29"/>
      <c r="EGW232" s="29"/>
      <c r="EGX232" s="29"/>
      <c r="EGY232" s="29"/>
      <c r="EGZ232" s="29"/>
      <c r="EHA232" s="29"/>
      <c r="EHB232" s="29"/>
      <c r="EHC232" s="29"/>
      <c r="EHD232" s="29"/>
      <c r="EHE232" s="29"/>
      <c r="EHF232" s="29"/>
      <c r="EHG232" s="29"/>
      <c r="EHH232" s="29"/>
      <c r="EHI232" s="29"/>
      <c r="EHJ232" s="29"/>
      <c r="EHK232" s="29"/>
      <c r="EHL232" s="29"/>
      <c r="EHM232" s="29"/>
      <c r="EHN232" s="29"/>
      <c r="EHO232" s="29"/>
      <c r="EHP232" s="29"/>
      <c r="EHQ232" s="29"/>
      <c r="EHR232" s="29"/>
      <c r="EHS232" s="29"/>
      <c r="EHT232" s="29"/>
      <c r="EHU232" s="29"/>
      <c r="EHV232" s="29"/>
      <c r="EHW232" s="29"/>
      <c r="EHX232" s="29"/>
      <c r="EHY232" s="29"/>
      <c r="EHZ232" s="29"/>
      <c r="EIA232" s="29"/>
      <c r="EIB232" s="29"/>
      <c r="EIC232" s="29"/>
      <c r="EID232" s="29"/>
      <c r="EIE232" s="29"/>
      <c r="EIF232" s="29"/>
      <c r="EIG232" s="29"/>
      <c r="EIH232" s="29"/>
      <c r="EII232" s="29"/>
      <c r="EIJ232" s="29"/>
      <c r="EIK232" s="29"/>
      <c r="EIL232" s="29"/>
      <c r="EIM232" s="29"/>
      <c r="EIN232" s="29"/>
      <c r="EIO232" s="29"/>
      <c r="EIP232" s="29"/>
      <c r="EIQ232" s="29"/>
      <c r="EIR232" s="29"/>
      <c r="EIS232" s="29"/>
      <c r="EIT232" s="29"/>
      <c r="EIU232" s="29"/>
      <c r="EIV232" s="29"/>
      <c r="EIW232" s="29"/>
      <c r="EIX232" s="29"/>
      <c r="EIY232" s="29"/>
      <c r="EIZ232" s="29"/>
      <c r="EJA232" s="29"/>
      <c r="EJB232" s="29"/>
      <c r="EJC232" s="29"/>
      <c r="EJD232" s="29"/>
      <c r="EJE232" s="29"/>
      <c r="EJF232" s="29"/>
      <c r="EJG232" s="29"/>
      <c r="EJH232" s="29"/>
      <c r="EJI232" s="29"/>
      <c r="EJJ232" s="29"/>
      <c r="EJK232" s="29"/>
      <c r="EJL232" s="29"/>
      <c r="EJM232" s="29"/>
      <c r="EJN232" s="29"/>
      <c r="EJO232" s="29"/>
      <c r="EJP232" s="29"/>
      <c r="EJQ232" s="29"/>
      <c r="EJR232" s="29"/>
      <c r="EJS232" s="29"/>
      <c r="EJT232" s="29"/>
      <c r="EJU232" s="29"/>
      <c r="EJV232" s="29"/>
      <c r="EJW232" s="29"/>
      <c r="EJX232" s="29"/>
      <c r="EJY232" s="29"/>
      <c r="EJZ232" s="29"/>
      <c r="EKA232" s="29"/>
      <c r="EKB232" s="29"/>
      <c r="EKC232" s="29"/>
      <c r="EKD232" s="29"/>
      <c r="EKE232" s="29"/>
      <c r="EKF232" s="29"/>
      <c r="EKG232" s="29"/>
      <c r="EKH232" s="29"/>
      <c r="EKI232" s="29"/>
      <c r="EKJ232" s="29"/>
      <c r="EKK232" s="29"/>
      <c r="EKL232" s="29"/>
      <c r="EKM232" s="29"/>
      <c r="EKN232" s="29"/>
      <c r="EKO232" s="29"/>
      <c r="EKP232" s="29"/>
      <c r="EKQ232" s="29"/>
      <c r="EKR232" s="29"/>
      <c r="EKS232" s="29"/>
      <c r="EKT232" s="29"/>
      <c r="EKU232" s="29"/>
      <c r="EKV232" s="29"/>
      <c r="EKW232" s="29"/>
      <c r="EKX232" s="29"/>
      <c r="EKY232" s="29"/>
      <c r="EKZ232" s="29"/>
      <c r="ELA232" s="29"/>
      <c r="ELB232" s="29"/>
      <c r="ELC232" s="29"/>
      <c r="ELD232" s="29"/>
      <c r="ELE232" s="29"/>
      <c r="ELF232" s="29"/>
      <c r="ELG232" s="29"/>
      <c r="ELH232" s="29"/>
      <c r="ELI232" s="29"/>
      <c r="ELJ232" s="29"/>
      <c r="ELK232" s="29"/>
      <c r="ELL232" s="29"/>
      <c r="ELM232" s="29"/>
      <c r="ELN232" s="29"/>
      <c r="ELO232" s="29"/>
      <c r="ELP232" s="29"/>
      <c r="ELQ232" s="29"/>
      <c r="ELR232" s="29"/>
      <c r="ELS232" s="29"/>
      <c r="ELT232" s="29"/>
      <c r="ELU232" s="29"/>
      <c r="ELV232" s="29"/>
      <c r="ELW232" s="29"/>
      <c r="ELX232" s="29"/>
      <c r="ELY232" s="29"/>
      <c r="ELZ232" s="29"/>
      <c r="EMA232" s="29"/>
      <c r="EMB232" s="29"/>
      <c r="EMC232" s="29"/>
      <c r="EMD232" s="29"/>
      <c r="EME232" s="29"/>
      <c r="EMF232" s="29"/>
      <c r="EMG232" s="29"/>
      <c r="EMH232" s="29"/>
      <c r="EMI232" s="29"/>
      <c r="EMJ232" s="29"/>
      <c r="EMK232" s="29"/>
      <c r="EML232" s="29"/>
      <c r="EMM232" s="29"/>
      <c r="EMN232" s="29"/>
      <c r="EMO232" s="29"/>
      <c r="EMP232" s="29"/>
      <c r="EMQ232" s="29"/>
      <c r="EMR232" s="29"/>
      <c r="EMS232" s="29"/>
      <c r="EMT232" s="29"/>
      <c r="EMU232" s="29"/>
      <c r="EMV232" s="29"/>
      <c r="EMW232" s="29"/>
      <c r="EMX232" s="29"/>
      <c r="EMY232" s="29"/>
      <c r="EMZ232" s="29"/>
      <c r="ENA232" s="29"/>
      <c r="ENB232" s="29"/>
      <c r="ENC232" s="29"/>
      <c r="END232" s="29"/>
      <c r="ENE232" s="29"/>
      <c r="ENF232" s="29"/>
      <c r="ENG232" s="29"/>
      <c r="ENH232" s="29"/>
      <c r="ENI232" s="29"/>
      <c r="ENJ232" s="29"/>
      <c r="ENK232" s="29"/>
      <c r="ENL232" s="29"/>
      <c r="ENM232" s="29"/>
      <c r="ENN232" s="29"/>
      <c r="ENO232" s="29"/>
      <c r="ENP232" s="29"/>
      <c r="ENQ232" s="29"/>
      <c r="ENR232" s="29"/>
      <c r="ENS232" s="29"/>
      <c r="ENT232" s="29"/>
      <c r="ENU232" s="29"/>
      <c r="ENV232" s="29"/>
      <c r="ENW232" s="29"/>
      <c r="ENX232" s="29"/>
      <c r="ENY232" s="29"/>
      <c r="ENZ232" s="29"/>
      <c r="EOA232" s="29"/>
      <c r="EOB232" s="29"/>
      <c r="EOC232" s="29"/>
      <c r="EOD232" s="29"/>
      <c r="EOE232" s="29"/>
      <c r="EOF232" s="29"/>
      <c r="EOG232" s="29"/>
      <c r="EOH232" s="29"/>
      <c r="EOI232" s="29"/>
      <c r="EOJ232" s="29"/>
      <c r="EOK232" s="29"/>
      <c r="EOL232" s="29"/>
      <c r="EOM232" s="29"/>
      <c r="EON232" s="29"/>
      <c r="EOO232" s="29"/>
      <c r="EOP232" s="29"/>
      <c r="EOQ232" s="29"/>
      <c r="EOR232" s="29"/>
      <c r="EOS232" s="29"/>
      <c r="EOT232" s="29"/>
      <c r="EOU232" s="29"/>
      <c r="EOV232" s="29"/>
      <c r="EOW232" s="29"/>
      <c r="EOX232" s="29"/>
      <c r="EOY232" s="29"/>
      <c r="EOZ232" s="29"/>
      <c r="EPA232" s="29"/>
      <c r="EPB232" s="29"/>
      <c r="EPC232" s="29"/>
      <c r="EPD232" s="29"/>
      <c r="EPE232" s="29"/>
      <c r="EPF232" s="29"/>
      <c r="EPG232" s="29"/>
      <c r="EPH232" s="29"/>
      <c r="EPI232" s="29"/>
      <c r="EPJ232" s="29"/>
      <c r="EPK232" s="29"/>
      <c r="EPL232" s="29"/>
      <c r="EPM232" s="29"/>
      <c r="EPN232" s="29"/>
      <c r="EPO232" s="29"/>
      <c r="EPP232" s="29"/>
      <c r="EPQ232" s="29"/>
      <c r="EPR232" s="29"/>
      <c r="EPS232" s="29"/>
      <c r="EPT232" s="29"/>
      <c r="EPU232" s="29"/>
      <c r="EPV232" s="29"/>
      <c r="EPW232" s="29"/>
      <c r="EPX232" s="29"/>
      <c r="EPY232" s="29"/>
      <c r="EPZ232" s="29"/>
      <c r="EQA232" s="29"/>
      <c r="EQB232" s="29"/>
      <c r="EQC232" s="29"/>
      <c r="EQD232" s="29"/>
      <c r="EQE232" s="29"/>
      <c r="EQF232" s="29"/>
      <c r="EQG232" s="29"/>
      <c r="EQH232" s="29"/>
      <c r="EQI232" s="29"/>
      <c r="EQJ232" s="29"/>
      <c r="EQK232" s="29"/>
      <c r="EQL232" s="29"/>
      <c r="EQM232" s="29"/>
      <c r="EQN232" s="29"/>
      <c r="EQO232" s="29"/>
      <c r="EQP232" s="29"/>
      <c r="EQQ232" s="29"/>
      <c r="EQR232" s="29"/>
      <c r="EQS232" s="29"/>
      <c r="EQT232" s="29"/>
      <c r="EQU232" s="29"/>
      <c r="EQV232" s="29"/>
      <c r="EQW232" s="29"/>
      <c r="EQX232" s="29"/>
      <c r="EQY232" s="29"/>
      <c r="EQZ232" s="29"/>
      <c r="ERA232" s="29"/>
      <c r="ERB232" s="29"/>
      <c r="ERC232" s="29"/>
      <c r="ERD232" s="29"/>
      <c r="ERE232" s="29"/>
      <c r="ERF232" s="29"/>
      <c r="ERG232" s="29"/>
      <c r="ERH232" s="29"/>
      <c r="ERI232" s="29"/>
      <c r="ERJ232" s="29"/>
      <c r="ERK232" s="29"/>
      <c r="ERL232" s="29"/>
      <c r="ERM232" s="29"/>
      <c r="ERN232" s="29"/>
      <c r="ERO232" s="29"/>
      <c r="ERP232" s="29"/>
      <c r="ERQ232" s="29"/>
      <c r="ERR232" s="29"/>
      <c r="ERS232" s="29"/>
      <c r="ERT232" s="29"/>
      <c r="ERU232" s="29"/>
      <c r="ERV232" s="29"/>
      <c r="ERW232" s="29"/>
      <c r="ERX232" s="29"/>
      <c r="ERY232" s="29"/>
      <c r="ERZ232" s="29"/>
      <c r="ESA232" s="29"/>
      <c r="ESB232" s="29"/>
      <c r="ESC232" s="29"/>
      <c r="ESD232" s="29"/>
      <c r="ESE232" s="29"/>
      <c r="ESF232" s="29"/>
      <c r="ESG232" s="29"/>
      <c r="ESH232" s="29"/>
      <c r="ESI232" s="29"/>
      <c r="ESJ232" s="29"/>
      <c r="ESK232" s="29"/>
      <c r="ESL232" s="29"/>
      <c r="ESM232" s="29"/>
      <c r="ESN232" s="29"/>
      <c r="ESO232" s="29"/>
      <c r="ESP232" s="29"/>
      <c r="ESQ232" s="29"/>
      <c r="ESR232" s="29"/>
      <c r="ESS232" s="29"/>
      <c r="EST232" s="29"/>
      <c r="ESU232" s="29"/>
      <c r="ESV232" s="29"/>
      <c r="ESW232" s="29"/>
      <c r="ESX232" s="29"/>
      <c r="ESY232" s="29"/>
      <c r="ESZ232" s="29"/>
      <c r="ETA232" s="29"/>
      <c r="ETB232" s="29"/>
      <c r="ETC232" s="29"/>
      <c r="ETD232" s="29"/>
      <c r="ETE232" s="29"/>
      <c r="ETF232" s="29"/>
      <c r="ETG232" s="29"/>
      <c r="ETH232" s="29"/>
      <c r="ETI232" s="29"/>
      <c r="ETJ232" s="29"/>
      <c r="ETK232" s="29"/>
      <c r="ETL232" s="29"/>
      <c r="ETM232" s="29"/>
      <c r="ETN232" s="29"/>
      <c r="ETO232" s="29"/>
      <c r="ETP232" s="29"/>
      <c r="ETQ232" s="29"/>
      <c r="ETR232" s="29"/>
      <c r="ETS232" s="29"/>
      <c r="ETT232" s="29"/>
      <c r="ETU232" s="29"/>
      <c r="ETV232" s="29"/>
      <c r="ETW232" s="29"/>
      <c r="ETX232" s="29"/>
      <c r="ETY232" s="29"/>
      <c r="ETZ232" s="29"/>
      <c r="EUA232" s="29"/>
      <c r="EUB232" s="29"/>
      <c r="EUC232" s="29"/>
      <c r="EUD232" s="29"/>
      <c r="EUE232" s="29"/>
      <c r="EUF232" s="29"/>
      <c r="EUG232" s="29"/>
      <c r="EUH232" s="29"/>
      <c r="EUI232" s="29"/>
      <c r="EUJ232" s="29"/>
      <c r="EUK232" s="29"/>
      <c r="EUL232" s="29"/>
      <c r="EUM232" s="29"/>
      <c r="EUN232" s="29"/>
      <c r="EUO232" s="29"/>
      <c r="EUP232" s="29"/>
      <c r="EUQ232" s="29"/>
      <c r="EUR232" s="29"/>
      <c r="EUS232" s="29"/>
      <c r="EUT232" s="29"/>
      <c r="EUU232" s="29"/>
      <c r="EUV232" s="29"/>
      <c r="EUW232" s="29"/>
      <c r="EUX232" s="29"/>
      <c r="EUY232" s="29"/>
      <c r="EUZ232" s="29"/>
      <c r="EVA232" s="29"/>
      <c r="EVB232" s="29"/>
      <c r="EVC232" s="29"/>
      <c r="EVD232" s="29"/>
      <c r="EVE232" s="29"/>
      <c r="EVF232" s="29"/>
      <c r="EVG232" s="29"/>
      <c r="EVH232" s="29"/>
      <c r="EVI232" s="29"/>
      <c r="EVJ232" s="29"/>
      <c r="EVK232" s="29"/>
      <c r="EVL232" s="29"/>
      <c r="EVM232" s="29"/>
      <c r="EVN232" s="29"/>
      <c r="EVO232" s="29"/>
      <c r="EVP232" s="29"/>
      <c r="EVQ232" s="29"/>
      <c r="EVR232" s="29"/>
      <c r="EVS232" s="29"/>
      <c r="EVT232" s="29"/>
      <c r="EVU232" s="29"/>
      <c r="EVV232" s="29"/>
      <c r="EVW232" s="29"/>
      <c r="EVX232" s="29"/>
      <c r="EVY232" s="29"/>
      <c r="EVZ232" s="29"/>
      <c r="EWA232" s="29"/>
      <c r="EWB232" s="29"/>
      <c r="EWC232" s="29"/>
      <c r="EWD232" s="29"/>
      <c r="EWE232" s="29"/>
      <c r="EWF232" s="29"/>
      <c r="EWG232" s="29"/>
      <c r="EWH232" s="29"/>
      <c r="EWI232" s="29"/>
      <c r="EWJ232" s="29"/>
      <c r="EWK232" s="29"/>
      <c r="EWL232" s="29"/>
      <c r="EWM232" s="29"/>
      <c r="EWN232" s="29"/>
      <c r="EWO232" s="29"/>
      <c r="EWP232" s="29"/>
      <c r="EWQ232" s="29"/>
      <c r="EWR232" s="29"/>
      <c r="EWS232" s="29"/>
      <c r="EWT232" s="29"/>
      <c r="EWU232" s="29"/>
      <c r="EWV232" s="29"/>
      <c r="EWW232" s="29"/>
      <c r="EWX232" s="29"/>
      <c r="EWY232" s="29"/>
      <c r="EWZ232" s="29"/>
      <c r="EXA232" s="29"/>
      <c r="EXB232" s="29"/>
      <c r="EXC232" s="29"/>
      <c r="EXD232" s="29"/>
      <c r="EXE232" s="29"/>
      <c r="EXF232" s="29"/>
      <c r="EXG232" s="29"/>
      <c r="EXH232" s="29"/>
      <c r="EXI232" s="29"/>
      <c r="EXJ232" s="29"/>
      <c r="EXK232" s="29"/>
      <c r="EXL232" s="29"/>
      <c r="EXM232" s="29"/>
      <c r="EXN232" s="29"/>
      <c r="EXO232" s="29"/>
      <c r="EXP232" s="29"/>
      <c r="EXQ232" s="29"/>
      <c r="EXR232" s="29"/>
      <c r="EXS232" s="29"/>
      <c r="EXT232" s="29"/>
      <c r="EXU232" s="29"/>
      <c r="EXV232" s="29"/>
      <c r="EXW232" s="29"/>
      <c r="EXX232" s="29"/>
      <c r="EXY232" s="29"/>
      <c r="EXZ232" s="29"/>
      <c r="EYA232" s="29"/>
      <c r="EYB232" s="29"/>
      <c r="EYC232" s="29"/>
      <c r="EYD232" s="29"/>
      <c r="EYE232" s="29"/>
      <c r="EYF232" s="29"/>
      <c r="EYG232" s="29"/>
      <c r="EYH232" s="29"/>
      <c r="EYI232" s="29"/>
      <c r="EYJ232" s="29"/>
      <c r="EYK232" s="29"/>
      <c r="EYL232" s="29"/>
      <c r="EYM232" s="29"/>
      <c r="EYN232" s="29"/>
      <c r="EYO232" s="29"/>
      <c r="EYP232" s="29"/>
      <c r="EYQ232" s="29"/>
      <c r="EYR232" s="29"/>
      <c r="EYS232" s="29"/>
      <c r="EYT232" s="29"/>
      <c r="EYU232" s="29"/>
      <c r="EYV232" s="29"/>
      <c r="EYW232" s="29"/>
      <c r="EYX232" s="29"/>
      <c r="EYY232" s="29"/>
      <c r="EYZ232" s="29"/>
      <c r="EZA232" s="29"/>
      <c r="EZB232" s="29"/>
      <c r="EZC232" s="29"/>
      <c r="EZD232" s="29"/>
      <c r="EZE232" s="29"/>
      <c r="EZF232" s="29"/>
      <c r="EZG232" s="29"/>
      <c r="EZH232" s="29"/>
      <c r="EZI232" s="29"/>
      <c r="EZJ232" s="29"/>
      <c r="EZK232" s="29"/>
      <c r="EZL232" s="29"/>
      <c r="EZM232" s="29"/>
      <c r="EZN232" s="29"/>
      <c r="EZO232" s="29"/>
      <c r="EZP232" s="29"/>
      <c r="EZQ232" s="29"/>
      <c r="EZR232" s="29"/>
      <c r="EZS232" s="29"/>
      <c r="EZT232" s="29"/>
      <c r="EZU232" s="29"/>
      <c r="EZV232" s="29"/>
      <c r="EZW232" s="29"/>
      <c r="EZX232" s="29"/>
      <c r="EZY232" s="29"/>
      <c r="EZZ232" s="29"/>
      <c r="FAA232" s="29"/>
      <c r="FAB232" s="29"/>
      <c r="FAC232" s="29"/>
      <c r="FAD232" s="29"/>
      <c r="FAE232" s="29"/>
      <c r="FAF232" s="29"/>
      <c r="FAG232" s="29"/>
      <c r="FAH232" s="29"/>
      <c r="FAI232" s="29"/>
      <c r="FAJ232" s="29"/>
      <c r="FAK232" s="29"/>
      <c r="FAL232" s="29"/>
      <c r="FAM232" s="29"/>
      <c r="FAN232" s="29"/>
      <c r="FAO232" s="29"/>
      <c r="FAP232" s="29"/>
      <c r="FAQ232" s="29"/>
      <c r="FAR232" s="29"/>
      <c r="FAS232" s="29"/>
      <c r="FAT232" s="29"/>
      <c r="FAU232" s="29"/>
      <c r="FAV232" s="29"/>
      <c r="FAW232" s="29"/>
      <c r="FAX232" s="29"/>
      <c r="FAY232" s="29"/>
      <c r="FAZ232" s="29"/>
      <c r="FBA232" s="29"/>
      <c r="FBB232" s="29"/>
      <c r="FBC232" s="29"/>
      <c r="FBD232" s="29"/>
      <c r="FBE232" s="29"/>
      <c r="FBF232" s="29"/>
      <c r="FBG232" s="29"/>
      <c r="FBH232" s="29"/>
      <c r="FBI232" s="29"/>
      <c r="FBJ232" s="29"/>
      <c r="FBK232" s="29"/>
      <c r="FBL232" s="29"/>
      <c r="FBM232" s="29"/>
      <c r="FBN232" s="29"/>
      <c r="FBO232" s="29"/>
      <c r="FBP232" s="29"/>
      <c r="FBQ232" s="29"/>
      <c r="FBR232" s="29"/>
      <c r="FBS232" s="29"/>
      <c r="FBT232" s="29"/>
      <c r="FBU232" s="29"/>
      <c r="FBV232" s="29"/>
      <c r="FBW232" s="29"/>
      <c r="FBX232" s="29"/>
      <c r="FBY232" s="29"/>
      <c r="FBZ232" s="29"/>
      <c r="FCA232" s="29"/>
      <c r="FCB232" s="29"/>
      <c r="FCC232" s="29"/>
      <c r="FCD232" s="29"/>
      <c r="FCE232" s="29"/>
      <c r="FCF232" s="29"/>
      <c r="FCG232" s="29"/>
      <c r="FCH232" s="29"/>
      <c r="FCI232" s="29"/>
      <c r="FCJ232" s="29"/>
      <c r="FCK232" s="29"/>
      <c r="FCL232" s="29"/>
      <c r="FCM232" s="29"/>
      <c r="FCN232" s="29"/>
      <c r="FCO232" s="29"/>
      <c r="FCP232" s="29"/>
      <c r="FCQ232" s="29"/>
      <c r="FCR232" s="29"/>
      <c r="FCS232" s="29"/>
      <c r="FCT232" s="29"/>
      <c r="FCU232" s="29"/>
      <c r="FCV232" s="29"/>
      <c r="FCW232" s="29"/>
      <c r="FCX232" s="29"/>
      <c r="FCY232" s="29"/>
      <c r="FCZ232" s="29"/>
      <c r="FDA232" s="29"/>
      <c r="FDB232" s="29"/>
      <c r="FDC232" s="29"/>
      <c r="FDD232" s="29"/>
      <c r="FDE232" s="29"/>
      <c r="FDF232" s="29"/>
      <c r="FDG232" s="29"/>
      <c r="FDH232" s="29"/>
      <c r="FDI232" s="29"/>
      <c r="FDJ232" s="29"/>
      <c r="FDK232" s="29"/>
      <c r="FDL232" s="29"/>
      <c r="FDM232" s="29"/>
      <c r="FDN232" s="29"/>
      <c r="FDO232" s="29"/>
      <c r="FDP232" s="29"/>
      <c r="FDQ232" s="29"/>
      <c r="FDR232" s="29"/>
      <c r="FDS232" s="29"/>
      <c r="FDT232" s="29"/>
      <c r="FDU232" s="29"/>
      <c r="FDV232" s="29"/>
      <c r="FDW232" s="29"/>
      <c r="FDX232" s="29"/>
      <c r="FDY232" s="29"/>
      <c r="FDZ232" s="29"/>
      <c r="FEA232" s="29"/>
      <c r="FEB232" s="29"/>
      <c r="FEC232" s="29"/>
      <c r="FED232" s="29"/>
      <c r="FEE232" s="29"/>
      <c r="FEF232" s="29"/>
      <c r="FEG232" s="29"/>
      <c r="FEH232" s="29"/>
      <c r="FEI232" s="29"/>
      <c r="FEJ232" s="29"/>
      <c r="FEK232" s="29"/>
      <c r="FEL232" s="29"/>
      <c r="FEM232" s="29"/>
      <c r="FEN232" s="29"/>
      <c r="FEO232" s="29"/>
      <c r="FEP232" s="29"/>
      <c r="FEQ232" s="29"/>
      <c r="FER232" s="29"/>
      <c r="FES232" s="29"/>
      <c r="FET232" s="29"/>
      <c r="FEU232" s="29"/>
      <c r="FEV232" s="29"/>
      <c r="FEW232" s="29"/>
      <c r="FEX232" s="29"/>
      <c r="FEY232" s="29"/>
      <c r="FEZ232" s="29"/>
      <c r="FFA232" s="29"/>
      <c r="FFB232" s="29"/>
      <c r="FFC232" s="29"/>
      <c r="FFD232" s="29"/>
      <c r="FFE232" s="29"/>
      <c r="FFF232" s="29"/>
      <c r="FFG232" s="29"/>
      <c r="FFH232" s="29"/>
      <c r="FFI232" s="29"/>
      <c r="FFJ232" s="29"/>
      <c r="FFK232" s="29"/>
      <c r="FFL232" s="29"/>
      <c r="FFM232" s="29"/>
      <c r="FFN232" s="29"/>
      <c r="FFO232" s="29"/>
      <c r="FFP232" s="29"/>
      <c r="FFQ232" s="29"/>
      <c r="FFR232" s="29"/>
      <c r="FFS232" s="29"/>
      <c r="FFT232" s="29"/>
      <c r="FFU232" s="29"/>
      <c r="FFV232" s="29"/>
      <c r="FFW232" s="29"/>
      <c r="FFX232" s="29"/>
      <c r="FFY232" s="29"/>
      <c r="FFZ232" s="29"/>
      <c r="FGA232" s="29"/>
      <c r="FGB232" s="29"/>
      <c r="FGC232" s="29"/>
      <c r="FGD232" s="29"/>
      <c r="FGE232" s="29"/>
      <c r="FGF232" s="29"/>
      <c r="FGG232" s="29"/>
      <c r="FGH232" s="29"/>
      <c r="FGI232" s="29"/>
      <c r="FGJ232" s="29"/>
      <c r="FGK232" s="29"/>
      <c r="FGL232" s="29"/>
      <c r="FGM232" s="29"/>
      <c r="FGN232" s="29"/>
      <c r="FGO232" s="29"/>
      <c r="FGP232" s="29"/>
      <c r="FGQ232" s="29"/>
      <c r="FGR232" s="29"/>
      <c r="FGS232" s="29"/>
      <c r="FGT232" s="29"/>
      <c r="FGU232" s="29"/>
      <c r="FGV232" s="29"/>
      <c r="FGW232" s="29"/>
      <c r="FGX232" s="29"/>
      <c r="FGY232" s="29"/>
      <c r="FGZ232" s="29"/>
      <c r="FHA232" s="29"/>
      <c r="FHB232" s="29"/>
      <c r="FHC232" s="29"/>
      <c r="FHD232" s="29"/>
      <c r="FHE232" s="29"/>
      <c r="FHF232" s="29"/>
      <c r="FHG232" s="29"/>
      <c r="FHH232" s="29"/>
      <c r="FHI232" s="29"/>
      <c r="FHJ232" s="29"/>
      <c r="FHK232" s="29"/>
      <c r="FHL232" s="29"/>
      <c r="FHM232" s="29"/>
      <c r="FHN232" s="29"/>
      <c r="FHO232" s="29"/>
      <c r="FHP232" s="29"/>
      <c r="FHQ232" s="29"/>
      <c r="FHR232" s="29"/>
      <c r="FHS232" s="29"/>
      <c r="FHT232" s="29"/>
      <c r="FHU232" s="29"/>
      <c r="FHV232" s="29"/>
      <c r="FHW232" s="29"/>
      <c r="FHX232" s="29"/>
      <c r="FHY232" s="29"/>
      <c r="FHZ232" s="29"/>
      <c r="FIA232" s="29"/>
      <c r="FIB232" s="29"/>
      <c r="FIC232" s="29"/>
      <c r="FID232" s="29"/>
      <c r="FIE232" s="29"/>
      <c r="FIF232" s="29"/>
      <c r="FIG232" s="29"/>
      <c r="FIH232" s="29"/>
      <c r="FII232" s="29"/>
      <c r="FIJ232" s="29"/>
      <c r="FIK232" s="29"/>
      <c r="FIL232" s="29"/>
      <c r="FIM232" s="29"/>
      <c r="FIN232" s="29"/>
      <c r="FIO232" s="29"/>
      <c r="FIP232" s="29"/>
      <c r="FIQ232" s="29"/>
      <c r="FIR232" s="29"/>
      <c r="FIS232" s="29"/>
      <c r="FIT232" s="29"/>
      <c r="FIU232" s="29"/>
      <c r="FIV232" s="29"/>
      <c r="FIW232" s="29"/>
      <c r="FIX232" s="29"/>
      <c r="FIY232" s="29"/>
      <c r="FIZ232" s="29"/>
      <c r="FJA232" s="29"/>
      <c r="FJB232" s="29"/>
      <c r="FJC232" s="29"/>
      <c r="FJD232" s="29"/>
      <c r="FJE232" s="29"/>
      <c r="FJF232" s="29"/>
      <c r="FJG232" s="29"/>
      <c r="FJH232" s="29"/>
      <c r="FJI232" s="29"/>
      <c r="FJJ232" s="29"/>
      <c r="FJK232" s="29"/>
      <c r="FJL232" s="29"/>
      <c r="FJM232" s="29"/>
      <c r="FJN232" s="29"/>
      <c r="FJO232" s="29"/>
      <c r="FJP232" s="29"/>
      <c r="FJQ232" s="29"/>
      <c r="FJR232" s="29"/>
      <c r="FJS232" s="29"/>
      <c r="FJT232" s="29"/>
      <c r="FJU232" s="29"/>
      <c r="FJV232" s="29"/>
      <c r="FJW232" s="29"/>
      <c r="FJX232" s="29"/>
      <c r="FJY232" s="29"/>
      <c r="FJZ232" s="29"/>
      <c r="FKA232" s="29"/>
      <c r="FKB232" s="29"/>
      <c r="FKC232" s="29"/>
      <c r="FKD232" s="29"/>
      <c r="FKE232" s="29"/>
      <c r="FKF232" s="29"/>
      <c r="FKG232" s="29"/>
      <c r="FKH232" s="29"/>
      <c r="FKI232" s="29"/>
      <c r="FKJ232" s="29"/>
      <c r="FKK232" s="29"/>
      <c r="FKL232" s="29"/>
      <c r="FKM232" s="29"/>
      <c r="FKN232" s="29"/>
      <c r="FKO232" s="29"/>
      <c r="FKP232" s="29"/>
      <c r="FKQ232" s="29"/>
      <c r="FKR232" s="29"/>
      <c r="FKS232" s="29"/>
      <c r="FKT232" s="29"/>
      <c r="FKU232" s="29"/>
      <c r="FKV232" s="29"/>
      <c r="FKW232" s="29"/>
      <c r="FKX232" s="29"/>
      <c r="FKY232" s="29"/>
      <c r="FKZ232" s="29"/>
      <c r="FLA232" s="29"/>
      <c r="FLB232" s="29"/>
      <c r="FLC232" s="29"/>
      <c r="FLD232" s="29"/>
      <c r="FLE232" s="29"/>
      <c r="FLF232" s="29"/>
      <c r="FLG232" s="29"/>
      <c r="FLH232" s="29"/>
      <c r="FLI232" s="29"/>
      <c r="FLJ232" s="29"/>
      <c r="FLK232" s="29"/>
      <c r="FLL232" s="29"/>
      <c r="FLM232" s="29"/>
      <c r="FLN232" s="29"/>
      <c r="FLO232" s="29"/>
      <c r="FLP232" s="29"/>
      <c r="FLQ232" s="29"/>
      <c r="FLR232" s="29"/>
      <c r="FLS232" s="29"/>
      <c r="FLT232" s="29"/>
      <c r="FLU232" s="29"/>
      <c r="FLV232" s="29"/>
      <c r="FLW232" s="29"/>
      <c r="FLX232" s="29"/>
      <c r="FLY232" s="29"/>
      <c r="FLZ232" s="29"/>
      <c r="FMA232" s="29"/>
      <c r="FMB232" s="29"/>
      <c r="FMC232" s="29"/>
      <c r="FMD232" s="29"/>
      <c r="FME232" s="29"/>
      <c r="FMF232" s="29"/>
      <c r="FMG232" s="29"/>
      <c r="FMH232" s="29"/>
      <c r="FMI232" s="29"/>
      <c r="FMJ232" s="29"/>
      <c r="FMK232" s="29"/>
      <c r="FML232" s="29"/>
      <c r="FMM232" s="29"/>
      <c r="FMN232" s="29"/>
      <c r="FMO232" s="29"/>
      <c r="FMP232" s="29"/>
      <c r="FMQ232" s="29"/>
      <c r="FMR232" s="29"/>
      <c r="FMS232" s="29"/>
      <c r="FMT232" s="29"/>
      <c r="FMU232" s="29"/>
      <c r="FMV232" s="29"/>
      <c r="FMW232" s="29"/>
      <c r="FMX232" s="29"/>
      <c r="FMY232" s="29"/>
      <c r="FMZ232" s="29"/>
      <c r="FNA232" s="29"/>
      <c r="FNB232" s="29"/>
      <c r="FNC232" s="29"/>
      <c r="FND232" s="29"/>
      <c r="FNE232" s="29"/>
      <c r="FNF232" s="29"/>
      <c r="FNG232" s="29"/>
      <c r="FNH232" s="29"/>
      <c r="FNI232" s="29"/>
      <c r="FNJ232" s="29"/>
      <c r="FNK232" s="29"/>
      <c r="FNL232" s="29"/>
      <c r="FNM232" s="29"/>
      <c r="FNN232" s="29"/>
      <c r="FNO232" s="29"/>
      <c r="FNP232" s="29"/>
      <c r="FNQ232" s="29"/>
      <c r="FNR232" s="29"/>
      <c r="FNS232" s="29"/>
      <c r="FNT232" s="29"/>
      <c r="FNU232" s="29"/>
      <c r="FNV232" s="29"/>
      <c r="FNW232" s="29"/>
      <c r="FNX232" s="29"/>
      <c r="FNY232" s="29"/>
      <c r="FNZ232" s="29"/>
      <c r="FOA232" s="29"/>
      <c r="FOB232" s="29"/>
      <c r="FOC232" s="29"/>
      <c r="FOD232" s="29"/>
      <c r="FOE232" s="29"/>
      <c r="FOF232" s="29"/>
      <c r="FOG232" s="29"/>
      <c r="FOH232" s="29"/>
      <c r="FOI232" s="29"/>
      <c r="FOJ232" s="29"/>
      <c r="FOK232" s="29"/>
      <c r="FOL232" s="29"/>
      <c r="FOM232" s="29"/>
      <c r="FON232" s="29"/>
      <c r="FOO232" s="29"/>
      <c r="FOP232" s="29"/>
      <c r="FOQ232" s="29"/>
      <c r="FOR232" s="29"/>
      <c r="FOS232" s="29"/>
      <c r="FOT232" s="29"/>
      <c r="FOU232" s="29"/>
      <c r="FOV232" s="29"/>
      <c r="FOW232" s="29"/>
      <c r="FOX232" s="29"/>
      <c r="FOY232" s="29"/>
      <c r="FOZ232" s="29"/>
      <c r="FPA232" s="29"/>
      <c r="FPB232" s="29"/>
      <c r="FPC232" s="29"/>
      <c r="FPD232" s="29"/>
      <c r="FPE232" s="29"/>
      <c r="FPF232" s="29"/>
      <c r="FPG232" s="29"/>
      <c r="FPH232" s="29"/>
      <c r="FPI232" s="29"/>
      <c r="FPJ232" s="29"/>
      <c r="FPK232" s="29"/>
      <c r="FPL232" s="29"/>
      <c r="FPM232" s="29"/>
      <c r="FPN232" s="29"/>
      <c r="FPO232" s="29"/>
      <c r="FPP232" s="29"/>
      <c r="FPQ232" s="29"/>
      <c r="FPR232" s="29"/>
      <c r="FPS232" s="29"/>
      <c r="FPT232" s="29"/>
      <c r="FPU232" s="29"/>
      <c r="FPV232" s="29"/>
      <c r="FPW232" s="29"/>
      <c r="FPX232" s="29"/>
      <c r="FPY232" s="29"/>
      <c r="FPZ232" s="29"/>
      <c r="FQA232" s="29"/>
      <c r="FQB232" s="29"/>
      <c r="FQC232" s="29"/>
      <c r="FQD232" s="29"/>
      <c r="FQE232" s="29"/>
      <c r="FQF232" s="29"/>
      <c r="FQG232" s="29"/>
      <c r="FQH232" s="29"/>
      <c r="FQI232" s="29"/>
      <c r="FQJ232" s="29"/>
      <c r="FQK232" s="29"/>
      <c r="FQL232" s="29"/>
      <c r="FQM232" s="29"/>
      <c r="FQN232" s="29"/>
      <c r="FQO232" s="29"/>
      <c r="FQP232" s="29"/>
      <c r="FQQ232" s="29"/>
      <c r="FQR232" s="29"/>
      <c r="FQS232" s="29"/>
      <c r="FQT232" s="29"/>
      <c r="FQU232" s="29"/>
      <c r="FQV232" s="29"/>
      <c r="FQW232" s="29"/>
      <c r="FQX232" s="29"/>
      <c r="FQY232" s="29"/>
      <c r="FQZ232" s="29"/>
      <c r="FRA232" s="29"/>
      <c r="FRB232" s="29"/>
      <c r="FRC232" s="29"/>
      <c r="FRD232" s="29"/>
      <c r="FRE232" s="29"/>
      <c r="FRF232" s="29"/>
      <c r="FRG232" s="29"/>
      <c r="FRH232" s="29"/>
      <c r="FRI232" s="29"/>
      <c r="FRJ232" s="29"/>
      <c r="FRK232" s="29"/>
      <c r="FRL232" s="29"/>
      <c r="FRM232" s="29"/>
      <c r="FRN232" s="29"/>
      <c r="FRO232" s="29"/>
      <c r="FRP232" s="29"/>
      <c r="FRQ232" s="29"/>
      <c r="FRR232" s="29"/>
      <c r="FRS232" s="29"/>
      <c r="FRT232" s="29"/>
      <c r="FRU232" s="29"/>
      <c r="FRV232" s="29"/>
      <c r="FRW232" s="29"/>
      <c r="FRX232" s="29"/>
      <c r="FRY232" s="29"/>
      <c r="FRZ232" s="29"/>
      <c r="FSA232" s="29"/>
      <c r="FSB232" s="29"/>
      <c r="FSC232" s="29"/>
      <c r="FSD232" s="29"/>
      <c r="FSE232" s="29"/>
      <c r="FSF232" s="29"/>
      <c r="FSG232" s="29"/>
      <c r="FSH232" s="29"/>
      <c r="FSI232" s="29"/>
      <c r="FSJ232" s="29"/>
      <c r="FSK232" s="29"/>
      <c r="FSL232" s="29"/>
      <c r="FSM232" s="29"/>
      <c r="FSN232" s="29"/>
      <c r="FSO232" s="29"/>
      <c r="FSP232" s="29"/>
      <c r="FSQ232" s="29"/>
      <c r="FSR232" s="29"/>
      <c r="FSS232" s="29"/>
      <c r="FST232" s="29"/>
      <c r="FSU232" s="29"/>
      <c r="FSV232" s="29"/>
      <c r="FSW232" s="29"/>
      <c r="FSX232" s="29"/>
      <c r="FSY232" s="29"/>
      <c r="FSZ232" s="29"/>
      <c r="FTA232" s="29"/>
      <c r="FTB232" s="29"/>
      <c r="FTC232" s="29"/>
      <c r="FTD232" s="29"/>
      <c r="FTE232" s="29"/>
      <c r="FTF232" s="29"/>
      <c r="FTG232" s="29"/>
      <c r="FTH232" s="29"/>
      <c r="FTI232" s="29"/>
      <c r="FTJ232" s="29"/>
      <c r="FTK232" s="29"/>
      <c r="FTL232" s="29"/>
      <c r="FTM232" s="29"/>
      <c r="FTN232" s="29"/>
      <c r="FTO232" s="29"/>
      <c r="FTP232" s="29"/>
      <c r="FTQ232" s="29"/>
      <c r="FTR232" s="29"/>
      <c r="FTS232" s="29"/>
      <c r="FTT232" s="29"/>
      <c r="FTU232" s="29"/>
      <c r="FTV232" s="29"/>
      <c r="FTW232" s="29"/>
      <c r="FTX232" s="29"/>
      <c r="FTY232" s="29"/>
      <c r="FTZ232" s="29"/>
      <c r="FUA232" s="29"/>
      <c r="FUB232" s="29"/>
      <c r="FUC232" s="29"/>
      <c r="FUD232" s="29"/>
      <c r="FUE232" s="29"/>
      <c r="FUF232" s="29"/>
      <c r="FUG232" s="29"/>
      <c r="FUH232" s="29"/>
      <c r="FUI232" s="29"/>
      <c r="FUJ232" s="29"/>
      <c r="FUK232" s="29"/>
      <c r="FUL232" s="29"/>
      <c r="FUM232" s="29"/>
      <c r="FUN232" s="29"/>
      <c r="FUO232" s="29"/>
      <c r="FUP232" s="29"/>
      <c r="FUQ232" s="29"/>
      <c r="FUR232" s="29"/>
      <c r="FUS232" s="29"/>
      <c r="FUT232" s="29"/>
      <c r="FUU232" s="29"/>
      <c r="FUV232" s="29"/>
      <c r="FUW232" s="29"/>
      <c r="FUX232" s="29"/>
      <c r="FUY232" s="29"/>
      <c r="FUZ232" s="29"/>
      <c r="FVA232" s="29"/>
      <c r="FVB232" s="29"/>
      <c r="FVC232" s="29"/>
      <c r="FVD232" s="29"/>
      <c r="FVE232" s="29"/>
      <c r="FVF232" s="29"/>
      <c r="FVG232" s="29"/>
      <c r="FVH232" s="29"/>
      <c r="FVI232" s="29"/>
      <c r="FVJ232" s="29"/>
      <c r="FVK232" s="29"/>
      <c r="FVL232" s="29"/>
      <c r="FVM232" s="29"/>
      <c r="FVN232" s="29"/>
      <c r="FVO232" s="29"/>
      <c r="FVP232" s="29"/>
      <c r="FVQ232" s="29"/>
      <c r="FVR232" s="29"/>
      <c r="FVS232" s="29"/>
      <c r="FVT232" s="29"/>
      <c r="FVU232" s="29"/>
      <c r="FVV232" s="29"/>
      <c r="FVW232" s="29"/>
      <c r="FVX232" s="29"/>
      <c r="FVY232" s="29"/>
      <c r="FVZ232" s="29"/>
      <c r="FWA232" s="29"/>
      <c r="FWB232" s="29"/>
      <c r="FWC232" s="29"/>
      <c r="FWD232" s="29"/>
      <c r="FWE232" s="29"/>
      <c r="FWF232" s="29"/>
      <c r="FWG232" s="29"/>
      <c r="FWH232" s="29"/>
      <c r="FWI232" s="29"/>
      <c r="FWJ232" s="29"/>
      <c r="FWK232" s="29"/>
      <c r="FWL232" s="29"/>
      <c r="FWM232" s="29"/>
      <c r="FWN232" s="29"/>
      <c r="FWO232" s="29"/>
      <c r="FWP232" s="29"/>
      <c r="FWQ232" s="29"/>
      <c r="FWR232" s="29"/>
      <c r="FWS232" s="29"/>
      <c r="FWT232" s="29"/>
      <c r="FWU232" s="29"/>
      <c r="FWV232" s="29"/>
      <c r="FWW232" s="29"/>
      <c r="FWX232" s="29"/>
      <c r="FWY232" s="29"/>
      <c r="FWZ232" s="29"/>
      <c r="FXA232" s="29"/>
      <c r="FXB232" s="29"/>
      <c r="FXC232" s="29"/>
      <c r="FXD232" s="29"/>
      <c r="FXE232" s="29"/>
      <c r="FXF232" s="29"/>
      <c r="FXG232" s="29"/>
      <c r="FXH232" s="29"/>
      <c r="FXI232" s="29"/>
      <c r="FXJ232" s="29"/>
      <c r="FXK232" s="29"/>
      <c r="FXL232" s="29"/>
      <c r="FXM232" s="29"/>
      <c r="FXN232" s="29"/>
      <c r="FXO232" s="29"/>
      <c r="FXP232" s="29"/>
      <c r="FXQ232" s="29"/>
      <c r="FXR232" s="29"/>
      <c r="FXS232" s="29"/>
      <c r="FXT232" s="29"/>
      <c r="FXU232" s="29"/>
      <c r="FXV232" s="29"/>
      <c r="FXW232" s="29"/>
      <c r="FXX232" s="29"/>
      <c r="FXY232" s="29"/>
      <c r="FXZ232" s="29"/>
      <c r="FYA232" s="29"/>
      <c r="FYB232" s="29"/>
      <c r="FYC232" s="29"/>
      <c r="FYD232" s="29"/>
      <c r="FYE232" s="29"/>
      <c r="FYF232" s="29"/>
      <c r="FYG232" s="29"/>
      <c r="FYH232" s="29"/>
      <c r="FYI232" s="29"/>
      <c r="FYJ232" s="29"/>
      <c r="FYK232" s="29"/>
      <c r="FYL232" s="29"/>
      <c r="FYM232" s="29"/>
      <c r="FYN232" s="29"/>
      <c r="FYO232" s="29"/>
      <c r="FYP232" s="29"/>
      <c r="FYQ232" s="29"/>
      <c r="FYR232" s="29"/>
      <c r="FYS232" s="29"/>
      <c r="FYT232" s="29"/>
      <c r="FYU232" s="29"/>
      <c r="FYV232" s="29"/>
      <c r="FYW232" s="29"/>
      <c r="FYX232" s="29"/>
      <c r="FYY232" s="29"/>
      <c r="FYZ232" s="29"/>
      <c r="FZA232" s="29"/>
      <c r="FZB232" s="29"/>
      <c r="FZC232" s="29"/>
      <c r="FZD232" s="29"/>
      <c r="FZE232" s="29"/>
      <c r="FZF232" s="29"/>
      <c r="FZG232" s="29"/>
      <c r="FZH232" s="29"/>
      <c r="FZI232" s="29"/>
      <c r="FZJ232" s="29"/>
      <c r="FZK232" s="29"/>
      <c r="FZL232" s="29"/>
      <c r="FZM232" s="29"/>
      <c r="FZN232" s="29"/>
      <c r="FZO232" s="29"/>
      <c r="FZP232" s="29"/>
      <c r="FZQ232" s="29"/>
      <c r="FZR232" s="29"/>
      <c r="FZS232" s="29"/>
      <c r="FZT232" s="29"/>
      <c r="FZU232" s="29"/>
      <c r="FZV232" s="29"/>
      <c r="FZW232" s="29"/>
      <c r="FZX232" s="29"/>
      <c r="FZY232" s="29"/>
      <c r="FZZ232" s="29"/>
      <c r="GAA232" s="29"/>
      <c r="GAB232" s="29"/>
      <c r="GAC232" s="29"/>
      <c r="GAD232" s="29"/>
      <c r="GAE232" s="29"/>
      <c r="GAF232" s="29"/>
      <c r="GAG232" s="29"/>
      <c r="GAH232" s="29"/>
      <c r="GAI232" s="29"/>
      <c r="GAJ232" s="29"/>
      <c r="GAK232" s="29"/>
      <c r="GAL232" s="29"/>
      <c r="GAM232" s="29"/>
      <c r="GAN232" s="29"/>
      <c r="GAO232" s="29"/>
      <c r="GAP232" s="29"/>
      <c r="GAQ232" s="29"/>
      <c r="GAR232" s="29"/>
      <c r="GAS232" s="29"/>
      <c r="GAT232" s="29"/>
      <c r="GAU232" s="29"/>
      <c r="GAV232" s="29"/>
      <c r="GAW232" s="29"/>
      <c r="GAX232" s="29"/>
      <c r="GAY232" s="29"/>
      <c r="GAZ232" s="29"/>
      <c r="GBA232" s="29"/>
      <c r="GBB232" s="29"/>
      <c r="GBC232" s="29"/>
      <c r="GBD232" s="29"/>
      <c r="GBE232" s="29"/>
      <c r="GBF232" s="29"/>
      <c r="GBG232" s="29"/>
      <c r="GBH232" s="29"/>
      <c r="GBI232" s="29"/>
      <c r="GBJ232" s="29"/>
      <c r="GBK232" s="29"/>
      <c r="GBL232" s="29"/>
      <c r="GBM232" s="29"/>
      <c r="GBN232" s="29"/>
      <c r="GBO232" s="29"/>
      <c r="GBP232" s="29"/>
      <c r="GBQ232" s="29"/>
      <c r="GBR232" s="29"/>
      <c r="GBS232" s="29"/>
      <c r="GBT232" s="29"/>
      <c r="GBU232" s="29"/>
      <c r="GBV232" s="29"/>
      <c r="GBW232" s="29"/>
      <c r="GBX232" s="29"/>
      <c r="GBY232" s="29"/>
      <c r="GBZ232" s="29"/>
      <c r="GCA232" s="29"/>
      <c r="GCB232" s="29"/>
      <c r="GCC232" s="29"/>
      <c r="GCD232" s="29"/>
      <c r="GCE232" s="29"/>
      <c r="GCF232" s="29"/>
      <c r="GCG232" s="29"/>
      <c r="GCH232" s="29"/>
      <c r="GCI232" s="29"/>
      <c r="GCJ232" s="29"/>
      <c r="GCK232" s="29"/>
      <c r="GCL232" s="29"/>
      <c r="GCM232" s="29"/>
      <c r="GCN232" s="29"/>
      <c r="GCO232" s="29"/>
      <c r="GCP232" s="29"/>
      <c r="GCQ232" s="29"/>
      <c r="GCR232" s="29"/>
      <c r="GCS232" s="29"/>
      <c r="GCT232" s="29"/>
      <c r="GCU232" s="29"/>
      <c r="GCV232" s="29"/>
      <c r="GCW232" s="29"/>
      <c r="GCX232" s="29"/>
      <c r="GCY232" s="29"/>
      <c r="GCZ232" s="29"/>
      <c r="GDA232" s="29"/>
      <c r="GDB232" s="29"/>
      <c r="GDC232" s="29"/>
      <c r="GDD232" s="29"/>
      <c r="GDE232" s="29"/>
      <c r="GDF232" s="29"/>
      <c r="GDG232" s="29"/>
      <c r="GDH232" s="29"/>
      <c r="GDI232" s="29"/>
      <c r="GDJ232" s="29"/>
      <c r="GDK232" s="29"/>
      <c r="GDL232" s="29"/>
      <c r="GDM232" s="29"/>
      <c r="GDN232" s="29"/>
      <c r="GDO232" s="29"/>
      <c r="GDP232" s="29"/>
      <c r="GDQ232" s="29"/>
      <c r="GDR232" s="29"/>
      <c r="GDS232" s="29"/>
      <c r="GDT232" s="29"/>
      <c r="GDU232" s="29"/>
      <c r="GDV232" s="29"/>
      <c r="GDW232" s="29"/>
      <c r="GDX232" s="29"/>
      <c r="GDY232" s="29"/>
      <c r="GDZ232" s="29"/>
      <c r="GEA232" s="29"/>
      <c r="GEB232" s="29"/>
      <c r="GEC232" s="29"/>
      <c r="GED232" s="29"/>
      <c r="GEE232" s="29"/>
      <c r="GEF232" s="29"/>
      <c r="GEG232" s="29"/>
      <c r="GEH232" s="29"/>
      <c r="GEI232" s="29"/>
      <c r="GEJ232" s="29"/>
      <c r="GEK232" s="29"/>
      <c r="GEL232" s="29"/>
      <c r="GEM232" s="29"/>
      <c r="GEN232" s="29"/>
      <c r="GEO232" s="29"/>
      <c r="GEP232" s="29"/>
      <c r="GEQ232" s="29"/>
      <c r="GER232" s="29"/>
      <c r="GES232" s="29"/>
      <c r="GET232" s="29"/>
      <c r="GEU232" s="29"/>
      <c r="GEV232" s="29"/>
      <c r="GEW232" s="29"/>
      <c r="GEX232" s="29"/>
      <c r="GEY232" s="29"/>
      <c r="GEZ232" s="29"/>
      <c r="GFA232" s="29"/>
      <c r="GFB232" s="29"/>
      <c r="GFC232" s="29"/>
      <c r="GFD232" s="29"/>
      <c r="GFE232" s="29"/>
      <c r="GFF232" s="29"/>
      <c r="GFG232" s="29"/>
      <c r="GFH232" s="29"/>
      <c r="GFI232" s="29"/>
      <c r="GFJ232" s="29"/>
      <c r="GFK232" s="29"/>
      <c r="GFL232" s="29"/>
      <c r="GFM232" s="29"/>
      <c r="GFN232" s="29"/>
      <c r="GFO232" s="29"/>
      <c r="GFP232" s="29"/>
      <c r="GFQ232" s="29"/>
      <c r="GFR232" s="29"/>
      <c r="GFS232" s="29"/>
      <c r="GFT232" s="29"/>
      <c r="GFU232" s="29"/>
      <c r="GFV232" s="29"/>
      <c r="GFW232" s="29"/>
      <c r="GFX232" s="29"/>
      <c r="GFY232" s="29"/>
      <c r="GFZ232" s="29"/>
      <c r="GGA232" s="29"/>
      <c r="GGB232" s="29"/>
      <c r="GGC232" s="29"/>
      <c r="GGD232" s="29"/>
      <c r="GGE232" s="29"/>
      <c r="GGF232" s="29"/>
      <c r="GGG232" s="29"/>
      <c r="GGH232" s="29"/>
      <c r="GGI232" s="29"/>
      <c r="GGJ232" s="29"/>
      <c r="GGK232" s="29"/>
      <c r="GGL232" s="29"/>
      <c r="GGM232" s="29"/>
      <c r="GGN232" s="29"/>
      <c r="GGO232" s="29"/>
      <c r="GGP232" s="29"/>
      <c r="GGQ232" s="29"/>
      <c r="GGR232" s="29"/>
      <c r="GGS232" s="29"/>
      <c r="GGT232" s="29"/>
      <c r="GGU232" s="29"/>
      <c r="GGV232" s="29"/>
      <c r="GGW232" s="29"/>
      <c r="GGX232" s="29"/>
      <c r="GGY232" s="29"/>
      <c r="GGZ232" s="29"/>
      <c r="GHA232" s="29"/>
      <c r="GHB232" s="29"/>
      <c r="GHC232" s="29"/>
      <c r="GHD232" s="29"/>
      <c r="GHE232" s="29"/>
      <c r="GHF232" s="29"/>
      <c r="GHG232" s="29"/>
      <c r="GHH232" s="29"/>
      <c r="GHI232" s="29"/>
      <c r="GHJ232" s="29"/>
      <c r="GHK232" s="29"/>
      <c r="GHL232" s="29"/>
      <c r="GHM232" s="29"/>
      <c r="GHN232" s="29"/>
      <c r="GHO232" s="29"/>
      <c r="GHP232" s="29"/>
      <c r="GHQ232" s="29"/>
      <c r="GHR232" s="29"/>
      <c r="GHS232" s="29"/>
      <c r="GHT232" s="29"/>
      <c r="GHU232" s="29"/>
      <c r="GHV232" s="29"/>
      <c r="GHW232" s="29"/>
      <c r="GHX232" s="29"/>
      <c r="GHY232" s="29"/>
      <c r="GHZ232" s="29"/>
      <c r="GIA232" s="29"/>
      <c r="GIB232" s="29"/>
      <c r="GIC232" s="29"/>
      <c r="GID232" s="29"/>
      <c r="GIE232" s="29"/>
      <c r="GIF232" s="29"/>
      <c r="GIG232" s="29"/>
      <c r="GIH232" s="29"/>
      <c r="GII232" s="29"/>
      <c r="GIJ232" s="29"/>
      <c r="GIK232" s="29"/>
      <c r="GIL232" s="29"/>
      <c r="GIM232" s="29"/>
      <c r="GIN232" s="29"/>
      <c r="GIO232" s="29"/>
      <c r="GIP232" s="29"/>
      <c r="GIQ232" s="29"/>
      <c r="GIR232" s="29"/>
      <c r="GIS232" s="29"/>
      <c r="GIT232" s="29"/>
      <c r="GIU232" s="29"/>
      <c r="GIV232" s="29"/>
      <c r="GIW232" s="29"/>
      <c r="GIX232" s="29"/>
      <c r="GIY232" s="29"/>
      <c r="GIZ232" s="29"/>
      <c r="GJA232" s="29"/>
      <c r="GJB232" s="29"/>
      <c r="GJC232" s="29"/>
      <c r="GJD232" s="29"/>
      <c r="GJE232" s="29"/>
      <c r="GJF232" s="29"/>
      <c r="GJG232" s="29"/>
      <c r="GJH232" s="29"/>
      <c r="GJI232" s="29"/>
      <c r="GJJ232" s="29"/>
      <c r="GJK232" s="29"/>
      <c r="GJL232" s="29"/>
      <c r="GJM232" s="29"/>
      <c r="GJN232" s="29"/>
      <c r="GJO232" s="29"/>
      <c r="GJP232" s="29"/>
      <c r="GJQ232" s="29"/>
      <c r="GJR232" s="29"/>
      <c r="GJS232" s="29"/>
      <c r="GJT232" s="29"/>
      <c r="GJU232" s="29"/>
      <c r="GJV232" s="29"/>
      <c r="GJW232" s="29"/>
      <c r="GJX232" s="29"/>
      <c r="GJY232" s="29"/>
      <c r="GJZ232" s="29"/>
      <c r="GKA232" s="29"/>
      <c r="GKB232" s="29"/>
      <c r="GKC232" s="29"/>
      <c r="GKD232" s="29"/>
      <c r="GKE232" s="29"/>
      <c r="GKF232" s="29"/>
      <c r="GKG232" s="29"/>
      <c r="GKH232" s="29"/>
      <c r="GKI232" s="29"/>
      <c r="GKJ232" s="29"/>
      <c r="GKK232" s="29"/>
      <c r="GKL232" s="29"/>
      <c r="GKM232" s="29"/>
      <c r="GKN232" s="29"/>
      <c r="GKO232" s="29"/>
      <c r="GKP232" s="29"/>
      <c r="GKQ232" s="29"/>
      <c r="GKR232" s="29"/>
      <c r="GKS232" s="29"/>
      <c r="GKT232" s="29"/>
      <c r="GKU232" s="29"/>
      <c r="GKV232" s="29"/>
      <c r="GKW232" s="29"/>
      <c r="GKX232" s="29"/>
      <c r="GKY232" s="29"/>
      <c r="GKZ232" s="29"/>
      <c r="GLA232" s="29"/>
      <c r="GLB232" s="29"/>
      <c r="GLC232" s="29"/>
      <c r="GLD232" s="29"/>
      <c r="GLE232" s="29"/>
      <c r="GLF232" s="29"/>
      <c r="GLG232" s="29"/>
      <c r="GLH232" s="29"/>
      <c r="GLI232" s="29"/>
      <c r="GLJ232" s="29"/>
      <c r="GLK232" s="29"/>
      <c r="GLL232" s="29"/>
      <c r="GLM232" s="29"/>
      <c r="GLN232" s="29"/>
      <c r="GLO232" s="29"/>
      <c r="GLP232" s="29"/>
      <c r="GLQ232" s="29"/>
      <c r="GLR232" s="29"/>
      <c r="GLS232" s="29"/>
      <c r="GLT232" s="29"/>
      <c r="GLU232" s="29"/>
      <c r="GLV232" s="29"/>
      <c r="GLW232" s="29"/>
      <c r="GLX232" s="29"/>
      <c r="GLY232" s="29"/>
      <c r="GLZ232" s="29"/>
      <c r="GMA232" s="29"/>
      <c r="GMB232" s="29"/>
      <c r="GMC232" s="29"/>
      <c r="GMD232" s="29"/>
      <c r="GME232" s="29"/>
      <c r="GMF232" s="29"/>
      <c r="GMG232" s="29"/>
      <c r="GMH232" s="29"/>
      <c r="GMI232" s="29"/>
      <c r="GMJ232" s="29"/>
      <c r="GMK232" s="29"/>
      <c r="GML232" s="29"/>
      <c r="GMM232" s="29"/>
      <c r="GMN232" s="29"/>
      <c r="GMO232" s="29"/>
      <c r="GMP232" s="29"/>
      <c r="GMQ232" s="29"/>
      <c r="GMR232" s="29"/>
      <c r="GMS232" s="29"/>
      <c r="GMT232" s="29"/>
      <c r="GMU232" s="29"/>
      <c r="GMV232" s="29"/>
      <c r="GMW232" s="29"/>
      <c r="GMX232" s="29"/>
      <c r="GMY232" s="29"/>
      <c r="GMZ232" s="29"/>
      <c r="GNA232" s="29"/>
      <c r="GNB232" s="29"/>
      <c r="GNC232" s="29"/>
      <c r="GND232" s="29"/>
      <c r="GNE232" s="29"/>
      <c r="GNF232" s="29"/>
      <c r="GNG232" s="29"/>
      <c r="GNH232" s="29"/>
      <c r="GNI232" s="29"/>
      <c r="GNJ232" s="29"/>
      <c r="GNK232" s="29"/>
      <c r="GNL232" s="29"/>
      <c r="GNM232" s="29"/>
      <c r="GNN232" s="29"/>
      <c r="GNO232" s="29"/>
      <c r="GNP232" s="29"/>
      <c r="GNQ232" s="29"/>
      <c r="GNR232" s="29"/>
      <c r="GNS232" s="29"/>
      <c r="GNT232" s="29"/>
      <c r="GNU232" s="29"/>
      <c r="GNV232" s="29"/>
      <c r="GNW232" s="29"/>
      <c r="GNX232" s="29"/>
      <c r="GNY232" s="29"/>
      <c r="GNZ232" s="29"/>
      <c r="GOA232" s="29"/>
      <c r="GOB232" s="29"/>
      <c r="GOC232" s="29"/>
      <c r="GOD232" s="29"/>
      <c r="GOE232" s="29"/>
      <c r="GOF232" s="29"/>
      <c r="GOG232" s="29"/>
      <c r="GOH232" s="29"/>
      <c r="GOI232" s="29"/>
      <c r="GOJ232" s="29"/>
      <c r="GOK232" s="29"/>
      <c r="GOL232" s="29"/>
      <c r="GOM232" s="29"/>
      <c r="GON232" s="29"/>
      <c r="GOO232" s="29"/>
      <c r="GOP232" s="29"/>
      <c r="GOQ232" s="29"/>
      <c r="GOR232" s="29"/>
      <c r="GOS232" s="29"/>
      <c r="GOT232" s="29"/>
      <c r="GOU232" s="29"/>
      <c r="GOV232" s="29"/>
      <c r="GOW232" s="29"/>
      <c r="GOX232" s="29"/>
      <c r="GOY232" s="29"/>
      <c r="GOZ232" s="29"/>
      <c r="GPA232" s="29"/>
      <c r="GPB232" s="29"/>
      <c r="GPC232" s="29"/>
      <c r="GPD232" s="29"/>
      <c r="GPE232" s="29"/>
      <c r="GPF232" s="29"/>
      <c r="GPG232" s="29"/>
      <c r="GPH232" s="29"/>
      <c r="GPI232" s="29"/>
      <c r="GPJ232" s="29"/>
      <c r="GPK232" s="29"/>
      <c r="GPL232" s="29"/>
      <c r="GPM232" s="29"/>
      <c r="GPN232" s="29"/>
      <c r="GPO232" s="29"/>
      <c r="GPP232" s="29"/>
      <c r="GPQ232" s="29"/>
      <c r="GPR232" s="29"/>
      <c r="GPS232" s="29"/>
      <c r="GPT232" s="29"/>
      <c r="GPU232" s="29"/>
      <c r="GPV232" s="29"/>
      <c r="GPW232" s="29"/>
      <c r="GPX232" s="29"/>
      <c r="GPY232" s="29"/>
      <c r="GPZ232" s="29"/>
      <c r="GQA232" s="29"/>
      <c r="GQB232" s="29"/>
      <c r="GQC232" s="29"/>
      <c r="GQD232" s="29"/>
      <c r="GQE232" s="29"/>
      <c r="GQF232" s="29"/>
      <c r="GQG232" s="29"/>
      <c r="GQH232" s="29"/>
      <c r="GQI232" s="29"/>
      <c r="GQJ232" s="29"/>
      <c r="GQK232" s="29"/>
      <c r="GQL232" s="29"/>
      <c r="GQM232" s="29"/>
      <c r="GQN232" s="29"/>
      <c r="GQO232" s="29"/>
      <c r="GQP232" s="29"/>
      <c r="GQQ232" s="29"/>
      <c r="GQR232" s="29"/>
      <c r="GQS232" s="29"/>
      <c r="GQT232" s="29"/>
      <c r="GQU232" s="29"/>
      <c r="GQV232" s="29"/>
      <c r="GQW232" s="29"/>
      <c r="GQX232" s="29"/>
      <c r="GQY232" s="29"/>
      <c r="GQZ232" s="29"/>
      <c r="GRA232" s="29"/>
      <c r="GRB232" s="29"/>
      <c r="GRC232" s="29"/>
      <c r="GRD232" s="29"/>
      <c r="GRE232" s="29"/>
      <c r="GRF232" s="29"/>
      <c r="GRG232" s="29"/>
      <c r="GRH232" s="29"/>
      <c r="GRI232" s="29"/>
      <c r="GRJ232" s="29"/>
      <c r="GRK232" s="29"/>
      <c r="GRL232" s="29"/>
      <c r="GRM232" s="29"/>
      <c r="GRN232" s="29"/>
      <c r="GRO232" s="29"/>
      <c r="GRP232" s="29"/>
      <c r="GRQ232" s="29"/>
      <c r="GRR232" s="29"/>
      <c r="GRS232" s="29"/>
      <c r="GRT232" s="29"/>
      <c r="GRU232" s="29"/>
      <c r="GRV232" s="29"/>
      <c r="GRW232" s="29"/>
      <c r="GRX232" s="29"/>
      <c r="GRY232" s="29"/>
      <c r="GRZ232" s="29"/>
      <c r="GSA232" s="29"/>
      <c r="GSB232" s="29"/>
      <c r="GSC232" s="29"/>
      <c r="GSD232" s="29"/>
      <c r="GSE232" s="29"/>
      <c r="GSF232" s="29"/>
      <c r="GSG232" s="29"/>
      <c r="GSH232" s="29"/>
      <c r="GSI232" s="29"/>
      <c r="GSJ232" s="29"/>
      <c r="GSK232" s="29"/>
      <c r="GSL232" s="29"/>
      <c r="GSM232" s="29"/>
      <c r="GSN232" s="29"/>
      <c r="GSO232" s="29"/>
      <c r="GSP232" s="29"/>
      <c r="GSQ232" s="29"/>
      <c r="GSR232" s="29"/>
      <c r="GSS232" s="29"/>
      <c r="GST232" s="29"/>
      <c r="GSU232" s="29"/>
      <c r="GSV232" s="29"/>
      <c r="GSW232" s="29"/>
      <c r="GSX232" s="29"/>
      <c r="GSY232" s="29"/>
      <c r="GSZ232" s="29"/>
      <c r="GTA232" s="29"/>
      <c r="GTB232" s="29"/>
      <c r="GTC232" s="29"/>
      <c r="GTD232" s="29"/>
      <c r="GTE232" s="29"/>
      <c r="GTF232" s="29"/>
      <c r="GTG232" s="29"/>
      <c r="GTH232" s="29"/>
      <c r="GTI232" s="29"/>
      <c r="GTJ232" s="29"/>
      <c r="GTK232" s="29"/>
      <c r="GTL232" s="29"/>
      <c r="GTM232" s="29"/>
      <c r="GTN232" s="29"/>
      <c r="GTO232" s="29"/>
      <c r="GTP232" s="29"/>
      <c r="GTQ232" s="29"/>
      <c r="GTR232" s="29"/>
      <c r="GTS232" s="29"/>
      <c r="GTT232" s="29"/>
      <c r="GTU232" s="29"/>
      <c r="GTV232" s="29"/>
      <c r="GTW232" s="29"/>
      <c r="GTX232" s="29"/>
      <c r="GTY232" s="29"/>
      <c r="GTZ232" s="29"/>
      <c r="GUA232" s="29"/>
      <c r="GUB232" s="29"/>
      <c r="GUC232" s="29"/>
      <c r="GUD232" s="29"/>
      <c r="GUE232" s="29"/>
      <c r="GUF232" s="29"/>
      <c r="GUG232" s="29"/>
      <c r="GUH232" s="29"/>
      <c r="GUI232" s="29"/>
      <c r="GUJ232" s="29"/>
      <c r="GUK232" s="29"/>
      <c r="GUL232" s="29"/>
      <c r="GUM232" s="29"/>
      <c r="GUN232" s="29"/>
      <c r="GUO232" s="29"/>
      <c r="GUP232" s="29"/>
      <c r="GUQ232" s="29"/>
      <c r="GUR232" s="29"/>
      <c r="GUS232" s="29"/>
      <c r="GUT232" s="29"/>
      <c r="GUU232" s="29"/>
      <c r="GUV232" s="29"/>
      <c r="GUW232" s="29"/>
      <c r="GUX232" s="29"/>
      <c r="GUY232" s="29"/>
      <c r="GUZ232" s="29"/>
      <c r="GVA232" s="29"/>
      <c r="GVB232" s="29"/>
      <c r="GVC232" s="29"/>
      <c r="GVD232" s="29"/>
      <c r="GVE232" s="29"/>
      <c r="GVF232" s="29"/>
      <c r="GVG232" s="29"/>
      <c r="GVH232" s="29"/>
      <c r="GVI232" s="29"/>
      <c r="GVJ232" s="29"/>
      <c r="GVK232" s="29"/>
      <c r="GVL232" s="29"/>
      <c r="GVM232" s="29"/>
      <c r="GVN232" s="29"/>
      <c r="GVO232" s="29"/>
      <c r="GVP232" s="29"/>
      <c r="GVQ232" s="29"/>
      <c r="GVR232" s="29"/>
      <c r="GVS232" s="29"/>
      <c r="GVT232" s="29"/>
      <c r="GVU232" s="29"/>
      <c r="GVV232" s="29"/>
      <c r="GVW232" s="29"/>
      <c r="GVX232" s="29"/>
      <c r="GVY232" s="29"/>
      <c r="GVZ232" s="29"/>
      <c r="GWA232" s="29"/>
      <c r="GWB232" s="29"/>
      <c r="GWC232" s="29"/>
      <c r="GWD232" s="29"/>
      <c r="GWE232" s="29"/>
      <c r="GWF232" s="29"/>
      <c r="GWG232" s="29"/>
      <c r="GWH232" s="29"/>
      <c r="GWI232" s="29"/>
      <c r="GWJ232" s="29"/>
      <c r="GWK232" s="29"/>
      <c r="GWL232" s="29"/>
      <c r="GWM232" s="29"/>
      <c r="GWN232" s="29"/>
      <c r="GWO232" s="29"/>
      <c r="GWP232" s="29"/>
      <c r="GWQ232" s="29"/>
      <c r="GWR232" s="29"/>
      <c r="GWS232" s="29"/>
      <c r="GWT232" s="29"/>
      <c r="GWU232" s="29"/>
      <c r="GWV232" s="29"/>
      <c r="GWW232" s="29"/>
      <c r="GWX232" s="29"/>
      <c r="GWY232" s="29"/>
      <c r="GWZ232" s="29"/>
      <c r="GXA232" s="29"/>
      <c r="GXB232" s="29"/>
      <c r="GXC232" s="29"/>
      <c r="GXD232" s="29"/>
      <c r="GXE232" s="29"/>
      <c r="GXF232" s="29"/>
      <c r="GXG232" s="29"/>
      <c r="GXH232" s="29"/>
      <c r="GXI232" s="29"/>
      <c r="GXJ232" s="29"/>
      <c r="GXK232" s="29"/>
      <c r="GXL232" s="29"/>
      <c r="GXM232" s="29"/>
      <c r="GXN232" s="29"/>
      <c r="GXO232" s="29"/>
      <c r="GXP232" s="29"/>
      <c r="GXQ232" s="29"/>
      <c r="GXR232" s="29"/>
      <c r="GXS232" s="29"/>
      <c r="GXT232" s="29"/>
      <c r="GXU232" s="29"/>
      <c r="GXV232" s="29"/>
      <c r="GXW232" s="29"/>
      <c r="GXX232" s="29"/>
      <c r="GXY232" s="29"/>
      <c r="GXZ232" s="29"/>
      <c r="GYA232" s="29"/>
      <c r="GYB232" s="29"/>
      <c r="GYC232" s="29"/>
      <c r="GYD232" s="29"/>
      <c r="GYE232" s="29"/>
      <c r="GYF232" s="29"/>
      <c r="GYG232" s="29"/>
      <c r="GYH232" s="29"/>
      <c r="GYI232" s="29"/>
      <c r="GYJ232" s="29"/>
      <c r="GYK232" s="29"/>
      <c r="GYL232" s="29"/>
      <c r="GYM232" s="29"/>
      <c r="GYN232" s="29"/>
      <c r="GYO232" s="29"/>
      <c r="GYP232" s="29"/>
      <c r="GYQ232" s="29"/>
      <c r="GYR232" s="29"/>
      <c r="GYS232" s="29"/>
      <c r="GYT232" s="29"/>
      <c r="GYU232" s="29"/>
      <c r="GYV232" s="29"/>
      <c r="GYW232" s="29"/>
      <c r="GYX232" s="29"/>
      <c r="GYY232" s="29"/>
      <c r="GYZ232" s="29"/>
      <c r="GZA232" s="29"/>
      <c r="GZB232" s="29"/>
      <c r="GZC232" s="29"/>
      <c r="GZD232" s="29"/>
      <c r="GZE232" s="29"/>
      <c r="GZF232" s="29"/>
      <c r="GZG232" s="29"/>
      <c r="GZH232" s="29"/>
      <c r="GZI232" s="29"/>
      <c r="GZJ232" s="29"/>
      <c r="GZK232" s="29"/>
      <c r="GZL232" s="29"/>
      <c r="GZM232" s="29"/>
      <c r="GZN232" s="29"/>
      <c r="GZO232" s="29"/>
      <c r="GZP232" s="29"/>
      <c r="GZQ232" s="29"/>
      <c r="GZR232" s="29"/>
      <c r="GZS232" s="29"/>
      <c r="GZT232" s="29"/>
      <c r="GZU232" s="29"/>
      <c r="GZV232" s="29"/>
      <c r="GZW232" s="29"/>
      <c r="GZX232" s="29"/>
      <c r="GZY232" s="29"/>
      <c r="GZZ232" s="29"/>
      <c r="HAA232" s="29"/>
      <c r="HAB232" s="29"/>
      <c r="HAC232" s="29"/>
      <c r="HAD232" s="29"/>
      <c r="HAE232" s="29"/>
      <c r="HAF232" s="29"/>
      <c r="HAG232" s="29"/>
      <c r="HAH232" s="29"/>
      <c r="HAI232" s="29"/>
      <c r="HAJ232" s="29"/>
      <c r="HAK232" s="29"/>
      <c r="HAL232" s="29"/>
      <c r="HAM232" s="29"/>
      <c r="HAN232" s="29"/>
      <c r="HAO232" s="29"/>
      <c r="HAP232" s="29"/>
      <c r="HAQ232" s="29"/>
      <c r="HAR232" s="29"/>
      <c r="HAS232" s="29"/>
      <c r="HAT232" s="29"/>
      <c r="HAU232" s="29"/>
      <c r="HAV232" s="29"/>
      <c r="HAW232" s="29"/>
      <c r="HAX232" s="29"/>
      <c r="HAY232" s="29"/>
      <c r="HAZ232" s="29"/>
      <c r="HBA232" s="29"/>
      <c r="HBB232" s="29"/>
      <c r="HBC232" s="29"/>
      <c r="HBD232" s="29"/>
      <c r="HBE232" s="29"/>
      <c r="HBF232" s="29"/>
      <c r="HBG232" s="29"/>
      <c r="HBH232" s="29"/>
      <c r="HBI232" s="29"/>
      <c r="HBJ232" s="29"/>
      <c r="HBK232" s="29"/>
      <c r="HBL232" s="29"/>
      <c r="HBM232" s="29"/>
      <c r="HBN232" s="29"/>
      <c r="HBO232" s="29"/>
      <c r="HBP232" s="29"/>
      <c r="HBQ232" s="29"/>
      <c r="HBR232" s="29"/>
      <c r="HBS232" s="29"/>
      <c r="HBT232" s="29"/>
      <c r="HBU232" s="29"/>
      <c r="HBV232" s="29"/>
      <c r="HBW232" s="29"/>
      <c r="HBX232" s="29"/>
      <c r="HBY232" s="29"/>
      <c r="HBZ232" s="29"/>
      <c r="HCA232" s="29"/>
      <c r="HCB232" s="29"/>
      <c r="HCC232" s="29"/>
      <c r="HCD232" s="29"/>
      <c r="HCE232" s="29"/>
      <c r="HCF232" s="29"/>
      <c r="HCG232" s="29"/>
      <c r="HCH232" s="29"/>
      <c r="HCI232" s="29"/>
      <c r="HCJ232" s="29"/>
      <c r="HCK232" s="29"/>
      <c r="HCL232" s="29"/>
      <c r="HCM232" s="29"/>
      <c r="HCN232" s="29"/>
      <c r="HCO232" s="29"/>
      <c r="HCP232" s="29"/>
      <c r="HCQ232" s="29"/>
      <c r="HCR232" s="29"/>
      <c r="HCS232" s="29"/>
      <c r="HCT232" s="29"/>
      <c r="HCU232" s="29"/>
      <c r="HCV232" s="29"/>
      <c r="HCW232" s="29"/>
      <c r="HCX232" s="29"/>
      <c r="HCY232" s="29"/>
      <c r="HCZ232" s="29"/>
      <c r="HDA232" s="29"/>
      <c r="HDB232" s="29"/>
      <c r="HDC232" s="29"/>
      <c r="HDD232" s="29"/>
      <c r="HDE232" s="29"/>
      <c r="HDF232" s="29"/>
      <c r="HDG232" s="29"/>
      <c r="HDH232" s="29"/>
      <c r="HDI232" s="29"/>
      <c r="HDJ232" s="29"/>
      <c r="HDK232" s="29"/>
      <c r="HDL232" s="29"/>
      <c r="HDM232" s="29"/>
      <c r="HDN232" s="29"/>
      <c r="HDO232" s="29"/>
      <c r="HDP232" s="29"/>
      <c r="HDQ232" s="29"/>
      <c r="HDR232" s="29"/>
      <c r="HDS232" s="29"/>
      <c r="HDT232" s="29"/>
      <c r="HDU232" s="29"/>
      <c r="HDV232" s="29"/>
      <c r="HDW232" s="29"/>
      <c r="HDX232" s="29"/>
      <c r="HDY232" s="29"/>
      <c r="HDZ232" s="29"/>
      <c r="HEA232" s="29"/>
      <c r="HEB232" s="29"/>
      <c r="HEC232" s="29"/>
      <c r="HED232" s="29"/>
      <c r="HEE232" s="29"/>
      <c r="HEF232" s="29"/>
      <c r="HEG232" s="29"/>
      <c r="HEH232" s="29"/>
      <c r="HEI232" s="29"/>
      <c r="HEJ232" s="29"/>
      <c r="HEK232" s="29"/>
      <c r="HEL232" s="29"/>
      <c r="HEM232" s="29"/>
      <c r="HEN232" s="29"/>
      <c r="HEO232" s="29"/>
      <c r="HEP232" s="29"/>
      <c r="HEQ232" s="29"/>
      <c r="HER232" s="29"/>
      <c r="HES232" s="29"/>
      <c r="HET232" s="29"/>
      <c r="HEU232" s="29"/>
      <c r="HEV232" s="29"/>
      <c r="HEW232" s="29"/>
      <c r="HEX232" s="29"/>
      <c r="HEY232" s="29"/>
      <c r="HEZ232" s="29"/>
      <c r="HFA232" s="29"/>
      <c r="HFB232" s="29"/>
      <c r="HFC232" s="29"/>
      <c r="HFD232" s="29"/>
      <c r="HFE232" s="29"/>
      <c r="HFF232" s="29"/>
      <c r="HFG232" s="29"/>
      <c r="HFH232" s="29"/>
      <c r="HFI232" s="29"/>
      <c r="HFJ232" s="29"/>
      <c r="HFK232" s="29"/>
      <c r="HFL232" s="29"/>
      <c r="HFM232" s="29"/>
      <c r="HFN232" s="29"/>
      <c r="HFO232" s="29"/>
      <c r="HFP232" s="29"/>
      <c r="HFQ232" s="29"/>
      <c r="HFR232" s="29"/>
      <c r="HFS232" s="29"/>
      <c r="HFT232" s="29"/>
      <c r="HFU232" s="29"/>
      <c r="HFV232" s="29"/>
      <c r="HFW232" s="29"/>
      <c r="HFX232" s="29"/>
      <c r="HFY232" s="29"/>
      <c r="HFZ232" s="29"/>
      <c r="HGA232" s="29"/>
      <c r="HGB232" s="29"/>
      <c r="HGC232" s="29"/>
      <c r="HGD232" s="29"/>
      <c r="HGE232" s="29"/>
      <c r="HGF232" s="29"/>
      <c r="HGG232" s="29"/>
      <c r="HGH232" s="29"/>
      <c r="HGI232" s="29"/>
      <c r="HGJ232" s="29"/>
      <c r="HGK232" s="29"/>
      <c r="HGL232" s="29"/>
      <c r="HGM232" s="29"/>
      <c r="HGN232" s="29"/>
      <c r="HGO232" s="29"/>
      <c r="HGP232" s="29"/>
      <c r="HGQ232" s="29"/>
      <c r="HGR232" s="29"/>
      <c r="HGS232" s="29"/>
      <c r="HGT232" s="29"/>
      <c r="HGU232" s="29"/>
      <c r="HGV232" s="29"/>
      <c r="HGW232" s="29"/>
      <c r="HGX232" s="29"/>
      <c r="HGY232" s="29"/>
      <c r="HGZ232" s="29"/>
      <c r="HHA232" s="29"/>
      <c r="HHB232" s="29"/>
      <c r="HHC232" s="29"/>
      <c r="HHD232" s="29"/>
      <c r="HHE232" s="29"/>
      <c r="HHF232" s="29"/>
      <c r="HHG232" s="29"/>
      <c r="HHH232" s="29"/>
      <c r="HHI232" s="29"/>
      <c r="HHJ232" s="29"/>
      <c r="HHK232" s="29"/>
      <c r="HHL232" s="29"/>
      <c r="HHM232" s="29"/>
      <c r="HHN232" s="29"/>
      <c r="HHO232" s="29"/>
      <c r="HHP232" s="29"/>
      <c r="HHQ232" s="29"/>
      <c r="HHR232" s="29"/>
      <c r="HHS232" s="29"/>
      <c r="HHT232" s="29"/>
      <c r="HHU232" s="29"/>
      <c r="HHV232" s="29"/>
      <c r="HHW232" s="29"/>
      <c r="HHX232" s="29"/>
      <c r="HHY232" s="29"/>
      <c r="HHZ232" s="29"/>
      <c r="HIA232" s="29"/>
      <c r="HIB232" s="29"/>
      <c r="HIC232" s="29"/>
      <c r="HID232" s="29"/>
      <c r="HIE232" s="29"/>
      <c r="HIF232" s="29"/>
      <c r="HIG232" s="29"/>
      <c r="HIH232" s="29"/>
      <c r="HII232" s="29"/>
      <c r="HIJ232" s="29"/>
      <c r="HIK232" s="29"/>
      <c r="HIL232" s="29"/>
      <c r="HIM232" s="29"/>
      <c r="HIN232" s="29"/>
      <c r="HIO232" s="29"/>
      <c r="HIP232" s="29"/>
      <c r="HIQ232" s="29"/>
      <c r="HIR232" s="29"/>
      <c r="HIS232" s="29"/>
      <c r="HIT232" s="29"/>
      <c r="HIU232" s="29"/>
      <c r="HIV232" s="29"/>
      <c r="HIW232" s="29"/>
      <c r="HIX232" s="29"/>
      <c r="HIY232" s="29"/>
      <c r="HIZ232" s="29"/>
      <c r="HJA232" s="29"/>
      <c r="HJB232" s="29"/>
      <c r="HJC232" s="29"/>
      <c r="HJD232" s="29"/>
      <c r="HJE232" s="29"/>
      <c r="HJF232" s="29"/>
      <c r="HJG232" s="29"/>
      <c r="HJH232" s="29"/>
      <c r="HJI232" s="29"/>
      <c r="HJJ232" s="29"/>
      <c r="HJK232" s="29"/>
      <c r="HJL232" s="29"/>
      <c r="HJM232" s="29"/>
      <c r="HJN232" s="29"/>
      <c r="HJO232" s="29"/>
      <c r="HJP232" s="29"/>
      <c r="HJQ232" s="29"/>
      <c r="HJR232" s="29"/>
      <c r="HJS232" s="29"/>
      <c r="HJT232" s="29"/>
      <c r="HJU232" s="29"/>
      <c r="HJV232" s="29"/>
      <c r="HJW232" s="29"/>
      <c r="HJX232" s="29"/>
      <c r="HJY232" s="29"/>
      <c r="HJZ232" s="29"/>
      <c r="HKA232" s="29"/>
      <c r="HKB232" s="29"/>
      <c r="HKC232" s="29"/>
      <c r="HKD232" s="29"/>
      <c r="HKE232" s="29"/>
      <c r="HKF232" s="29"/>
      <c r="HKG232" s="29"/>
      <c r="HKH232" s="29"/>
      <c r="HKI232" s="29"/>
      <c r="HKJ232" s="29"/>
      <c r="HKK232" s="29"/>
      <c r="HKL232" s="29"/>
      <c r="HKM232" s="29"/>
      <c r="HKN232" s="29"/>
      <c r="HKO232" s="29"/>
      <c r="HKP232" s="29"/>
      <c r="HKQ232" s="29"/>
      <c r="HKR232" s="29"/>
      <c r="HKS232" s="29"/>
      <c r="HKT232" s="29"/>
      <c r="HKU232" s="29"/>
      <c r="HKV232" s="29"/>
      <c r="HKW232" s="29"/>
      <c r="HKX232" s="29"/>
      <c r="HKY232" s="29"/>
      <c r="HKZ232" s="29"/>
      <c r="HLA232" s="29"/>
      <c r="HLB232" s="29"/>
      <c r="HLC232" s="29"/>
      <c r="HLD232" s="29"/>
      <c r="HLE232" s="29"/>
      <c r="HLF232" s="29"/>
      <c r="HLG232" s="29"/>
      <c r="HLH232" s="29"/>
      <c r="HLI232" s="29"/>
      <c r="HLJ232" s="29"/>
      <c r="HLK232" s="29"/>
      <c r="HLL232" s="29"/>
      <c r="HLM232" s="29"/>
      <c r="HLN232" s="29"/>
      <c r="HLO232" s="29"/>
      <c r="HLP232" s="29"/>
      <c r="HLQ232" s="29"/>
      <c r="HLR232" s="29"/>
      <c r="HLS232" s="29"/>
      <c r="HLT232" s="29"/>
      <c r="HLU232" s="29"/>
      <c r="HLV232" s="29"/>
      <c r="HLW232" s="29"/>
      <c r="HLX232" s="29"/>
      <c r="HLY232" s="29"/>
      <c r="HLZ232" s="29"/>
      <c r="HMA232" s="29"/>
      <c r="HMB232" s="29"/>
      <c r="HMC232" s="29"/>
      <c r="HMD232" s="29"/>
      <c r="HME232" s="29"/>
      <c r="HMF232" s="29"/>
      <c r="HMG232" s="29"/>
      <c r="HMH232" s="29"/>
      <c r="HMI232" s="29"/>
      <c r="HMJ232" s="29"/>
      <c r="HMK232" s="29"/>
      <c r="HML232" s="29"/>
      <c r="HMM232" s="29"/>
      <c r="HMN232" s="29"/>
      <c r="HMO232" s="29"/>
      <c r="HMP232" s="29"/>
      <c r="HMQ232" s="29"/>
      <c r="HMR232" s="29"/>
      <c r="HMS232" s="29"/>
      <c r="HMT232" s="29"/>
      <c r="HMU232" s="29"/>
      <c r="HMV232" s="29"/>
      <c r="HMW232" s="29"/>
      <c r="HMX232" s="29"/>
      <c r="HMY232" s="29"/>
      <c r="HMZ232" s="29"/>
      <c r="HNA232" s="29"/>
      <c r="HNB232" s="29"/>
      <c r="HNC232" s="29"/>
      <c r="HND232" s="29"/>
      <c r="HNE232" s="29"/>
      <c r="HNF232" s="29"/>
      <c r="HNG232" s="29"/>
      <c r="HNH232" s="29"/>
      <c r="HNI232" s="29"/>
      <c r="HNJ232" s="29"/>
      <c r="HNK232" s="29"/>
      <c r="HNL232" s="29"/>
      <c r="HNM232" s="29"/>
      <c r="HNN232" s="29"/>
      <c r="HNO232" s="29"/>
      <c r="HNP232" s="29"/>
      <c r="HNQ232" s="29"/>
      <c r="HNR232" s="29"/>
      <c r="HNS232" s="29"/>
      <c r="HNT232" s="29"/>
      <c r="HNU232" s="29"/>
      <c r="HNV232" s="29"/>
      <c r="HNW232" s="29"/>
      <c r="HNX232" s="29"/>
      <c r="HNY232" s="29"/>
      <c r="HNZ232" s="29"/>
      <c r="HOA232" s="29"/>
      <c r="HOB232" s="29"/>
      <c r="HOC232" s="29"/>
      <c r="HOD232" s="29"/>
      <c r="HOE232" s="29"/>
      <c r="HOF232" s="29"/>
      <c r="HOG232" s="29"/>
      <c r="HOH232" s="29"/>
      <c r="HOI232" s="29"/>
      <c r="HOJ232" s="29"/>
      <c r="HOK232" s="29"/>
      <c r="HOL232" s="29"/>
      <c r="HOM232" s="29"/>
      <c r="HON232" s="29"/>
      <c r="HOO232" s="29"/>
      <c r="HOP232" s="29"/>
      <c r="HOQ232" s="29"/>
      <c r="HOR232" s="29"/>
      <c r="HOS232" s="29"/>
      <c r="HOT232" s="29"/>
      <c r="HOU232" s="29"/>
      <c r="HOV232" s="29"/>
      <c r="HOW232" s="29"/>
      <c r="HOX232" s="29"/>
      <c r="HOY232" s="29"/>
      <c r="HOZ232" s="29"/>
      <c r="HPA232" s="29"/>
      <c r="HPB232" s="29"/>
      <c r="HPC232" s="29"/>
      <c r="HPD232" s="29"/>
      <c r="HPE232" s="29"/>
      <c r="HPF232" s="29"/>
      <c r="HPG232" s="29"/>
      <c r="HPH232" s="29"/>
      <c r="HPI232" s="29"/>
      <c r="HPJ232" s="29"/>
      <c r="HPK232" s="29"/>
      <c r="HPL232" s="29"/>
      <c r="HPM232" s="29"/>
      <c r="HPN232" s="29"/>
      <c r="HPO232" s="29"/>
      <c r="HPP232" s="29"/>
      <c r="HPQ232" s="29"/>
      <c r="HPR232" s="29"/>
      <c r="HPS232" s="29"/>
      <c r="HPT232" s="29"/>
      <c r="HPU232" s="29"/>
      <c r="HPV232" s="29"/>
      <c r="HPW232" s="29"/>
      <c r="HPX232" s="29"/>
      <c r="HPY232" s="29"/>
      <c r="HPZ232" s="29"/>
      <c r="HQA232" s="29"/>
      <c r="HQB232" s="29"/>
      <c r="HQC232" s="29"/>
      <c r="HQD232" s="29"/>
      <c r="HQE232" s="29"/>
      <c r="HQF232" s="29"/>
      <c r="HQG232" s="29"/>
      <c r="HQH232" s="29"/>
      <c r="HQI232" s="29"/>
      <c r="HQJ232" s="29"/>
      <c r="HQK232" s="29"/>
      <c r="HQL232" s="29"/>
      <c r="HQM232" s="29"/>
      <c r="HQN232" s="29"/>
      <c r="HQO232" s="29"/>
      <c r="HQP232" s="29"/>
      <c r="HQQ232" s="29"/>
      <c r="HQR232" s="29"/>
      <c r="HQS232" s="29"/>
      <c r="HQT232" s="29"/>
      <c r="HQU232" s="29"/>
      <c r="HQV232" s="29"/>
      <c r="HQW232" s="29"/>
      <c r="HQX232" s="29"/>
      <c r="HQY232" s="29"/>
      <c r="HQZ232" s="29"/>
      <c r="HRA232" s="29"/>
      <c r="HRB232" s="29"/>
      <c r="HRC232" s="29"/>
      <c r="HRD232" s="29"/>
      <c r="HRE232" s="29"/>
      <c r="HRF232" s="29"/>
      <c r="HRG232" s="29"/>
      <c r="HRH232" s="29"/>
      <c r="HRI232" s="29"/>
      <c r="HRJ232" s="29"/>
      <c r="HRK232" s="29"/>
      <c r="HRL232" s="29"/>
      <c r="HRM232" s="29"/>
      <c r="HRN232" s="29"/>
      <c r="HRO232" s="29"/>
      <c r="HRP232" s="29"/>
      <c r="HRQ232" s="29"/>
      <c r="HRR232" s="29"/>
      <c r="HRS232" s="29"/>
      <c r="HRT232" s="29"/>
      <c r="HRU232" s="29"/>
      <c r="HRV232" s="29"/>
      <c r="HRW232" s="29"/>
      <c r="HRX232" s="29"/>
      <c r="HRY232" s="29"/>
      <c r="HRZ232" s="29"/>
      <c r="HSA232" s="29"/>
      <c r="HSB232" s="29"/>
      <c r="HSC232" s="29"/>
      <c r="HSD232" s="29"/>
      <c r="HSE232" s="29"/>
      <c r="HSF232" s="29"/>
      <c r="HSG232" s="29"/>
      <c r="HSH232" s="29"/>
      <c r="HSI232" s="29"/>
      <c r="HSJ232" s="29"/>
      <c r="HSK232" s="29"/>
      <c r="HSL232" s="29"/>
      <c r="HSM232" s="29"/>
      <c r="HSN232" s="29"/>
      <c r="HSO232" s="29"/>
      <c r="HSP232" s="29"/>
      <c r="HSQ232" s="29"/>
      <c r="HSR232" s="29"/>
      <c r="HSS232" s="29"/>
      <c r="HST232" s="29"/>
      <c r="HSU232" s="29"/>
      <c r="HSV232" s="29"/>
      <c r="HSW232" s="29"/>
      <c r="HSX232" s="29"/>
      <c r="HSY232" s="29"/>
      <c r="HSZ232" s="29"/>
      <c r="HTA232" s="29"/>
      <c r="HTB232" s="29"/>
      <c r="HTC232" s="29"/>
      <c r="HTD232" s="29"/>
      <c r="HTE232" s="29"/>
      <c r="HTF232" s="29"/>
      <c r="HTG232" s="29"/>
      <c r="HTH232" s="29"/>
      <c r="HTI232" s="29"/>
      <c r="HTJ232" s="29"/>
      <c r="HTK232" s="29"/>
      <c r="HTL232" s="29"/>
      <c r="HTM232" s="29"/>
      <c r="HTN232" s="29"/>
      <c r="HTO232" s="29"/>
      <c r="HTP232" s="29"/>
      <c r="HTQ232" s="29"/>
      <c r="HTR232" s="29"/>
      <c r="HTS232" s="29"/>
      <c r="HTT232" s="29"/>
      <c r="HTU232" s="29"/>
      <c r="HTV232" s="29"/>
      <c r="HTW232" s="29"/>
      <c r="HTX232" s="29"/>
      <c r="HTY232" s="29"/>
      <c r="HTZ232" s="29"/>
      <c r="HUA232" s="29"/>
      <c r="HUB232" s="29"/>
      <c r="HUC232" s="29"/>
      <c r="HUD232" s="29"/>
      <c r="HUE232" s="29"/>
      <c r="HUF232" s="29"/>
      <c r="HUG232" s="29"/>
      <c r="HUH232" s="29"/>
      <c r="HUI232" s="29"/>
      <c r="HUJ232" s="29"/>
      <c r="HUK232" s="29"/>
      <c r="HUL232" s="29"/>
      <c r="HUM232" s="29"/>
      <c r="HUN232" s="29"/>
      <c r="HUO232" s="29"/>
      <c r="HUP232" s="29"/>
      <c r="HUQ232" s="29"/>
      <c r="HUR232" s="29"/>
      <c r="HUS232" s="29"/>
      <c r="HUT232" s="29"/>
      <c r="HUU232" s="29"/>
      <c r="HUV232" s="29"/>
      <c r="HUW232" s="29"/>
      <c r="HUX232" s="29"/>
      <c r="HUY232" s="29"/>
      <c r="HUZ232" s="29"/>
      <c r="HVA232" s="29"/>
      <c r="HVB232" s="29"/>
      <c r="HVC232" s="29"/>
      <c r="HVD232" s="29"/>
      <c r="HVE232" s="29"/>
      <c r="HVF232" s="29"/>
      <c r="HVG232" s="29"/>
      <c r="HVH232" s="29"/>
      <c r="HVI232" s="29"/>
      <c r="HVJ232" s="29"/>
      <c r="HVK232" s="29"/>
      <c r="HVL232" s="29"/>
      <c r="HVM232" s="29"/>
      <c r="HVN232" s="29"/>
      <c r="HVO232" s="29"/>
      <c r="HVP232" s="29"/>
      <c r="HVQ232" s="29"/>
      <c r="HVR232" s="29"/>
      <c r="HVS232" s="29"/>
      <c r="HVT232" s="29"/>
      <c r="HVU232" s="29"/>
      <c r="HVV232" s="29"/>
      <c r="HVW232" s="29"/>
      <c r="HVX232" s="29"/>
      <c r="HVY232" s="29"/>
      <c r="HVZ232" s="29"/>
      <c r="HWA232" s="29"/>
      <c r="HWB232" s="29"/>
      <c r="HWC232" s="29"/>
      <c r="HWD232" s="29"/>
      <c r="HWE232" s="29"/>
      <c r="HWF232" s="29"/>
      <c r="HWG232" s="29"/>
      <c r="HWH232" s="29"/>
      <c r="HWI232" s="29"/>
      <c r="HWJ232" s="29"/>
      <c r="HWK232" s="29"/>
      <c r="HWL232" s="29"/>
      <c r="HWM232" s="29"/>
      <c r="HWN232" s="29"/>
      <c r="HWO232" s="29"/>
      <c r="HWP232" s="29"/>
      <c r="HWQ232" s="29"/>
      <c r="HWR232" s="29"/>
      <c r="HWS232" s="29"/>
      <c r="HWT232" s="29"/>
      <c r="HWU232" s="29"/>
      <c r="HWV232" s="29"/>
      <c r="HWW232" s="29"/>
      <c r="HWX232" s="29"/>
      <c r="HWY232" s="29"/>
      <c r="HWZ232" s="29"/>
      <c r="HXA232" s="29"/>
      <c r="HXB232" s="29"/>
      <c r="HXC232" s="29"/>
      <c r="HXD232" s="29"/>
      <c r="HXE232" s="29"/>
      <c r="HXF232" s="29"/>
      <c r="HXG232" s="29"/>
      <c r="HXH232" s="29"/>
      <c r="HXI232" s="29"/>
      <c r="HXJ232" s="29"/>
      <c r="HXK232" s="29"/>
      <c r="HXL232" s="29"/>
      <c r="HXM232" s="29"/>
      <c r="HXN232" s="29"/>
      <c r="HXO232" s="29"/>
      <c r="HXP232" s="29"/>
      <c r="HXQ232" s="29"/>
      <c r="HXR232" s="29"/>
      <c r="HXS232" s="29"/>
      <c r="HXT232" s="29"/>
      <c r="HXU232" s="29"/>
      <c r="HXV232" s="29"/>
      <c r="HXW232" s="29"/>
      <c r="HXX232" s="29"/>
      <c r="HXY232" s="29"/>
      <c r="HXZ232" s="29"/>
      <c r="HYA232" s="29"/>
      <c r="HYB232" s="29"/>
      <c r="HYC232" s="29"/>
      <c r="HYD232" s="29"/>
      <c r="HYE232" s="29"/>
      <c r="HYF232" s="29"/>
      <c r="HYG232" s="29"/>
      <c r="HYH232" s="29"/>
      <c r="HYI232" s="29"/>
      <c r="HYJ232" s="29"/>
      <c r="HYK232" s="29"/>
      <c r="HYL232" s="29"/>
      <c r="HYM232" s="29"/>
      <c r="HYN232" s="29"/>
      <c r="HYO232" s="29"/>
      <c r="HYP232" s="29"/>
      <c r="HYQ232" s="29"/>
      <c r="HYR232" s="29"/>
      <c r="HYS232" s="29"/>
      <c r="HYT232" s="29"/>
      <c r="HYU232" s="29"/>
      <c r="HYV232" s="29"/>
      <c r="HYW232" s="29"/>
      <c r="HYX232" s="29"/>
      <c r="HYY232" s="29"/>
      <c r="HYZ232" s="29"/>
      <c r="HZA232" s="29"/>
      <c r="HZB232" s="29"/>
      <c r="HZC232" s="29"/>
      <c r="HZD232" s="29"/>
      <c r="HZE232" s="29"/>
      <c r="HZF232" s="29"/>
      <c r="HZG232" s="29"/>
      <c r="HZH232" s="29"/>
      <c r="HZI232" s="29"/>
      <c r="HZJ232" s="29"/>
      <c r="HZK232" s="29"/>
      <c r="HZL232" s="29"/>
      <c r="HZM232" s="29"/>
      <c r="HZN232" s="29"/>
      <c r="HZO232" s="29"/>
      <c r="HZP232" s="29"/>
      <c r="HZQ232" s="29"/>
      <c r="HZR232" s="29"/>
      <c r="HZS232" s="29"/>
      <c r="HZT232" s="29"/>
      <c r="HZU232" s="29"/>
      <c r="HZV232" s="29"/>
      <c r="HZW232" s="29"/>
      <c r="HZX232" s="29"/>
      <c r="HZY232" s="29"/>
      <c r="HZZ232" s="29"/>
      <c r="IAA232" s="29"/>
      <c r="IAB232" s="29"/>
      <c r="IAC232" s="29"/>
      <c r="IAD232" s="29"/>
      <c r="IAE232" s="29"/>
      <c r="IAF232" s="29"/>
      <c r="IAG232" s="29"/>
      <c r="IAH232" s="29"/>
      <c r="IAI232" s="29"/>
      <c r="IAJ232" s="29"/>
      <c r="IAK232" s="29"/>
      <c r="IAL232" s="29"/>
      <c r="IAM232" s="29"/>
      <c r="IAN232" s="29"/>
      <c r="IAO232" s="29"/>
      <c r="IAP232" s="29"/>
      <c r="IAQ232" s="29"/>
      <c r="IAR232" s="29"/>
      <c r="IAS232" s="29"/>
      <c r="IAT232" s="29"/>
      <c r="IAU232" s="29"/>
      <c r="IAV232" s="29"/>
      <c r="IAW232" s="29"/>
      <c r="IAX232" s="29"/>
      <c r="IAY232" s="29"/>
      <c r="IAZ232" s="29"/>
      <c r="IBA232" s="29"/>
      <c r="IBB232" s="29"/>
      <c r="IBC232" s="29"/>
      <c r="IBD232" s="29"/>
      <c r="IBE232" s="29"/>
      <c r="IBF232" s="29"/>
      <c r="IBG232" s="29"/>
      <c r="IBH232" s="29"/>
      <c r="IBI232" s="29"/>
      <c r="IBJ232" s="29"/>
      <c r="IBK232" s="29"/>
      <c r="IBL232" s="29"/>
      <c r="IBM232" s="29"/>
      <c r="IBN232" s="29"/>
      <c r="IBO232" s="29"/>
      <c r="IBP232" s="29"/>
      <c r="IBQ232" s="29"/>
      <c r="IBR232" s="29"/>
      <c r="IBS232" s="29"/>
      <c r="IBT232" s="29"/>
      <c r="IBU232" s="29"/>
      <c r="IBV232" s="29"/>
      <c r="IBW232" s="29"/>
      <c r="IBX232" s="29"/>
      <c r="IBY232" s="29"/>
      <c r="IBZ232" s="29"/>
      <c r="ICA232" s="29"/>
      <c r="ICB232" s="29"/>
      <c r="ICC232" s="29"/>
      <c r="ICD232" s="29"/>
      <c r="ICE232" s="29"/>
      <c r="ICF232" s="29"/>
      <c r="ICG232" s="29"/>
      <c r="ICH232" s="29"/>
      <c r="ICI232" s="29"/>
      <c r="ICJ232" s="29"/>
      <c r="ICK232" s="29"/>
      <c r="ICL232" s="29"/>
      <c r="ICM232" s="29"/>
      <c r="ICN232" s="29"/>
      <c r="ICO232" s="29"/>
      <c r="ICP232" s="29"/>
      <c r="ICQ232" s="29"/>
      <c r="ICR232" s="29"/>
      <c r="ICS232" s="29"/>
      <c r="ICT232" s="29"/>
      <c r="ICU232" s="29"/>
      <c r="ICV232" s="29"/>
      <c r="ICW232" s="29"/>
      <c r="ICX232" s="29"/>
      <c r="ICY232" s="29"/>
      <c r="ICZ232" s="29"/>
      <c r="IDA232" s="29"/>
      <c r="IDB232" s="29"/>
      <c r="IDC232" s="29"/>
      <c r="IDD232" s="29"/>
      <c r="IDE232" s="29"/>
      <c r="IDF232" s="29"/>
      <c r="IDG232" s="29"/>
      <c r="IDH232" s="29"/>
      <c r="IDI232" s="29"/>
      <c r="IDJ232" s="29"/>
      <c r="IDK232" s="29"/>
      <c r="IDL232" s="29"/>
      <c r="IDM232" s="29"/>
      <c r="IDN232" s="29"/>
      <c r="IDO232" s="29"/>
      <c r="IDP232" s="29"/>
      <c r="IDQ232" s="29"/>
      <c r="IDR232" s="29"/>
      <c r="IDS232" s="29"/>
      <c r="IDT232" s="29"/>
      <c r="IDU232" s="29"/>
      <c r="IDV232" s="29"/>
      <c r="IDW232" s="29"/>
      <c r="IDX232" s="29"/>
      <c r="IDY232" s="29"/>
      <c r="IDZ232" s="29"/>
      <c r="IEA232" s="29"/>
      <c r="IEB232" s="29"/>
      <c r="IEC232" s="29"/>
      <c r="IED232" s="29"/>
      <c r="IEE232" s="29"/>
      <c r="IEF232" s="29"/>
      <c r="IEG232" s="29"/>
      <c r="IEH232" s="29"/>
      <c r="IEI232" s="29"/>
      <c r="IEJ232" s="29"/>
      <c r="IEK232" s="29"/>
      <c r="IEL232" s="29"/>
      <c r="IEM232" s="29"/>
      <c r="IEN232" s="29"/>
      <c r="IEO232" s="29"/>
      <c r="IEP232" s="29"/>
      <c r="IEQ232" s="29"/>
      <c r="IER232" s="29"/>
      <c r="IES232" s="29"/>
      <c r="IET232" s="29"/>
      <c r="IEU232" s="29"/>
      <c r="IEV232" s="29"/>
      <c r="IEW232" s="29"/>
      <c r="IEX232" s="29"/>
      <c r="IEY232" s="29"/>
      <c r="IEZ232" s="29"/>
      <c r="IFA232" s="29"/>
      <c r="IFB232" s="29"/>
      <c r="IFC232" s="29"/>
      <c r="IFD232" s="29"/>
      <c r="IFE232" s="29"/>
      <c r="IFF232" s="29"/>
      <c r="IFG232" s="29"/>
      <c r="IFH232" s="29"/>
      <c r="IFI232" s="29"/>
      <c r="IFJ232" s="29"/>
      <c r="IFK232" s="29"/>
      <c r="IFL232" s="29"/>
      <c r="IFM232" s="29"/>
      <c r="IFN232" s="29"/>
      <c r="IFO232" s="29"/>
      <c r="IFP232" s="29"/>
      <c r="IFQ232" s="29"/>
      <c r="IFR232" s="29"/>
      <c r="IFS232" s="29"/>
      <c r="IFT232" s="29"/>
      <c r="IFU232" s="29"/>
      <c r="IFV232" s="29"/>
      <c r="IFW232" s="29"/>
      <c r="IFX232" s="29"/>
      <c r="IFY232" s="29"/>
      <c r="IFZ232" s="29"/>
      <c r="IGA232" s="29"/>
      <c r="IGB232" s="29"/>
      <c r="IGC232" s="29"/>
      <c r="IGD232" s="29"/>
      <c r="IGE232" s="29"/>
      <c r="IGF232" s="29"/>
      <c r="IGG232" s="29"/>
      <c r="IGH232" s="29"/>
      <c r="IGI232" s="29"/>
      <c r="IGJ232" s="29"/>
      <c r="IGK232" s="29"/>
      <c r="IGL232" s="29"/>
      <c r="IGM232" s="29"/>
      <c r="IGN232" s="29"/>
      <c r="IGO232" s="29"/>
      <c r="IGP232" s="29"/>
      <c r="IGQ232" s="29"/>
      <c r="IGR232" s="29"/>
      <c r="IGS232" s="29"/>
      <c r="IGT232" s="29"/>
      <c r="IGU232" s="29"/>
      <c r="IGV232" s="29"/>
      <c r="IGW232" s="29"/>
      <c r="IGX232" s="29"/>
      <c r="IGY232" s="29"/>
      <c r="IGZ232" s="29"/>
      <c r="IHA232" s="29"/>
      <c r="IHB232" s="29"/>
      <c r="IHC232" s="29"/>
      <c r="IHD232" s="29"/>
      <c r="IHE232" s="29"/>
      <c r="IHF232" s="29"/>
      <c r="IHG232" s="29"/>
      <c r="IHH232" s="29"/>
      <c r="IHI232" s="29"/>
      <c r="IHJ232" s="29"/>
      <c r="IHK232" s="29"/>
      <c r="IHL232" s="29"/>
      <c r="IHM232" s="29"/>
      <c r="IHN232" s="29"/>
      <c r="IHO232" s="29"/>
      <c r="IHP232" s="29"/>
      <c r="IHQ232" s="29"/>
      <c r="IHR232" s="29"/>
      <c r="IHS232" s="29"/>
      <c r="IHT232" s="29"/>
      <c r="IHU232" s="29"/>
      <c r="IHV232" s="29"/>
      <c r="IHW232" s="29"/>
      <c r="IHX232" s="29"/>
      <c r="IHY232" s="29"/>
      <c r="IHZ232" s="29"/>
      <c r="IIA232" s="29"/>
      <c r="IIB232" s="29"/>
      <c r="IIC232" s="29"/>
      <c r="IID232" s="29"/>
      <c r="IIE232" s="29"/>
      <c r="IIF232" s="29"/>
      <c r="IIG232" s="29"/>
      <c r="IIH232" s="29"/>
      <c r="III232" s="29"/>
      <c r="IIJ232" s="29"/>
      <c r="IIK232" s="29"/>
      <c r="IIL232" s="29"/>
      <c r="IIM232" s="29"/>
      <c r="IIN232" s="29"/>
      <c r="IIO232" s="29"/>
      <c r="IIP232" s="29"/>
      <c r="IIQ232" s="29"/>
      <c r="IIR232" s="29"/>
      <c r="IIS232" s="29"/>
      <c r="IIT232" s="29"/>
      <c r="IIU232" s="29"/>
      <c r="IIV232" s="29"/>
      <c r="IIW232" s="29"/>
      <c r="IIX232" s="29"/>
      <c r="IIY232" s="29"/>
      <c r="IIZ232" s="29"/>
      <c r="IJA232" s="29"/>
      <c r="IJB232" s="29"/>
      <c r="IJC232" s="29"/>
      <c r="IJD232" s="29"/>
      <c r="IJE232" s="29"/>
      <c r="IJF232" s="29"/>
      <c r="IJG232" s="29"/>
      <c r="IJH232" s="29"/>
      <c r="IJI232" s="29"/>
      <c r="IJJ232" s="29"/>
      <c r="IJK232" s="29"/>
      <c r="IJL232" s="29"/>
      <c r="IJM232" s="29"/>
      <c r="IJN232" s="29"/>
      <c r="IJO232" s="29"/>
      <c r="IJP232" s="29"/>
      <c r="IJQ232" s="29"/>
      <c r="IJR232" s="29"/>
      <c r="IJS232" s="29"/>
      <c r="IJT232" s="29"/>
      <c r="IJU232" s="29"/>
      <c r="IJV232" s="29"/>
      <c r="IJW232" s="29"/>
      <c r="IJX232" s="29"/>
      <c r="IJY232" s="29"/>
      <c r="IJZ232" s="29"/>
      <c r="IKA232" s="29"/>
      <c r="IKB232" s="29"/>
      <c r="IKC232" s="29"/>
      <c r="IKD232" s="29"/>
      <c r="IKE232" s="29"/>
      <c r="IKF232" s="29"/>
      <c r="IKG232" s="29"/>
      <c r="IKH232" s="29"/>
      <c r="IKI232" s="29"/>
      <c r="IKJ232" s="29"/>
      <c r="IKK232" s="29"/>
      <c r="IKL232" s="29"/>
      <c r="IKM232" s="29"/>
      <c r="IKN232" s="29"/>
      <c r="IKO232" s="29"/>
      <c r="IKP232" s="29"/>
      <c r="IKQ232" s="29"/>
      <c r="IKR232" s="29"/>
      <c r="IKS232" s="29"/>
      <c r="IKT232" s="29"/>
      <c r="IKU232" s="29"/>
      <c r="IKV232" s="29"/>
      <c r="IKW232" s="29"/>
      <c r="IKX232" s="29"/>
      <c r="IKY232" s="29"/>
      <c r="IKZ232" s="29"/>
      <c r="ILA232" s="29"/>
      <c r="ILB232" s="29"/>
      <c r="ILC232" s="29"/>
      <c r="ILD232" s="29"/>
      <c r="ILE232" s="29"/>
      <c r="ILF232" s="29"/>
      <c r="ILG232" s="29"/>
      <c r="ILH232" s="29"/>
      <c r="ILI232" s="29"/>
      <c r="ILJ232" s="29"/>
      <c r="ILK232" s="29"/>
      <c r="ILL232" s="29"/>
      <c r="ILM232" s="29"/>
      <c r="ILN232" s="29"/>
      <c r="ILO232" s="29"/>
      <c r="ILP232" s="29"/>
      <c r="ILQ232" s="29"/>
      <c r="ILR232" s="29"/>
      <c r="ILS232" s="29"/>
      <c r="ILT232" s="29"/>
      <c r="ILU232" s="29"/>
      <c r="ILV232" s="29"/>
      <c r="ILW232" s="29"/>
      <c r="ILX232" s="29"/>
      <c r="ILY232" s="29"/>
      <c r="ILZ232" s="29"/>
      <c r="IMA232" s="29"/>
      <c r="IMB232" s="29"/>
      <c r="IMC232" s="29"/>
      <c r="IMD232" s="29"/>
      <c r="IME232" s="29"/>
      <c r="IMF232" s="29"/>
      <c r="IMG232" s="29"/>
      <c r="IMH232" s="29"/>
      <c r="IMI232" s="29"/>
      <c r="IMJ232" s="29"/>
      <c r="IMK232" s="29"/>
      <c r="IML232" s="29"/>
      <c r="IMM232" s="29"/>
      <c r="IMN232" s="29"/>
      <c r="IMO232" s="29"/>
      <c r="IMP232" s="29"/>
      <c r="IMQ232" s="29"/>
      <c r="IMR232" s="29"/>
      <c r="IMS232" s="29"/>
      <c r="IMT232" s="29"/>
      <c r="IMU232" s="29"/>
      <c r="IMV232" s="29"/>
      <c r="IMW232" s="29"/>
      <c r="IMX232" s="29"/>
      <c r="IMY232" s="29"/>
      <c r="IMZ232" s="29"/>
      <c r="INA232" s="29"/>
      <c r="INB232" s="29"/>
      <c r="INC232" s="29"/>
      <c r="IND232" s="29"/>
      <c r="INE232" s="29"/>
      <c r="INF232" s="29"/>
      <c r="ING232" s="29"/>
      <c r="INH232" s="29"/>
      <c r="INI232" s="29"/>
      <c r="INJ232" s="29"/>
      <c r="INK232" s="29"/>
      <c r="INL232" s="29"/>
      <c r="INM232" s="29"/>
      <c r="INN232" s="29"/>
      <c r="INO232" s="29"/>
      <c r="INP232" s="29"/>
      <c r="INQ232" s="29"/>
      <c r="INR232" s="29"/>
      <c r="INS232" s="29"/>
      <c r="INT232" s="29"/>
      <c r="INU232" s="29"/>
      <c r="INV232" s="29"/>
      <c r="INW232" s="29"/>
      <c r="INX232" s="29"/>
      <c r="INY232" s="29"/>
      <c r="INZ232" s="29"/>
      <c r="IOA232" s="29"/>
      <c r="IOB232" s="29"/>
      <c r="IOC232" s="29"/>
      <c r="IOD232" s="29"/>
      <c r="IOE232" s="29"/>
      <c r="IOF232" s="29"/>
      <c r="IOG232" s="29"/>
      <c r="IOH232" s="29"/>
      <c r="IOI232" s="29"/>
      <c r="IOJ232" s="29"/>
      <c r="IOK232" s="29"/>
      <c r="IOL232" s="29"/>
      <c r="IOM232" s="29"/>
      <c r="ION232" s="29"/>
      <c r="IOO232" s="29"/>
      <c r="IOP232" s="29"/>
      <c r="IOQ232" s="29"/>
      <c r="IOR232" s="29"/>
      <c r="IOS232" s="29"/>
      <c r="IOT232" s="29"/>
      <c r="IOU232" s="29"/>
      <c r="IOV232" s="29"/>
      <c r="IOW232" s="29"/>
      <c r="IOX232" s="29"/>
      <c r="IOY232" s="29"/>
      <c r="IOZ232" s="29"/>
      <c r="IPA232" s="29"/>
      <c r="IPB232" s="29"/>
      <c r="IPC232" s="29"/>
      <c r="IPD232" s="29"/>
      <c r="IPE232" s="29"/>
      <c r="IPF232" s="29"/>
      <c r="IPG232" s="29"/>
      <c r="IPH232" s="29"/>
      <c r="IPI232" s="29"/>
      <c r="IPJ232" s="29"/>
      <c r="IPK232" s="29"/>
      <c r="IPL232" s="29"/>
      <c r="IPM232" s="29"/>
      <c r="IPN232" s="29"/>
      <c r="IPO232" s="29"/>
      <c r="IPP232" s="29"/>
      <c r="IPQ232" s="29"/>
      <c r="IPR232" s="29"/>
      <c r="IPS232" s="29"/>
      <c r="IPT232" s="29"/>
      <c r="IPU232" s="29"/>
      <c r="IPV232" s="29"/>
      <c r="IPW232" s="29"/>
      <c r="IPX232" s="29"/>
      <c r="IPY232" s="29"/>
      <c r="IPZ232" s="29"/>
      <c r="IQA232" s="29"/>
      <c r="IQB232" s="29"/>
      <c r="IQC232" s="29"/>
      <c r="IQD232" s="29"/>
      <c r="IQE232" s="29"/>
      <c r="IQF232" s="29"/>
      <c r="IQG232" s="29"/>
      <c r="IQH232" s="29"/>
      <c r="IQI232" s="29"/>
      <c r="IQJ232" s="29"/>
      <c r="IQK232" s="29"/>
      <c r="IQL232" s="29"/>
      <c r="IQM232" s="29"/>
      <c r="IQN232" s="29"/>
      <c r="IQO232" s="29"/>
      <c r="IQP232" s="29"/>
      <c r="IQQ232" s="29"/>
      <c r="IQR232" s="29"/>
      <c r="IQS232" s="29"/>
      <c r="IQT232" s="29"/>
      <c r="IQU232" s="29"/>
      <c r="IQV232" s="29"/>
      <c r="IQW232" s="29"/>
      <c r="IQX232" s="29"/>
      <c r="IQY232" s="29"/>
      <c r="IQZ232" s="29"/>
      <c r="IRA232" s="29"/>
      <c r="IRB232" s="29"/>
      <c r="IRC232" s="29"/>
      <c r="IRD232" s="29"/>
      <c r="IRE232" s="29"/>
      <c r="IRF232" s="29"/>
      <c r="IRG232" s="29"/>
      <c r="IRH232" s="29"/>
      <c r="IRI232" s="29"/>
      <c r="IRJ232" s="29"/>
      <c r="IRK232" s="29"/>
      <c r="IRL232" s="29"/>
      <c r="IRM232" s="29"/>
      <c r="IRN232" s="29"/>
      <c r="IRO232" s="29"/>
      <c r="IRP232" s="29"/>
      <c r="IRQ232" s="29"/>
      <c r="IRR232" s="29"/>
      <c r="IRS232" s="29"/>
      <c r="IRT232" s="29"/>
      <c r="IRU232" s="29"/>
      <c r="IRV232" s="29"/>
      <c r="IRW232" s="29"/>
      <c r="IRX232" s="29"/>
      <c r="IRY232" s="29"/>
      <c r="IRZ232" s="29"/>
      <c r="ISA232" s="29"/>
      <c r="ISB232" s="29"/>
      <c r="ISC232" s="29"/>
      <c r="ISD232" s="29"/>
      <c r="ISE232" s="29"/>
      <c r="ISF232" s="29"/>
      <c r="ISG232" s="29"/>
      <c r="ISH232" s="29"/>
      <c r="ISI232" s="29"/>
      <c r="ISJ232" s="29"/>
      <c r="ISK232" s="29"/>
      <c r="ISL232" s="29"/>
      <c r="ISM232" s="29"/>
      <c r="ISN232" s="29"/>
      <c r="ISO232" s="29"/>
      <c r="ISP232" s="29"/>
      <c r="ISQ232" s="29"/>
      <c r="ISR232" s="29"/>
      <c r="ISS232" s="29"/>
      <c r="IST232" s="29"/>
      <c r="ISU232" s="29"/>
      <c r="ISV232" s="29"/>
      <c r="ISW232" s="29"/>
      <c r="ISX232" s="29"/>
      <c r="ISY232" s="29"/>
      <c r="ISZ232" s="29"/>
      <c r="ITA232" s="29"/>
      <c r="ITB232" s="29"/>
      <c r="ITC232" s="29"/>
      <c r="ITD232" s="29"/>
      <c r="ITE232" s="29"/>
      <c r="ITF232" s="29"/>
      <c r="ITG232" s="29"/>
      <c r="ITH232" s="29"/>
      <c r="ITI232" s="29"/>
      <c r="ITJ232" s="29"/>
      <c r="ITK232" s="29"/>
      <c r="ITL232" s="29"/>
      <c r="ITM232" s="29"/>
      <c r="ITN232" s="29"/>
      <c r="ITO232" s="29"/>
      <c r="ITP232" s="29"/>
      <c r="ITQ232" s="29"/>
      <c r="ITR232" s="29"/>
      <c r="ITS232" s="29"/>
      <c r="ITT232" s="29"/>
      <c r="ITU232" s="29"/>
      <c r="ITV232" s="29"/>
      <c r="ITW232" s="29"/>
      <c r="ITX232" s="29"/>
      <c r="ITY232" s="29"/>
      <c r="ITZ232" s="29"/>
      <c r="IUA232" s="29"/>
      <c r="IUB232" s="29"/>
      <c r="IUC232" s="29"/>
      <c r="IUD232" s="29"/>
      <c r="IUE232" s="29"/>
      <c r="IUF232" s="29"/>
      <c r="IUG232" s="29"/>
      <c r="IUH232" s="29"/>
      <c r="IUI232" s="29"/>
      <c r="IUJ232" s="29"/>
      <c r="IUK232" s="29"/>
      <c r="IUL232" s="29"/>
      <c r="IUM232" s="29"/>
      <c r="IUN232" s="29"/>
      <c r="IUO232" s="29"/>
      <c r="IUP232" s="29"/>
      <c r="IUQ232" s="29"/>
      <c r="IUR232" s="29"/>
      <c r="IUS232" s="29"/>
      <c r="IUT232" s="29"/>
      <c r="IUU232" s="29"/>
      <c r="IUV232" s="29"/>
      <c r="IUW232" s="29"/>
      <c r="IUX232" s="29"/>
      <c r="IUY232" s="29"/>
      <c r="IUZ232" s="29"/>
      <c r="IVA232" s="29"/>
      <c r="IVB232" s="29"/>
      <c r="IVC232" s="29"/>
      <c r="IVD232" s="29"/>
      <c r="IVE232" s="29"/>
      <c r="IVF232" s="29"/>
      <c r="IVG232" s="29"/>
      <c r="IVH232" s="29"/>
      <c r="IVI232" s="29"/>
      <c r="IVJ232" s="29"/>
      <c r="IVK232" s="29"/>
      <c r="IVL232" s="29"/>
      <c r="IVM232" s="29"/>
      <c r="IVN232" s="29"/>
      <c r="IVO232" s="29"/>
      <c r="IVP232" s="29"/>
      <c r="IVQ232" s="29"/>
      <c r="IVR232" s="29"/>
      <c r="IVS232" s="29"/>
      <c r="IVT232" s="29"/>
      <c r="IVU232" s="29"/>
      <c r="IVV232" s="29"/>
      <c r="IVW232" s="29"/>
      <c r="IVX232" s="29"/>
      <c r="IVY232" s="29"/>
      <c r="IVZ232" s="29"/>
      <c r="IWA232" s="29"/>
      <c r="IWB232" s="29"/>
      <c r="IWC232" s="29"/>
      <c r="IWD232" s="29"/>
      <c r="IWE232" s="29"/>
      <c r="IWF232" s="29"/>
      <c r="IWG232" s="29"/>
      <c r="IWH232" s="29"/>
      <c r="IWI232" s="29"/>
      <c r="IWJ232" s="29"/>
      <c r="IWK232" s="29"/>
      <c r="IWL232" s="29"/>
      <c r="IWM232" s="29"/>
      <c r="IWN232" s="29"/>
      <c r="IWO232" s="29"/>
      <c r="IWP232" s="29"/>
      <c r="IWQ232" s="29"/>
      <c r="IWR232" s="29"/>
      <c r="IWS232" s="29"/>
      <c r="IWT232" s="29"/>
      <c r="IWU232" s="29"/>
      <c r="IWV232" s="29"/>
      <c r="IWW232" s="29"/>
      <c r="IWX232" s="29"/>
      <c r="IWY232" s="29"/>
      <c r="IWZ232" s="29"/>
      <c r="IXA232" s="29"/>
      <c r="IXB232" s="29"/>
      <c r="IXC232" s="29"/>
      <c r="IXD232" s="29"/>
      <c r="IXE232" s="29"/>
      <c r="IXF232" s="29"/>
      <c r="IXG232" s="29"/>
      <c r="IXH232" s="29"/>
      <c r="IXI232" s="29"/>
      <c r="IXJ232" s="29"/>
      <c r="IXK232" s="29"/>
      <c r="IXL232" s="29"/>
      <c r="IXM232" s="29"/>
      <c r="IXN232" s="29"/>
      <c r="IXO232" s="29"/>
      <c r="IXP232" s="29"/>
      <c r="IXQ232" s="29"/>
      <c r="IXR232" s="29"/>
      <c r="IXS232" s="29"/>
      <c r="IXT232" s="29"/>
      <c r="IXU232" s="29"/>
      <c r="IXV232" s="29"/>
      <c r="IXW232" s="29"/>
      <c r="IXX232" s="29"/>
      <c r="IXY232" s="29"/>
      <c r="IXZ232" s="29"/>
      <c r="IYA232" s="29"/>
      <c r="IYB232" s="29"/>
      <c r="IYC232" s="29"/>
      <c r="IYD232" s="29"/>
      <c r="IYE232" s="29"/>
      <c r="IYF232" s="29"/>
      <c r="IYG232" s="29"/>
      <c r="IYH232" s="29"/>
      <c r="IYI232" s="29"/>
      <c r="IYJ232" s="29"/>
      <c r="IYK232" s="29"/>
      <c r="IYL232" s="29"/>
      <c r="IYM232" s="29"/>
      <c r="IYN232" s="29"/>
      <c r="IYO232" s="29"/>
      <c r="IYP232" s="29"/>
      <c r="IYQ232" s="29"/>
      <c r="IYR232" s="29"/>
      <c r="IYS232" s="29"/>
      <c r="IYT232" s="29"/>
      <c r="IYU232" s="29"/>
      <c r="IYV232" s="29"/>
      <c r="IYW232" s="29"/>
      <c r="IYX232" s="29"/>
      <c r="IYY232" s="29"/>
      <c r="IYZ232" s="29"/>
      <c r="IZA232" s="29"/>
      <c r="IZB232" s="29"/>
      <c r="IZC232" s="29"/>
      <c r="IZD232" s="29"/>
      <c r="IZE232" s="29"/>
      <c r="IZF232" s="29"/>
      <c r="IZG232" s="29"/>
      <c r="IZH232" s="29"/>
      <c r="IZI232" s="29"/>
      <c r="IZJ232" s="29"/>
      <c r="IZK232" s="29"/>
      <c r="IZL232" s="29"/>
      <c r="IZM232" s="29"/>
      <c r="IZN232" s="29"/>
      <c r="IZO232" s="29"/>
      <c r="IZP232" s="29"/>
      <c r="IZQ232" s="29"/>
      <c r="IZR232" s="29"/>
      <c r="IZS232" s="29"/>
      <c r="IZT232" s="29"/>
      <c r="IZU232" s="29"/>
      <c r="IZV232" s="29"/>
      <c r="IZW232" s="29"/>
      <c r="IZX232" s="29"/>
      <c r="IZY232" s="29"/>
      <c r="IZZ232" s="29"/>
      <c r="JAA232" s="29"/>
      <c r="JAB232" s="29"/>
      <c r="JAC232" s="29"/>
      <c r="JAD232" s="29"/>
      <c r="JAE232" s="29"/>
      <c r="JAF232" s="29"/>
      <c r="JAG232" s="29"/>
      <c r="JAH232" s="29"/>
      <c r="JAI232" s="29"/>
      <c r="JAJ232" s="29"/>
      <c r="JAK232" s="29"/>
      <c r="JAL232" s="29"/>
      <c r="JAM232" s="29"/>
      <c r="JAN232" s="29"/>
      <c r="JAO232" s="29"/>
      <c r="JAP232" s="29"/>
      <c r="JAQ232" s="29"/>
      <c r="JAR232" s="29"/>
      <c r="JAS232" s="29"/>
      <c r="JAT232" s="29"/>
      <c r="JAU232" s="29"/>
      <c r="JAV232" s="29"/>
      <c r="JAW232" s="29"/>
      <c r="JAX232" s="29"/>
      <c r="JAY232" s="29"/>
      <c r="JAZ232" s="29"/>
      <c r="JBA232" s="29"/>
      <c r="JBB232" s="29"/>
      <c r="JBC232" s="29"/>
      <c r="JBD232" s="29"/>
      <c r="JBE232" s="29"/>
      <c r="JBF232" s="29"/>
      <c r="JBG232" s="29"/>
      <c r="JBH232" s="29"/>
      <c r="JBI232" s="29"/>
      <c r="JBJ232" s="29"/>
      <c r="JBK232" s="29"/>
      <c r="JBL232" s="29"/>
      <c r="JBM232" s="29"/>
      <c r="JBN232" s="29"/>
      <c r="JBO232" s="29"/>
      <c r="JBP232" s="29"/>
      <c r="JBQ232" s="29"/>
      <c r="JBR232" s="29"/>
      <c r="JBS232" s="29"/>
      <c r="JBT232" s="29"/>
      <c r="JBU232" s="29"/>
      <c r="JBV232" s="29"/>
      <c r="JBW232" s="29"/>
      <c r="JBX232" s="29"/>
      <c r="JBY232" s="29"/>
      <c r="JBZ232" s="29"/>
      <c r="JCA232" s="29"/>
      <c r="JCB232" s="29"/>
      <c r="JCC232" s="29"/>
      <c r="JCD232" s="29"/>
      <c r="JCE232" s="29"/>
      <c r="JCF232" s="29"/>
      <c r="JCG232" s="29"/>
      <c r="JCH232" s="29"/>
      <c r="JCI232" s="29"/>
      <c r="JCJ232" s="29"/>
      <c r="JCK232" s="29"/>
      <c r="JCL232" s="29"/>
      <c r="JCM232" s="29"/>
      <c r="JCN232" s="29"/>
      <c r="JCO232" s="29"/>
      <c r="JCP232" s="29"/>
      <c r="JCQ232" s="29"/>
      <c r="JCR232" s="29"/>
      <c r="JCS232" s="29"/>
      <c r="JCT232" s="29"/>
      <c r="JCU232" s="29"/>
      <c r="JCV232" s="29"/>
      <c r="JCW232" s="29"/>
      <c r="JCX232" s="29"/>
      <c r="JCY232" s="29"/>
      <c r="JCZ232" s="29"/>
      <c r="JDA232" s="29"/>
      <c r="JDB232" s="29"/>
      <c r="JDC232" s="29"/>
      <c r="JDD232" s="29"/>
      <c r="JDE232" s="29"/>
      <c r="JDF232" s="29"/>
      <c r="JDG232" s="29"/>
      <c r="JDH232" s="29"/>
      <c r="JDI232" s="29"/>
      <c r="JDJ232" s="29"/>
      <c r="JDK232" s="29"/>
      <c r="JDL232" s="29"/>
      <c r="JDM232" s="29"/>
      <c r="JDN232" s="29"/>
      <c r="JDO232" s="29"/>
      <c r="JDP232" s="29"/>
      <c r="JDQ232" s="29"/>
      <c r="JDR232" s="29"/>
      <c r="JDS232" s="29"/>
      <c r="JDT232" s="29"/>
      <c r="JDU232" s="29"/>
      <c r="JDV232" s="29"/>
      <c r="JDW232" s="29"/>
      <c r="JDX232" s="29"/>
      <c r="JDY232" s="29"/>
      <c r="JDZ232" s="29"/>
      <c r="JEA232" s="29"/>
      <c r="JEB232" s="29"/>
      <c r="JEC232" s="29"/>
      <c r="JED232" s="29"/>
      <c r="JEE232" s="29"/>
      <c r="JEF232" s="29"/>
      <c r="JEG232" s="29"/>
      <c r="JEH232" s="29"/>
      <c r="JEI232" s="29"/>
      <c r="JEJ232" s="29"/>
      <c r="JEK232" s="29"/>
      <c r="JEL232" s="29"/>
      <c r="JEM232" s="29"/>
      <c r="JEN232" s="29"/>
      <c r="JEO232" s="29"/>
      <c r="JEP232" s="29"/>
      <c r="JEQ232" s="29"/>
      <c r="JER232" s="29"/>
      <c r="JES232" s="29"/>
      <c r="JET232" s="29"/>
      <c r="JEU232" s="29"/>
      <c r="JEV232" s="29"/>
      <c r="JEW232" s="29"/>
      <c r="JEX232" s="29"/>
      <c r="JEY232" s="29"/>
      <c r="JEZ232" s="29"/>
      <c r="JFA232" s="29"/>
      <c r="JFB232" s="29"/>
      <c r="JFC232" s="29"/>
      <c r="JFD232" s="29"/>
      <c r="JFE232" s="29"/>
      <c r="JFF232" s="29"/>
      <c r="JFG232" s="29"/>
      <c r="JFH232" s="29"/>
      <c r="JFI232" s="29"/>
      <c r="JFJ232" s="29"/>
      <c r="JFK232" s="29"/>
      <c r="JFL232" s="29"/>
      <c r="JFM232" s="29"/>
      <c r="JFN232" s="29"/>
      <c r="JFO232" s="29"/>
      <c r="JFP232" s="29"/>
      <c r="JFQ232" s="29"/>
      <c r="JFR232" s="29"/>
      <c r="JFS232" s="29"/>
      <c r="JFT232" s="29"/>
      <c r="JFU232" s="29"/>
      <c r="JFV232" s="29"/>
      <c r="JFW232" s="29"/>
      <c r="JFX232" s="29"/>
      <c r="JFY232" s="29"/>
      <c r="JFZ232" s="29"/>
      <c r="JGA232" s="29"/>
      <c r="JGB232" s="29"/>
      <c r="JGC232" s="29"/>
      <c r="JGD232" s="29"/>
      <c r="JGE232" s="29"/>
      <c r="JGF232" s="29"/>
      <c r="JGG232" s="29"/>
      <c r="JGH232" s="29"/>
      <c r="JGI232" s="29"/>
      <c r="JGJ232" s="29"/>
      <c r="JGK232" s="29"/>
      <c r="JGL232" s="29"/>
      <c r="JGM232" s="29"/>
      <c r="JGN232" s="29"/>
      <c r="JGO232" s="29"/>
      <c r="JGP232" s="29"/>
      <c r="JGQ232" s="29"/>
      <c r="JGR232" s="29"/>
      <c r="JGS232" s="29"/>
      <c r="JGT232" s="29"/>
      <c r="JGU232" s="29"/>
      <c r="JGV232" s="29"/>
      <c r="JGW232" s="29"/>
      <c r="JGX232" s="29"/>
      <c r="JGY232" s="29"/>
      <c r="JGZ232" s="29"/>
      <c r="JHA232" s="29"/>
      <c r="JHB232" s="29"/>
      <c r="JHC232" s="29"/>
      <c r="JHD232" s="29"/>
      <c r="JHE232" s="29"/>
      <c r="JHF232" s="29"/>
      <c r="JHG232" s="29"/>
      <c r="JHH232" s="29"/>
      <c r="JHI232" s="29"/>
      <c r="JHJ232" s="29"/>
      <c r="JHK232" s="29"/>
      <c r="JHL232" s="29"/>
      <c r="JHM232" s="29"/>
      <c r="JHN232" s="29"/>
      <c r="JHO232" s="29"/>
      <c r="JHP232" s="29"/>
      <c r="JHQ232" s="29"/>
      <c r="JHR232" s="29"/>
      <c r="JHS232" s="29"/>
      <c r="JHT232" s="29"/>
      <c r="JHU232" s="29"/>
      <c r="JHV232" s="29"/>
      <c r="JHW232" s="29"/>
      <c r="JHX232" s="29"/>
      <c r="JHY232" s="29"/>
      <c r="JHZ232" s="29"/>
      <c r="JIA232" s="29"/>
      <c r="JIB232" s="29"/>
      <c r="JIC232" s="29"/>
      <c r="JID232" s="29"/>
      <c r="JIE232" s="29"/>
      <c r="JIF232" s="29"/>
      <c r="JIG232" s="29"/>
      <c r="JIH232" s="29"/>
      <c r="JII232" s="29"/>
      <c r="JIJ232" s="29"/>
      <c r="JIK232" s="29"/>
      <c r="JIL232" s="29"/>
      <c r="JIM232" s="29"/>
      <c r="JIN232" s="29"/>
      <c r="JIO232" s="29"/>
      <c r="JIP232" s="29"/>
      <c r="JIQ232" s="29"/>
      <c r="JIR232" s="29"/>
      <c r="JIS232" s="29"/>
      <c r="JIT232" s="29"/>
      <c r="JIU232" s="29"/>
      <c r="JIV232" s="29"/>
      <c r="JIW232" s="29"/>
      <c r="JIX232" s="29"/>
      <c r="JIY232" s="29"/>
      <c r="JIZ232" s="29"/>
      <c r="JJA232" s="29"/>
      <c r="JJB232" s="29"/>
      <c r="JJC232" s="29"/>
      <c r="JJD232" s="29"/>
      <c r="JJE232" s="29"/>
      <c r="JJF232" s="29"/>
      <c r="JJG232" s="29"/>
      <c r="JJH232" s="29"/>
      <c r="JJI232" s="29"/>
      <c r="JJJ232" s="29"/>
      <c r="JJK232" s="29"/>
      <c r="JJL232" s="29"/>
      <c r="JJM232" s="29"/>
      <c r="JJN232" s="29"/>
      <c r="JJO232" s="29"/>
      <c r="JJP232" s="29"/>
      <c r="JJQ232" s="29"/>
      <c r="JJR232" s="29"/>
      <c r="JJS232" s="29"/>
      <c r="JJT232" s="29"/>
      <c r="JJU232" s="29"/>
      <c r="JJV232" s="29"/>
      <c r="JJW232" s="29"/>
      <c r="JJX232" s="29"/>
      <c r="JJY232" s="29"/>
      <c r="JJZ232" s="29"/>
      <c r="JKA232" s="29"/>
      <c r="JKB232" s="29"/>
      <c r="JKC232" s="29"/>
      <c r="JKD232" s="29"/>
      <c r="JKE232" s="29"/>
      <c r="JKF232" s="29"/>
      <c r="JKG232" s="29"/>
      <c r="JKH232" s="29"/>
      <c r="JKI232" s="29"/>
      <c r="JKJ232" s="29"/>
      <c r="JKK232" s="29"/>
      <c r="JKL232" s="29"/>
      <c r="JKM232" s="29"/>
      <c r="JKN232" s="29"/>
      <c r="JKO232" s="29"/>
      <c r="JKP232" s="29"/>
      <c r="JKQ232" s="29"/>
      <c r="JKR232" s="29"/>
      <c r="JKS232" s="29"/>
      <c r="JKT232" s="29"/>
      <c r="JKU232" s="29"/>
      <c r="JKV232" s="29"/>
      <c r="JKW232" s="29"/>
      <c r="JKX232" s="29"/>
      <c r="JKY232" s="29"/>
      <c r="JKZ232" s="29"/>
      <c r="JLA232" s="29"/>
      <c r="JLB232" s="29"/>
      <c r="JLC232" s="29"/>
      <c r="JLD232" s="29"/>
      <c r="JLE232" s="29"/>
      <c r="JLF232" s="29"/>
      <c r="JLG232" s="29"/>
      <c r="JLH232" s="29"/>
      <c r="JLI232" s="29"/>
      <c r="JLJ232" s="29"/>
      <c r="JLK232" s="29"/>
      <c r="JLL232" s="29"/>
      <c r="JLM232" s="29"/>
      <c r="JLN232" s="29"/>
      <c r="JLO232" s="29"/>
      <c r="JLP232" s="29"/>
      <c r="JLQ232" s="29"/>
      <c r="JLR232" s="29"/>
      <c r="JLS232" s="29"/>
      <c r="JLT232" s="29"/>
      <c r="JLU232" s="29"/>
      <c r="JLV232" s="29"/>
      <c r="JLW232" s="29"/>
      <c r="JLX232" s="29"/>
      <c r="JLY232" s="29"/>
      <c r="JLZ232" s="29"/>
      <c r="JMA232" s="29"/>
      <c r="JMB232" s="29"/>
      <c r="JMC232" s="29"/>
      <c r="JMD232" s="29"/>
      <c r="JME232" s="29"/>
      <c r="JMF232" s="29"/>
      <c r="JMG232" s="29"/>
      <c r="JMH232" s="29"/>
      <c r="JMI232" s="29"/>
      <c r="JMJ232" s="29"/>
      <c r="JMK232" s="29"/>
      <c r="JML232" s="29"/>
      <c r="JMM232" s="29"/>
      <c r="JMN232" s="29"/>
      <c r="JMO232" s="29"/>
      <c r="JMP232" s="29"/>
      <c r="JMQ232" s="29"/>
      <c r="JMR232" s="29"/>
      <c r="JMS232" s="29"/>
      <c r="JMT232" s="29"/>
      <c r="JMU232" s="29"/>
      <c r="JMV232" s="29"/>
      <c r="JMW232" s="29"/>
      <c r="JMX232" s="29"/>
      <c r="JMY232" s="29"/>
      <c r="JMZ232" s="29"/>
      <c r="JNA232" s="29"/>
      <c r="JNB232" s="29"/>
      <c r="JNC232" s="29"/>
      <c r="JND232" s="29"/>
      <c r="JNE232" s="29"/>
      <c r="JNF232" s="29"/>
      <c r="JNG232" s="29"/>
      <c r="JNH232" s="29"/>
      <c r="JNI232" s="29"/>
      <c r="JNJ232" s="29"/>
      <c r="JNK232" s="29"/>
      <c r="JNL232" s="29"/>
      <c r="JNM232" s="29"/>
      <c r="JNN232" s="29"/>
      <c r="JNO232" s="29"/>
      <c r="JNP232" s="29"/>
      <c r="JNQ232" s="29"/>
      <c r="JNR232" s="29"/>
      <c r="JNS232" s="29"/>
      <c r="JNT232" s="29"/>
      <c r="JNU232" s="29"/>
      <c r="JNV232" s="29"/>
      <c r="JNW232" s="29"/>
      <c r="JNX232" s="29"/>
      <c r="JNY232" s="29"/>
      <c r="JNZ232" s="29"/>
      <c r="JOA232" s="29"/>
      <c r="JOB232" s="29"/>
      <c r="JOC232" s="29"/>
      <c r="JOD232" s="29"/>
      <c r="JOE232" s="29"/>
      <c r="JOF232" s="29"/>
      <c r="JOG232" s="29"/>
      <c r="JOH232" s="29"/>
      <c r="JOI232" s="29"/>
      <c r="JOJ232" s="29"/>
      <c r="JOK232" s="29"/>
      <c r="JOL232" s="29"/>
      <c r="JOM232" s="29"/>
      <c r="JON232" s="29"/>
      <c r="JOO232" s="29"/>
      <c r="JOP232" s="29"/>
      <c r="JOQ232" s="29"/>
      <c r="JOR232" s="29"/>
      <c r="JOS232" s="29"/>
      <c r="JOT232" s="29"/>
      <c r="JOU232" s="29"/>
      <c r="JOV232" s="29"/>
      <c r="JOW232" s="29"/>
      <c r="JOX232" s="29"/>
      <c r="JOY232" s="29"/>
      <c r="JOZ232" s="29"/>
      <c r="JPA232" s="29"/>
      <c r="JPB232" s="29"/>
      <c r="JPC232" s="29"/>
      <c r="JPD232" s="29"/>
      <c r="JPE232" s="29"/>
      <c r="JPF232" s="29"/>
      <c r="JPG232" s="29"/>
      <c r="JPH232" s="29"/>
      <c r="JPI232" s="29"/>
      <c r="JPJ232" s="29"/>
      <c r="JPK232" s="29"/>
      <c r="JPL232" s="29"/>
      <c r="JPM232" s="29"/>
      <c r="JPN232" s="29"/>
      <c r="JPO232" s="29"/>
      <c r="JPP232" s="29"/>
      <c r="JPQ232" s="29"/>
      <c r="JPR232" s="29"/>
      <c r="JPS232" s="29"/>
      <c r="JPT232" s="29"/>
      <c r="JPU232" s="29"/>
      <c r="JPV232" s="29"/>
      <c r="JPW232" s="29"/>
      <c r="JPX232" s="29"/>
      <c r="JPY232" s="29"/>
      <c r="JPZ232" s="29"/>
      <c r="JQA232" s="29"/>
      <c r="JQB232" s="29"/>
      <c r="JQC232" s="29"/>
      <c r="JQD232" s="29"/>
      <c r="JQE232" s="29"/>
      <c r="JQF232" s="29"/>
      <c r="JQG232" s="29"/>
      <c r="JQH232" s="29"/>
      <c r="JQI232" s="29"/>
      <c r="JQJ232" s="29"/>
      <c r="JQK232" s="29"/>
      <c r="JQL232" s="29"/>
      <c r="JQM232" s="29"/>
      <c r="JQN232" s="29"/>
      <c r="JQO232" s="29"/>
      <c r="JQP232" s="29"/>
      <c r="JQQ232" s="29"/>
      <c r="JQR232" s="29"/>
      <c r="JQS232" s="29"/>
      <c r="JQT232" s="29"/>
      <c r="JQU232" s="29"/>
      <c r="JQV232" s="29"/>
      <c r="JQW232" s="29"/>
      <c r="JQX232" s="29"/>
      <c r="JQY232" s="29"/>
      <c r="JQZ232" s="29"/>
      <c r="JRA232" s="29"/>
      <c r="JRB232" s="29"/>
      <c r="JRC232" s="29"/>
      <c r="JRD232" s="29"/>
      <c r="JRE232" s="29"/>
      <c r="JRF232" s="29"/>
      <c r="JRG232" s="29"/>
      <c r="JRH232" s="29"/>
      <c r="JRI232" s="29"/>
      <c r="JRJ232" s="29"/>
      <c r="JRK232" s="29"/>
      <c r="JRL232" s="29"/>
      <c r="JRM232" s="29"/>
      <c r="JRN232" s="29"/>
      <c r="JRO232" s="29"/>
      <c r="JRP232" s="29"/>
      <c r="JRQ232" s="29"/>
      <c r="JRR232" s="29"/>
      <c r="JRS232" s="29"/>
      <c r="JRT232" s="29"/>
      <c r="JRU232" s="29"/>
      <c r="JRV232" s="29"/>
      <c r="JRW232" s="29"/>
      <c r="JRX232" s="29"/>
      <c r="JRY232" s="29"/>
      <c r="JRZ232" s="29"/>
      <c r="JSA232" s="29"/>
      <c r="JSB232" s="29"/>
      <c r="JSC232" s="29"/>
      <c r="JSD232" s="29"/>
      <c r="JSE232" s="29"/>
      <c r="JSF232" s="29"/>
      <c r="JSG232" s="29"/>
      <c r="JSH232" s="29"/>
      <c r="JSI232" s="29"/>
      <c r="JSJ232" s="29"/>
      <c r="JSK232" s="29"/>
      <c r="JSL232" s="29"/>
      <c r="JSM232" s="29"/>
      <c r="JSN232" s="29"/>
      <c r="JSO232" s="29"/>
      <c r="JSP232" s="29"/>
      <c r="JSQ232" s="29"/>
      <c r="JSR232" s="29"/>
      <c r="JSS232" s="29"/>
      <c r="JST232" s="29"/>
      <c r="JSU232" s="29"/>
      <c r="JSV232" s="29"/>
      <c r="JSW232" s="29"/>
      <c r="JSX232" s="29"/>
      <c r="JSY232" s="29"/>
      <c r="JSZ232" s="29"/>
      <c r="JTA232" s="29"/>
      <c r="JTB232" s="29"/>
      <c r="JTC232" s="29"/>
      <c r="JTD232" s="29"/>
      <c r="JTE232" s="29"/>
      <c r="JTF232" s="29"/>
      <c r="JTG232" s="29"/>
      <c r="JTH232" s="29"/>
      <c r="JTI232" s="29"/>
      <c r="JTJ232" s="29"/>
      <c r="JTK232" s="29"/>
      <c r="JTL232" s="29"/>
      <c r="JTM232" s="29"/>
      <c r="JTN232" s="29"/>
      <c r="JTO232" s="29"/>
      <c r="JTP232" s="29"/>
      <c r="JTQ232" s="29"/>
      <c r="JTR232" s="29"/>
      <c r="JTS232" s="29"/>
      <c r="JTT232" s="29"/>
      <c r="JTU232" s="29"/>
      <c r="JTV232" s="29"/>
      <c r="JTW232" s="29"/>
      <c r="JTX232" s="29"/>
      <c r="JTY232" s="29"/>
      <c r="JTZ232" s="29"/>
      <c r="JUA232" s="29"/>
      <c r="JUB232" s="29"/>
      <c r="JUC232" s="29"/>
      <c r="JUD232" s="29"/>
      <c r="JUE232" s="29"/>
      <c r="JUF232" s="29"/>
      <c r="JUG232" s="29"/>
      <c r="JUH232" s="29"/>
      <c r="JUI232" s="29"/>
      <c r="JUJ232" s="29"/>
      <c r="JUK232" s="29"/>
      <c r="JUL232" s="29"/>
      <c r="JUM232" s="29"/>
      <c r="JUN232" s="29"/>
      <c r="JUO232" s="29"/>
      <c r="JUP232" s="29"/>
      <c r="JUQ232" s="29"/>
      <c r="JUR232" s="29"/>
      <c r="JUS232" s="29"/>
      <c r="JUT232" s="29"/>
      <c r="JUU232" s="29"/>
      <c r="JUV232" s="29"/>
      <c r="JUW232" s="29"/>
      <c r="JUX232" s="29"/>
      <c r="JUY232" s="29"/>
      <c r="JUZ232" s="29"/>
      <c r="JVA232" s="29"/>
      <c r="JVB232" s="29"/>
      <c r="JVC232" s="29"/>
      <c r="JVD232" s="29"/>
      <c r="JVE232" s="29"/>
      <c r="JVF232" s="29"/>
      <c r="JVG232" s="29"/>
      <c r="JVH232" s="29"/>
      <c r="JVI232" s="29"/>
      <c r="JVJ232" s="29"/>
      <c r="JVK232" s="29"/>
      <c r="JVL232" s="29"/>
      <c r="JVM232" s="29"/>
      <c r="JVN232" s="29"/>
      <c r="JVO232" s="29"/>
      <c r="JVP232" s="29"/>
      <c r="JVQ232" s="29"/>
      <c r="JVR232" s="29"/>
      <c r="JVS232" s="29"/>
      <c r="JVT232" s="29"/>
      <c r="JVU232" s="29"/>
      <c r="JVV232" s="29"/>
      <c r="JVW232" s="29"/>
      <c r="JVX232" s="29"/>
      <c r="JVY232" s="29"/>
      <c r="JVZ232" s="29"/>
      <c r="JWA232" s="29"/>
      <c r="JWB232" s="29"/>
      <c r="JWC232" s="29"/>
      <c r="JWD232" s="29"/>
      <c r="JWE232" s="29"/>
      <c r="JWF232" s="29"/>
      <c r="JWG232" s="29"/>
      <c r="JWH232" s="29"/>
      <c r="JWI232" s="29"/>
      <c r="JWJ232" s="29"/>
      <c r="JWK232" s="29"/>
      <c r="JWL232" s="29"/>
      <c r="JWM232" s="29"/>
      <c r="JWN232" s="29"/>
      <c r="JWO232" s="29"/>
      <c r="JWP232" s="29"/>
      <c r="JWQ232" s="29"/>
      <c r="JWR232" s="29"/>
      <c r="JWS232" s="29"/>
      <c r="JWT232" s="29"/>
      <c r="JWU232" s="29"/>
      <c r="JWV232" s="29"/>
      <c r="JWW232" s="29"/>
      <c r="JWX232" s="29"/>
      <c r="JWY232" s="29"/>
      <c r="JWZ232" s="29"/>
      <c r="JXA232" s="29"/>
      <c r="JXB232" s="29"/>
      <c r="JXC232" s="29"/>
      <c r="JXD232" s="29"/>
      <c r="JXE232" s="29"/>
      <c r="JXF232" s="29"/>
      <c r="JXG232" s="29"/>
      <c r="JXH232" s="29"/>
      <c r="JXI232" s="29"/>
      <c r="JXJ232" s="29"/>
      <c r="JXK232" s="29"/>
      <c r="JXL232" s="29"/>
      <c r="JXM232" s="29"/>
      <c r="JXN232" s="29"/>
      <c r="JXO232" s="29"/>
      <c r="JXP232" s="29"/>
      <c r="JXQ232" s="29"/>
      <c r="JXR232" s="29"/>
      <c r="JXS232" s="29"/>
      <c r="JXT232" s="29"/>
      <c r="JXU232" s="29"/>
      <c r="JXV232" s="29"/>
      <c r="JXW232" s="29"/>
      <c r="JXX232" s="29"/>
      <c r="JXY232" s="29"/>
      <c r="JXZ232" s="29"/>
      <c r="JYA232" s="29"/>
      <c r="JYB232" s="29"/>
      <c r="JYC232" s="29"/>
      <c r="JYD232" s="29"/>
      <c r="JYE232" s="29"/>
      <c r="JYF232" s="29"/>
      <c r="JYG232" s="29"/>
      <c r="JYH232" s="29"/>
      <c r="JYI232" s="29"/>
      <c r="JYJ232" s="29"/>
      <c r="JYK232" s="29"/>
      <c r="JYL232" s="29"/>
      <c r="JYM232" s="29"/>
      <c r="JYN232" s="29"/>
      <c r="JYO232" s="29"/>
      <c r="JYP232" s="29"/>
      <c r="JYQ232" s="29"/>
      <c r="JYR232" s="29"/>
      <c r="JYS232" s="29"/>
      <c r="JYT232" s="29"/>
      <c r="JYU232" s="29"/>
      <c r="JYV232" s="29"/>
      <c r="JYW232" s="29"/>
      <c r="JYX232" s="29"/>
      <c r="JYY232" s="29"/>
      <c r="JYZ232" s="29"/>
      <c r="JZA232" s="29"/>
      <c r="JZB232" s="29"/>
      <c r="JZC232" s="29"/>
      <c r="JZD232" s="29"/>
      <c r="JZE232" s="29"/>
      <c r="JZF232" s="29"/>
      <c r="JZG232" s="29"/>
      <c r="JZH232" s="29"/>
      <c r="JZI232" s="29"/>
      <c r="JZJ232" s="29"/>
      <c r="JZK232" s="29"/>
      <c r="JZL232" s="29"/>
      <c r="JZM232" s="29"/>
      <c r="JZN232" s="29"/>
      <c r="JZO232" s="29"/>
      <c r="JZP232" s="29"/>
      <c r="JZQ232" s="29"/>
      <c r="JZR232" s="29"/>
      <c r="JZS232" s="29"/>
      <c r="JZT232" s="29"/>
      <c r="JZU232" s="29"/>
      <c r="JZV232" s="29"/>
      <c r="JZW232" s="29"/>
      <c r="JZX232" s="29"/>
      <c r="JZY232" s="29"/>
      <c r="JZZ232" s="29"/>
      <c r="KAA232" s="29"/>
      <c r="KAB232" s="29"/>
      <c r="KAC232" s="29"/>
      <c r="KAD232" s="29"/>
      <c r="KAE232" s="29"/>
      <c r="KAF232" s="29"/>
      <c r="KAG232" s="29"/>
      <c r="KAH232" s="29"/>
      <c r="KAI232" s="29"/>
      <c r="KAJ232" s="29"/>
      <c r="KAK232" s="29"/>
      <c r="KAL232" s="29"/>
      <c r="KAM232" s="29"/>
      <c r="KAN232" s="29"/>
      <c r="KAO232" s="29"/>
      <c r="KAP232" s="29"/>
      <c r="KAQ232" s="29"/>
      <c r="KAR232" s="29"/>
      <c r="KAS232" s="29"/>
      <c r="KAT232" s="29"/>
      <c r="KAU232" s="29"/>
      <c r="KAV232" s="29"/>
      <c r="KAW232" s="29"/>
      <c r="KAX232" s="29"/>
      <c r="KAY232" s="29"/>
      <c r="KAZ232" s="29"/>
      <c r="KBA232" s="29"/>
      <c r="KBB232" s="29"/>
      <c r="KBC232" s="29"/>
      <c r="KBD232" s="29"/>
      <c r="KBE232" s="29"/>
      <c r="KBF232" s="29"/>
      <c r="KBG232" s="29"/>
      <c r="KBH232" s="29"/>
      <c r="KBI232" s="29"/>
      <c r="KBJ232" s="29"/>
      <c r="KBK232" s="29"/>
      <c r="KBL232" s="29"/>
      <c r="KBM232" s="29"/>
      <c r="KBN232" s="29"/>
      <c r="KBO232" s="29"/>
      <c r="KBP232" s="29"/>
      <c r="KBQ232" s="29"/>
      <c r="KBR232" s="29"/>
      <c r="KBS232" s="29"/>
      <c r="KBT232" s="29"/>
      <c r="KBU232" s="29"/>
      <c r="KBV232" s="29"/>
      <c r="KBW232" s="29"/>
      <c r="KBX232" s="29"/>
      <c r="KBY232" s="29"/>
      <c r="KBZ232" s="29"/>
      <c r="KCA232" s="29"/>
      <c r="KCB232" s="29"/>
      <c r="KCC232" s="29"/>
      <c r="KCD232" s="29"/>
      <c r="KCE232" s="29"/>
      <c r="KCF232" s="29"/>
      <c r="KCG232" s="29"/>
      <c r="KCH232" s="29"/>
      <c r="KCI232" s="29"/>
      <c r="KCJ232" s="29"/>
      <c r="KCK232" s="29"/>
      <c r="KCL232" s="29"/>
      <c r="KCM232" s="29"/>
      <c r="KCN232" s="29"/>
      <c r="KCO232" s="29"/>
      <c r="KCP232" s="29"/>
      <c r="KCQ232" s="29"/>
      <c r="KCR232" s="29"/>
      <c r="KCS232" s="29"/>
      <c r="KCT232" s="29"/>
      <c r="KCU232" s="29"/>
      <c r="KCV232" s="29"/>
      <c r="KCW232" s="29"/>
      <c r="KCX232" s="29"/>
      <c r="KCY232" s="29"/>
      <c r="KCZ232" s="29"/>
      <c r="KDA232" s="29"/>
      <c r="KDB232" s="29"/>
      <c r="KDC232" s="29"/>
      <c r="KDD232" s="29"/>
      <c r="KDE232" s="29"/>
      <c r="KDF232" s="29"/>
      <c r="KDG232" s="29"/>
      <c r="KDH232" s="29"/>
      <c r="KDI232" s="29"/>
      <c r="KDJ232" s="29"/>
      <c r="KDK232" s="29"/>
      <c r="KDL232" s="29"/>
      <c r="KDM232" s="29"/>
      <c r="KDN232" s="29"/>
      <c r="KDO232" s="29"/>
      <c r="KDP232" s="29"/>
      <c r="KDQ232" s="29"/>
      <c r="KDR232" s="29"/>
      <c r="KDS232" s="29"/>
      <c r="KDT232" s="29"/>
      <c r="KDU232" s="29"/>
      <c r="KDV232" s="29"/>
      <c r="KDW232" s="29"/>
      <c r="KDX232" s="29"/>
      <c r="KDY232" s="29"/>
      <c r="KDZ232" s="29"/>
      <c r="KEA232" s="29"/>
      <c r="KEB232" s="29"/>
      <c r="KEC232" s="29"/>
      <c r="KED232" s="29"/>
      <c r="KEE232" s="29"/>
      <c r="KEF232" s="29"/>
      <c r="KEG232" s="29"/>
      <c r="KEH232" s="29"/>
      <c r="KEI232" s="29"/>
      <c r="KEJ232" s="29"/>
      <c r="KEK232" s="29"/>
      <c r="KEL232" s="29"/>
      <c r="KEM232" s="29"/>
      <c r="KEN232" s="29"/>
      <c r="KEO232" s="29"/>
      <c r="KEP232" s="29"/>
      <c r="KEQ232" s="29"/>
      <c r="KER232" s="29"/>
      <c r="KES232" s="29"/>
      <c r="KET232" s="29"/>
      <c r="KEU232" s="29"/>
      <c r="KEV232" s="29"/>
      <c r="KEW232" s="29"/>
      <c r="KEX232" s="29"/>
      <c r="KEY232" s="29"/>
      <c r="KEZ232" s="29"/>
      <c r="KFA232" s="29"/>
      <c r="KFB232" s="29"/>
      <c r="KFC232" s="29"/>
      <c r="KFD232" s="29"/>
      <c r="KFE232" s="29"/>
      <c r="KFF232" s="29"/>
      <c r="KFG232" s="29"/>
      <c r="KFH232" s="29"/>
      <c r="KFI232" s="29"/>
      <c r="KFJ232" s="29"/>
      <c r="KFK232" s="29"/>
      <c r="KFL232" s="29"/>
      <c r="KFM232" s="29"/>
      <c r="KFN232" s="29"/>
      <c r="KFO232" s="29"/>
      <c r="KFP232" s="29"/>
      <c r="KFQ232" s="29"/>
      <c r="KFR232" s="29"/>
      <c r="KFS232" s="29"/>
      <c r="KFT232" s="29"/>
      <c r="KFU232" s="29"/>
      <c r="KFV232" s="29"/>
      <c r="KFW232" s="29"/>
      <c r="KFX232" s="29"/>
      <c r="KFY232" s="29"/>
      <c r="KFZ232" s="29"/>
      <c r="KGA232" s="29"/>
      <c r="KGB232" s="29"/>
      <c r="KGC232" s="29"/>
      <c r="KGD232" s="29"/>
      <c r="KGE232" s="29"/>
      <c r="KGF232" s="29"/>
      <c r="KGG232" s="29"/>
      <c r="KGH232" s="29"/>
      <c r="KGI232" s="29"/>
      <c r="KGJ232" s="29"/>
      <c r="KGK232" s="29"/>
      <c r="KGL232" s="29"/>
      <c r="KGM232" s="29"/>
      <c r="KGN232" s="29"/>
      <c r="KGO232" s="29"/>
      <c r="KGP232" s="29"/>
      <c r="KGQ232" s="29"/>
      <c r="KGR232" s="29"/>
      <c r="KGS232" s="29"/>
      <c r="KGT232" s="29"/>
      <c r="KGU232" s="29"/>
      <c r="KGV232" s="29"/>
      <c r="KGW232" s="29"/>
      <c r="KGX232" s="29"/>
      <c r="KGY232" s="29"/>
      <c r="KGZ232" s="29"/>
      <c r="KHA232" s="29"/>
      <c r="KHB232" s="29"/>
      <c r="KHC232" s="29"/>
      <c r="KHD232" s="29"/>
      <c r="KHE232" s="29"/>
      <c r="KHF232" s="29"/>
      <c r="KHG232" s="29"/>
      <c r="KHH232" s="29"/>
      <c r="KHI232" s="29"/>
      <c r="KHJ232" s="29"/>
      <c r="KHK232" s="29"/>
      <c r="KHL232" s="29"/>
      <c r="KHM232" s="29"/>
      <c r="KHN232" s="29"/>
      <c r="KHO232" s="29"/>
      <c r="KHP232" s="29"/>
      <c r="KHQ232" s="29"/>
      <c r="KHR232" s="29"/>
      <c r="KHS232" s="29"/>
      <c r="KHT232" s="29"/>
      <c r="KHU232" s="29"/>
      <c r="KHV232" s="29"/>
      <c r="KHW232" s="29"/>
      <c r="KHX232" s="29"/>
      <c r="KHY232" s="29"/>
      <c r="KHZ232" s="29"/>
      <c r="KIA232" s="29"/>
      <c r="KIB232" s="29"/>
      <c r="KIC232" s="29"/>
      <c r="KID232" s="29"/>
      <c r="KIE232" s="29"/>
      <c r="KIF232" s="29"/>
      <c r="KIG232" s="29"/>
      <c r="KIH232" s="29"/>
      <c r="KII232" s="29"/>
      <c r="KIJ232" s="29"/>
      <c r="KIK232" s="29"/>
      <c r="KIL232" s="29"/>
      <c r="KIM232" s="29"/>
      <c r="KIN232" s="29"/>
      <c r="KIO232" s="29"/>
      <c r="KIP232" s="29"/>
      <c r="KIQ232" s="29"/>
      <c r="KIR232" s="29"/>
      <c r="KIS232" s="29"/>
      <c r="KIT232" s="29"/>
      <c r="KIU232" s="29"/>
      <c r="KIV232" s="29"/>
      <c r="KIW232" s="29"/>
      <c r="KIX232" s="29"/>
      <c r="KIY232" s="29"/>
      <c r="KIZ232" s="29"/>
      <c r="KJA232" s="29"/>
      <c r="KJB232" s="29"/>
      <c r="KJC232" s="29"/>
      <c r="KJD232" s="29"/>
      <c r="KJE232" s="29"/>
      <c r="KJF232" s="29"/>
      <c r="KJG232" s="29"/>
      <c r="KJH232" s="29"/>
      <c r="KJI232" s="29"/>
      <c r="KJJ232" s="29"/>
      <c r="KJK232" s="29"/>
      <c r="KJL232" s="29"/>
      <c r="KJM232" s="29"/>
      <c r="KJN232" s="29"/>
      <c r="KJO232" s="29"/>
      <c r="KJP232" s="29"/>
      <c r="KJQ232" s="29"/>
      <c r="KJR232" s="29"/>
      <c r="KJS232" s="29"/>
      <c r="KJT232" s="29"/>
      <c r="KJU232" s="29"/>
      <c r="KJV232" s="29"/>
      <c r="KJW232" s="29"/>
      <c r="KJX232" s="29"/>
      <c r="KJY232" s="29"/>
      <c r="KJZ232" s="29"/>
      <c r="KKA232" s="29"/>
      <c r="KKB232" s="29"/>
      <c r="KKC232" s="29"/>
      <c r="KKD232" s="29"/>
      <c r="KKE232" s="29"/>
      <c r="KKF232" s="29"/>
      <c r="KKG232" s="29"/>
      <c r="KKH232" s="29"/>
      <c r="KKI232" s="29"/>
      <c r="KKJ232" s="29"/>
      <c r="KKK232" s="29"/>
      <c r="KKL232" s="29"/>
      <c r="KKM232" s="29"/>
      <c r="KKN232" s="29"/>
      <c r="KKO232" s="29"/>
      <c r="KKP232" s="29"/>
      <c r="KKQ232" s="29"/>
      <c r="KKR232" s="29"/>
      <c r="KKS232" s="29"/>
      <c r="KKT232" s="29"/>
      <c r="KKU232" s="29"/>
      <c r="KKV232" s="29"/>
      <c r="KKW232" s="29"/>
      <c r="KKX232" s="29"/>
      <c r="KKY232" s="29"/>
      <c r="KKZ232" s="29"/>
      <c r="KLA232" s="29"/>
      <c r="KLB232" s="29"/>
      <c r="KLC232" s="29"/>
      <c r="KLD232" s="29"/>
      <c r="KLE232" s="29"/>
      <c r="KLF232" s="29"/>
      <c r="KLG232" s="29"/>
      <c r="KLH232" s="29"/>
      <c r="KLI232" s="29"/>
      <c r="KLJ232" s="29"/>
      <c r="KLK232" s="29"/>
      <c r="KLL232" s="29"/>
      <c r="KLM232" s="29"/>
      <c r="KLN232" s="29"/>
      <c r="KLO232" s="29"/>
      <c r="KLP232" s="29"/>
      <c r="KLQ232" s="29"/>
      <c r="KLR232" s="29"/>
      <c r="KLS232" s="29"/>
      <c r="KLT232" s="29"/>
      <c r="KLU232" s="29"/>
      <c r="KLV232" s="29"/>
      <c r="KLW232" s="29"/>
      <c r="KLX232" s="29"/>
      <c r="KLY232" s="29"/>
      <c r="KLZ232" s="29"/>
      <c r="KMA232" s="29"/>
      <c r="KMB232" s="29"/>
      <c r="KMC232" s="29"/>
      <c r="KMD232" s="29"/>
      <c r="KME232" s="29"/>
      <c r="KMF232" s="29"/>
      <c r="KMG232" s="29"/>
      <c r="KMH232" s="29"/>
      <c r="KMI232" s="29"/>
      <c r="KMJ232" s="29"/>
      <c r="KMK232" s="29"/>
      <c r="KML232" s="29"/>
      <c r="KMM232" s="29"/>
      <c r="KMN232" s="29"/>
      <c r="KMO232" s="29"/>
      <c r="KMP232" s="29"/>
      <c r="KMQ232" s="29"/>
      <c r="KMR232" s="29"/>
      <c r="KMS232" s="29"/>
      <c r="KMT232" s="29"/>
      <c r="KMU232" s="29"/>
      <c r="KMV232" s="29"/>
      <c r="KMW232" s="29"/>
      <c r="KMX232" s="29"/>
      <c r="KMY232" s="29"/>
      <c r="KMZ232" s="29"/>
      <c r="KNA232" s="29"/>
      <c r="KNB232" s="29"/>
      <c r="KNC232" s="29"/>
      <c r="KND232" s="29"/>
      <c r="KNE232" s="29"/>
      <c r="KNF232" s="29"/>
      <c r="KNG232" s="29"/>
      <c r="KNH232" s="29"/>
      <c r="KNI232" s="29"/>
      <c r="KNJ232" s="29"/>
      <c r="KNK232" s="29"/>
      <c r="KNL232" s="29"/>
      <c r="KNM232" s="29"/>
      <c r="KNN232" s="29"/>
      <c r="KNO232" s="29"/>
      <c r="KNP232" s="29"/>
      <c r="KNQ232" s="29"/>
      <c r="KNR232" s="29"/>
      <c r="KNS232" s="29"/>
      <c r="KNT232" s="29"/>
      <c r="KNU232" s="29"/>
      <c r="KNV232" s="29"/>
      <c r="KNW232" s="29"/>
      <c r="KNX232" s="29"/>
      <c r="KNY232" s="29"/>
      <c r="KNZ232" s="29"/>
      <c r="KOA232" s="29"/>
      <c r="KOB232" s="29"/>
      <c r="KOC232" s="29"/>
      <c r="KOD232" s="29"/>
      <c r="KOE232" s="29"/>
      <c r="KOF232" s="29"/>
      <c r="KOG232" s="29"/>
      <c r="KOH232" s="29"/>
      <c r="KOI232" s="29"/>
      <c r="KOJ232" s="29"/>
      <c r="KOK232" s="29"/>
      <c r="KOL232" s="29"/>
      <c r="KOM232" s="29"/>
      <c r="KON232" s="29"/>
      <c r="KOO232" s="29"/>
      <c r="KOP232" s="29"/>
      <c r="KOQ232" s="29"/>
      <c r="KOR232" s="29"/>
      <c r="KOS232" s="29"/>
      <c r="KOT232" s="29"/>
      <c r="KOU232" s="29"/>
      <c r="KOV232" s="29"/>
      <c r="KOW232" s="29"/>
      <c r="KOX232" s="29"/>
      <c r="KOY232" s="29"/>
      <c r="KOZ232" s="29"/>
      <c r="KPA232" s="29"/>
      <c r="KPB232" s="29"/>
      <c r="KPC232" s="29"/>
      <c r="KPD232" s="29"/>
      <c r="KPE232" s="29"/>
      <c r="KPF232" s="29"/>
      <c r="KPG232" s="29"/>
      <c r="KPH232" s="29"/>
      <c r="KPI232" s="29"/>
      <c r="KPJ232" s="29"/>
      <c r="KPK232" s="29"/>
      <c r="KPL232" s="29"/>
      <c r="KPM232" s="29"/>
      <c r="KPN232" s="29"/>
      <c r="KPO232" s="29"/>
      <c r="KPP232" s="29"/>
      <c r="KPQ232" s="29"/>
      <c r="KPR232" s="29"/>
      <c r="KPS232" s="29"/>
      <c r="KPT232" s="29"/>
      <c r="KPU232" s="29"/>
      <c r="KPV232" s="29"/>
      <c r="KPW232" s="29"/>
      <c r="KPX232" s="29"/>
      <c r="KPY232" s="29"/>
      <c r="KPZ232" s="29"/>
      <c r="KQA232" s="29"/>
      <c r="KQB232" s="29"/>
      <c r="KQC232" s="29"/>
      <c r="KQD232" s="29"/>
      <c r="KQE232" s="29"/>
      <c r="KQF232" s="29"/>
      <c r="KQG232" s="29"/>
      <c r="KQH232" s="29"/>
      <c r="KQI232" s="29"/>
      <c r="KQJ232" s="29"/>
      <c r="KQK232" s="29"/>
      <c r="KQL232" s="29"/>
      <c r="KQM232" s="29"/>
      <c r="KQN232" s="29"/>
      <c r="KQO232" s="29"/>
      <c r="KQP232" s="29"/>
      <c r="KQQ232" s="29"/>
      <c r="KQR232" s="29"/>
      <c r="KQS232" s="29"/>
      <c r="KQT232" s="29"/>
      <c r="KQU232" s="29"/>
      <c r="KQV232" s="29"/>
      <c r="KQW232" s="29"/>
      <c r="KQX232" s="29"/>
      <c r="KQY232" s="29"/>
      <c r="KQZ232" s="29"/>
      <c r="KRA232" s="29"/>
      <c r="KRB232" s="29"/>
      <c r="KRC232" s="29"/>
      <c r="KRD232" s="29"/>
      <c r="KRE232" s="29"/>
      <c r="KRF232" s="29"/>
      <c r="KRG232" s="29"/>
      <c r="KRH232" s="29"/>
      <c r="KRI232" s="29"/>
      <c r="KRJ232" s="29"/>
      <c r="KRK232" s="29"/>
      <c r="KRL232" s="29"/>
      <c r="KRM232" s="29"/>
      <c r="KRN232" s="29"/>
      <c r="KRO232" s="29"/>
      <c r="KRP232" s="29"/>
      <c r="KRQ232" s="29"/>
      <c r="KRR232" s="29"/>
      <c r="KRS232" s="29"/>
      <c r="KRT232" s="29"/>
      <c r="KRU232" s="29"/>
      <c r="KRV232" s="29"/>
      <c r="KRW232" s="29"/>
      <c r="KRX232" s="29"/>
      <c r="KRY232" s="29"/>
      <c r="KRZ232" s="29"/>
      <c r="KSA232" s="29"/>
      <c r="KSB232" s="29"/>
      <c r="KSC232" s="29"/>
      <c r="KSD232" s="29"/>
      <c r="KSE232" s="29"/>
      <c r="KSF232" s="29"/>
      <c r="KSG232" s="29"/>
      <c r="KSH232" s="29"/>
      <c r="KSI232" s="29"/>
      <c r="KSJ232" s="29"/>
      <c r="KSK232" s="29"/>
      <c r="KSL232" s="29"/>
      <c r="KSM232" s="29"/>
      <c r="KSN232" s="29"/>
      <c r="KSO232" s="29"/>
      <c r="KSP232" s="29"/>
      <c r="KSQ232" s="29"/>
      <c r="KSR232" s="29"/>
      <c r="KSS232" s="29"/>
      <c r="KST232" s="29"/>
      <c r="KSU232" s="29"/>
      <c r="KSV232" s="29"/>
      <c r="KSW232" s="29"/>
      <c r="KSX232" s="29"/>
      <c r="KSY232" s="29"/>
      <c r="KSZ232" s="29"/>
      <c r="KTA232" s="29"/>
      <c r="KTB232" s="29"/>
      <c r="KTC232" s="29"/>
      <c r="KTD232" s="29"/>
      <c r="KTE232" s="29"/>
      <c r="KTF232" s="29"/>
      <c r="KTG232" s="29"/>
      <c r="KTH232" s="29"/>
      <c r="KTI232" s="29"/>
      <c r="KTJ232" s="29"/>
      <c r="KTK232" s="29"/>
      <c r="KTL232" s="29"/>
      <c r="KTM232" s="29"/>
      <c r="KTN232" s="29"/>
      <c r="KTO232" s="29"/>
      <c r="KTP232" s="29"/>
      <c r="KTQ232" s="29"/>
      <c r="KTR232" s="29"/>
      <c r="KTS232" s="29"/>
      <c r="KTT232" s="29"/>
      <c r="KTU232" s="29"/>
      <c r="KTV232" s="29"/>
      <c r="KTW232" s="29"/>
      <c r="KTX232" s="29"/>
      <c r="KTY232" s="29"/>
      <c r="KTZ232" s="29"/>
      <c r="KUA232" s="29"/>
      <c r="KUB232" s="29"/>
      <c r="KUC232" s="29"/>
      <c r="KUD232" s="29"/>
      <c r="KUE232" s="29"/>
      <c r="KUF232" s="29"/>
      <c r="KUG232" s="29"/>
      <c r="KUH232" s="29"/>
      <c r="KUI232" s="29"/>
      <c r="KUJ232" s="29"/>
      <c r="KUK232" s="29"/>
      <c r="KUL232" s="29"/>
      <c r="KUM232" s="29"/>
      <c r="KUN232" s="29"/>
      <c r="KUO232" s="29"/>
      <c r="KUP232" s="29"/>
      <c r="KUQ232" s="29"/>
      <c r="KUR232" s="29"/>
      <c r="KUS232" s="29"/>
      <c r="KUT232" s="29"/>
      <c r="KUU232" s="29"/>
      <c r="KUV232" s="29"/>
      <c r="KUW232" s="29"/>
      <c r="KUX232" s="29"/>
      <c r="KUY232" s="29"/>
      <c r="KUZ232" s="29"/>
      <c r="KVA232" s="29"/>
      <c r="KVB232" s="29"/>
      <c r="KVC232" s="29"/>
      <c r="KVD232" s="29"/>
      <c r="KVE232" s="29"/>
      <c r="KVF232" s="29"/>
      <c r="KVG232" s="29"/>
      <c r="KVH232" s="29"/>
      <c r="KVI232" s="29"/>
      <c r="KVJ232" s="29"/>
      <c r="KVK232" s="29"/>
      <c r="KVL232" s="29"/>
      <c r="KVM232" s="29"/>
      <c r="KVN232" s="29"/>
      <c r="KVO232" s="29"/>
      <c r="KVP232" s="29"/>
      <c r="KVQ232" s="29"/>
      <c r="KVR232" s="29"/>
      <c r="KVS232" s="29"/>
      <c r="KVT232" s="29"/>
      <c r="KVU232" s="29"/>
      <c r="KVV232" s="29"/>
      <c r="KVW232" s="29"/>
      <c r="KVX232" s="29"/>
      <c r="KVY232" s="29"/>
      <c r="KVZ232" s="29"/>
      <c r="KWA232" s="29"/>
      <c r="KWB232" s="29"/>
      <c r="KWC232" s="29"/>
      <c r="KWD232" s="29"/>
      <c r="KWE232" s="29"/>
      <c r="KWF232" s="29"/>
      <c r="KWG232" s="29"/>
      <c r="KWH232" s="29"/>
      <c r="KWI232" s="29"/>
      <c r="KWJ232" s="29"/>
      <c r="KWK232" s="29"/>
      <c r="KWL232" s="29"/>
      <c r="KWM232" s="29"/>
      <c r="KWN232" s="29"/>
      <c r="KWO232" s="29"/>
      <c r="KWP232" s="29"/>
      <c r="KWQ232" s="29"/>
      <c r="KWR232" s="29"/>
      <c r="KWS232" s="29"/>
      <c r="KWT232" s="29"/>
      <c r="KWU232" s="29"/>
      <c r="KWV232" s="29"/>
      <c r="KWW232" s="29"/>
      <c r="KWX232" s="29"/>
      <c r="KWY232" s="29"/>
      <c r="KWZ232" s="29"/>
      <c r="KXA232" s="29"/>
      <c r="KXB232" s="29"/>
      <c r="KXC232" s="29"/>
      <c r="KXD232" s="29"/>
      <c r="KXE232" s="29"/>
      <c r="KXF232" s="29"/>
      <c r="KXG232" s="29"/>
      <c r="KXH232" s="29"/>
      <c r="KXI232" s="29"/>
      <c r="KXJ232" s="29"/>
      <c r="KXK232" s="29"/>
      <c r="KXL232" s="29"/>
      <c r="KXM232" s="29"/>
      <c r="KXN232" s="29"/>
      <c r="KXO232" s="29"/>
      <c r="KXP232" s="29"/>
      <c r="KXQ232" s="29"/>
      <c r="KXR232" s="29"/>
      <c r="KXS232" s="29"/>
      <c r="KXT232" s="29"/>
      <c r="KXU232" s="29"/>
      <c r="KXV232" s="29"/>
      <c r="KXW232" s="29"/>
      <c r="KXX232" s="29"/>
      <c r="KXY232" s="29"/>
      <c r="KXZ232" s="29"/>
      <c r="KYA232" s="29"/>
      <c r="KYB232" s="29"/>
      <c r="KYC232" s="29"/>
      <c r="KYD232" s="29"/>
      <c r="KYE232" s="29"/>
      <c r="KYF232" s="29"/>
      <c r="KYG232" s="29"/>
      <c r="KYH232" s="29"/>
      <c r="KYI232" s="29"/>
      <c r="KYJ232" s="29"/>
      <c r="KYK232" s="29"/>
      <c r="KYL232" s="29"/>
      <c r="KYM232" s="29"/>
      <c r="KYN232" s="29"/>
      <c r="KYO232" s="29"/>
      <c r="KYP232" s="29"/>
      <c r="KYQ232" s="29"/>
      <c r="KYR232" s="29"/>
      <c r="KYS232" s="29"/>
      <c r="KYT232" s="29"/>
      <c r="KYU232" s="29"/>
      <c r="KYV232" s="29"/>
      <c r="KYW232" s="29"/>
      <c r="KYX232" s="29"/>
      <c r="KYY232" s="29"/>
      <c r="KYZ232" s="29"/>
      <c r="KZA232" s="29"/>
      <c r="KZB232" s="29"/>
      <c r="KZC232" s="29"/>
      <c r="KZD232" s="29"/>
      <c r="KZE232" s="29"/>
      <c r="KZF232" s="29"/>
      <c r="KZG232" s="29"/>
      <c r="KZH232" s="29"/>
      <c r="KZI232" s="29"/>
      <c r="KZJ232" s="29"/>
      <c r="KZK232" s="29"/>
      <c r="KZL232" s="29"/>
      <c r="KZM232" s="29"/>
      <c r="KZN232" s="29"/>
      <c r="KZO232" s="29"/>
      <c r="KZP232" s="29"/>
      <c r="KZQ232" s="29"/>
      <c r="KZR232" s="29"/>
      <c r="KZS232" s="29"/>
      <c r="KZT232" s="29"/>
      <c r="KZU232" s="29"/>
      <c r="KZV232" s="29"/>
      <c r="KZW232" s="29"/>
      <c r="KZX232" s="29"/>
      <c r="KZY232" s="29"/>
      <c r="KZZ232" s="29"/>
      <c r="LAA232" s="29"/>
      <c r="LAB232" s="29"/>
      <c r="LAC232" s="29"/>
      <c r="LAD232" s="29"/>
      <c r="LAE232" s="29"/>
      <c r="LAF232" s="29"/>
      <c r="LAG232" s="29"/>
      <c r="LAH232" s="29"/>
      <c r="LAI232" s="29"/>
      <c r="LAJ232" s="29"/>
      <c r="LAK232" s="29"/>
      <c r="LAL232" s="29"/>
      <c r="LAM232" s="29"/>
      <c r="LAN232" s="29"/>
      <c r="LAO232" s="29"/>
      <c r="LAP232" s="29"/>
      <c r="LAQ232" s="29"/>
      <c r="LAR232" s="29"/>
      <c r="LAS232" s="29"/>
      <c r="LAT232" s="29"/>
      <c r="LAU232" s="29"/>
      <c r="LAV232" s="29"/>
      <c r="LAW232" s="29"/>
      <c r="LAX232" s="29"/>
      <c r="LAY232" s="29"/>
      <c r="LAZ232" s="29"/>
      <c r="LBA232" s="29"/>
      <c r="LBB232" s="29"/>
      <c r="LBC232" s="29"/>
      <c r="LBD232" s="29"/>
      <c r="LBE232" s="29"/>
      <c r="LBF232" s="29"/>
      <c r="LBG232" s="29"/>
      <c r="LBH232" s="29"/>
      <c r="LBI232" s="29"/>
      <c r="LBJ232" s="29"/>
      <c r="LBK232" s="29"/>
      <c r="LBL232" s="29"/>
      <c r="LBM232" s="29"/>
      <c r="LBN232" s="29"/>
      <c r="LBO232" s="29"/>
      <c r="LBP232" s="29"/>
      <c r="LBQ232" s="29"/>
      <c r="LBR232" s="29"/>
      <c r="LBS232" s="29"/>
      <c r="LBT232" s="29"/>
      <c r="LBU232" s="29"/>
      <c r="LBV232" s="29"/>
      <c r="LBW232" s="29"/>
      <c r="LBX232" s="29"/>
      <c r="LBY232" s="29"/>
      <c r="LBZ232" s="29"/>
      <c r="LCA232" s="29"/>
      <c r="LCB232" s="29"/>
      <c r="LCC232" s="29"/>
      <c r="LCD232" s="29"/>
      <c r="LCE232" s="29"/>
      <c r="LCF232" s="29"/>
      <c r="LCG232" s="29"/>
      <c r="LCH232" s="29"/>
      <c r="LCI232" s="29"/>
      <c r="LCJ232" s="29"/>
      <c r="LCK232" s="29"/>
      <c r="LCL232" s="29"/>
      <c r="LCM232" s="29"/>
      <c r="LCN232" s="29"/>
      <c r="LCO232" s="29"/>
      <c r="LCP232" s="29"/>
      <c r="LCQ232" s="29"/>
      <c r="LCR232" s="29"/>
      <c r="LCS232" s="29"/>
      <c r="LCT232" s="29"/>
      <c r="LCU232" s="29"/>
      <c r="LCV232" s="29"/>
      <c r="LCW232" s="29"/>
      <c r="LCX232" s="29"/>
      <c r="LCY232" s="29"/>
      <c r="LCZ232" s="29"/>
      <c r="LDA232" s="29"/>
      <c r="LDB232" s="29"/>
      <c r="LDC232" s="29"/>
      <c r="LDD232" s="29"/>
      <c r="LDE232" s="29"/>
      <c r="LDF232" s="29"/>
      <c r="LDG232" s="29"/>
      <c r="LDH232" s="29"/>
      <c r="LDI232" s="29"/>
      <c r="LDJ232" s="29"/>
      <c r="LDK232" s="29"/>
      <c r="LDL232" s="29"/>
      <c r="LDM232" s="29"/>
      <c r="LDN232" s="29"/>
      <c r="LDO232" s="29"/>
      <c r="LDP232" s="29"/>
      <c r="LDQ232" s="29"/>
      <c r="LDR232" s="29"/>
      <c r="LDS232" s="29"/>
      <c r="LDT232" s="29"/>
      <c r="LDU232" s="29"/>
      <c r="LDV232" s="29"/>
      <c r="LDW232" s="29"/>
      <c r="LDX232" s="29"/>
      <c r="LDY232" s="29"/>
      <c r="LDZ232" s="29"/>
      <c r="LEA232" s="29"/>
      <c r="LEB232" s="29"/>
      <c r="LEC232" s="29"/>
      <c r="LED232" s="29"/>
      <c r="LEE232" s="29"/>
      <c r="LEF232" s="29"/>
      <c r="LEG232" s="29"/>
      <c r="LEH232" s="29"/>
      <c r="LEI232" s="29"/>
      <c r="LEJ232" s="29"/>
      <c r="LEK232" s="29"/>
      <c r="LEL232" s="29"/>
      <c r="LEM232" s="29"/>
      <c r="LEN232" s="29"/>
      <c r="LEO232" s="29"/>
      <c r="LEP232" s="29"/>
      <c r="LEQ232" s="29"/>
      <c r="LER232" s="29"/>
      <c r="LES232" s="29"/>
      <c r="LET232" s="29"/>
      <c r="LEU232" s="29"/>
      <c r="LEV232" s="29"/>
      <c r="LEW232" s="29"/>
      <c r="LEX232" s="29"/>
      <c r="LEY232" s="29"/>
      <c r="LEZ232" s="29"/>
      <c r="LFA232" s="29"/>
      <c r="LFB232" s="29"/>
      <c r="LFC232" s="29"/>
      <c r="LFD232" s="29"/>
      <c r="LFE232" s="29"/>
      <c r="LFF232" s="29"/>
      <c r="LFG232" s="29"/>
      <c r="LFH232" s="29"/>
      <c r="LFI232" s="29"/>
      <c r="LFJ232" s="29"/>
      <c r="LFK232" s="29"/>
      <c r="LFL232" s="29"/>
      <c r="LFM232" s="29"/>
      <c r="LFN232" s="29"/>
      <c r="LFO232" s="29"/>
      <c r="LFP232" s="29"/>
      <c r="LFQ232" s="29"/>
      <c r="LFR232" s="29"/>
      <c r="LFS232" s="29"/>
      <c r="LFT232" s="29"/>
      <c r="LFU232" s="29"/>
      <c r="LFV232" s="29"/>
      <c r="LFW232" s="29"/>
      <c r="LFX232" s="29"/>
      <c r="LFY232" s="29"/>
      <c r="LFZ232" s="29"/>
      <c r="LGA232" s="29"/>
      <c r="LGB232" s="29"/>
      <c r="LGC232" s="29"/>
      <c r="LGD232" s="29"/>
      <c r="LGE232" s="29"/>
      <c r="LGF232" s="29"/>
      <c r="LGG232" s="29"/>
      <c r="LGH232" s="29"/>
      <c r="LGI232" s="29"/>
      <c r="LGJ232" s="29"/>
      <c r="LGK232" s="29"/>
      <c r="LGL232" s="29"/>
      <c r="LGM232" s="29"/>
      <c r="LGN232" s="29"/>
      <c r="LGO232" s="29"/>
      <c r="LGP232" s="29"/>
      <c r="LGQ232" s="29"/>
      <c r="LGR232" s="29"/>
      <c r="LGS232" s="29"/>
      <c r="LGT232" s="29"/>
      <c r="LGU232" s="29"/>
      <c r="LGV232" s="29"/>
      <c r="LGW232" s="29"/>
      <c r="LGX232" s="29"/>
      <c r="LGY232" s="29"/>
      <c r="LGZ232" s="29"/>
      <c r="LHA232" s="29"/>
      <c r="LHB232" s="29"/>
      <c r="LHC232" s="29"/>
      <c r="LHD232" s="29"/>
      <c r="LHE232" s="29"/>
      <c r="LHF232" s="29"/>
      <c r="LHG232" s="29"/>
      <c r="LHH232" s="29"/>
      <c r="LHI232" s="29"/>
      <c r="LHJ232" s="29"/>
      <c r="LHK232" s="29"/>
      <c r="LHL232" s="29"/>
      <c r="LHM232" s="29"/>
      <c r="LHN232" s="29"/>
      <c r="LHO232" s="29"/>
      <c r="LHP232" s="29"/>
      <c r="LHQ232" s="29"/>
      <c r="LHR232" s="29"/>
      <c r="LHS232" s="29"/>
      <c r="LHT232" s="29"/>
      <c r="LHU232" s="29"/>
      <c r="LHV232" s="29"/>
      <c r="LHW232" s="29"/>
      <c r="LHX232" s="29"/>
      <c r="LHY232" s="29"/>
      <c r="LHZ232" s="29"/>
      <c r="LIA232" s="29"/>
      <c r="LIB232" s="29"/>
      <c r="LIC232" s="29"/>
      <c r="LID232" s="29"/>
      <c r="LIE232" s="29"/>
      <c r="LIF232" s="29"/>
      <c r="LIG232" s="29"/>
      <c r="LIH232" s="29"/>
      <c r="LII232" s="29"/>
      <c r="LIJ232" s="29"/>
      <c r="LIK232" s="29"/>
      <c r="LIL232" s="29"/>
      <c r="LIM232" s="29"/>
      <c r="LIN232" s="29"/>
      <c r="LIO232" s="29"/>
      <c r="LIP232" s="29"/>
      <c r="LIQ232" s="29"/>
      <c r="LIR232" s="29"/>
      <c r="LIS232" s="29"/>
      <c r="LIT232" s="29"/>
      <c r="LIU232" s="29"/>
      <c r="LIV232" s="29"/>
      <c r="LIW232" s="29"/>
      <c r="LIX232" s="29"/>
      <c r="LIY232" s="29"/>
      <c r="LIZ232" s="29"/>
      <c r="LJA232" s="29"/>
      <c r="LJB232" s="29"/>
      <c r="LJC232" s="29"/>
      <c r="LJD232" s="29"/>
      <c r="LJE232" s="29"/>
      <c r="LJF232" s="29"/>
      <c r="LJG232" s="29"/>
      <c r="LJH232" s="29"/>
      <c r="LJI232" s="29"/>
      <c r="LJJ232" s="29"/>
      <c r="LJK232" s="29"/>
      <c r="LJL232" s="29"/>
      <c r="LJM232" s="29"/>
      <c r="LJN232" s="29"/>
      <c r="LJO232" s="29"/>
      <c r="LJP232" s="29"/>
      <c r="LJQ232" s="29"/>
      <c r="LJR232" s="29"/>
      <c r="LJS232" s="29"/>
      <c r="LJT232" s="29"/>
      <c r="LJU232" s="29"/>
      <c r="LJV232" s="29"/>
      <c r="LJW232" s="29"/>
      <c r="LJX232" s="29"/>
      <c r="LJY232" s="29"/>
      <c r="LJZ232" s="29"/>
      <c r="LKA232" s="29"/>
      <c r="LKB232" s="29"/>
      <c r="LKC232" s="29"/>
      <c r="LKD232" s="29"/>
      <c r="LKE232" s="29"/>
      <c r="LKF232" s="29"/>
      <c r="LKG232" s="29"/>
      <c r="LKH232" s="29"/>
      <c r="LKI232" s="29"/>
      <c r="LKJ232" s="29"/>
      <c r="LKK232" s="29"/>
      <c r="LKL232" s="29"/>
      <c r="LKM232" s="29"/>
      <c r="LKN232" s="29"/>
      <c r="LKO232" s="29"/>
      <c r="LKP232" s="29"/>
      <c r="LKQ232" s="29"/>
      <c r="LKR232" s="29"/>
      <c r="LKS232" s="29"/>
      <c r="LKT232" s="29"/>
      <c r="LKU232" s="29"/>
      <c r="LKV232" s="29"/>
      <c r="LKW232" s="29"/>
      <c r="LKX232" s="29"/>
      <c r="LKY232" s="29"/>
      <c r="LKZ232" s="29"/>
      <c r="LLA232" s="29"/>
      <c r="LLB232" s="29"/>
      <c r="LLC232" s="29"/>
      <c r="LLD232" s="29"/>
      <c r="LLE232" s="29"/>
      <c r="LLF232" s="29"/>
      <c r="LLG232" s="29"/>
      <c r="LLH232" s="29"/>
      <c r="LLI232" s="29"/>
      <c r="LLJ232" s="29"/>
      <c r="LLK232" s="29"/>
      <c r="LLL232" s="29"/>
      <c r="LLM232" s="29"/>
      <c r="LLN232" s="29"/>
      <c r="LLO232" s="29"/>
      <c r="LLP232" s="29"/>
      <c r="LLQ232" s="29"/>
      <c r="LLR232" s="29"/>
      <c r="LLS232" s="29"/>
      <c r="LLT232" s="29"/>
      <c r="LLU232" s="29"/>
      <c r="LLV232" s="29"/>
      <c r="LLW232" s="29"/>
      <c r="LLX232" s="29"/>
      <c r="LLY232" s="29"/>
      <c r="LLZ232" s="29"/>
      <c r="LMA232" s="29"/>
      <c r="LMB232" s="29"/>
      <c r="LMC232" s="29"/>
      <c r="LMD232" s="29"/>
      <c r="LME232" s="29"/>
      <c r="LMF232" s="29"/>
      <c r="LMG232" s="29"/>
      <c r="LMH232" s="29"/>
      <c r="LMI232" s="29"/>
      <c r="LMJ232" s="29"/>
      <c r="LMK232" s="29"/>
      <c r="LML232" s="29"/>
      <c r="LMM232" s="29"/>
      <c r="LMN232" s="29"/>
      <c r="LMO232" s="29"/>
      <c r="LMP232" s="29"/>
      <c r="LMQ232" s="29"/>
      <c r="LMR232" s="29"/>
      <c r="LMS232" s="29"/>
      <c r="LMT232" s="29"/>
      <c r="LMU232" s="29"/>
      <c r="LMV232" s="29"/>
      <c r="LMW232" s="29"/>
      <c r="LMX232" s="29"/>
      <c r="LMY232" s="29"/>
      <c r="LMZ232" s="29"/>
      <c r="LNA232" s="29"/>
      <c r="LNB232" s="29"/>
      <c r="LNC232" s="29"/>
      <c r="LND232" s="29"/>
      <c r="LNE232" s="29"/>
      <c r="LNF232" s="29"/>
      <c r="LNG232" s="29"/>
      <c r="LNH232" s="29"/>
      <c r="LNI232" s="29"/>
      <c r="LNJ232" s="29"/>
      <c r="LNK232" s="29"/>
      <c r="LNL232" s="29"/>
      <c r="LNM232" s="29"/>
      <c r="LNN232" s="29"/>
      <c r="LNO232" s="29"/>
      <c r="LNP232" s="29"/>
      <c r="LNQ232" s="29"/>
      <c r="LNR232" s="29"/>
      <c r="LNS232" s="29"/>
      <c r="LNT232" s="29"/>
      <c r="LNU232" s="29"/>
      <c r="LNV232" s="29"/>
      <c r="LNW232" s="29"/>
      <c r="LNX232" s="29"/>
      <c r="LNY232" s="29"/>
      <c r="LNZ232" s="29"/>
      <c r="LOA232" s="29"/>
      <c r="LOB232" s="29"/>
      <c r="LOC232" s="29"/>
      <c r="LOD232" s="29"/>
      <c r="LOE232" s="29"/>
      <c r="LOF232" s="29"/>
      <c r="LOG232" s="29"/>
      <c r="LOH232" s="29"/>
      <c r="LOI232" s="29"/>
      <c r="LOJ232" s="29"/>
      <c r="LOK232" s="29"/>
      <c r="LOL232" s="29"/>
      <c r="LOM232" s="29"/>
      <c r="LON232" s="29"/>
      <c r="LOO232" s="29"/>
      <c r="LOP232" s="29"/>
      <c r="LOQ232" s="29"/>
      <c r="LOR232" s="29"/>
      <c r="LOS232" s="29"/>
      <c r="LOT232" s="29"/>
      <c r="LOU232" s="29"/>
      <c r="LOV232" s="29"/>
      <c r="LOW232" s="29"/>
      <c r="LOX232" s="29"/>
      <c r="LOY232" s="29"/>
      <c r="LOZ232" s="29"/>
      <c r="LPA232" s="29"/>
      <c r="LPB232" s="29"/>
      <c r="LPC232" s="29"/>
      <c r="LPD232" s="29"/>
      <c r="LPE232" s="29"/>
      <c r="LPF232" s="29"/>
      <c r="LPG232" s="29"/>
      <c r="LPH232" s="29"/>
      <c r="LPI232" s="29"/>
      <c r="LPJ232" s="29"/>
      <c r="LPK232" s="29"/>
      <c r="LPL232" s="29"/>
      <c r="LPM232" s="29"/>
      <c r="LPN232" s="29"/>
      <c r="LPO232" s="29"/>
      <c r="LPP232" s="29"/>
      <c r="LPQ232" s="29"/>
      <c r="LPR232" s="29"/>
      <c r="LPS232" s="29"/>
      <c r="LPT232" s="29"/>
      <c r="LPU232" s="29"/>
      <c r="LPV232" s="29"/>
      <c r="LPW232" s="29"/>
      <c r="LPX232" s="29"/>
      <c r="LPY232" s="29"/>
      <c r="LPZ232" s="29"/>
      <c r="LQA232" s="29"/>
      <c r="LQB232" s="29"/>
      <c r="LQC232" s="29"/>
      <c r="LQD232" s="29"/>
      <c r="LQE232" s="29"/>
      <c r="LQF232" s="29"/>
      <c r="LQG232" s="29"/>
      <c r="LQH232" s="29"/>
      <c r="LQI232" s="29"/>
      <c r="LQJ232" s="29"/>
      <c r="LQK232" s="29"/>
      <c r="LQL232" s="29"/>
      <c r="LQM232" s="29"/>
      <c r="LQN232" s="29"/>
      <c r="LQO232" s="29"/>
      <c r="LQP232" s="29"/>
      <c r="LQQ232" s="29"/>
      <c r="LQR232" s="29"/>
      <c r="LQS232" s="29"/>
      <c r="LQT232" s="29"/>
      <c r="LQU232" s="29"/>
      <c r="LQV232" s="29"/>
      <c r="LQW232" s="29"/>
      <c r="LQX232" s="29"/>
      <c r="LQY232" s="29"/>
      <c r="LQZ232" s="29"/>
      <c r="LRA232" s="29"/>
      <c r="LRB232" s="29"/>
      <c r="LRC232" s="29"/>
      <c r="LRD232" s="29"/>
      <c r="LRE232" s="29"/>
      <c r="LRF232" s="29"/>
      <c r="LRG232" s="29"/>
      <c r="LRH232" s="29"/>
      <c r="LRI232" s="29"/>
      <c r="LRJ232" s="29"/>
      <c r="LRK232" s="29"/>
      <c r="LRL232" s="29"/>
      <c r="LRM232" s="29"/>
      <c r="LRN232" s="29"/>
      <c r="LRO232" s="29"/>
      <c r="LRP232" s="29"/>
      <c r="LRQ232" s="29"/>
      <c r="LRR232" s="29"/>
      <c r="LRS232" s="29"/>
      <c r="LRT232" s="29"/>
      <c r="LRU232" s="29"/>
      <c r="LRV232" s="29"/>
      <c r="LRW232" s="29"/>
      <c r="LRX232" s="29"/>
      <c r="LRY232" s="29"/>
      <c r="LRZ232" s="29"/>
      <c r="LSA232" s="29"/>
      <c r="LSB232" s="29"/>
      <c r="LSC232" s="29"/>
      <c r="LSD232" s="29"/>
      <c r="LSE232" s="29"/>
      <c r="LSF232" s="29"/>
      <c r="LSG232" s="29"/>
      <c r="LSH232" s="29"/>
      <c r="LSI232" s="29"/>
      <c r="LSJ232" s="29"/>
      <c r="LSK232" s="29"/>
      <c r="LSL232" s="29"/>
      <c r="LSM232" s="29"/>
      <c r="LSN232" s="29"/>
      <c r="LSO232" s="29"/>
      <c r="LSP232" s="29"/>
      <c r="LSQ232" s="29"/>
      <c r="LSR232" s="29"/>
      <c r="LSS232" s="29"/>
      <c r="LST232" s="29"/>
      <c r="LSU232" s="29"/>
      <c r="LSV232" s="29"/>
      <c r="LSW232" s="29"/>
      <c r="LSX232" s="29"/>
      <c r="LSY232" s="29"/>
      <c r="LSZ232" s="29"/>
      <c r="LTA232" s="29"/>
      <c r="LTB232" s="29"/>
      <c r="LTC232" s="29"/>
      <c r="LTD232" s="29"/>
      <c r="LTE232" s="29"/>
      <c r="LTF232" s="29"/>
      <c r="LTG232" s="29"/>
      <c r="LTH232" s="29"/>
      <c r="LTI232" s="29"/>
      <c r="LTJ232" s="29"/>
      <c r="LTK232" s="29"/>
      <c r="LTL232" s="29"/>
      <c r="LTM232" s="29"/>
      <c r="LTN232" s="29"/>
      <c r="LTO232" s="29"/>
      <c r="LTP232" s="29"/>
      <c r="LTQ232" s="29"/>
      <c r="LTR232" s="29"/>
      <c r="LTS232" s="29"/>
      <c r="LTT232" s="29"/>
      <c r="LTU232" s="29"/>
      <c r="LTV232" s="29"/>
      <c r="LTW232" s="29"/>
      <c r="LTX232" s="29"/>
      <c r="LTY232" s="29"/>
      <c r="LTZ232" s="29"/>
      <c r="LUA232" s="29"/>
      <c r="LUB232" s="29"/>
      <c r="LUC232" s="29"/>
      <c r="LUD232" s="29"/>
      <c r="LUE232" s="29"/>
      <c r="LUF232" s="29"/>
      <c r="LUG232" s="29"/>
      <c r="LUH232" s="29"/>
      <c r="LUI232" s="29"/>
      <c r="LUJ232" s="29"/>
      <c r="LUK232" s="29"/>
      <c r="LUL232" s="29"/>
      <c r="LUM232" s="29"/>
      <c r="LUN232" s="29"/>
      <c r="LUO232" s="29"/>
      <c r="LUP232" s="29"/>
      <c r="LUQ232" s="29"/>
      <c r="LUR232" s="29"/>
      <c r="LUS232" s="29"/>
      <c r="LUT232" s="29"/>
      <c r="LUU232" s="29"/>
      <c r="LUV232" s="29"/>
      <c r="LUW232" s="29"/>
      <c r="LUX232" s="29"/>
      <c r="LUY232" s="29"/>
      <c r="LUZ232" s="29"/>
      <c r="LVA232" s="29"/>
      <c r="LVB232" s="29"/>
      <c r="LVC232" s="29"/>
      <c r="LVD232" s="29"/>
      <c r="LVE232" s="29"/>
      <c r="LVF232" s="29"/>
      <c r="LVG232" s="29"/>
      <c r="LVH232" s="29"/>
      <c r="LVI232" s="29"/>
      <c r="LVJ232" s="29"/>
      <c r="LVK232" s="29"/>
      <c r="LVL232" s="29"/>
      <c r="LVM232" s="29"/>
      <c r="LVN232" s="29"/>
      <c r="LVO232" s="29"/>
      <c r="LVP232" s="29"/>
      <c r="LVQ232" s="29"/>
      <c r="LVR232" s="29"/>
      <c r="LVS232" s="29"/>
      <c r="LVT232" s="29"/>
      <c r="LVU232" s="29"/>
      <c r="LVV232" s="29"/>
      <c r="LVW232" s="29"/>
      <c r="LVX232" s="29"/>
      <c r="LVY232" s="29"/>
      <c r="LVZ232" s="29"/>
      <c r="LWA232" s="29"/>
      <c r="LWB232" s="29"/>
      <c r="LWC232" s="29"/>
      <c r="LWD232" s="29"/>
      <c r="LWE232" s="29"/>
      <c r="LWF232" s="29"/>
      <c r="LWG232" s="29"/>
      <c r="LWH232" s="29"/>
      <c r="LWI232" s="29"/>
      <c r="LWJ232" s="29"/>
      <c r="LWK232" s="29"/>
      <c r="LWL232" s="29"/>
      <c r="LWM232" s="29"/>
      <c r="LWN232" s="29"/>
      <c r="LWO232" s="29"/>
      <c r="LWP232" s="29"/>
      <c r="LWQ232" s="29"/>
      <c r="LWR232" s="29"/>
      <c r="LWS232" s="29"/>
      <c r="LWT232" s="29"/>
      <c r="LWU232" s="29"/>
      <c r="LWV232" s="29"/>
      <c r="LWW232" s="29"/>
      <c r="LWX232" s="29"/>
      <c r="LWY232" s="29"/>
      <c r="LWZ232" s="29"/>
      <c r="LXA232" s="29"/>
      <c r="LXB232" s="29"/>
      <c r="LXC232" s="29"/>
      <c r="LXD232" s="29"/>
      <c r="LXE232" s="29"/>
      <c r="LXF232" s="29"/>
      <c r="LXG232" s="29"/>
      <c r="LXH232" s="29"/>
      <c r="LXI232" s="29"/>
      <c r="LXJ232" s="29"/>
      <c r="LXK232" s="29"/>
      <c r="LXL232" s="29"/>
      <c r="LXM232" s="29"/>
      <c r="LXN232" s="29"/>
      <c r="LXO232" s="29"/>
      <c r="LXP232" s="29"/>
      <c r="LXQ232" s="29"/>
      <c r="LXR232" s="29"/>
      <c r="LXS232" s="29"/>
      <c r="LXT232" s="29"/>
      <c r="LXU232" s="29"/>
      <c r="LXV232" s="29"/>
      <c r="LXW232" s="29"/>
      <c r="LXX232" s="29"/>
      <c r="LXY232" s="29"/>
      <c r="LXZ232" s="29"/>
      <c r="LYA232" s="29"/>
      <c r="LYB232" s="29"/>
      <c r="LYC232" s="29"/>
      <c r="LYD232" s="29"/>
      <c r="LYE232" s="29"/>
      <c r="LYF232" s="29"/>
      <c r="LYG232" s="29"/>
      <c r="LYH232" s="29"/>
      <c r="LYI232" s="29"/>
      <c r="LYJ232" s="29"/>
      <c r="LYK232" s="29"/>
      <c r="LYL232" s="29"/>
      <c r="LYM232" s="29"/>
      <c r="LYN232" s="29"/>
      <c r="LYO232" s="29"/>
      <c r="LYP232" s="29"/>
      <c r="LYQ232" s="29"/>
      <c r="LYR232" s="29"/>
      <c r="LYS232" s="29"/>
      <c r="LYT232" s="29"/>
      <c r="LYU232" s="29"/>
      <c r="LYV232" s="29"/>
      <c r="LYW232" s="29"/>
      <c r="LYX232" s="29"/>
      <c r="LYY232" s="29"/>
      <c r="LYZ232" s="29"/>
      <c r="LZA232" s="29"/>
      <c r="LZB232" s="29"/>
      <c r="LZC232" s="29"/>
      <c r="LZD232" s="29"/>
      <c r="LZE232" s="29"/>
      <c r="LZF232" s="29"/>
      <c r="LZG232" s="29"/>
      <c r="LZH232" s="29"/>
      <c r="LZI232" s="29"/>
      <c r="LZJ232" s="29"/>
      <c r="LZK232" s="29"/>
      <c r="LZL232" s="29"/>
      <c r="LZM232" s="29"/>
      <c r="LZN232" s="29"/>
      <c r="LZO232" s="29"/>
      <c r="LZP232" s="29"/>
      <c r="LZQ232" s="29"/>
      <c r="LZR232" s="29"/>
      <c r="LZS232" s="29"/>
      <c r="LZT232" s="29"/>
      <c r="LZU232" s="29"/>
      <c r="LZV232" s="29"/>
      <c r="LZW232" s="29"/>
      <c r="LZX232" s="29"/>
      <c r="LZY232" s="29"/>
      <c r="LZZ232" s="29"/>
      <c r="MAA232" s="29"/>
      <c r="MAB232" s="29"/>
      <c r="MAC232" s="29"/>
      <c r="MAD232" s="29"/>
      <c r="MAE232" s="29"/>
      <c r="MAF232" s="29"/>
      <c r="MAG232" s="29"/>
      <c r="MAH232" s="29"/>
      <c r="MAI232" s="29"/>
      <c r="MAJ232" s="29"/>
      <c r="MAK232" s="29"/>
      <c r="MAL232" s="29"/>
      <c r="MAM232" s="29"/>
      <c r="MAN232" s="29"/>
      <c r="MAO232" s="29"/>
      <c r="MAP232" s="29"/>
      <c r="MAQ232" s="29"/>
      <c r="MAR232" s="29"/>
      <c r="MAS232" s="29"/>
      <c r="MAT232" s="29"/>
      <c r="MAU232" s="29"/>
      <c r="MAV232" s="29"/>
      <c r="MAW232" s="29"/>
      <c r="MAX232" s="29"/>
      <c r="MAY232" s="29"/>
      <c r="MAZ232" s="29"/>
      <c r="MBA232" s="29"/>
      <c r="MBB232" s="29"/>
      <c r="MBC232" s="29"/>
      <c r="MBD232" s="29"/>
      <c r="MBE232" s="29"/>
      <c r="MBF232" s="29"/>
      <c r="MBG232" s="29"/>
      <c r="MBH232" s="29"/>
      <c r="MBI232" s="29"/>
      <c r="MBJ232" s="29"/>
      <c r="MBK232" s="29"/>
      <c r="MBL232" s="29"/>
      <c r="MBM232" s="29"/>
      <c r="MBN232" s="29"/>
      <c r="MBO232" s="29"/>
      <c r="MBP232" s="29"/>
      <c r="MBQ232" s="29"/>
      <c r="MBR232" s="29"/>
      <c r="MBS232" s="29"/>
      <c r="MBT232" s="29"/>
      <c r="MBU232" s="29"/>
      <c r="MBV232" s="29"/>
      <c r="MBW232" s="29"/>
      <c r="MBX232" s="29"/>
      <c r="MBY232" s="29"/>
      <c r="MBZ232" s="29"/>
      <c r="MCA232" s="29"/>
      <c r="MCB232" s="29"/>
      <c r="MCC232" s="29"/>
      <c r="MCD232" s="29"/>
      <c r="MCE232" s="29"/>
      <c r="MCF232" s="29"/>
      <c r="MCG232" s="29"/>
      <c r="MCH232" s="29"/>
      <c r="MCI232" s="29"/>
      <c r="MCJ232" s="29"/>
      <c r="MCK232" s="29"/>
      <c r="MCL232" s="29"/>
      <c r="MCM232" s="29"/>
      <c r="MCN232" s="29"/>
      <c r="MCO232" s="29"/>
      <c r="MCP232" s="29"/>
      <c r="MCQ232" s="29"/>
      <c r="MCR232" s="29"/>
      <c r="MCS232" s="29"/>
      <c r="MCT232" s="29"/>
      <c r="MCU232" s="29"/>
      <c r="MCV232" s="29"/>
      <c r="MCW232" s="29"/>
      <c r="MCX232" s="29"/>
      <c r="MCY232" s="29"/>
      <c r="MCZ232" s="29"/>
      <c r="MDA232" s="29"/>
      <c r="MDB232" s="29"/>
      <c r="MDC232" s="29"/>
      <c r="MDD232" s="29"/>
      <c r="MDE232" s="29"/>
      <c r="MDF232" s="29"/>
      <c r="MDG232" s="29"/>
      <c r="MDH232" s="29"/>
      <c r="MDI232" s="29"/>
      <c r="MDJ232" s="29"/>
      <c r="MDK232" s="29"/>
      <c r="MDL232" s="29"/>
      <c r="MDM232" s="29"/>
      <c r="MDN232" s="29"/>
      <c r="MDO232" s="29"/>
      <c r="MDP232" s="29"/>
      <c r="MDQ232" s="29"/>
      <c r="MDR232" s="29"/>
      <c r="MDS232" s="29"/>
      <c r="MDT232" s="29"/>
      <c r="MDU232" s="29"/>
      <c r="MDV232" s="29"/>
      <c r="MDW232" s="29"/>
      <c r="MDX232" s="29"/>
      <c r="MDY232" s="29"/>
      <c r="MDZ232" s="29"/>
      <c r="MEA232" s="29"/>
      <c r="MEB232" s="29"/>
      <c r="MEC232" s="29"/>
      <c r="MED232" s="29"/>
      <c r="MEE232" s="29"/>
      <c r="MEF232" s="29"/>
      <c r="MEG232" s="29"/>
      <c r="MEH232" s="29"/>
      <c r="MEI232" s="29"/>
      <c r="MEJ232" s="29"/>
      <c r="MEK232" s="29"/>
      <c r="MEL232" s="29"/>
      <c r="MEM232" s="29"/>
      <c r="MEN232" s="29"/>
      <c r="MEO232" s="29"/>
      <c r="MEP232" s="29"/>
      <c r="MEQ232" s="29"/>
      <c r="MER232" s="29"/>
      <c r="MES232" s="29"/>
      <c r="MET232" s="29"/>
      <c r="MEU232" s="29"/>
      <c r="MEV232" s="29"/>
      <c r="MEW232" s="29"/>
      <c r="MEX232" s="29"/>
      <c r="MEY232" s="29"/>
      <c r="MEZ232" s="29"/>
      <c r="MFA232" s="29"/>
      <c r="MFB232" s="29"/>
      <c r="MFC232" s="29"/>
      <c r="MFD232" s="29"/>
      <c r="MFE232" s="29"/>
      <c r="MFF232" s="29"/>
      <c r="MFG232" s="29"/>
      <c r="MFH232" s="29"/>
      <c r="MFI232" s="29"/>
      <c r="MFJ232" s="29"/>
      <c r="MFK232" s="29"/>
      <c r="MFL232" s="29"/>
      <c r="MFM232" s="29"/>
      <c r="MFN232" s="29"/>
      <c r="MFO232" s="29"/>
      <c r="MFP232" s="29"/>
      <c r="MFQ232" s="29"/>
      <c r="MFR232" s="29"/>
      <c r="MFS232" s="29"/>
      <c r="MFT232" s="29"/>
      <c r="MFU232" s="29"/>
      <c r="MFV232" s="29"/>
      <c r="MFW232" s="29"/>
      <c r="MFX232" s="29"/>
      <c r="MFY232" s="29"/>
      <c r="MFZ232" s="29"/>
      <c r="MGA232" s="29"/>
      <c r="MGB232" s="29"/>
      <c r="MGC232" s="29"/>
      <c r="MGD232" s="29"/>
      <c r="MGE232" s="29"/>
      <c r="MGF232" s="29"/>
      <c r="MGG232" s="29"/>
      <c r="MGH232" s="29"/>
      <c r="MGI232" s="29"/>
      <c r="MGJ232" s="29"/>
      <c r="MGK232" s="29"/>
      <c r="MGL232" s="29"/>
      <c r="MGM232" s="29"/>
      <c r="MGN232" s="29"/>
      <c r="MGO232" s="29"/>
      <c r="MGP232" s="29"/>
      <c r="MGQ232" s="29"/>
      <c r="MGR232" s="29"/>
      <c r="MGS232" s="29"/>
      <c r="MGT232" s="29"/>
      <c r="MGU232" s="29"/>
      <c r="MGV232" s="29"/>
      <c r="MGW232" s="29"/>
      <c r="MGX232" s="29"/>
      <c r="MGY232" s="29"/>
      <c r="MGZ232" s="29"/>
      <c r="MHA232" s="29"/>
      <c r="MHB232" s="29"/>
      <c r="MHC232" s="29"/>
      <c r="MHD232" s="29"/>
      <c r="MHE232" s="29"/>
      <c r="MHF232" s="29"/>
      <c r="MHG232" s="29"/>
      <c r="MHH232" s="29"/>
      <c r="MHI232" s="29"/>
      <c r="MHJ232" s="29"/>
      <c r="MHK232" s="29"/>
      <c r="MHL232" s="29"/>
      <c r="MHM232" s="29"/>
      <c r="MHN232" s="29"/>
      <c r="MHO232" s="29"/>
      <c r="MHP232" s="29"/>
      <c r="MHQ232" s="29"/>
      <c r="MHR232" s="29"/>
      <c r="MHS232" s="29"/>
      <c r="MHT232" s="29"/>
      <c r="MHU232" s="29"/>
      <c r="MHV232" s="29"/>
      <c r="MHW232" s="29"/>
      <c r="MHX232" s="29"/>
      <c r="MHY232" s="29"/>
      <c r="MHZ232" s="29"/>
      <c r="MIA232" s="29"/>
      <c r="MIB232" s="29"/>
      <c r="MIC232" s="29"/>
      <c r="MID232" s="29"/>
      <c r="MIE232" s="29"/>
      <c r="MIF232" s="29"/>
      <c r="MIG232" s="29"/>
      <c r="MIH232" s="29"/>
      <c r="MII232" s="29"/>
      <c r="MIJ232" s="29"/>
      <c r="MIK232" s="29"/>
      <c r="MIL232" s="29"/>
      <c r="MIM232" s="29"/>
      <c r="MIN232" s="29"/>
      <c r="MIO232" s="29"/>
      <c r="MIP232" s="29"/>
      <c r="MIQ232" s="29"/>
      <c r="MIR232" s="29"/>
      <c r="MIS232" s="29"/>
      <c r="MIT232" s="29"/>
      <c r="MIU232" s="29"/>
      <c r="MIV232" s="29"/>
      <c r="MIW232" s="29"/>
      <c r="MIX232" s="29"/>
      <c r="MIY232" s="29"/>
      <c r="MIZ232" s="29"/>
      <c r="MJA232" s="29"/>
      <c r="MJB232" s="29"/>
      <c r="MJC232" s="29"/>
      <c r="MJD232" s="29"/>
      <c r="MJE232" s="29"/>
      <c r="MJF232" s="29"/>
      <c r="MJG232" s="29"/>
      <c r="MJH232" s="29"/>
      <c r="MJI232" s="29"/>
      <c r="MJJ232" s="29"/>
      <c r="MJK232" s="29"/>
      <c r="MJL232" s="29"/>
      <c r="MJM232" s="29"/>
      <c r="MJN232" s="29"/>
      <c r="MJO232" s="29"/>
      <c r="MJP232" s="29"/>
      <c r="MJQ232" s="29"/>
      <c r="MJR232" s="29"/>
      <c r="MJS232" s="29"/>
      <c r="MJT232" s="29"/>
      <c r="MJU232" s="29"/>
      <c r="MJV232" s="29"/>
      <c r="MJW232" s="29"/>
      <c r="MJX232" s="29"/>
      <c r="MJY232" s="29"/>
      <c r="MJZ232" s="29"/>
      <c r="MKA232" s="29"/>
      <c r="MKB232" s="29"/>
      <c r="MKC232" s="29"/>
      <c r="MKD232" s="29"/>
      <c r="MKE232" s="29"/>
      <c r="MKF232" s="29"/>
      <c r="MKG232" s="29"/>
      <c r="MKH232" s="29"/>
      <c r="MKI232" s="29"/>
      <c r="MKJ232" s="29"/>
      <c r="MKK232" s="29"/>
      <c r="MKL232" s="29"/>
      <c r="MKM232" s="29"/>
      <c r="MKN232" s="29"/>
      <c r="MKO232" s="29"/>
      <c r="MKP232" s="29"/>
      <c r="MKQ232" s="29"/>
      <c r="MKR232" s="29"/>
      <c r="MKS232" s="29"/>
      <c r="MKT232" s="29"/>
      <c r="MKU232" s="29"/>
      <c r="MKV232" s="29"/>
      <c r="MKW232" s="29"/>
      <c r="MKX232" s="29"/>
      <c r="MKY232" s="29"/>
      <c r="MKZ232" s="29"/>
      <c r="MLA232" s="29"/>
      <c r="MLB232" s="29"/>
      <c r="MLC232" s="29"/>
      <c r="MLD232" s="29"/>
      <c r="MLE232" s="29"/>
      <c r="MLF232" s="29"/>
      <c r="MLG232" s="29"/>
      <c r="MLH232" s="29"/>
      <c r="MLI232" s="29"/>
      <c r="MLJ232" s="29"/>
      <c r="MLK232" s="29"/>
      <c r="MLL232" s="29"/>
      <c r="MLM232" s="29"/>
      <c r="MLN232" s="29"/>
      <c r="MLO232" s="29"/>
      <c r="MLP232" s="29"/>
      <c r="MLQ232" s="29"/>
      <c r="MLR232" s="29"/>
      <c r="MLS232" s="29"/>
      <c r="MLT232" s="29"/>
      <c r="MLU232" s="29"/>
      <c r="MLV232" s="29"/>
      <c r="MLW232" s="29"/>
      <c r="MLX232" s="29"/>
      <c r="MLY232" s="29"/>
      <c r="MLZ232" s="29"/>
      <c r="MMA232" s="29"/>
      <c r="MMB232" s="29"/>
      <c r="MMC232" s="29"/>
      <c r="MMD232" s="29"/>
      <c r="MME232" s="29"/>
      <c r="MMF232" s="29"/>
      <c r="MMG232" s="29"/>
      <c r="MMH232" s="29"/>
      <c r="MMI232" s="29"/>
      <c r="MMJ232" s="29"/>
      <c r="MMK232" s="29"/>
      <c r="MML232" s="29"/>
      <c r="MMM232" s="29"/>
      <c r="MMN232" s="29"/>
      <c r="MMO232" s="29"/>
      <c r="MMP232" s="29"/>
      <c r="MMQ232" s="29"/>
      <c r="MMR232" s="29"/>
      <c r="MMS232" s="29"/>
      <c r="MMT232" s="29"/>
      <c r="MMU232" s="29"/>
      <c r="MMV232" s="29"/>
      <c r="MMW232" s="29"/>
      <c r="MMX232" s="29"/>
      <c r="MMY232" s="29"/>
      <c r="MMZ232" s="29"/>
      <c r="MNA232" s="29"/>
      <c r="MNB232" s="29"/>
      <c r="MNC232" s="29"/>
      <c r="MND232" s="29"/>
      <c r="MNE232" s="29"/>
      <c r="MNF232" s="29"/>
      <c r="MNG232" s="29"/>
      <c r="MNH232" s="29"/>
      <c r="MNI232" s="29"/>
      <c r="MNJ232" s="29"/>
      <c r="MNK232" s="29"/>
      <c r="MNL232" s="29"/>
      <c r="MNM232" s="29"/>
      <c r="MNN232" s="29"/>
      <c r="MNO232" s="29"/>
      <c r="MNP232" s="29"/>
      <c r="MNQ232" s="29"/>
      <c r="MNR232" s="29"/>
      <c r="MNS232" s="29"/>
      <c r="MNT232" s="29"/>
      <c r="MNU232" s="29"/>
      <c r="MNV232" s="29"/>
      <c r="MNW232" s="29"/>
      <c r="MNX232" s="29"/>
      <c r="MNY232" s="29"/>
      <c r="MNZ232" s="29"/>
      <c r="MOA232" s="29"/>
      <c r="MOB232" s="29"/>
      <c r="MOC232" s="29"/>
      <c r="MOD232" s="29"/>
      <c r="MOE232" s="29"/>
      <c r="MOF232" s="29"/>
      <c r="MOG232" s="29"/>
      <c r="MOH232" s="29"/>
      <c r="MOI232" s="29"/>
      <c r="MOJ232" s="29"/>
      <c r="MOK232" s="29"/>
      <c r="MOL232" s="29"/>
      <c r="MOM232" s="29"/>
      <c r="MON232" s="29"/>
      <c r="MOO232" s="29"/>
      <c r="MOP232" s="29"/>
      <c r="MOQ232" s="29"/>
      <c r="MOR232" s="29"/>
      <c r="MOS232" s="29"/>
      <c r="MOT232" s="29"/>
      <c r="MOU232" s="29"/>
      <c r="MOV232" s="29"/>
      <c r="MOW232" s="29"/>
      <c r="MOX232" s="29"/>
      <c r="MOY232" s="29"/>
      <c r="MOZ232" s="29"/>
      <c r="MPA232" s="29"/>
      <c r="MPB232" s="29"/>
      <c r="MPC232" s="29"/>
      <c r="MPD232" s="29"/>
      <c r="MPE232" s="29"/>
      <c r="MPF232" s="29"/>
      <c r="MPG232" s="29"/>
      <c r="MPH232" s="29"/>
      <c r="MPI232" s="29"/>
      <c r="MPJ232" s="29"/>
      <c r="MPK232" s="29"/>
      <c r="MPL232" s="29"/>
      <c r="MPM232" s="29"/>
      <c r="MPN232" s="29"/>
      <c r="MPO232" s="29"/>
      <c r="MPP232" s="29"/>
      <c r="MPQ232" s="29"/>
      <c r="MPR232" s="29"/>
      <c r="MPS232" s="29"/>
      <c r="MPT232" s="29"/>
      <c r="MPU232" s="29"/>
      <c r="MPV232" s="29"/>
      <c r="MPW232" s="29"/>
      <c r="MPX232" s="29"/>
      <c r="MPY232" s="29"/>
      <c r="MPZ232" s="29"/>
      <c r="MQA232" s="29"/>
      <c r="MQB232" s="29"/>
      <c r="MQC232" s="29"/>
      <c r="MQD232" s="29"/>
      <c r="MQE232" s="29"/>
      <c r="MQF232" s="29"/>
      <c r="MQG232" s="29"/>
      <c r="MQH232" s="29"/>
      <c r="MQI232" s="29"/>
      <c r="MQJ232" s="29"/>
      <c r="MQK232" s="29"/>
      <c r="MQL232" s="29"/>
      <c r="MQM232" s="29"/>
      <c r="MQN232" s="29"/>
      <c r="MQO232" s="29"/>
      <c r="MQP232" s="29"/>
      <c r="MQQ232" s="29"/>
      <c r="MQR232" s="29"/>
      <c r="MQS232" s="29"/>
      <c r="MQT232" s="29"/>
      <c r="MQU232" s="29"/>
      <c r="MQV232" s="29"/>
      <c r="MQW232" s="29"/>
      <c r="MQX232" s="29"/>
      <c r="MQY232" s="29"/>
      <c r="MQZ232" s="29"/>
      <c r="MRA232" s="29"/>
      <c r="MRB232" s="29"/>
      <c r="MRC232" s="29"/>
      <c r="MRD232" s="29"/>
      <c r="MRE232" s="29"/>
      <c r="MRF232" s="29"/>
      <c r="MRG232" s="29"/>
      <c r="MRH232" s="29"/>
      <c r="MRI232" s="29"/>
      <c r="MRJ232" s="29"/>
      <c r="MRK232" s="29"/>
      <c r="MRL232" s="29"/>
      <c r="MRM232" s="29"/>
      <c r="MRN232" s="29"/>
      <c r="MRO232" s="29"/>
      <c r="MRP232" s="29"/>
      <c r="MRQ232" s="29"/>
      <c r="MRR232" s="29"/>
      <c r="MRS232" s="29"/>
      <c r="MRT232" s="29"/>
      <c r="MRU232" s="29"/>
      <c r="MRV232" s="29"/>
      <c r="MRW232" s="29"/>
      <c r="MRX232" s="29"/>
      <c r="MRY232" s="29"/>
      <c r="MRZ232" s="29"/>
      <c r="MSA232" s="29"/>
      <c r="MSB232" s="29"/>
      <c r="MSC232" s="29"/>
      <c r="MSD232" s="29"/>
      <c r="MSE232" s="29"/>
      <c r="MSF232" s="29"/>
      <c r="MSG232" s="29"/>
      <c r="MSH232" s="29"/>
      <c r="MSI232" s="29"/>
      <c r="MSJ232" s="29"/>
      <c r="MSK232" s="29"/>
      <c r="MSL232" s="29"/>
      <c r="MSM232" s="29"/>
      <c r="MSN232" s="29"/>
      <c r="MSO232" s="29"/>
      <c r="MSP232" s="29"/>
      <c r="MSQ232" s="29"/>
      <c r="MSR232" s="29"/>
      <c r="MSS232" s="29"/>
      <c r="MST232" s="29"/>
      <c r="MSU232" s="29"/>
      <c r="MSV232" s="29"/>
      <c r="MSW232" s="29"/>
      <c r="MSX232" s="29"/>
      <c r="MSY232" s="29"/>
      <c r="MSZ232" s="29"/>
      <c r="MTA232" s="29"/>
      <c r="MTB232" s="29"/>
      <c r="MTC232" s="29"/>
      <c r="MTD232" s="29"/>
      <c r="MTE232" s="29"/>
      <c r="MTF232" s="29"/>
      <c r="MTG232" s="29"/>
      <c r="MTH232" s="29"/>
      <c r="MTI232" s="29"/>
      <c r="MTJ232" s="29"/>
      <c r="MTK232" s="29"/>
      <c r="MTL232" s="29"/>
      <c r="MTM232" s="29"/>
      <c r="MTN232" s="29"/>
      <c r="MTO232" s="29"/>
      <c r="MTP232" s="29"/>
      <c r="MTQ232" s="29"/>
      <c r="MTR232" s="29"/>
      <c r="MTS232" s="29"/>
      <c r="MTT232" s="29"/>
      <c r="MTU232" s="29"/>
      <c r="MTV232" s="29"/>
      <c r="MTW232" s="29"/>
      <c r="MTX232" s="29"/>
      <c r="MTY232" s="29"/>
      <c r="MTZ232" s="29"/>
      <c r="MUA232" s="29"/>
      <c r="MUB232" s="29"/>
      <c r="MUC232" s="29"/>
      <c r="MUD232" s="29"/>
      <c r="MUE232" s="29"/>
      <c r="MUF232" s="29"/>
      <c r="MUG232" s="29"/>
      <c r="MUH232" s="29"/>
      <c r="MUI232" s="29"/>
      <c r="MUJ232" s="29"/>
      <c r="MUK232" s="29"/>
      <c r="MUL232" s="29"/>
      <c r="MUM232" s="29"/>
      <c r="MUN232" s="29"/>
      <c r="MUO232" s="29"/>
      <c r="MUP232" s="29"/>
      <c r="MUQ232" s="29"/>
      <c r="MUR232" s="29"/>
      <c r="MUS232" s="29"/>
      <c r="MUT232" s="29"/>
      <c r="MUU232" s="29"/>
      <c r="MUV232" s="29"/>
      <c r="MUW232" s="29"/>
      <c r="MUX232" s="29"/>
      <c r="MUY232" s="29"/>
      <c r="MUZ232" s="29"/>
      <c r="MVA232" s="29"/>
      <c r="MVB232" s="29"/>
      <c r="MVC232" s="29"/>
      <c r="MVD232" s="29"/>
      <c r="MVE232" s="29"/>
      <c r="MVF232" s="29"/>
      <c r="MVG232" s="29"/>
      <c r="MVH232" s="29"/>
      <c r="MVI232" s="29"/>
      <c r="MVJ232" s="29"/>
      <c r="MVK232" s="29"/>
      <c r="MVL232" s="29"/>
      <c r="MVM232" s="29"/>
      <c r="MVN232" s="29"/>
      <c r="MVO232" s="29"/>
      <c r="MVP232" s="29"/>
      <c r="MVQ232" s="29"/>
      <c r="MVR232" s="29"/>
      <c r="MVS232" s="29"/>
      <c r="MVT232" s="29"/>
      <c r="MVU232" s="29"/>
      <c r="MVV232" s="29"/>
      <c r="MVW232" s="29"/>
      <c r="MVX232" s="29"/>
      <c r="MVY232" s="29"/>
      <c r="MVZ232" s="29"/>
      <c r="MWA232" s="29"/>
      <c r="MWB232" s="29"/>
      <c r="MWC232" s="29"/>
      <c r="MWD232" s="29"/>
      <c r="MWE232" s="29"/>
      <c r="MWF232" s="29"/>
      <c r="MWG232" s="29"/>
      <c r="MWH232" s="29"/>
      <c r="MWI232" s="29"/>
      <c r="MWJ232" s="29"/>
      <c r="MWK232" s="29"/>
      <c r="MWL232" s="29"/>
      <c r="MWM232" s="29"/>
      <c r="MWN232" s="29"/>
      <c r="MWO232" s="29"/>
      <c r="MWP232" s="29"/>
      <c r="MWQ232" s="29"/>
      <c r="MWR232" s="29"/>
      <c r="MWS232" s="29"/>
      <c r="MWT232" s="29"/>
      <c r="MWU232" s="29"/>
      <c r="MWV232" s="29"/>
      <c r="MWW232" s="29"/>
      <c r="MWX232" s="29"/>
      <c r="MWY232" s="29"/>
      <c r="MWZ232" s="29"/>
      <c r="MXA232" s="29"/>
      <c r="MXB232" s="29"/>
      <c r="MXC232" s="29"/>
      <c r="MXD232" s="29"/>
      <c r="MXE232" s="29"/>
      <c r="MXF232" s="29"/>
      <c r="MXG232" s="29"/>
      <c r="MXH232" s="29"/>
      <c r="MXI232" s="29"/>
      <c r="MXJ232" s="29"/>
      <c r="MXK232" s="29"/>
      <c r="MXL232" s="29"/>
      <c r="MXM232" s="29"/>
      <c r="MXN232" s="29"/>
      <c r="MXO232" s="29"/>
      <c r="MXP232" s="29"/>
      <c r="MXQ232" s="29"/>
      <c r="MXR232" s="29"/>
      <c r="MXS232" s="29"/>
      <c r="MXT232" s="29"/>
      <c r="MXU232" s="29"/>
      <c r="MXV232" s="29"/>
      <c r="MXW232" s="29"/>
      <c r="MXX232" s="29"/>
      <c r="MXY232" s="29"/>
      <c r="MXZ232" s="29"/>
      <c r="MYA232" s="29"/>
      <c r="MYB232" s="29"/>
      <c r="MYC232" s="29"/>
      <c r="MYD232" s="29"/>
      <c r="MYE232" s="29"/>
      <c r="MYF232" s="29"/>
      <c r="MYG232" s="29"/>
      <c r="MYH232" s="29"/>
      <c r="MYI232" s="29"/>
      <c r="MYJ232" s="29"/>
      <c r="MYK232" s="29"/>
      <c r="MYL232" s="29"/>
      <c r="MYM232" s="29"/>
      <c r="MYN232" s="29"/>
      <c r="MYO232" s="29"/>
      <c r="MYP232" s="29"/>
      <c r="MYQ232" s="29"/>
      <c r="MYR232" s="29"/>
      <c r="MYS232" s="29"/>
      <c r="MYT232" s="29"/>
      <c r="MYU232" s="29"/>
      <c r="MYV232" s="29"/>
      <c r="MYW232" s="29"/>
      <c r="MYX232" s="29"/>
      <c r="MYY232" s="29"/>
      <c r="MYZ232" s="29"/>
      <c r="MZA232" s="29"/>
      <c r="MZB232" s="29"/>
      <c r="MZC232" s="29"/>
      <c r="MZD232" s="29"/>
      <c r="MZE232" s="29"/>
      <c r="MZF232" s="29"/>
      <c r="MZG232" s="29"/>
      <c r="MZH232" s="29"/>
      <c r="MZI232" s="29"/>
      <c r="MZJ232" s="29"/>
      <c r="MZK232" s="29"/>
      <c r="MZL232" s="29"/>
      <c r="MZM232" s="29"/>
      <c r="MZN232" s="29"/>
      <c r="MZO232" s="29"/>
      <c r="MZP232" s="29"/>
      <c r="MZQ232" s="29"/>
      <c r="MZR232" s="29"/>
      <c r="MZS232" s="29"/>
      <c r="MZT232" s="29"/>
      <c r="MZU232" s="29"/>
      <c r="MZV232" s="29"/>
      <c r="MZW232" s="29"/>
      <c r="MZX232" s="29"/>
      <c r="MZY232" s="29"/>
      <c r="MZZ232" s="29"/>
      <c r="NAA232" s="29"/>
      <c r="NAB232" s="29"/>
      <c r="NAC232" s="29"/>
      <c r="NAD232" s="29"/>
      <c r="NAE232" s="29"/>
      <c r="NAF232" s="29"/>
      <c r="NAG232" s="29"/>
      <c r="NAH232" s="29"/>
      <c r="NAI232" s="29"/>
      <c r="NAJ232" s="29"/>
      <c r="NAK232" s="29"/>
      <c r="NAL232" s="29"/>
      <c r="NAM232" s="29"/>
      <c r="NAN232" s="29"/>
      <c r="NAO232" s="29"/>
      <c r="NAP232" s="29"/>
      <c r="NAQ232" s="29"/>
      <c r="NAR232" s="29"/>
      <c r="NAS232" s="29"/>
      <c r="NAT232" s="29"/>
      <c r="NAU232" s="29"/>
      <c r="NAV232" s="29"/>
      <c r="NAW232" s="29"/>
      <c r="NAX232" s="29"/>
      <c r="NAY232" s="29"/>
      <c r="NAZ232" s="29"/>
      <c r="NBA232" s="29"/>
      <c r="NBB232" s="29"/>
      <c r="NBC232" s="29"/>
      <c r="NBD232" s="29"/>
      <c r="NBE232" s="29"/>
      <c r="NBF232" s="29"/>
      <c r="NBG232" s="29"/>
      <c r="NBH232" s="29"/>
      <c r="NBI232" s="29"/>
      <c r="NBJ232" s="29"/>
      <c r="NBK232" s="29"/>
      <c r="NBL232" s="29"/>
      <c r="NBM232" s="29"/>
      <c r="NBN232" s="29"/>
      <c r="NBO232" s="29"/>
      <c r="NBP232" s="29"/>
      <c r="NBQ232" s="29"/>
      <c r="NBR232" s="29"/>
      <c r="NBS232" s="29"/>
      <c r="NBT232" s="29"/>
      <c r="NBU232" s="29"/>
      <c r="NBV232" s="29"/>
      <c r="NBW232" s="29"/>
      <c r="NBX232" s="29"/>
      <c r="NBY232" s="29"/>
      <c r="NBZ232" s="29"/>
      <c r="NCA232" s="29"/>
      <c r="NCB232" s="29"/>
      <c r="NCC232" s="29"/>
      <c r="NCD232" s="29"/>
      <c r="NCE232" s="29"/>
      <c r="NCF232" s="29"/>
      <c r="NCG232" s="29"/>
      <c r="NCH232" s="29"/>
      <c r="NCI232" s="29"/>
      <c r="NCJ232" s="29"/>
      <c r="NCK232" s="29"/>
      <c r="NCL232" s="29"/>
      <c r="NCM232" s="29"/>
      <c r="NCN232" s="29"/>
      <c r="NCO232" s="29"/>
      <c r="NCP232" s="29"/>
      <c r="NCQ232" s="29"/>
      <c r="NCR232" s="29"/>
      <c r="NCS232" s="29"/>
      <c r="NCT232" s="29"/>
      <c r="NCU232" s="29"/>
      <c r="NCV232" s="29"/>
      <c r="NCW232" s="29"/>
      <c r="NCX232" s="29"/>
      <c r="NCY232" s="29"/>
      <c r="NCZ232" s="29"/>
      <c r="NDA232" s="29"/>
      <c r="NDB232" s="29"/>
      <c r="NDC232" s="29"/>
      <c r="NDD232" s="29"/>
      <c r="NDE232" s="29"/>
      <c r="NDF232" s="29"/>
      <c r="NDG232" s="29"/>
      <c r="NDH232" s="29"/>
      <c r="NDI232" s="29"/>
      <c r="NDJ232" s="29"/>
      <c r="NDK232" s="29"/>
      <c r="NDL232" s="29"/>
      <c r="NDM232" s="29"/>
      <c r="NDN232" s="29"/>
      <c r="NDO232" s="29"/>
      <c r="NDP232" s="29"/>
      <c r="NDQ232" s="29"/>
      <c r="NDR232" s="29"/>
      <c r="NDS232" s="29"/>
      <c r="NDT232" s="29"/>
      <c r="NDU232" s="29"/>
      <c r="NDV232" s="29"/>
      <c r="NDW232" s="29"/>
      <c r="NDX232" s="29"/>
      <c r="NDY232" s="29"/>
      <c r="NDZ232" s="29"/>
      <c r="NEA232" s="29"/>
      <c r="NEB232" s="29"/>
      <c r="NEC232" s="29"/>
      <c r="NED232" s="29"/>
      <c r="NEE232" s="29"/>
      <c r="NEF232" s="29"/>
      <c r="NEG232" s="29"/>
      <c r="NEH232" s="29"/>
      <c r="NEI232" s="29"/>
      <c r="NEJ232" s="29"/>
      <c r="NEK232" s="29"/>
      <c r="NEL232" s="29"/>
      <c r="NEM232" s="29"/>
      <c r="NEN232" s="29"/>
      <c r="NEO232" s="29"/>
      <c r="NEP232" s="29"/>
      <c r="NEQ232" s="29"/>
      <c r="NER232" s="29"/>
      <c r="NES232" s="29"/>
      <c r="NET232" s="29"/>
      <c r="NEU232" s="29"/>
      <c r="NEV232" s="29"/>
      <c r="NEW232" s="29"/>
      <c r="NEX232" s="29"/>
      <c r="NEY232" s="29"/>
      <c r="NEZ232" s="29"/>
      <c r="NFA232" s="29"/>
      <c r="NFB232" s="29"/>
      <c r="NFC232" s="29"/>
      <c r="NFD232" s="29"/>
      <c r="NFE232" s="29"/>
      <c r="NFF232" s="29"/>
      <c r="NFG232" s="29"/>
      <c r="NFH232" s="29"/>
      <c r="NFI232" s="29"/>
      <c r="NFJ232" s="29"/>
      <c r="NFK232" s="29"/>
      <c r="NFL232" s="29"/>
      <c r="NFM232" s="29"/>
      <c r="NFN232" s="29"/>
      <c r="NFO232" s="29"/>
      <c r="NFP232" s="29"/>
      <c r="NFQ232" s="29"/>
      <c r="NFR232" s="29"/>
      <c r="NFS232" s="29"/>
      <c r="NFT232" s="29"/>
      <c r="NFU232" s="29"/>
      <c r="NFV232" s="29"/>
      <c r="NFW232" s="29"/>
      <c r="NFX232" s="29"/>
      <c r="NFY232" s="29"/>
      <c r="NFZ232" s="29"/>
      <c r="NGA232" s="29"/>
      <c r="NGB232" s="29"/>
      <c r="NGC232" s="29"/>
      <c r="NGD232" s="29"/>
      <c r="NGE232" s="29"/>
      <c r="NGF232" s="29"/>
      <c r="NGG232" s="29"/>
      <c r="NGH232" s="29"/>
      <c r="NGI232" s="29"/>
      <c r="NGJ232" s="29"/>
      <c r="NGK232" s="29"/>
      <c r="NGL232" s="29"/>
      <c r="NGM232" s="29"/>
      <c r="NGN232" s="29"/>
      <c r="NGO232" s="29"/>
      <c r="NGP232" s="29"/>
      <c r="NGQ232" s="29"/>
      <c r="NGR232" s="29"/>
      <c r="NGS232" s="29"/>
      <c r="NGT232" s="29"/>
      <c r="NGU232" s="29"/>
      <c r="NGV232" s="29"/>
      <c r="NGW232" s="29"/>
      <c r="NGX232" s="29"/>
      <c r="NGY232" s="29"/>
      <c r="NGZ232" s="29"/>
      <c r="NHA232" s="29"/>
      <c r="NHB232" s="29"/>
      <c r="NHC232" s="29"/>
      <c r="NHD232" s="29"/>
      <c r="NHE232" s="29"/>
      <c r="NHF232" s="29"/>
      <c r="NHG232" s="29"/>
      <c r="NHH232" s="29"/>
      <c r="NHI232" s="29"/>
      <c r="NHJ232" s="29"/>
      <c r="NHK232" s="29"/>
      <c r="NHL232" s="29"/>
      <c r="NHM232" s="29"/>
      <c r="NHN232" s="29"/>
      <c r="NHO232" s="29"/>
      <c r="NHP232" s="29"/>
      <c r="NHQ232" s="29"/>
      <c r="NHR232" s="29"/>
      <c r="NHS232" s="29"/>
      <c r="NHT232" s="29"/>
      <c r="NHU232" s="29"/>
      <c r="NHV232" s="29"/>
      <c r="NHW232" s="29"/>
      <c r="NHX232" s="29"/>
      <c r="NHY232" s="29"/>
      <c r="NHZ232" s="29"/>
      <c r="NIA232" s="29"/>
      <c r="NIB232" s="29"/>
      <c r="NIC232" s="29"/>
      <c r="NID232" s="29"/>
      <c r="NIE232" s="29"/>
      <c r="NIF232" s="29"/>
      <c r="NIG232" s="29"/>
      <c r="NIH232" s="29"/>
      <c r="NII232" s="29"/>
      <c r="NIJ232" s="29"/>
      <c r="NIK232" s="29"/>
      <c r="NIL232" s="29"/>
      <c r="NIM232" s="29"/>
      <c r="NIN232" s="29"/>
      <c r="NIO232" s="29"/>
      <c r="NIP232" s="29"/>
      <c r="NIQ232" s="29"/>
      <c r="NIR232" s="29"/>
      <c r="NIS232" s="29"/>
      <c r="NIT232" s="29"/>
      <c r="NIU232" s="29"/>
      <c r="NIV232" s="29"/>
      <c r="NIW232" s="29"/>
      <c r="NIX232" s="29"/>
      <c r="NIY232" s="29"/>
      <c r="NIZ232" s="29"/>
      <c r="NJA232" s="29"/>
      <c r="NJB232" s="29"/>
      <c r="NJC232" s="29"/>
      <c r="NJD232" s="29"/>
      <c r="NJE232" s="29"/>
      <c r="NJF232" s="29"/>
      <c r="NJG232" s="29"/>
      <c r="NJH232" s="29"/>
      <c r="NJI232" s="29"/>
      <c r="NJJ232" s="29"/>
      <c r="NJK232" s="29"/>
      <c r="NJL232" s="29"/>
      <c r="NJM232" s="29"/>
      <c r="NJN232" s="29"/>
      <c r="NJO232" s="29"/>
      <c r="NJP232" s="29"/>
      <c r="NJQ232" s="29"/>
      <c r="NJR232" s="29"/>
      <c r="NJS232" s="29"/>
      <c r="NJT232" s="29"/>
      <c r="NJU232" s="29"/>
      <c r="NJV232" s="29"/>
      <c r="NJW232" s="29"/>
      <c r="NJX232" s="29"/>
      <c r="NJY232" s="29"/>
      <c r="NJZ232" s="29"/>
      <c r="NKA232" s="29"/>
      <c r="NKB232" s="29"/>
      <c r="NKC232" s="29"/>
      <c r="NKD232" s="29"/>
      <c r="NKE232" s="29"/>
      <c r="NKF232" s="29"/>
      <c r="NKG232" s="29"/>
      <c r="NKH232" s="29"/>
      <c r="NKI232" s="29"/>
      <c r="NKJ232" s="29"/>
      <c r="NKK232" s="29"/>
      <c r="NKL232" s="29"/>
      <c r="NKM232" s="29"/>
      <c r="NKN232" s="29"/>
      <c r="NKO232" s="29"/>
      <c r="NKP232" s="29"/>
      <c r="NKQ232" s="29"/>
      <c r="NKR232" s="29"/>
      <c r="NKS232" s="29"/>
      <c r="NKT232" s="29"/>
      <c r="NKU232" s="29"/>
      <c r="NKV232" s="29"/>
      <c r="NKW232" s="29"/>
      <c r="NKX232" s="29"/>
      <c r="NKY232" s="29"/>
      <c r="NKZ232" s="29"/>
      <c r="NLA232" s="29"/>
      <c r="NLB232" s="29"/>
      <c r="NLC232" s="29"/>
      <c r="NLD232" s="29"/>
      <c r="NLE232" s="29"/>
      <c r="NLF232" s="29"/>
      <c r="NLG232" s="29"/>
      <c r="NLH232" s="29"/>
      <c r="NLI232" s="29"/>
      <c r="NLJ232" s="29"/>
      <c r="NLK232" s="29"/>
      <c r="NLL232" s="29"/>
      <c r="NLM232" s="29"/>
      <c r="NLN232" s="29"/>
      <c r="NLO232" s="29"/>
      <c r="NLP232" s="29"/>
      <c r="NLQ232" s="29"/>
      <c r="NLR232" s="29"/>
      <c r="NLS232" s="29"/>
      <c r="NLT232" s="29"/>
      <c r="NLU232" s="29"/>
      <c r="NLV232" s="29"/>
      <c r="NLW232" s="29"/>
      <c r="NLX232" s="29"/>
      <c r="NLY232" s="29"/>
      <c r="NLZ232" s="29"/>
      <c r="NMA232" s="29"/>
      <c r="NMB232" s="29"/>
      <c r="NMC232" s="29"/>
      <c r="NMD232" s="29"/>
      <c r="NME232" s="29"/>
      <c r="NMF232" s="29"/>
      <c r="NMG232" s="29"/>
      <c r="NMH232" s="29"/>
      <c r="NMI232" s="29"/>
      <c r="NMJ232" s="29"/>
      <c r="NMK232" s="29"/>
      <c r="NML232" s="29"/>
      <c r="NMM232" s="29"/>
      <c r="NMN232" s="29"/>
      <c r="NMO232" s="29"/>
      <c r="NMP232" s="29"/>
      <c r="NMQ232" s="29"/>
      <c r="NMR232" s="29"/>
      <c r="NMS232" s="29"/>
      <c r="NMT232" s="29"/>
      <c r="NMU232" s="29"/>
      <c r="NMV232" s="29"/>
      <c r="NMW232" s="29"/>
      <c r="NMX232" s="29"/>
      <c r="NMY232" s="29"/>
      <c r="NMZ232" s="29"/>
      <c r="NNA232" s="29"/>
      <c r="NNB232" s="29"/>
      <c r="NNC232" s="29"/>
      <c r="NND232" s="29"/>
      <c r="NNE232" s="29"/>
      <c r="NNF232" s="29"/>
      <c r="NNG232" s="29"/>
      <c r="NNH232" s="29"/>
      <c r="NNI232" s="29"/>
      <c r="NNJ232" s="29"/>
      <c r="NNK232" s="29"/>
      <c r="NNL232" s="29"/>
      <c r="NNM232" s="29"/>
      <c r="NNN232" s="29"/>
      <c r="NNO232" s="29"/>
      <c r="NNP232" s="29"/>
      <c r="NNQ232" s="29"/>
      <c r="NNR232" s="29"/>
      <c r="NNS232" s="29"/>
      <c r="NNT232" s="29"/>
      <c r="NNU232" s="29"/>
      <c r="NNV232" s="29"/>
      <c r="NNW232" s="29"/>
      <c r="NNX232" s="29"/>
      <c r="NNY232" s="29"/>
      <c r="NNZ232" s="29"/>
      <c r="NOA232" s="29"/>
      <c r="NOB232" s="29"/>
      <c r="NOC232" s="29"/>
      <c r="NOD232" s="29"/>
      <c r="NOE232" s="29"/>
      <c r="NOF232" s="29"/>
      <c r="NOG232" s="29"/>
      <c r="NOH232" s="29"/>
      <c r="NOI232" s="29"/>
      <c r="NOJ232" s="29"/>
      <c r="NOK232" s="29"/>
      <c r="NOL232" s="29"/>
      <c r="NOM232" s="29"/>
      <c r="NON232" s="29"/>
      <c r="NOO232" s="29"/>
      <c r="NOP232" s="29"/>
      <c r="NOQ232" s="29"/>
      <c r="NOR232" s="29"/>
      <c r="NOS232" s="29"/>
      <c r="NOT232" s="29"/>
      <c r="NOU232" s="29"/>
      <c r="NOV232" s="29"/>
      <c r="NOW232" s="29"/>
      <c r="NOX232" s="29"/>
      <c r="NOY232" s="29"/>
      <c r="NOZ232" s="29"/>
      <c r="NPA232" s="29"/>
      <c r="NPB232" s="29"/>
      <c r="NPC232" s="29"/>
      <c r="NPD232" s="29"/>
      <c r="NPE232" s="29"/>
      <c r="NPF232" s="29"/>
      <c r="NPG232" s="29"/>
      <c r="NPH232" s="29"/>
      <c r="NPI232" s="29"/>
      <c r="NPJ232" s="29"/>
      <c r="NPK232" s="29"/>
      <c r="NPL232" s="29"/>
      <c r="NPM232" s="29"/>
      <c r="NPN232" s="29"/>
      <c r="NPO232" s="29"/>
      <c r="NPP232" s="29"/>
      <c r="NPQ232" s="29"/>
      <c r="NPR232" s="29"/>
      <c r="NPS232" s="29"/>
      <c r="NPT232" s="29"/>
      <c r="NPU232" s="29"/>
      <c r="NPV232" s="29"/>
      <c r="NPW232" s="29"/>
      <c r="NPX232" s="29"/>
      <c r="NPY232" s="29"/>
      <c r="NPZ232" s="29"/>
      <c r="NQA232" s="29"/>
      <c r="NQB232" s="29"/>
      <c r="NQC232" s="29"/>
      <c r="NQD232" s="29"/>
      <c r="NQE232" s="29"/>
      <c r="NQF232" s="29"/>
      <c r="NQG232" s="29"/>
      <c r="NQH232" s="29"/>
      <c r="NQI232" s="29"/>
      <c r="NQJ232" s="29"/>
      <c r="NQK232" s="29"/>
      <c r="NQL232" s="29"/>
      <c r="NQM232" s="29"/>
      <c r="NQN232" s="29"/>
      <c r="NQO232" s="29"/>
      <c r="NQP232" s="29"/>
      <c r="NQQ232" s="29"/>
      <c r="NQR232" s="29"/>
      <c r="NQS232" s="29"/>
      <c r="NQT232" s="29"/>
      <c r="NQU232" s="29"/>
      <c r="NQV232" s="29"/>
      <c r="NQW232" s="29"/>
      <c r="NQX232" s="29"/>
      <c r="NQY232" s="29"/>
      <c r="NQZ232" s="29"/>
      <c r="NRA232" s="29"/>
      <c r="NRB232" s="29"/>
      <c r="NRC232" s="29"/>
      <c r="NRD232" s="29"/>
      <c r="NRE232" s="29"/>
      <c r="NRF232" s="29"/>
      <c r="NRG232" s="29"/>
      <c r="NRH232" s="29"/>
      <c r="NRI232" s="29"/>
      <c r="NRJ232" s="29"/>
      <c r="NRK232" s="29"/>
      <c r="NRL232" s="29"/>
      <c r="NRM232" s="29"/>
      <c r="NRN232" s="29"/>
      <c r="NRO232" s="29"/>
      <c r="NRP232" s="29"/>
      <c r="NRQ232" s="29"/>
      <c r="NRR232" s="29"/>
      <c r="NRS232" s="29"/>
      <c r="NRT232" s="29"/>
      <c r="NRU232" s="29"/>
      <c r="NRV232" s="29"/>
      <c r="NRW232" s="29"/>
      <c r="NRX232" s="29"/>
      <c r="NRY232" s="29"/>
      <c r="NRZ232" s="29"/>
      <c r="NSA232" s="29"/>
      <c r="NSB232" s="29"/>
      <c r="NSC232" s="29"/>
      <c r="NSD232" s="29"/>
      <c r="NSE232" s="29"/>
      <c r="NSF232" s="29"/>
      <c r="NSG232" s="29"/>
      <c r="NSH232" s="29"/>
      <c r="NSI232" s="29"/>
      <c r="NSJ232" s="29"/>
      <c r="NSK232" s="29"/>
      <c r="NSL232" s="29"/>
      <c r="NSM232" s="29"/>
      <c r="NSN232" s="29"/>
      <c r="NSO232" s="29"/>
      <c r="NSP232" s="29"/>
      <c r="NSQ232" s="29"/>
      <c r="NSR232" s="29"/>
      <c r="NSS232" s="29"/>
      <c r="NST232" s="29"/>
      <c r="NSU232" s="29"/>
      <c r="NSV232" s="29"/>
      <c r="NSW232" s="29"/>
      <c r="NSX232" s="29"/>
      <c r="NSY232" s="29"/>
      <c r="NSZ232" s="29"/>
      <c r="NTA232" s="29"/>
      <c r="NTB232" s="29"/>
      <c r="NTC232" s="29"/>
      <c r="NTD232" s="29"/>
      <c r="NTE232" s="29"/>
      <c r="NTF232" s="29"/>
      <c r="NTG232" s="29"/>
      <c r="NTH232" s="29"/>
      <c r="NTI232" s="29"/>
      <c r="NTJ232" s="29"/>
      <c r="NTK232" s="29"/>
      <c r="NTL232" s="29"/>
      <c r="NTM232" s="29"/>
      <c r="NTN232" s="29"/>
      <c r="NTO232" s="29"/>
      <c r="NTP232" s="29"/>
      <c r="NTQ232" s="29"/>
      <c r="NTR232" s="29"/>
      <c r="NTS232" s="29"/>
      <c r="NTT232" s="29"/>
      <c r="NTU232" s="29"/>
      <c r="NTV232" s="29"/>
      <c r="NTW232" s="29"/>
      <c r="NTX232" s="29"/>
      <c r="NTY232" s="29"/>
      <c r="NTZ232" s="29"/>
      <c r="NUA232" s="29"/>
      <c r="NUB232" s="29"/>
      <c r="NUC232" s="29"/>
      <c r="NUD232" s="29"/>
      <c r="NUE232" s="29"/>
      <c r="NUF232" s="29"/>
      <c r="NUG232" s="29"/>
      <c r="NUH232" s="29"/>
      <c r="NUI232" s="29"/>
      <c r="NUJ232" s="29"/>
      <c r="NUK232" s="29"/>
      <c r="NUL232" s="29"/>
      <c r="NUM232" s="29"/>
      <c r="NUN232" s="29"/>
      <c r="NUO232" s="29"/>
      <c r="NUP232" s="29"/>
      <c r="NUQ232" s="29"/>
      <c r="NUR232" s="29"/>
      <c r="NUS232" s="29"/>
      <c r="NUT232" s="29"/>
      <c r="NUU232" s="29"/>
      <c r="NUV232" s="29"/>
      <c r="NUW232" s="29"/>
      <c r="NUX232" s="29"/>
      <c r="NUY232" s="29"/>
      <c r="NUZ232" s="29"/>
      <c r="NVA232" s="29"/>
      <c r="NVB232" s="29"/>
      <c r="NVC232" s="29"/>
      <c r="NVD232" s="29"/>
      <c r="NVE232" s="29"/>
      <c r="NVF232" s="29"/>
      <c r="NVG232" s="29"/>
      <c r="NVH232" s="29"/>
      <c r="NVI232" s="29"/>
      <c r="NVJ232" s="29"/>
      <c r="NVK232" s="29"/>
      <c r="NVL232" s="29"/>
      <c r="NVM232" s="29"/>
      <c r="NVN232" s="29"/>
      <c r="NVO232" s="29"/>
      <c r="NVP232" s="29"/>
      <c r="NVQ232" s="29"/>
      <c r="NVR232" s="29"/>
      <c r="NVS232" s="29"/>
      <c r="NVT232" s="29"/>
      <c r="NVU232" s="29"/>
      <c r="NVV232" s="29"/>
      <c r="NVW232" s="29"/>
      <c r="NVX232" s="29"/>
      <c r="NVY232" s="29"/>
      <c r="NVZ232" s="29"/>
      <c r="NWA232" s="29"/>
      <c r="NWB232" s="29"/>
      <c r="NWC232" s="29"/>
      <c r="NWD232" s="29"/>
      <c r="NWE232" s="29"/>
      <c r="NWF232" s="29"/>
      <c r="NWG232" s="29"/>
      <c r="NWH232" s="29"/>
      <c r="NWI232" s="29"/>
      <c r="NWJ232" s="29"/>
      <c r="NWK232" s="29"/>
      <c r="NWL232" s="29"/>
      <c r="NWM232" s="29"/>
      <c r="NWN232" s="29"/>
      <c r="NWO232" s="29"/>
      <c r="NWP232" s="29"/>
      <c r="NWQ232" s="29"/>
      <c r="NWR232" s="29"/>
      <c r="NWS232" s="29"/>
      <c r="NWT232" s="29"/>
      <c r="NWU232" s="29"/>
      <c r="NWV232" s="29"/>
      <c r="NWW232" s="29"/>
      <c r="NWX232" s="29"/>
      <c r="NWY232" s="29"/>
      <c r="NWZ232" s="29"/>
      <c r="NXA232" s="29"/>
      <c r="NXB232" s="29"/>
      <c r="NXC232" s="29"/>
      <c r="NXD232" s="29"/>
      <c r="NXE232" s="29"/>
      <c r="NXF232" s="29"/>
      <c r="NXG232" s="29"/>
      <c r="NXH232" s="29"/>
      <c r="NXI232" s="29"/>
      <c r="NXJ232" s="29"/>
      <c r="NXK232" s="29"/>
      <c r="NXL232" s="29"/>
      <c r="NXM232" s="29"/>
      <c r="NXN232" s="29"/>
      <c r="NXO232" s="29"/>
      <c r="NXP232" s="29"/>
      <c r="NXQ232" s="29"/>
      <c r="NXR232" s="29"/>
      <c r="NXS232" s="29"/>
      <c r="NXT232" s="29"/>
      <c r="NXU232" s="29"/>
      <c r="NXV232" s="29"/>
      <c r="NXW232" s="29"/>
      <c r="NXX232" s="29"/>
      <c r="NXY232" s="29"/>
      <c r="NXZ232" s="29"/>
      <c r="NYA232" s="29"/>
      <c r="NYB232" s="29"/>
      <c r="NYC232" s="29"/>
      <c r="NYD232" s="29"/>
      <c r="NYE232" s="29"/>
      <c r="NYF232" s="29"/>
      <c r="NYG232" s="29"/>
      <c r="NYH232" s="29"/>
      <c r="NYI232" s="29"/>
      <c r="NYJ232" s="29"/>
      <c r="NYK232" s="29"/>
      <c r="NYL232" s="29"/>
      <c r="NYM232" s="29"/>
      <c r="NYN232" s="29"/>
      <c r="NYO232" s="29"/>
      <c r="NYP232" s="29"/>
      <c r="NYQ232" s="29"/>
      <c r="NYR232" s="29"/>
      <c r="NYS232" s="29"/>
      <c r="NYT232" s="29"/>
      <c r="NYU232" s="29"/>
      <c r="NYV232" s="29"/>
      <c r="NYW232" s="29"/>
      <c r="NYX232" s="29"/>
      <c r="NYY232" s="29"/>
      <c r="NYZ232" s="29"/>
      <c r="NZA232" s="29"/>
      <c r="NZB232" s="29"/>
      <c r="NZC232" s="29"/>
      <c r="NZD232" s="29"/>
      <c r="NZE232" s="29"/>
      <c r="NZF232" s="29"/>
      <c r="NZG232" s="29"/>
      <c r="NZH232" s="29"/>
      <c r="NZI232" s="29"/>
      <c r="NZJ232" s="29"/>
      <c r="NZK232" s="29"/>
      <c r="NZL232" s="29"/>
      <c r="NZM232" s="29"/>
      <c r="NZN232" s="29"/>
      <c r="NZO232" s="29"/>
      <c r="NZP232" s="29"/>
      <c r="NZQ232" s="29"/>
      <c r="NZR232" s="29"/>
      <c r="NZS232" s="29"/>
      <c r="NZT232" s="29"/>
      <c r="NZU232" s="29"/>
      <c r="NZV232" s="29"/>
      <c r="NZW232" s="29"/>
      <c r="NZX232" s="29"/>
      <c r="NZY232" s="29"/>
      <c r="NZZ232" s="29"/>
      <c r="OAA232" s="29"/>
      <c r="OAB232" s="29"/>
      <c r="OAC232" s="29"/>
      <c r="OAD232" s="29"/>
      <c r="OAE232" s="29"/>
      <c r="OAF232" s="29"/>
      <c r="OAG232" s="29"/>
      <c r="OAH232" s="29"/>
      <c r="OAI232" s="29"/>
      <c r="OAJ232" s="29"/>
      <c r="OAK232" s="29"/>
      <c r="OAL232" s="29"/>
      <c r="OAM232" s="29"/>
      <c r="OAN232" s="29"/>
      <c r="OAO232" s="29"/>
      <c r="OAP232" s="29"/>
      <c r="OAQ232" s="29"/>
      <c r="OAR232" s="29"/>
      <c r="OAS232" s="29"/>
      <c r="OAT232" s="29"/>
      <c r="OAU232" s="29"/>
      <c r="OAV232" s="29"/>
      <c r="OAW232" s="29"/>
      <c r="OAX232" s="29"/>
      <c r="OAY232" s="29"/>
      <c r="OAZ232" s="29"/>
      <c r="OBA232" s="29"/>
      <c r="OBB232" s="29"/>
      <c r="OBC232" s="29"/>
      <c r="OBD232" s="29"/>
      <c r="OBE232" s="29"/>
      <c r="OBF232" s="29"/>
      <c r="OBG232" s="29"/>
      <c r="OBH232" s="29"/>
      <c r="OBI232" s="29"/>
      <c r="OBJ232" s="29"/>
      <c r="OBK232" s="29"/>
      <c r="OBL232" s="29"/>
      <c r="OBM232" s="29"/>
      <c r="OBN232" s="29"/>
      <c r="OBO232" s="29"/>
      <c r="OBP232" s="29"/>
      <c r="OBQ232" s="29"/>
      <c r="OBR232" s="29"/>
      <c r="OBS232" s="29"/>
      <c r="OBT232" s="29"/>
      <c r="OBU232" s="29"/>
      <c r="OBV232" s="29"/>
      <c r="OBW232" s="29"/>
      <c r="OBX232" s="29"/>
      <c r="OBY232" s="29"/>
      <c r="OBZ232" s="29"/>
      <c r="OCA232" s="29"/>
      <c r="OCB232" s="29"/>
      <c r="OCC232" s="29"/>
      <c r="OCD232" s="29"/>
      <c r="OCE232" s="29"/>
      <c r="OCF232" s="29"/>
      <c r="OCG232" s="29"/>
      <c r="OCH232" s="29"/>
      <c r="OCI232" s="29"/>
      <c r="OCJ232" s="29"/>
      <c r="OCK232" s="29"/>
      <c r="OCL232" s="29"/>
      <c r="OCM232" s="29"/>
      <c r="OCN232" s="29"/>
      <c r="OCO232" s="29"/>
      <c r="OCP232" s="29"/>
      <c r="OCQ232" s="29"/>
      <c r="OCR232" s="29"/>
      <c r="OCS232" s="29"/>
      <c r="OCT232" s="29"/>
      <c r="OCU232" s="29"/>
      <c r="OCV232" s="29"/>
      <c r="OCW232" s="29"/>
      <c r="OCX232" s="29"/>
      <c r="OCY232" s="29"/>
      <c r="OCZ232" s="29"/>
      <c r="ODA232" s="29"/>
      <c r="ODB232" s="29"/>
      <c r="ODC232" s="29"/>
      <c r="ODD232" s="29"/>
      <c r="ODE232" s="29"/>
      <c r="ODF232" s="29"/>
      <c r="ODG232" s="29"/>
      <c r="ODH232" s="29"/>
      <c r="ODI232" s="29"/>
      <c r="ODJ232" s="29"/>
      <c r="ODK232" s="29"/>
      <c r="ODL232" s="29"/>
      <c r="ODM232" s="29"/>
      <c r="ODN232" s="29"/>
      <c r="ODO232" s="29"/>
      <c r="ODP232" s="29"/>
      <c r="ODQ232" s="29"/>
      <c r="ODR232" s="29"/>
      <c r="ODS232" s="29"/>
      <c r="ODT232" s="29"/>
      <c r="ODU232" s="29"/>
      <c r="ODV232" s="29"/>
      <c r="ODW232" s="29"/>
      <c r="ODX232" s="29"/>
      <c r="ODY232" s="29"/>
      <c r="ODZ232" s="29"/>
      <c r="OEA232" s="29"/>
      <c r="OEB232" s="29"/>
      <c r="OEC232" s="29"/>
      <c r="OED232" s="29"/>
      <c r="OEE232" s="29"/>
      <c r="OEF232" s="29"/>
      <c r="OEG232" s="29"/>
      <c r="OEH232" s="29"/>
      <c r="OEI232" s="29"/>
      <c r="OEJ232" s="29"/>
      <c r="OEK232" s="29"/>
      <c r="OEL232" s="29"/>
      <c r="OEM232" s="29"/>
      <c r="OEN232" s="29"/>
      <c r="OEO232" s="29"/>
      <c r="OEP232" s="29"/>
      <c r="OEQ232" s="29"/>
      <c r="OER232" s="29"/>
      <c r="OES232" s="29"/>
      <c r="OET232" s="29"/>
      <c r="OEU232" s="29"/>
      <c r="OEV232" s="29"/>
      <c r="OEW232" s="29"/>
      <c r="OEX232" s="29"/>
      <c r="OEY232" s="29"/>
      <c r="OEZ232" s="29"/>
      <c r="OFA232" s="29"/>
      <c r="OFB232" s="29"/>
      <c r="OFC232" s="29"/>
      <c r="OFD232" s="29"/>
      <c r="OFE232" s="29"/>
      <c r="OFF232" s="29"/>
      <c r="OFG232" s="29"/>
      <c r="OFH232" s="29"/>
      <c r="OFI232" s="29"/>
      <c r="OFJ232" s="29"/>
      <c r="OFK232" s="29"/>
      <c r="OFL232" s="29"/>
      <c r="OFM232" s="29"/>
      <c r="OFN232" s="29"/>
      <c r="OFO232" s="29"/>
      <c r="OFP232" s="29"/>
      <c r="OFQ232" s="29"/>
      <c r="OFR232" s="29"/>
      <c r="OFS232" s="29"/>
      <c r="OFT232" s="29"/>
      <c r="OFU232" s="29"/>
      <c r="OFV232" s="29"/>
      <c r="OFW232" s="29"/>
      <c r="OFX232" s="29"/>
      <c r="OFY232" s="29"/>
      <c r="OFZ232" s="29"/>
      <c r="OGA232" s="29"/>
      <c r="OGB232" s="29"/>
      <c r="OGC232" s="29"/>
      <c r="OGD232" s="29"/>
      <c r="OGE232" s="29"/>
      <c r="OGF232" s="29"/>
      <c r="OGG232" s="29"/>
      <c r="OGH232" s="29"/>
      <c r="OGI232" s="29"/>
      <c r="OGJ232" s="29"/>
      <c r="OGK232" s="29"/>
      <c r="OGL232" s="29"/>
      <c r="OGM232" s="29"/>
      <c r="OGN232" s="29"/>
      <c r="OGO232" s="29"/>
      <c r="OGP232" s="29"/>
      <c r="OGQ232" s="29"/>
      <c r="OGR232" s="29"/>
      <c r="OGS232" s="29"/>
      <c r="OGT232" s="29"/>
      <c r="OGU232" s="29"/>
      <c r="OGV232" s="29"/>
      <c r="OGW232" s="29"/>
      <c r="OGX232" s="29"/>
      <c r="OGY232" s="29"/>
      <c r="OGZ232" s="29"/>
      <c r="OHA232" s="29"/>
      <c r="OHB232" s="29"/>
      <c r="OHC232" s="29"/>
      <c r="OHD232" s="29"/>
      <c r="OHE232" s="29"/>
      <c r="OHF232" s="29"/>
      <c r="OHG232" s="29"/>
      <c r="OHH232" s="29"/>
      <c r="OHI232" s="29"/>
      <c r="OHJ232" s="29"/>
      <c r="OHK232" s="29"/>
      <c r="OHL232" s="29"/>
      <c r="OHM232" s="29"/>
      <c r="OHN232" s="29"/>
      <c r="OHO232" s="29"/>
      <c r="OHP232" s="29"/>
      <c r="OHQ232" s="29"/>
      <c r="OHR232" s="29"/>
      <c r="OHS232" s="29"/>
      <c r="OHT232" s="29"/>
      <c r="OHU232" s="29"/>
      <c r="OHV232" s="29"/>
      <c r="OHW232" s="29"/>
      <c r="OHX232" s="29"/>
      <c r="OHY232" s="29"/>
      <c r="OHZ232" s="29"/>
      <c r="OIA232" s="29"/>
      <c r="OIB232" s="29"/>
      <c r="OIC232" s="29"/>
      <c r="OID232" s="29"/>
      <c r="OIE232" s="29"/>
      <c r="OIF232" s="29"/>
      <c r="OIG232" s="29"/>
      <c r="OIH232" s="29"/>
      <c r="OII232" s="29"/>
      <c r="OIJ232" s="29"/>
      <c r="OIK232" s="29"/>
      <c r="OIL232" s="29"/>
      <c r="OIM232" s="29"/>
      <c r="OIN232" s="29"/>
      <c r="OIO232" s="29"/>
      <c r="OIP232" s="29"/>
      <c r="OIQ232" s="29"/>
      <c r="OIR232" s="29"/>
      <c r="OIS232" s="29"/>
      <c r="OIT232" s="29"/>
      <c r="OIU232" s="29"/>
      <c r="OIV232" s="29"/>
      <c r="OIW232" s="29"/>
      <c r="OIX232" s="29"/>
      <c r="OIY232" s="29"/>
      <c r="OIZ232" s="29"/>
      <c r="OJA232" s="29"/>
      <c r="OJB232" s="29"/>
      <c r="OJC232" s="29"/>
      <c r="OJD232" s="29"/>
      <c r="OJE232" s="29"/>
      <c r="OJF232" s="29"/>
      <c r="OJG232" s="29"/>
      <c r="OJH232" s="29"/>
      <c r="OJI232" s="29"/>
      <c r="OJJ232" s="29"/>
      <c r="OJK232" s="29"/>
      <c r="OJL232" s="29"/>
      <c r="OJM232" s="29"/>
      <c r="OJN232" s="29"/>
      <c r="OJO232" s="29"/>
      <c r="OJP232" s="29"/>
      <c r="OJQ232" s="29"/>
      <c r="OJR232" s="29"/>
      <c r="OJS232" s="29"/>
      <c r="OJT232" s="29"/>
      <c r="OJU232" s="29"/>
      <c r="OJV232" s="29"/>
      <c r="OJW232" s="29"/>
      <c r="OJX232" s="29"/>
      <c r="OJY232" s="29"/>
      <c r="OJZ232" s="29"/>
      <c r="OKA232" s="29"/>
      <c r="OKB232" s="29"/>
      <c r="OKC232" s="29"/>
      <c r="OKD232" s="29"/>
      <c r="OKE232" s="29"/>
      <c r="OKF232" s="29"/>
      <c r="OKG232" s="29"/>
      <c r="OKH232" s="29"/>
      <c r="OKI232" s="29"/>
      <c r="OKJ232" s="29"/>
      <c r="OKK232" s="29"/>
      <c r="OKL232" s="29"/>
      <c r="OKM232" s="29"/>
      <c r="OKN232" s="29"/>
      <c r="OKO232" s="29"/>
      <c r="OKP232" s="29"/>
      <c r="OKQ232" s="29"/>
      <c r="OKR232" s="29"/>
      <c r="OKS232" s="29"/>
      <c r="OKT232" s="29"/>
      <c r="OKU232" s="29"/>
      <c r="OKV232" s="29"/>
      <c r="OKW232" s="29"/>
      <c r="OKX232" s="29"/>
      <c r="OKY232" s="29"/>
      <c r="OKZ232" s="29"/>
      <c r="OLA232" s="29"/>
      <c r="OLB232" s="29"/>
      <c r="OLC232" s="29"/>
      <c r="OLD232" s="29"/>
      <c r="OLE232" s="29"/>
      <c r="OLF232" s="29"/>
      <c r="OLG232" s="29"/>
      <c r="OLH232" s="29"/>
      <c r="OLI232" s="29"/>
      <c r="OLJ232" s="29"/>
      <c r="OLK232" s="29"/>
      <c r="OLL232" s="29"/>
      <c r="OLM232" s="29"/>
      <c r="OLN232" s="29"/>
      <c r="OLO232" s="29"/>
      <c r="OLP232" s="29"/>
      <c r="OLQ232" s="29"/>
      <c r="OLR232" s="29"/>
      <c r="OLS232" s="29"/>
      <c r="OLT232" s="29"/>
      <c r="OLU232" s="29"/>
      <c r="OLV232" s="29"/>
      <c r="OLW232" s="29"/>
      <c r="OLX232" s="29"/>
      <c r="OLY232" s="29"/>
      <c r="OLZ232" s="29"/>
      <c r="OMA232" s="29"/>
      <c r="OMB232" s="29"/>
      <c r="OMC232" s="29"/>
      <c r="OMD232" s="29"/>
      <c r="OME232" s="29"/>
      <c r="OMF232" s="29"/>
      <c r="OMG232" s="29"/>
      <c r="OMH232" s="29"/>
      <c r="OMI232" s="29"/>
      <c r="OMJ232" s="29"/>
      <c r="OMK232" s="29"/>
      <c r="OML232" s="29"/>
      <c r="OMM232" s="29"/>
      <c r="OMN232" s="29"/>
      <c r="OMO232" s="29"/>
      <c r="OMP232" s="29"/>
      <c r="OMQ232" s="29"/>
      <c r="OMR232" s="29"/>
      <c r="OMS232" s="29"/>
      <c r="OMT232" s="29"/>
      <c r="OMU232" s="29"/>
      <c r="OMV232" s="29"/>
      <c r="OMW232" s="29"/>
      <c r="OMX232" s="29"/>
      <c r="OMY232" s="29"/>
      <c r="OMZ232" s="29"/>
      <c r="ONA232" s="29"/>
      <c r="ONB232" s="29"/>
      <c r="ONC232" s="29"/>
      <c r="OND232" s="29"/>
      <c r="ONE232" s="29"/>
      <c r="ONF232" s="29"/>
      <c r="ONG232" s="29"/>
      <c r="ONH232" s="29"/>
      <c r="ONI232" s="29"/>
      <c r="ONJ232" s="29"/>
      <c r="ONK232" s="29"/>
      <c r="ONL232" s="29"/>
      <c r="ONM232" s="29"/>
      <c r="ONN232" s="29"/>
      <c r="ONO232" s="29"/>
      <c r="ONP232" s="29"/>
      <c r="ONQ232" s="29"/>
      <c r="ONR232" s="29"/>
      <c r="ONS232" s="29"/>
      <c r="ONT232" s="29"/>
      <c r="ONU232" s="29"/>
      <c r="ONV232" s="29"/>
      <c r="ONW232" s="29"/>
      <c r="ONX232" s="29"/>
      <c r="ONY232" s="29"/>
      <c r="ONZ232" s="29"/>
      <c r="OOA232" s="29"/>
      <c r="OOB232" s="29"/>
      <c r="OOC232" s="29"/>
      <c r="OOD232" s="29"/>
      <c r="OOE232" s="29"/>
      <c r="OOF232" s="29"/>
      <c r="OOG232" s="29"/>
      <c r="OOH232" s="29"/>
      <c r="OOI232" s="29"/>
      <c r="OOJ232" s="29"/>
      <c r="OOK232" s="29"/>
      <c r="OOL232" s="29"/>
      <c r="OOM232" s="29"/>
      <c r="OON232" s="29"/>
      <c r="OOO232" s="29"/>
      <c r="OOP232" s="29"/>
      <c r="OOQ232" s="29"/>
      <c r="OOR232" s="29"/>
      <c r="OOS232" s="29"/>
      <c r="OOT232" s="29"/>
      <c r="OOU232" s="29"/>
      <c r="OOV232" s="29"/>
      <c r="OOW232" s="29"/>
      <c r="OOX232" s="29"/>
      <c r="OOY232" s="29"/>
      <c r="OOZ232" s="29"/>
      <c r="OPA232" s="29"/>
      <c r="OPB232" s="29"/>
      <c r="OPC232" s="29"/>
      <c r="OPD232" s="29"/>
      <c r="OPE232" s="29"/>
      <c r="OPF232" s="29"/>
      <c r="OPG232" s="29"/>
      <c r="OPH232" s="29"/>
      <c r="OPI232" s="29"/>
      <c r="OPJ232" s="29"/>
      <c r="OPK232" s="29"/>
      <c r="OPL232" s="29"/>
      <c r="OPM232" s="29"/>
      <c r="OPN232" s="29"/>
      <c r="OPO232" s="29"/>
      <c r="OPP232" s="29"/>
      <c r="OPQ232" s="29"/>
      <c r="OPR232" s="29"/>
      <c r="OPS232" s="29"/>
      <c r="OPT232" s="29"/>
      <c r="OPU232" s="29"/>
      <c r="OPV232" s="29"/>
      <c r="OPW232" s="29"/>
      <c r="OPX232" s="29"/>
      <c r="OPY232" s="29"/>
      <c r="OPZ232" s="29"/>
      <c r="OQA232" s="29"/>
      <c r="OQB232" s="29"/>
      <c r="OQC232" s="29"/>
      <c r="OQD232" s="29"/>
      <c r="OQE232" s="29"/>
      <c r="OQF232" s="29"/>
      <c r="OQG232" s="29"/>
      <c r="OQH232" s="29"/>
      <c r="OQI232" s="29"/>
      <c r="OQJ232" s="29"/>
      <c r="OQK232" s="29"/>
      <c r="OQL232" s="29"/>
      <c r="OQM232" s="29"/>
      <c r="OQN232" s="29"/>
      <c r="OQO232" s="29"/>
      <c r="OQP232" s="29"/>
      <c r="OQQ232" s="29"/>
      <c r="OQR232" s="29"/>
      <c r="OQS232" s="29"/>
      <c r="OQT232" s="29"/>
      <c r="OQU232" s="29"/>
      <c r="OQV232" s="29"/>
      <c r="OQW232" s="29"/>
      <c r="OQX232" s="29"/>
      <c r="OQY232" s="29"/>
      <c r="OQZ232" s="29"/>
      <c r="ORA232" s="29"/>
      <c r="ORB232" s="29"/>
      <c r="ORC232" s="29"/>
      <c r="ORD232" s="29"/>
      <c r="ORE232" s="29"/>
      <c r="ORF232" s="29"/>
      <c r="ORG232" s="29"/>
      <c r="ORH232" s="29"/>
      <c r="ORI232" s="29"/>
      <c r="ORJ232" s="29"/>
      <c r="ORK232" s="29"/>
      <c r="ORL232" s="29"/>
      <c r="ORM232" s="29"/>
      <c r="ORN232" s="29"/>
      <c r="ORO232" s="29"/>
      <c r="ORP232" s="29"/>
      <c r="ORQ232" s="29"/>
      <c r="ORR232" s="29"/>
      <c r="ORS232" s="29"/>
      <c r="ORT232" s="29"/>
      <c r="ORU232" s="29"/>
      <c r="ORV232" s="29"/>
      <c r="ORW232" s="29"/>
      <c r="ORX232" s="29"/>
      <c r="ORY232" s="29"/>
      <c r="ORZ232" s="29"/>
      <c r="OSA232" s="29"/>
      <c r="OSB232" s="29"/>
      <c r="OSC232" s="29"/>
      <c r="OSD232" s="29"/>
      <c r="OSE232" s="29"/>
      <c r="OSF232" s="29"/>
      <c r="OSG232" s="29"/>
      <c r="OSH232" s="29"/>
      <c r="OSI232" s="29"/>
      <c r="OSJ232" s="29"/>
      <c r="OSK232" s="29"/>
      <c r="OSL232" s="29"/>
      <c r="OSM232" s="29"/>
      <c r="OSN232" s="29"/>
      <c r="OSO232" s="29"/>
      <c r="OSP232" s="29"/>
      <c r="OSQ232" s="29"/>
      <c r="OSR232" s="29"/>
      <c r="OSS232" s="29"/>
      <c r="OST232" s="29"/>
      <c r="OSU232" s="29"/>
      <c r="OSV232" s="29"/>
      <c r="OSW232" s="29"/>
      <c r="OSX232" s="29"/>
      <c r="OSY232" s="29"/>
      <c r="OSZ232" s="29"/>
      <c r="OTA232" s="29"/>
      <c r="OTB232" s="29"/>
      <c r="OTC232" s="29"/>
      <c r="OTD232" s="29"/>
      <c r="OTE232" s="29"/>
      <c r="OTF232" s="29"/>
      <c r="OTG232" s="29"/>
      <c r="OTH232" s="29"/>
      <c r="OTI232" s="29"/>
      <c r="OTJ232" s="29"/>
      <c r="OTK232" s="29"/>
      <c r="OTL232" s="29"/>
      <c r="OTM232" s="29"/>
      <c r="OTN232" s="29"/>
      <c r="OTO232" s="29"/>
      <c r="OTP232" s="29"/>
      <c r="OTQ232" s="29"/>
      <c r="OTR232" s="29"/>
      <c r="OTS232" s="29"/>
      <c r="OTT232" s="29"/>
      <c r="OTU232" s="29"/>
      <c r="OTV232" s="29"/>
      <c r="OTW232" s="29"/>
      <c r="OTX232" s="29"/>
      <c r="OTY232" s="29"/>
      <c r="OTZ232" s="29"/>
      <c r="OUA232" s="29"/>
      <c r="OUB232" s="29"/>
      <c r="OUC232" s="29"/>
      <c r="OUD232" s="29"/>
      <c r="OUE232" s="29"/>
      <c r="OUF232" s="29"/>
      <c r="OUG232" s="29"/>
      <c r="OUH232" s="29"/>
      <c r="OUI232" s="29"/>
      <c r="OUJ232" s="29"/>
      <c r="OUK232" s="29"/>
      <c r="OUL232" s="29"/>
      <c r="OUM232" s="29"/>
      <c r="OUN232" s="29"/>
      <c r="OUO232" s="29"/>
      <c r="OUP232" s="29"/>
      <c r="OUQ232" s="29"/>
      <c r="OUR232" s="29"/>
      <c r="OUS232" s="29"/>
      <c r="OUT232" s="29"/>
      <c r="OUU232" s="29"/>
      <c r="OUV232" s="29"/>
      <c r="OUW232" s="29"/>
      <c r="OUX232" s="29"/>
      <c r="OUY232" s="29"/>
      <c r="OUZ232" s="29"/>
      <c r="OVA232" s="29"/>
      <c r="OVB232" s="29"/>
      <c r="OVC232" s="29"/>
      <c r="OVD232" s="29"/>
      <c r="OVE232" s="29"/>
      <c r="OVF232" s="29"/>
      <c r="OVG232" s="29"/>
      <c r="OVH232" s="29"/>
      <c r="OVI232" s="29"/>
      <c r="OVJ232" s="29"/>
      <c r="OVK232" s="29"/>
      <c r="OVL232" s="29"/>
      <c r="OVM232" s="29"/>
      <c r="OVN232" s="29"/>
      <c r="OVO232" s="29"/>
      <c r="OVP232" s="29"/>
      <c r="OVQ232" s="29"/>
      <c r="OVR232" s="29"/>
      <c r="OVS232" s="29"/>
      <c r="OVT232" s="29"/>
      <c r="OVU232" s="29"/>
      <c r="OVV232" s="29"/>
      <c r="OVW232" s="29"/>
      <c r="OVX232" s="29"/>
      <c r="OVY232" s="29"/>
      <c r="OVZ232" s="29"/>
      <c r="OWA232" s="29"/>
      <c r="OWB232" s="29"/>
      <c r="OWC232" s="29"/>
      <c r="OWD232" s="29"/>
      <c r="OWE232" s="29"/>
      <c r="OWF232" s="29"/>
      <c r="OWG232" s="29"/>
      <c r="OWH232" s="29"/>
      <c r="OWI232" s="29"/>
      <c r="OWJ232" s="29"/>
      <c r="OWK232" s="29"/>
      <c r="OWL232" s="29"/>
      <c r="OWM232" s="29"/>
      <c r="OWN232" s="29"/>
      <c r="OWO232" s="29"/>
      <c r="OWP232" s="29"/>
      <c r="OWQ232" s="29"/>
      <c r="OWR232" s="29"/>
      <c r="OWS232" s="29"/>
      <c r="OWT232" s="29"/>
      <c r="OWU232" s="29"/>
      <c r="OWV232" s="29"/>
      <c r="OWW232" s="29"/>
      <c r="OWX232" s="29"/>
      <c r="OWY232" s="29"/>
      <c r="OWZ232" s="29"/>
      <c r="OXA232" s="29"/>
      <c r="OXB232" s="29"/>
      <c r="OXC232" s="29"/>
      <c r="OXD232" s="29"/>
      <c r="OXE232" s="29"/>
      <c r="OXF232" s="29"/>
      <c r="OXG232" s="29"/>
      <c r="OXH232" s="29"/>
      <c r="OXI232" s="29"/>
      <c r="OXJ232" s="29"/>
      <c r="OXK232" s="29"/>
      <c r="OXL232" s="29"/>
      <c r="OXM232" s="29"/>
      <c r="OXN232" s="29"/>
      <c r="OXO232" s="29"/>
      <c r="OXP232" s="29"/>
      <c r="OXQ232" s="29"/>
      <c r="OXR232" s="29"/>
      <c r="OXS232" s="29"/>
      <c r="OXT232" s="29"/>
      <c r="OXU232" s="29"/>
      <c r="OXV232" s="29"/>
      <c r="OXW232" s="29"/>
      <c r="OXX232" s="29"/>
      <c r="OXY232" s="29"/>
      <c r="OXZ232" s="29"/>
      <c r="OYA232" s="29"/>
      <c r="OYB232" s="29"/>
      <c r="OYC232" s="29"/>
      <c r="OYD232" s="29"/>
      <c r="OYE232" s="29"/>
      <c r="OYF232" s="29"/>
      <c r="OYG232" s="29"/>
      <c r="OYH232" s="29"/>
      <c r="OYI232" s="29"/>
      <c r="OYJ232" s="29"/>
      <c r="OYK232" s="29"/>
      <c r="OYL232" s="29"/>
      <c r="OYM232" s="29"/>
      <c r="OYN232" s="29"/>
      <c r="OYO232" s="29"/>
      <c r="OYP232" s="29"/>
      <c r="OYQ232" s="29"/>
      <c r="OYR232" s="29"/>
      <c r="OYS232" s="29"/>
      <c r="OYT232" s="29"/>
      <c r="OYU232" s="29"/>
      <c r="OYV232" s="29"/>
      <c r="OYW232" s="29"/>
      <c r="OYX232" s="29"/>
      <c r="OYY232" s="29"/>
      <c r="OYZ232" s="29"/>
      <c r="OZA232" s="29"/>
      <c r="OZB232" s="29"/>
      <c r="OZC232" s="29"/>
      <c r="OZD232" s="29"/>
      <c r="OZE232" s="29"/>
      <c r="OZF232" s="29"/>
      <c r="OZG232" s="29"/>
      <c r="OZH232" s="29"/>
      <c r="OZI232" s="29"/>
      <c r="OZJ232" s="29"/>
      <c r="OZK232" s="29"/>
      <c r="OZL232" s="29"/>
      <c r="OZM232" s="29"/>
      <c r="OZN232" s="29"/>
      <c r="OZO232" s="29"/>
      <c r="OZP232" s="29"/>
      <c r="OZQ232" s="29"/>
      <c r="OZR232" s="29"/>
      <c r="OZS232" s="29"/>
      <c r="OZT232" s="29"/>
      <c r="OZU232" s="29"/>
      <c r="OZV232" s="29"/>
      <c r="OZW232" s="29"/>
      <c r="OZX232" s="29"/>
      <c r="OZY232" s="29"/>
      <c r="OZZ232" s="29"/>
      <c r="PAA232" s="29"/>
      <c r="PAB232" s="29"/>
      <c r="PAC232" s="29"/>
      <c r="PAD232" s="29"/>
      <c r="PAE232" s="29"/>
      <c r="PAF232" s="29"/>
      <c r="PAG232" s="29"/>
      <c r="PAH232" s="29"/>
      <c r="PAI232" s="29"/>
      <c r="PAJ232" s="29"/>
      <c r="PAK232" s="29"/>
      <c r="PAL232" s="29"/>
      <c r="PAM232" s="29"/>
      <c r="PAN232" s="29"/>
      <c r="PAO232" s="29"/>
      <c r="PAP232" s="29"/>
      <c r="PAQ232" s="29"/>
      <c r="PAR232" s="29"/>
      <c r="PAS232" s="29"/>
      <c r="PAT232" s="29"/>
      <c r="PAU232" s="29"/>
      <c r="PAV232" s="29"/>
      <c r="PAW232" s="29"/>
      <c r="PAX232" s="29"/>
      <c r="PAY232" s="29"/>
      <c r="PAZ232" s="29"/>
      <c r="PBA232" s="29"/>
      <c r="PBB232" s="29"/>
      <c r="PBC232" s="29"/>
      <c r="PBD232" s="29"/>
      <c r="PBE232" s="29"/>
      <c r="PBF232" s="29"/>
      <c r="PBG232" s="29"/>
      <c r="PBH232" s="29"/>
      <c r="PBI232" s="29"/>
      <c r="PBJ232" s="29"/>
      <c r="PBK232" s="29"/>
      <c r="PBL232" s="29"/>
      <c r="PBM232" s="29"/>
      <c r="PBN232" s="29"/>
      <c r="PBO232" s="29"/>
      <c r="PBP232" s="29"/>
      <c r="PBQ232" s="29"/>
      <c r="PBR232" s="29"/>
      <c r="PBS232" s="29"/>
      <c r="PBT232" s="29"/>
      <c r="PBU232" s="29"/>
      <c r="PBV232" s="29"/>
      <c r="PBW232" s="29"/>
      <c r="PBX232" s="29"/>
      <c r="PBY232" s="29"/>
      <c r="PBZ232" s="29"/>
      <c r="PCA232" s="29"/>
      <c r="PCB232" s="29"/>
      <c r="PCC232" s="29"/>
      <c r="PCD232" s="29"/>
      <c r="PCE232" s="29"/>
      <c r="PCF232" s="29"/>
      <c r="PCG232" s="29"/>
      <c r="PCH232" s="29"/>
      <c r="PCI232" s="29"/>
      <c r="PCJ232" s="29"/>
      <c r="PCK232" s="29"/>
      <c r="PCL232" s="29"/>
      <c r="PCM232" s="29"/>
      <c r="PCN232" s="29"/>
      <c r="PCO232" s="29"/>
      <c r="PCP232" s="29"/>
      <c r="PCQ232" s="29"/>
      <c r="PCR232" s="29"/>
      <c r="PCS232" s="29"/>
      <c r="PCT232" s="29"/>
      <c r="PCU232" s="29"/>
      <c r="PCV232" s="29"/>
      <c r="PCW232" s="29"/>
      <c r="PCX232" s="29"/>
      <c r="PCY232" s="29"/>
      <c r="PCZ232" s="29"/>
      <c r="PDA232" s="29"/>
      <c r="PDB232" s="29"/>
      <c r="PDC232" s="29"/>
      <c r="PDD232" s="29"/>
      <c r="PDE232" s="29"/>
      <c r="PDF232" s="29"/>
      <c r="PDG232" s="29"/>
      <c r="PDH232" s="29"/>
      <c r="PDI232" s="29"/>
      <c r="PDJ232" s="29"/>
      <c r="PDK232" s="29"/>
      <c r="PDL232" s="29"/>
      <c r="PDM232" s="29"/>
      <c r="PDN232" s="29"/>
      <c r="PDO232" s="29"/>
      <c r="PDP232" s="29"/>
      <c r="PDQ232" s="29"/>
      <c r="PDR232" s="29"/>
      <c r="PDS232" s="29"/>
      <c r="PDT232" s="29"/>
      <c r="PDU232" s="29"/>
      <c r="PDV232" s="29"/>
      <c r="PDW232" s="29"/>
      <c r="PDX232" s="29"/>
      <c r="PDY232" s="29"/>
      <c r="PDZ232" s="29"/>
      <c r="PEA232" s="29"/>
      <c r="PEB232" s="29"/>
      <c r="PEC232" s="29"/>
      <c r="PED232" s="29"/>
      <c r="PEE232" s="29"/>
      <c r="PEF232" s="29"/>
      <c r="PEG232" s="29"/>
      <c r="PEH232" s="29"/>
      <c r="PEI232" s="29"/>
      <c r="PEJ232" s="29"/>
      <c r="PEK232" s="29"/>
      <c r="PEL232" s="29"/>
      <c r="PEM232" s="29"/>
      <c r="PEN232" s="29"/>
      <c r="PEO232" s="29"/>
      <c r="PEP232" s="29"/>
      <c r="PEQ232" s="29"/>
      <c r="PER232" s="29"/>
      <c r="PES232" s="29"/>
      <c r="PET232" s="29"/>
      <c r="PEU232" s="29"/>
      <c r="PEV232" s="29"/>
      <c r="PEW232" s="29"/>
      <c r="PEX232" s="29"/>
      <c r="PEY232" s="29"/>
      <c r="PEZ232" s="29"/>
      <c r="PFA232" s="29"/>
      <c r="PFB232" s="29"/>
      <c r="PFC232" s="29"/>
      <c r="PFD232" s="29"/>
      <c r="PFE232" s="29"/>
      <c r="PFF232" s="29"/>
      <c r="PFG232" s="29"/>
      <c r="PFH232" s="29"/>
      <c r="PFI232" s="29"/>
      <c r="PFJ232" s="29"/>
      <c r="PFK232" s="29"/>
      <c r="PFL232" s="29"/>
      <c r="PFM232" s="29"/>
      <c r="PFN232" s="29"/>
      <c r="PFO232" s="29"/>
      <c r="PFP232" s="29"/>
      <c r="PFQ232" s="29"/>
      <c r="PFR232" s="29"/>
      <c r="PFS232" s="29"/>
      <c r="PFT232" s="29"/>
      <c r="PFU232" s="29"/>
      <c r="PFV232" s="29"/>
      <c r="PFW232" s="29"/>
      <c r="PFX232" s="29"/>
      <c r="PFY232" s="29"/>
      <c r="PFZ232" s="29"/>
      <c r="PGA232" s="29"/>
      <c r="PGB232" s="29"/>
      <c r="PGC232" s="29"/>
      <c r="PGD232" s="29"/>
      <c r="PGE232" s="29"/>
      <c r="PGF232" s="29"/>
      <c r="PGG232" s="29"/>
      <c r="PGH232" s="29"/>
      <c r="PGI232" s="29"/>
      <c r="PGJ232" s="29"/>
      <c r="PGK232" s="29"/>
      <c r="PGL232" s="29"/>
      <c r="PGM232" s="29"/>
      <c r="PGN232" s="29"/>
      <c r="PGO232" s="29"/>
      <c r="PGP232" s="29"/>
      <c r="PGQ232" s="29"/>
      <c r="PGR232" s="29"/>
      <c r="PGS232" s="29"/>
      <c r="PGT232" s="29"/>
      <c r="PGU232" s="29"/>
      <c r="PGV232" s="29"/>
      <c r="PGW232" s="29"/>
      <c r="PGX232" s="29"/>
      <c r="PGY232" s="29"/>
      <c r="PGZ232" s="29"/>
      <c r="PHA232" s="29"/>
      <c r="PHB232" s="29"/>
      <c r="PHC232" s="29"/>
      <c r="PHD232" s="29"/>
      <c r="PHE232" s="29"/>
      <c r="PHF232" s="29"/>
      <c r="PHG232" s="29"/>
      <c r="PHH232" s="29"/>
      <c r="PHI232" s="29"/>
      <c r="PHJ232" s="29"/>
      <c r="PHK232" s="29"/>
      <c r="PHL232" s="29"/>
      <c r="PHM232" s="29"/>
      <c r="PHN232" s="29"/>
      <c r="PHO232" s="29"/>
      <c r="PHP232" s="29"/>
      <c r="PHQ232" s="29"/>
      <c r="PHR232" s="29"/>
      <c r="PHS232" s="29"/>
      <c r="PHT232" s="29"/>
      <c r="PHU232" s="29"/>
      <c r="PHV232" s="29"/>
      <c r="PHW232" s="29"/>
      <c r="PHX232" s="29"/>
      <c r="PHY232" s="29"/>
      <c r="PHZ232" s="29"/>
      <c r="PIA232" s="29"/>
      <c r="PIB232" s="29"/>
      <c r="PIC232" s="29"/>
      <c r="PID232" s="29"/>
      <c r="PIE232" s="29"/>
      <c r="PIF232" s="29"/>
      <c r="PIG232" s="29"/>
      <c r="PIH232" s="29"/>
      <c r="PII232" s="29"/>
      <c r="PIJ232" s="29"/>
      <c r="PIK232" s="29"/>
      <c r="PIL232" s="29"/>
      <c r="PIM232" s="29"/>
      <c r="PIN232" s="29"/>
      <c r="PIO232" s="29"/>
      <c r="PIP232" s="29"/>
      <c r="PIQ232" s="29"/>
      <c r="PIR232" s="29"/>
      <c r="PIS232" s="29"/>
      <c r="PIT232" s="29"/>
      <c r="PIU232" s="29"/>
      <c r="PIV232" s="29"/>
      <c r="PIW232" s="29"/>
      <c r="PIX232" s="29"/>
      <c r="PIY232" s="29"/>
      <c r="PIZ232" s="29"/>
      <c r="PJA232" s="29"/>
      <c r="PJB232" s="29"/>
      <c r="PJC232" s="29"/>
      <c r="PJD232" s="29"/>
      <c r="PJE232" s="29"/>
      <c r="PJF232" s="29"/>
      <c r="PJG232" s="29"/>
      <c r="PJH232" s="29"/>
      <c r="PJI232" s="29"/>
      <c r="PJJ232" s="29"/>
      <c r="PJK232" s="29"/>
      <c r="PJL232" s="29"/>
      <c r="PJM232" s="29"/>
      <c r="PJN232" s="29"/>
      <c r="PJO232" s="29"/>
      <c r="PJP232" s="29"/>
      <c r="PJQ232" s="29"/>
      <c r="PJR232" s="29"/>
      <c r="PJS232" s="29"/>
      <c r="PJT232" s="29"/>
      <c r="PJU232" s="29"/>
      <c r="PJV232" s="29"/>
      <c r="PJW232" s="29"/>
      <c r="PJX232" s="29"/>
      <c r="PJY232" s="29"/>
      <c r="PJZ232" s="29"/>
      <c r="PKA232" s="29"/>
      <c r="PKB232" s="29"/>
      <c r="PKC232" s="29"/>
      <c r="PKD232" s="29"/>
      <c r="PKE232" s="29"/>
      <c r="PKF232" s="29"/>
      <c r="PKG232" s="29"/>
      <c r="PKH232" s="29"/>
      <c r="PKI232" s="29"/>
      <c r="PKJ232" s="29"/>
      <c r="PKK232" s="29"/>
      <c r="PKL232" s="29"/>
      <c r="PKM232" s="29"/>
      <c r="PKN232" s="29"/>
      <c r="PKO232" s="29"/>
      <c r="PKP232" s="29"/>
      <c r="PKQ232" s="29"/>
      <c r="PKR232" s="29"/>
      <c r="PKS232" s="29"/>
      <c r="PKT232" s="29"/>
      <c r="PKU232" s="29"/>
      <c r="PKV232" s="29"/>
      <c r="PKW232" s="29"/>
      <c r="PKX232" s="29"/>
      <c r="PKY232" s="29"/>
      <c r="PKZ232" s="29"/>
      <c r="PLA232" s="29"/>
      <c r="PLB232" s="29"/>
      <c r="PLC232" s="29"/>
      <c r="PLD232" s="29"/>
      <c r="PLE232" s="29"/>
      <c r="PLF232" s="29"/>
      <c r="PLG232" s="29"/>
      <c r="PLH232" s="29"/>
      <c r="PLI232" s="29"/>
      <c r="PLJ232" s="29"/>
      <c r="PLK232" s="29"/>
      <c r="PLL232" s="29"/>
      <c r="PLM232" s="29"/>
      <c r="PLN232" s="29"/>
      <c r="PLO232" s="29"/>
      <c r="PLP232" s="29"/>
      <c r="PLQ232" s="29"/>
      <c r="PLR232" s="29"/>
      <c r="PLS232" s="29"/>
      <c r="PLT232" s="29"/>
      <c r="PLU232" s="29"/>
      <c r="PLV232" s="29"/>
      <c r="PLW232" s="29"/>
      <c r="PLX232" s="29"/>
      <c r="PLY232" s="29"/>
      <c r="PLZ232" s="29"/>
      <c r="PMA232" s="29"/>
      <c r="PMB232" s="29"/>
      <c r="PMC232" s="29"/>
      <c r="PMD232" s="29"/>
      <c r="PME232" s="29"/>
      <c r="PMF232" s="29"/>
      <c r="PMG232" s="29"/>
      <c r="PMH232" s="29"/>
      <c r="PMI232" s="29"/>
      <c r="PMJ232" s="29"/>
      <c r="PMK232" s="29"/>
      <c r="PML232" s="29"/>
      <c r="PMM232" s="29"/>
      <c r="PMN232" s="29"/>
      <c r="PMO232" s="29"/>
      <c r="PMP232" s="29"/>
      <c r="PMQ232" s="29"/>
      <c r="PMR232" s="29"/>
      <c r="PMS232" s="29"/>
      <c r="PMT232" s="29"/>
      <c r="PMU232" s="29"/>
      <c r="PMV232" s="29"/>
      <c r="PMW232" s="29"/>
      <c r="PMX232" s="29"/>
      <c r="PMY232" s="29"/>
      <c r="PMZ232" s="29"/>
      <c r="PNA232" s="29"/>
      <c r="PNB232" s="29"/>
      <c r="PNC232" s="29"/>
      <c r="PND232" s="29"/>
      <c r="PNE232" s="29"/>
      <c r="PNF232" s="29"/>
      <c r="PNG232" s="29"/>
      <c r="PNH232" s="29"/>
      <c r="PNI232" s="29"/>
      <c r="PNJ232" s="29"/>
      <c r="PNK232" s="29"/>
      <c r="PNL232" s="29"/>
      <c r="PNM232" s="29"/>
      <c r="PNN232" s="29"/>
      <c r="PNO232" s="29"/>
      <c r="PNP232" s="29"/>
      <c r="PNQ232" s="29"/>
      <c r="PNR232" s="29"/>
      <c r="PNS232" s="29"/>
      <c r="PNT232" s="29"/>
      <c r="PNU232" s="29"/>
      <c r="PNV232" s="29"/>
      <c r="PNW232" s="29"/>
      <c r="PNX232" s="29"/>
      <c r="PNY232" s="29"/>
      <c r="PNZ232" s="29"/>
      <c r="POA232" s="29"/>
      <c r="POB232" s="29"/>
      <c r="POC232" s="29"/>
      <c r="POD232" s="29"/>
      <c r="POE232" s="29"/>
      <c r="POF232" s="29"/>
      <c r="POG232" s="29"/>
      <c r="POH232" s="29"/>
      <c r="POI232" s="29"/>
      <c r="POJ232" s="29"/>
      <c r="POK232" s="29"/>
      <c r="POL232" s="29"/>
      <c r="POM232" s="29"/>
      <c r="PON232" s="29"/>
      <c r="POO232" s="29"/>
      <c r="POP232" s="29"/>
      <c r="POQ232" s="29"/>
      <c r="POR232" s="29"/>
      <c r="POS232" s="29"/>
      <c r="POT232" s="29"/>
      <c r="POU232" s="29"/>
      <c r="POV232" s="29"/>
      <c r="POW232" s="29"/>
      <c r="POX232" s="29"/>
      <c r="POY232" s="29"/>
      <c r="POZ232" s="29"/>
      <c r="PPA232" s="29"/>
      <c r="PPB232" s="29"/>
      <c r="PPC232" s="29"/>
      <c r="PPD232" s="29"/>
      <c r="PPE232" s="29"/>
      <c r="PPF232" s="29"/>
      <c r="PPG232" s="29"/>
      <c r="PPH232" s="29"/>
      <c r="PPI232" s="29"/>
      <c r="PPJ232" s="29"/>
      <c r="PPK232" s="29"/>
      <c r="PPL232" s="29"/>
      <c r="PPM232" s="29"/>
      <c r="PPN232" s="29"/>
      <c r="PPO232" s="29"/>
      <c r="PPP232" s="29"/>
      <c r="PPQ232" s="29"/>
      <c r="PPR232" s="29"/>
      <c r="PPS232" s="29"/>
      <c r="PPT232" s="29"/>
      <c r="PPU232" s="29"/>
      <c r="PPV232" s="29"/>
      <c r="PPW232" s="29"/>
      <c r="PPX232" s="29"/>
      <c r="PPY232" s="29"/>
      <c r="PPZ232" s="29"/>
      <c r="PQA232" s="29"/>
      <c r="PQB232" s="29"/>
      <c r="PQC232" s="29"/>
      <c r="PQD232" s="29"/>
      <c r="PQE232" s="29"/>
      <c r="PQF232" s="29"/>
      <c r="PQG232" s="29"/>
      <c r="PQH232" s="29"/>
      <c r="PQI232" s="29"/>
      <c r="PQJ232" s="29"/>
      <c r="PQK232" s="29"/>
      <c r="PQL232" s="29"/>
      <c r="PQM232" s="29"/>
      <c r="PQN232" s="29"/>
      <c r="PQO232" s="29"/>
      <c r="PQP232" s="29"/>
      <c r="PQQ232" s="29"/>
      <c r="PQR232" s="29"/>
      <c r="PQS232" s="29"/>
      <c r="PQT232" s="29"/>
      <c r="PQU232" s="29"/>
      <c r="PQV232" s="29"/>
      <c r="PQW232" s="29"/>
      <c r="PQX232" s="29"/>
      <c r="PQY232" s="29"/>
      <c r="PQZ232" s="29"/>
      <c r="PRA232" s="29"/>
      <c r="PRB232" s="29"/>
      <c r="PRC232" s="29"/>
      <c r="PRD232" s="29"/>
      <c r="PRE232" s="29"/>
      <c r="PRF232" s="29"/>
      <c r="PRG232" s="29"/>
      <c r="PRH232" s="29"/>
      <c r="PRI232" s="29"/>
      <c r="PRJ232" s="29"/>
      <c r="PRK232" s="29"/>
      <c r="PRL232" s="29"/>
      <c r="PRM232" s="29"/>
      <c r="PRN232" s="29"/>
      <c r="PRO232" s="29"/>
      <c r="PRP232" s="29"/>
      <c r="PRQ232" s="29"/>
      <c r="PRR232" s="29"/>
      <c r="PRS232" s="29"/>
      <c r="PRT232" s="29"/>
      <c r="PRU232" s="29"/>
      <c r="PRV232" s="29"/>
      <c r="PRW232" s="29"/>
      <c r="PRX232" s="29"/>
      <c r="PRY232" s="29"/>
      <c r="PRZ232" s="29"/>
      <c r="PSA232" s="29"/>
      <c r="PSB232" s="29"/>
      <c r="PSC232" s="29"/>
      <c r="PSD232" s="29"/>
      <c r="PSE232" s="29"/>
      <c r="PSF232" s="29"/>
      <c r="PSG232" s="29"/>
      <c r="PSH232" s="29"/>
      <c r="PSI232" s="29"/>
      <c r="PSJ232" s="29"/>
      <c r="PSK232" s="29"/>
      <c r="PSL232" s="29"/>
      <c r="PSM232" s="29"/>
      <c r="PSN232" s="29"/>
      <c r="PSO232" s="29"/>
      <c r="PSP232" s="29"/>
      <c r="PSQ232" s="29"/>
      <c r="PSR232" s="29"/>
      <c r="PSS232" s="29"/>
      <c r="PST232" s="29"/>
      <c r="PSU232" s="29"/>
      <c r="PSV232" s="29"/>
      <c r="PSW232" s="29"/>
      <c r="PSX232" s="29"/>
      <c r="PSY232" s="29"/>
      <c r="PSZ232" s="29"/>
      <c r="PTA232" s="29"/>
      <c r="PTB232" s="29"/>
      <c r="PTC232" s="29"/>
      <c r="PTD232" s="29"/>
      <c r="PTE232" s="29"/>
      <c r="PTF232" s="29"/>
      <c r="PTG232" s="29"/>
      <c r="PTH232" s="29"/>
      <c r="PTI232" s="29"/>
      <c r="PTJ232" s="29"/>
      <c r="PTK232" s="29"/>
      <c r="PTL232" s="29"/>
      <c r="PTM232" s="29"/>
      <c r="PTN232" s="29"/>
      <c r="PTO232" s="29"/>
      <c r="PTP232" s="29"/>
      <c r="PTQ232" s="29"/>
      <c r="PTR232" s="29"/>
      <c r="PTS232" s="29"/>
      <c r="PTT232" s="29"/>
      <c r="PTU232" s="29"/>
      <c r="PTV232" s="29"/>
      <c r="PTW232" s="29"/>
      <c r="PTX232" s="29"/>
      <c r="PTY232" s="29"/>
      <c r="PTZ232" s="29"/>
      <c r="PUA232" s="29"/>
      <c r="PUB232" s="29"/>
      <c r="PUC232" s="29"/>
      <c r="PUD232" s="29"/>
      <c r="PUE232" s="29"/>
      <c r="PUF232" s="29"/>
      <c r="PUG232" s="29"/>
      <c r="PUH232" s="29"/>
      <c r="PUI232" s="29"/>
      <c r="PUJ232" s="29"/>
      <c r="PUK232" s="29"/>
      <c r="PUL232" s="29"/>
      <c r="PUM232" s="29"/>
      <c r="PUN232" s="29"/>
      <c r="PUO232" s="29"/>
      <c r="PUP232" s="29"/>
      <c r="PUQ232" s="29"/>
      <c r="PUR232" s="29"/>
      <c r="PUS232" s="29"/>
      <c r="PUT232" s="29"/>
      <c r="PUU232" s="29"/>
      <c r="PUV232" s="29"/>
      <c r="PUW232" s="29"/>
      <c r="PUX232" s="29"/>
      <c r="PUY232" s="29"/>
      <c r="PUZ232" s="29"/>
      <c r="PVA232" s="29"/>
      <c r="PVB232" s="29"/>
      <c r="PVC232" s="29"/>
      <c r="PVD232" s="29"/>
      <c r="PVE232" s="29"/>
      <c r="PVF232" s="29"/>
      <c r="PVG232" s="29"/>
      <c r="PVH232" s="29"/>
      <c r="PVI232" s="29"/>
      <c r="PVJ232" s="29"/>
      <c r="PVK232" s="29"/>
      <c r="PVL232" s="29"/>
      <c r="PVM232" s="29"/>
      <c r="PVN232" s="29"/>
      <c r="PVO232" s="29"/>
      <c r="PVP232" s="29"/>
      <c r="PVQ232" s="29"/>
      <c r="PVR232" s="29"/>
      <c r="PVS232" s="29"/>
      <c r="PVT232" s="29"/>
      <c r="PVU232" s="29"/>
      <c r="PVV232" s="29"/>
      <c r="PVW232" s="29"/>
      <c r="PVX232" s="29"/>
      <c r="PVY232" s="29"/>
      <c r="PVZ232" s="29"/>
      <c r="PWA232" s="29"/>
      <c r="PWB232" s="29"/>
      <c r="PWC232" s="29"/>
      <c r="PWD232" s="29"/>
      <c r="PWE232" s="29"/>
      <c r="PWF232" s="29"/>
      <c r="PWG232" s="29"/>
      <c r="PWH232" s="29"/>
      <c r="PWI232" s="29"/>
      <c r="PWJ232" s="29"/>
      <c r="PWK232" s="29"/>
      <c r="PWL232" s="29"/>
      <c r="PWM232" s="29"/>
      <c r="PWN232" s="29"/>
      <c r="PWO232" s="29"/>
      <c r="PWP232" s="29"/>
      <c r="PWQ232" s="29"/>
      <c r="PWR232" s="29"/>
      <c r="PWS232" s="29"/>
      <c r="PWT232" s="29"/>
      <c r="PWU232" s="29"/>
      <c r="PWV232" s="29"/>
      <c r="PWW232" s="29"/>
      <c r="PWX232" s="29"/>
      <c r="PWY232" s="29"/>
      <c r="PWZ232" s="29"/>
      <c r="PXA232" s="29"/>
      <c r="PXB232" s="29"/>
      <c r="PXC232" s="29"/>
      <c r="PXD232" s="29"/>
      <c r="PXE232" s="29"/>
      <c r="PXF232" s="29"/>
      <c r="PXG232" s="29"/>
      <c r="PXH232" s="29"/>
      <c r="PXI232" s="29"/>
      <c r="PXJ232" s="29"/>
      <c r="PXK232" s="29"/>
      <c r="PXL232" s="29"/>
      <c r="PXM232" s="29"/>
      <c r="PXN232" s="29"/>
      <c r="PXO232" s="29"/>
      <c r="PXP232" s="29"/>
      <c r="PXQ232" s="29"/>
      <c r="PXR232" s="29"/>
      <c r="PXS232" s="29"/>
      <c r="PXT232" s="29"/>
      <c r="PXU232" s="29"/>
      <c r="PXV232" s="29"/>
      <c r="PXW232" s="29"/>
      <c r="PXX232" s="29"/>
      <c r="PXY232" s="29"/>
      <c r="PXZ232" s="29"/>
      <c r="PYA232" s="29"/>
      <c r="PYB232" s="29"/>
      <c r="PYC232" s="29"/>
      <c r="PYD232" s="29"/>
      <c r="PYE232" s="29"/>
      <c r="PYF232" s="29"/>
      <c r="PYG232" s="29"/>
      <c r="PYH232" s="29"/>
      <c r="PYI232" s="29"/>
      <c r="PYJ232" s="29"/>
      <c r="PYK232" s="29"/>
      <c r="PYL232" s="29"/>
      <c r="PYM232" s="29"/>
      <c r="PYN232" s="29"/>
      <c r="PYO232" s="29"/>
      <c r="PYP232" s="29"/>
      <c r="PYQ232" s="29"/>
      <c r="PYR232" s="29"/>
      <c r="PYS232" s="29"/>
      <c r="PYT232" s="29"/>
      <c r="PYU232" s="29"/>
      <c r="PYV232" s="29"/>
      <c r="PYW232" s="29"/>
      <c r="PYX232" s="29"/>
      <c r="PYY232" s="29"/>
      <c r="PYZ232" s="29"/>
      <c r="PZA232" s="29"/>
      <c r="PZB232" s="29"/>
      <c r="PZC232" s="29"/>
      <c r="PZD232" s="29"/>
      <c r="PZE232" s="29"/>
      <c r="PZF232" s="29"/>
      <c r="PZG232" s="29"/>
      <c r="PZH232" s="29"/>
      <c r="PZI232" s="29"/>
      <c r="PZJ232" s="29"/>
      <c r="PZK232" s="29"/>
      <c r="PZL232" s="29"/>
      <c r="PZM232" s="29"/>
      <c r="PZN232" s="29"/>
      <c r="PZO232" s="29"/>
      <c r="PZP232" s="29"/>
      <c r="PZQ232" s="29"/>
      <c r="PZR232" s="29"/>
      <c r="PZS232" s="29"/>
      <c r="PZT232" s="29"/>
      <c r="PZU232" s="29"/>
      <c r="PZV232" s="29"/>
      <c r="PZW232" s="29"/>
      <c r="PZX232" s="29"/>
      <c r="PZY232" s="29"/>
      <c r="PZZ232" s="29"/>
      <c r="QAA232" s="29"/>
      <c r="QAB232" s="29"/>
      <c r="QAC232" s="29"/>
      <c r="QAD232" s="29"/>
      <c r="QAE232" s="29"/>
      <c r="QAF232" s="29"/>
      <c r="QAG232" s="29"/>
      <c r="QAH232" s="29"/>
      <c r="QAI232" s="29"/>
      <c r="QAJ232" s="29"/>
      <c r="QAK232" s="29"/>
      <c r="QAL232" s="29"/>
      <c r="QAM232" s="29"/>
      <c r="QAN232" s="29"/>
      <c r="QAO232" s="29"/>
      <c r="QAP232" s="29"/>
      <c r="QAQ232" s="29"/>
      <c r="QAR232" s="29"/>
      <c r="QAS232" s="29"/>
      <c r="QAT232" s="29"/>
      <c r="QAU232" s="29"/>
      <c r="QAV232" s="29"/>
      <c r="QAW232" s="29"/>
      <c r="QAX232" s="29"/>
      <c r="QAY232" s="29"/>
      <c r="QAZ232" s="29"/>
      <c r="QBA232" s="29"/>
      <c r="QBB232" s="29"/>
      <c r="QBC232" s="29"/>
      <c r="QBD232" s="29"/>
      <c r="QBE232" s="29"/>
      <c r="QBF232" s="29"/>
      <c r="QBG232" s="29"/>
      <c r="QBH232" s="29"/>
      <c r="QBI232" s="29"/>
      <c r="QBJ232" s="29"/>
      <c r="QBK232" s="29"/>
      <c r="QBL232" s="29"/>
      <c r="QBM232" s="29"/>
      <c r="QBN232" s="29"/>
      <c r="QBO232" s="29"/>
      <c r="QBP232" s="29"/>
      <c r="QBQ232" s="29"/>
      <c r="QBR232" s="29"/>
      <c r="QBS232" s="29"/>
      <c r="QBT232" s="29"/>
      <c r="QBU232" s="29"/>
      <c r="QBV232" s="29"/>
      <c r="QBW232" s="29"/>
      <c r="QBX232" s="29"/>
      <c r="QBY232" s="29"/>
      <c r="QBZ232" s="29"/>
      <c r="QCA232" s="29"/>
      <c r="QCB232" s="29"/>
      <c r="QCC232" s="29"/>
      <c r="QCD232" s="29"/>
      <c r="QCE232" s="29"/>
      <c r="QCF232" s="29"/>
      <c r="QCG232" s="29"/>
      <c r="QCH232" s="29"/>
      <c r="QCI232" s="29"/>
      <c r="QCJ232" s="29"/>
      <c r="QCK232" s="29"/>
      <c r="QCL232" s="29"/>
      <c r="QCM232" s="29"/>
      <c r="QCN232" s="29"/>
      <c r="QCO232" s="29"/>
      <c r="QCP232" s="29"/>
      <c r="QCQ232" s="29"/>
      <c r="QCR232" s="29"/>
      <c r="QCS232" s="29"/>
      <c r="QCT232" s="29"/>
      <c r="QCU232" s="29"/>
      <c r="QCV232" s="29"/>
      <c r="QCW232" s="29"/>
      <c r="QCX232" s="29"/>
      <c r="QCY232" s="29"/>
      <c r="QCZ232" s="29"/>
      <c r="QDA232" s="29"/>
      <c r="QDB232" s="29"/>
      <c r="QDC232" s="29"/>
      <c r="QDD232" s="29"/>
      <c r="QDE232" s="29"/>
      <c r="QDF232" s="29"/>
      <c r="QDG232" s="29"/>
      <c r="QDH232" s="29"/>
      <c r="QDI232" s="29"/>
      <c r="QDJ232" s="29"/>
      <c r="QDK232" s="29"/>
      <c r="QDL232" s="29"/>
      <c r="QDM232" s="29"/>
      <c r="QDN232" s="29"/>
      <c r="QDO232" s="29"/>
      <c r="QDP232" s="29"/>
      <c r="QDQ232" s="29"/>
      <c r="QDR232" s="29"/>
      <c r="QDS232" s="29"/>
      <c r="QDT232" s="29"/>
      <c r="QDU232" s="29"/>
      <c r="QDV232" s="29"/>
      <c r="QDW232" s="29"/>
      <c r="QDX232" s="29"/>
      <c r="QDY232" s="29"/>
      <c r="QDZ232" s="29"/>
      <c r="QEA232" s="29"/>
      <c r="QEB232" s="29"/>
      <c r="QEC232" s="29"/>
      <c r="QED232" s="29"/>
      <c r="QEE232" s="29"/>
      <c r="QEF232" s="29"/>
      <c r="QEG232" s="29"/>
      <c r="QEH232" s="29"/>
      <c r="QEI232" s="29"/>
      <c r="QEJ232" s="29"/>
      <c r="QEK232" s="29"/>
      <c r="QEL232" s="29"/>
      <c r="QEM232" s="29"/>
      <c r="QEN232" s="29"/>
      <c r="QEO232" s="29"/>
      <c r="QEP232" s="29"/>
      <c r="QEQ232" s="29"/>
      <c r="QER232" s="29"/>
      <c r="QES232" s="29"/>
      <c r="QET232" s="29"/>
      <c r="QEU232" s="29"/>
      <c r="QEV232" s="29"/>
      <c r="QEW232" s="29"/>
      <c r="QEX232" s="29"/>
      <c r="QEY232" s="29"/>
      <c r="QEZ232" s="29"/>
      <c r="QFA232" s="29"/>
      <c r="QFB232" s="29"/>
      <c r="QFC232" s="29"/>
      <c r="QFD232" s="29"/>
      <c r="QFE232" s="29"/>
      <c r="QFF232" s="29"/>
      <c r="QFG232" s="29"/>
      <c r="QFH232" s="29"/>
      <c r="QFI232" s="29"/>
      <c r="QFJ232" s="29"/>
      <c r="QFK232" s="29"/>
      <c r="QFL232" s="29"/>
      <c r="QFM232" s="29"/>
      <c r="QFN232" s="29"/>
      <c r="QFO232" s="29"/>
      <c r="QFP232" s="29"/>
      <c r="QFQ232" s="29"/>
      <c r="QFR232" s="29"/>
      <c r="QFS232" s="29"/>
      <c r="QFT232" s="29"/>
      <c r="QFU232" s="29"/>
      <c r="QFV232" s="29"/>
      <c r="QFW232" s="29"/>
      <c r="QFX232" s="29"/>
      <c r="QFY232" s="29"/>
      <c r="QFZ232" s="29"/>
      <c r="QGA232" s="29"/>
      <c r="QGB232" s="29"/>
      <c r="QGC232" s="29"/>
      <c r="QGD232" s="29"/>
      <c r="QGE232" s="29"/>
      <c r="QGF232" s="29"/>
      <c r="QGG232" s="29"/>
      <c r="QGH232" s="29"/>
      <c r="QGI232" s="29"/>
      <c r="QGJ232" s="29"/>
      <c r="QGK232" s="29"/>
      <c r="QGL232" s="29"/>
      <c r="QGM232" s="29"/>
      <c r="QGN232" s="29"/>
      <c r="QGO232" s="29"/>
      <c r="QGP232" s="29"/>
      <c r="QGQ232" s="29"/>
      <c r="QGR232" s="29"/>
      <c r="QGS232" s="29"/>
      <c r="QGT232" s="29"/>
      <c r="QGU232" s="29"/>
      <c r="QGV232" s="29"/>
      <c r="QGW232" s="29"/>
      <c r="QGX232" s="29"/>
      <c r="QGY232" s="29"/>
      <c r="QGZ232" s="29"/>
      <c r="QHA232" s="29"/>
      <c r="QHB232" s="29"/>
      <c r="QHC232" s="29"/>
      <c r="QHD232" s="29"/>
      <c r="QHE232" s="29"/>
      <c r="QHF232" s="29"/>
      <c r="QHG232" s="29"/>
      <c r="QHH232" s="29"/>
      <c r="QHI232" s="29"/>
      <c r="QHJ232" s="29"/>
      <c r="QHK232" s="29"/>
      <c r="QHL232" s="29"/>
      <c r="QHM232" s="29"/>
      <c r="QHN232" s="29"/>
      <c r="QHO232" s="29"/>
      <c r="QHP232" s="29"/>
      <c r="QHQ232" s="29"/>
      <c r="QHR232" s="29"/>
      <c r="QHS232" s="29"/>
      <c r="QHT232" s="29"/>
      <c r="QHU232" s="29"/>
      <c r="QHV232" s="29"/>
      <c r="QHW232" s="29"/>
      <c r="QHX232" s="29"/>
      <c r="QHY232" s="29"/>
      <c r="QHZ232" s="29"/>
      <c r="QIA232" s="29"/>
      <c r="QIB232" s="29"/>
      <c r="QIC232" s="29"/>
      <c r="QID232" s="29"/>
      <c r="QIE232" s="29"/>
      <c r="QIF232" s="29"/>
      <c r="QIG232" s="29"/>
      <c r="QIH232" s="29"/>
      <c r="QII232" s="29"/>
      <c r="QIJ232" s="29"/>
      <c r="QIK232" s="29"/>
      <c r="QIL232" s="29"/>
      <c r="QIM232" s="29"/>
      <c r="QIN232" s="29"/>
      <c r="QIO232" s="29"/>
      <c r="QIP232" s="29"/>
      <c r="QIQ232" s="29"/>
      <c r="QIR232" s="29"/>
      <c r="QIS232" s="29"/>
      <c r="QIT232" s="29"/>
      <c r="QIU232" s="29"/>
      <c r="QIV232" s="29"/>
      <c r="QIW232" s="29"/>
      <c r="QIX232" s="29"/>
      <c r="QIY232" s="29"/>
      <c r="QIZ232" s="29"/>
      <c r="QJA232" s="29"/>
      <c r="QJB232" s="29"/>
      <c r="QJC232" s="29"/>
      <c r="QJD232" s="29"/>
      <c r="QJE232" s="29"/>
      <c r="QJF232" s="29"/>
      <c r="QJG232" s="29"/>
      <c r="QJH232" s="29"/>
      <c r="QJI232" s="29"/>
      <c r="QJJ232" s="29"/>
      <c r="QJK232" s="29"/>
      <c r="QJL232" s="29"/>
      <c r="QJM232" s="29"/>
      <c r="QJN232" s="29"/>
      <c r="QJO232" s="29"/>
      <c r="QJP232" s="29"/>
      <c r="QJQ232" s="29"/>
      <c r="QJR232" s="29"/>
      <c r="QJS232" s="29"/>
      <c r="QJT232" s="29"/>
      <c r="QJU232" s="29"/>
      <c r="QJV232" s="29"/>
      <c r="QJW232" s="29"/>
      <c r="QJX232" s="29"/>
      <c r="QJY232" s="29"/>
      <c r="QJZ232" s="29"/>
      <c r="QKA232" s="29"/>
      <c r="QKB232" s="29"/>
      <c r="QKC232" s="29"/>
      <c r="QKD232" s="29"/>
      <c r="QKE232" s="29"/>
      <c r="QKF232" s="29"/>
      <c r="QKG232" s="29"/>
      <c r="QKH232" s="29"/>
      <c r="QKI232" s="29"/>
      <c r="QKJ232" s="29"/>
      <c r="QKK232" s="29"/>
      <c r="QKL232" s="29"/>
      <c r="QKM232" s="29"/>
      <c r="QKN232" s="29"/>
      <c r="QKO232" s="29"/>
      <c r="QKP232" s="29"/>
      <c r="QKQ232" s="29"/>
      <c r="QKR232" s="29"/>
      <c r="QKS232" s="29"/>
      <c r="QKT232" s="29"/>
      <c r="QKU232" s="29"/>
      <c r="QKV232" s="29"/>
      <c r="QKW232" s="29"/>
      <c r="QKX232" s="29"/>
      <c r="QKY232" s="29"/>
      <c r="QKZ232" s="29"/>
      <c r="QLA232" s="29"/>
      <c r="QLB232" s="29"/>
      <c r="QLC232" s="29"/>
      <c r="QLD232" s="29"/>
      <c r="QLE232" s="29"/>
      <c r="QLF232" s="29"/>
      <c r="QLG232" s="29"/>
      <c r="QLH232" s="29"/>
      <c r="QLI232" s="29"/>
      <c r="QLJ232" s="29"/>
      <c r="QLK232" s="29"/>
      <c r="QLL232" s="29"/>
      <c r="QLM232" s="29"/>
      <c r="QLN232" s="29"/>
      <c r="QLO232" s="29"/>
      <c r="QLP232" s="29"/>
      <c r="QLQ232" s="29"/>
      <c r="QLR232" s="29"/>
      <c r="QLS232" s="29"/>
      <c r="QLT232" s="29"/>
      <c r="QLU232" s="29"/>
      <c r="QLV232" s="29"/>
      <c r="QLW232" s="29"/>
      <c r="QLX232" s="29"/>
      <c r="QLY232" s="29"/>
      <c r="QLZ232" s="29"/>
      <c r="QMA232" s="29"/>
      <c r="QMB232" s="29"/>
      <c r="QMC232" s="29"/>
      <c r="QMD232" s="29"/>
      <c r="QME232" s="29"/>
      <c r="QMF232" s="29"/>
      <c r="QMG232" s="29"/>
      <c r="QMH232" s="29"/>
      <c r="QMI232" s="29"/>
      <c r="QMJ232" s="29"/>
      <c r="QMK232" s="29"/>
      <c r="QML232" s="29"/>
      <c r="QMM232" s="29"/>
      <c r="QMN232" s="29"/>
      <c r="QMO232" s="29"/>
      <c r="QMP232" s="29"/>
      <c r="QMQ232" s="29"/>
      <c r="QMR232" s="29"/>
      <c r="QMS232" s="29"/>
      <c r="QMT232" s="29"/>
      <c r="QMU232" s="29"/>
      <c r="QMV232" s="29"/>
      <c r="QMW232" s="29"/>
      <c r="QMX232" s="29"/>
      <c r="QMY232" s="29"/>
      <c r="QMZ232" s="29"/>
      <c r="QNA232" s="29"/>
      <c r="QNB232" s="29"/>
      <c r="QNC232" s="29"/>
      <c r="QND232" s="29"/>
      <c r="QNE232" s="29"/>
      <c r="QNF232" s="29"/>
      <c r="QNG232" s="29"/>
      <c r="QNH232" s="29"/>
      <c r="QNI232" s="29"/>
      <c r="QNJ232" s="29"/>
      <c r="QNK232" s="29"/>
      <c r="QNL232" s="29"/>
      <c r="QNM232" s="29"/>
      <c r="QNN232" s="29"/>
      <c r="QNO232" s="29"/>
      <c r="QNP232" s="29"/>
      <c r="QNQ232" s="29"/>
      <c r="QNR232" s="29"/>
      <c r="QNS232" s="29"/>
      <c r="QNT232" s="29"/>
      <c r="QNU232" s="29"/>
      <c r="QNV232" s="29"/>
      <c r="QNW232" s="29"/>
      <c r="QNX232" s="29"/>
      <c r="QNY232" s="29"/>
      <c r="QNZ232" s="29"/>
      <c r="QOA232" s="29"/>
      <c r="QOB232" s="29"/>
      <c r="QOC232" s="29"/>
      <c r="QOD232" s="29"/>
      <c r="QOE232" s="29"/>
      <c r="QOF232" s="29"/>
      <c r="QOG232" s="29"/>
      <c r="QOH232" s="29"/>
      <c r="QOI232" s="29"/>
      <c r="QOJ232" s="29"/>
      <c r="QOK232" s="29"/>
      <c r="QOL232" s="29"/>
      <c r="QOM232" s="29"/>
      <c r="QON232" s="29"/>
      <c r="QOO232" s="29"/>
      <c r="QOP232" s="29"/>
      <c r="QOQ232" s="29"/>
      <c r="QOR232" s="29"/>
      <c r="QOS232" s="29"/>
      <c r="QOT232" s="29"/>
      <c r="QOU232" s="29"/>
      <c r="QOV232" s="29"/>
      <c r="QOW232" s="29"/>
      <c r="QOX232" s="29"/>
      <c r="QOY232" s="29"/>
      <c r="QOZ232" s="29"/>
      <c r="QPA232" s="29"/>
      <c r="QPB232" s="29"/>
      <c r="QPC232" s="29"/>
      <c r="QPD232" s="29"/>
      <c r="QPE232" s="29"/>
      <c r="QPF232" s="29"/>
      <c r="QPG232" s="29"/>
      <c r="QPH232" s="29"/>
      <c r="QPI232" s="29"/>
      <c r="QPJ232" s="29"/>
      <c r="QPK232" s="29"/>
      <c r="QPL232" s="29"/>
      <c r="QPM232" s="29"/>
      <c r="QPN232" s="29"/>
      <c r="QPO232" s="29"/>
      <c r="QPP232" s="29"/>
      <c r="QPQ232" s="29"/>
      <c r="QPR232" s="29"/>
      <c r="QPS232" s="29"/>
      <c r="QPT232" s="29"/>
      <c r="QPU232" s="29"/>
      <c r="QPV232" s="29"/>
      <c r="QPW232" s="29"/>
      <c r="QPX232" s="29"/>
      <c r="QPY232" s="29"/>
      <c r="QPZ232" s="29"/>
      <c r="QQA232" s="29"/>
      <c r="QQB232" s="29"/>
      <c r="QQC232" s="29"/>
      <c r="QQD232" s="29"/>
      <c r="QQE232" s="29"/>
      <c r="QQF232" s="29"/>
      <c r="QQG232" s="29"/>
      <c r="QQH232" s="29"/>
      <c r="QQI232" s="29"/>
      <c r="QQJ232" s="29"/>
      <c r="QQK232" s="29"/>
      <c r="QQL232" s="29"/>
      <c r="QQM232" s="29"/>
      <c r="QQN232" s="29"/>
      <c r="QQO232" s="29"/>
      <c r="QQP232" s="29"/>
      <c r="QQQ232" s="29"/>
      <c r="QQR232" s="29"/>
      <c r="QQS232" s="29"/>
      <c r="QQT232" s="29"/>
      <c r="QQU232" s="29"/>
      <c r="QQV232" s="29"/>
      <c r="QQW232" s="29"/>
      <c r="QQX232" s="29"/>
      <c r="QQY232" s="29"/>
      <c r="QQZ232" s="29"/>
      <c r="QRA232" s="29"/>
      <c r="QRB232" s="29"/>
      <c r="QRC232" s="29"/>
      <c r="QRD232" s="29"/>
      <c r="QRE232" s="29"/>
      <c r="QRF232" s="29"/>
      <c r="QRG232" s="29"/>
      <c r="QRH232" s="29"/>
      <c r="QRI232" s="29"/>
      <c r="QRJ232" s="29"/>
      <c r="QRK232" s="29"/>
      <c r="QRL232" s="29"/>
      <c r="QRM232" s="29"/>
      <c r="QRN232" s="29"/>
      <c r="QRO232" s="29"/>
      <c r="QRP232" s="29"/>
      <c r="QRQ232" s="29"/>
      <c r="QRR232" s="29"/>
      <c r="QRS232" s="29"/>
      <c r="QRT232" s="29"/>
      <c r="QRU232" s="29"/>
      <c r="QRV232" s="29"/>
      <c r="QRW232" s="29"/>
      <c r="QRX232" s="29"/>
      <c r="QRY232" s="29"/>
      <c r="QRZ232" s="29"/>
      <c r="QSA232" s="29"/>
      <c r="QSB232" s="29"/>
      <c r="QSC232" s="29"/>
      <c r="QSD232" s="29"/>
      <c r="QSE232" s="29"/>
      <c r="QSF232" s="29"/>
      <c r="QSG232" s="29"/>
      <c r="QSH232" s="29"/>
      <c r="QSI232" s="29"/>
      <c r="QSJ232" s="29"/>
      <c r="QSK232" s="29"/>
      <c r="QSL232" s="29"/>
      <c r="QSM232" s="29"/>
      <c r="QSN232" s="29"/>
      <c r="QSO232" s="29"/>
      <c r="QSP232" s="29"/>
      <c r="QSQ232" s="29"/>
      <c r="QSR232" s="29"/>
      <c r="QSS232" s="29"/>
      <c r="QST232" s="29"/>
      <c r="QSU232" s="29"/>
      <c r="QSV232" s="29"/>
      <c r="QSW232" s="29"/>
      <c r="QSX232" s="29"/>
      <c r="QSY232" s="29"/>
      <c r="QSZ232" s="29"/>
      <c r="QTA232" s="29"/>
      <c r="QTB232" s="29"/>
      <c r="QTC232" s="29"/>
      <c r="QTD232" s="29"/>
      <c r="QTE232" s="29"/>
      <c r="QTF232" s="29"/>
      <c r="QTG232" s="29"/>
      <c r="QTH232" s="29"/>
      <c r="QTI232" s="29"/>
      <c r="QTJ232" s="29"/>
      <c r="QTK232" s="29"/>
      <c r="QTL232" s="29"/>
      <c r="QTM232" s="29"/>
      <c r="QTN232" s="29"/>
      <c r="QTO232" s="29"/>
      <c r="QTP232" s="29"/>
      <c r="QTQ232" s="29"/>
      <c r="QTR232" s="29"/>
      <c r="QTS232" s="29"/>
      <c r="QTT232" s="29"/>
      <c r="QTU232" s="29"/>
      <c r="QTV232" s="29"/>
      <c r="QTW232" s="29"/>
      <c r="QTX232" s="29"/>
      <c r="QTY232" s="29"/>
      <c r="QTZ232" s="29"/>
      <c r="QUA232" s="29"/>
      <c r="QUB232" s="29"/>
      <c r="QUC232" s="29"/>
      <c r="QUD232" s="29"/>
      <c r="QUE232" s="29"/>
      <c r="QUF232" s="29"/>
      <c r="QUG232" s="29"/>
      <c r="QUH232" s="29"/>
      <c r="QUI232" s="29"/>
      <c r="QUJ232" s="29"/>
      <c r="QUK232" s="29"/>
      <c r="QUL232" s="29"/>
      <c r="QUM232" s="29"/>
      <c r="QUN232" s="29"/>
      <c r="QUO232" s="29"/>
      <c r="QUP232" s="29"/>
      <c r="QUQ232" s="29"/>
      <c r="QUR232" s="29"/>
      <c r="QUS232" s="29"/>
      <c r="QUT232" s="29"/>
      <c r="QUU232" s="29"/>
      <c r="QUV232" s="29"/>
      <c r="QUW232" s="29"/>
      <c r="QUX232" s="29"/>
      <c r="QUY232" s="29"/>
      <c r="QUZ232" s="29"/>
      <c r="QVA232" s="29"/>
      <c r="QVB232" s="29"/>
      <c r="QVC232" s="29"/>
      <c r="QVD232" s="29"/>
      <c r="QVE232" s="29"/>
      <c r="QVF232" s="29"/>
      <c r="QVG232" s="29"/>
      <c r="QVH232" s="29"/>
      <c r="QVI232" s="29"/>
      <c r="QVJ232" s="29"/>
      <c r="QVK232" s="29"/>
      <c r="QVL232" s="29"/>
      <c r="QVM232" s="29"/>
      <c r="QVN232" s="29"/>
      <c r="QVO232" s="29"/>
      <c r="QVP232" s="29"/>
      <c r="QVQ232" s="29"/>
      <c r="QVR232" s="29"/>
      <c r="QVS232" s="29"/>
      <c r="QVT232" s="29"/>
      <c r="QVU232" s="29"/>
      <c r="QVV232" s="29"/>
      <c r="QVW232" s="29"/>
      <c r="QVX232" s="29"/>
      <c r="QVY232" s="29"/>
      <c r="QVZ232" s="29"/>
      <c r="QWA232" s="29"/>
      <c r="QWB232" s="29"/>
      <c r="QWC232" s="29"/>
      <c r="QWD232" s="29"/>
      <c r="QWE232" s="29"/>
      <c r="QWF232" s="29"/>
      <c r="QWG232" s="29"/>
      <c r="QWH232" s="29"/>
      <c r="QWI232" s="29"/>
      <c r="QWJ232" s="29"/>
      <c r="QWK232" s="29"/>
      <c r="QWL232" s="29"/>
      <c r="QWM232" s="29"/>
      <c r="QWN232" s="29"/>
      <c r="QWO232" s="29"/>
      <c r="QWP232" s="29"/>
      <c r="QWQ232" s="29"/>
      <c r="QWR232" s="29"/>
      <c r="QWS232" s="29"/>
      <c r="QWT232" s="29"/>
      <c r="QWU232" s="29"/>
      <c r="QWV232" s="29"/>
      <c r="QWW232" s="29"/>
      <c r="QWX232" s="29"/>
      <c r="QWY232" s="29"/>
      <c r="QWZ232" s="29"/>
      <c r="QXA232" s="29"/>
      <c r="QXB232" s="29"/>
      <c r="QXC232" s="29"/>
      <c r="QXD232" s="29"/>
      <c r="QXE232" s="29"/>
      <c r="QXF232" s="29"/>
      <c r="QXG232" s="29"/>
      <c r="QXH232" s="29"/>
      <c r="QXI232" s="29"/>
      <c r="QXJ232" s="29"/>
      <c r="QXK232" s="29"/>
      <c r="QXL232" s="29"/>
      <c r="QXM232" s="29"/>
      <c r="QXN232" s="29"/>
      <c r="QXO232" s="29"/>
      <c r="QXP232" s="29"/>
      <c r="QXQ232" s="29"/>
      <c r="QXR232" s="29"/>
      <c r="QXS232" s="29"/>
      <c r="QXT232" s="29"/>
      <c r="QXU232" s="29"/>
      <c r="QXV232" s="29"/>
      <c r="QXW232" s="29"/>
      <c r="QXX232" s="29"/>
      <c r="QXY232" s="29"/>
      <c r="QXZ232" s="29"/>
      <c r="QYA232" s="29"/>
      <c r="QYB232" s="29"/>
      <c r="QYC232" s="29"/>
      <c r="QYD232" s="29"/>
      <c r="QYE232" s="29"/>
      <c r="QYF232" s="29"/>
      <c r="QYG232" s="29"/>
      <c r="QYH232" s="29"/>
      <c r="QYI232" s="29"/>
      <c r="QYJ232" s="29"/>
      <c r="QYK232" s="29"/>
      <c r="QYL232" s="29"/>
      <c r="QYM232" s="29"/>
      <c r="QYN232" s="29"/>
      <c r="QYO232" s="29"/>
      <c r="QYP232" s="29"/>
      <c r="QYQ232" s="29"/>
      <c r="QYR232" s="29"/>
      <c r="QYS232" s="29"/>
      <c r="QYT232" s="29"/>
      <c r="QYU232" s="29"/>
      <c r="QYV232" s="29"/>
      <c r="QYW232" s="29"/>
      <c r="QYX232" s="29"/>
      <c r="QYY232" s="29"/>
      <c r="QYZ232" s="29"/>
      <c r="QZA232" s="29"/>
      <c r="QZB232" s="29"/>
      <c r="QZC232" s="29"/>
      <c r="QZD232" s="29"/>
      <c r="QZE232" s="29"/>
      <c r="QZF232" s="29"/>
      <c r="QZG232" s="29"/>
      <c r="QZH232" s="29"/>
      <c r="QZI232" s="29"/>
      <c r="QZJ232" s="29"/>
      <c r="QZK232" s="29"/>
      <c r="QZL232" s="29"/>
      <c r="QZM232" s="29"/>
      <c r="QZN232" s="29"/>
      <c r="QZO232" s="29"/>
      <c r="QZP232" s="29"/>
      <c r="QZQ232" s="29"/>
      <c r="QZR232" s="29"/>
      <c r="QZS232" s="29"/>
      <c r="QZT232" s="29"/>
      <c r="QZU232" s="29"/>
      <c r="QZV232" s="29"/>
      <c r="QZW232" s="29"/>
      <c r="QZX232" s="29"/>
      <c r="QZY232" s="29"/>
      <c r="QZZ232" s="29"/>
      <c r="RAA232" s="29"/>
      <c r="RAB232" s="29"/>
      <c r="RAC232" s="29"/>
      <c r="RAD232" s="29"/>
      <c r="RAE232" s="29"/>
      <c r="RAF232" s="29"/>
      <c r="RAG232" s="29"/>
      <c r="RAH232" s="29"/>
      <c r="RAI232" s="29"/>
      <c r="RAJ232" s="29"/>
      <c r="RAK232" s="29"/>
      <c r="RAL232" s="29"/>
      <c r="RAM232" s="29"/>
      <c r="RAN232" s="29"/>
      <c r="RAO232" s="29"/>
      <c r="RAP232" s="29"/>
      <c r="RAQ232" s="29"/>
      <c r="RAR232" s="29"/>
      <c r="RAS232" s="29"/>
      <c r="RAT232" s="29"/>
      <c r="RAU232" s="29"/>
      <c r="RAV232" s="29"/>
      <c r="RAW232" s="29"/>
      <c r="RAX232" s="29"/>
      <c r="RAY232" s="29"/>
      <c r="RAZ232" s="29"/>
      <c r="RBA232" s="29"/>
      <c r="RBB232" s="29"/>
      <c r="RBC232" s="29"/>
      <c r="RBD232" s="29"/>
      <c r="RBE232" s="29"/>
      <c r="RBF232" s="29"/>
      <c r="RBG232" s="29"/>
      <c r="RBH232" s="29"/>
      <c r="RBI232" s="29"/>
      <c r="RBJ232" s="29"/>
      <c r="RBK232" s="29"/>
      <c r="RBL232" s="29"/>
      <c r="RBM232" s="29"/>
      <c r="RBN232" s="29"/>
      <c r="RBO232" s="29"/>
      <c r="RBP232" s="29"/>
      <c r="RBQ232" s="29"/>
      <c r="RBR232" s="29"/>
      <c r="RBS232" s="29"/>
      <c r="RBT232" s="29"/>
      <c r="RBU232" s="29"/>
      <c r="RBV232" s="29"/>
      <c r="RBW232" s="29"/>
      <c r="RBX232" s="29"/>
      <c r="RBY232" s="29"/>
      <c r="RBZ232" s="29"/>
      <c r="RCA232" s="29"/>
      <c r="RCB232" s="29"/>
      <c r="RCC232" s="29"/>
      <c r="RCD232" s="29"/>
      <c r="RCE232" s="29"/>
      <c r="RCF232" s="29"/>
      <c r="RCG232" s="29"/>
      <c r="RCH232" s="29"/>
      <c r="RCI232" s="29"/>
      <c r="RCJ232" s="29"/>
      <c r="RCK232" s="29"/>
      <c r="RCL232" s="29"/>
      <c r="RCM232" s="29"/>
      <c r="RCN232" s="29"/>
      <c r="RCO232" s="29"/>
      <c r="RCP232" s="29"/>
      <c r="RCQ232" s="29"/>
      <c r="RCR232" s="29"/>
      <c r="RCS232" s="29"/>
      <c r="RCT232" s="29"/>
      <c r="RCU232" s="29"/>
      <c r="RCV232" s="29"/>
      <c r="RCW232" s="29"/>
      <c r="RCX232" s="29"/>
      <c r="RCY232" s="29"/>
      <c r="RCZ232" s="29"/>
      <c r="RDA232" s="29"/>
      <c r="RDB232" s="29"/>
      <c r="RDC232" s="29"/>
      <c r="RDD232" s="29"/>
      <c r="RDE232" s="29"/>
      <c r="RDF232" s="29"/>
      <c r="RDG232" s="29"/>
      <c r="RDH232" s="29"/>
      <c r="RDI232" s="29"/>
      <c r="RDJ232" s="29"/>
      <c r="RDK232" s="29"/>
      <c r="RDL232" s="29"/>
      <c r="RDM232" s="29"/>
      <c r="RDN232" s="29"/>
      <c r="RDO232" s="29"/>
      <c r="RDP232" s="29"/>
      <c r="RDQ232" s="29"/>
      <c r="RDR232" s="29"/>
      <c r="RDS232" s="29"/>
      <c r="RDT232" s="29"/>
      <c r="RDU232" s="29"/>
      <c r="RDV232" s="29"/>
      <c r="RDW232" s="29"/>
      <c r="RDX232" s="29"/>
      <c r="RDY232" s="29"/>
      <c r="RDZ232" s="29"/>
      <c r="REA232" s="29"/>
      <c r="REB232" s="29"/>
      <c r="REC232" s="29"/>
      <c r="RED232" s="29"/>
      <c r="REE232" s="29"/>
      <c r="REF232" s="29"/>
      <c r="REG232" s="29"/>
      <c r="REH232" s="29"/>
      <c r="REI232" s="29"/>
      <c r="REJ232" s="29"/>
      <c r="REK232" s="29"/>
      <c r="REL232" s="29"/>
      <c r="REM232" s="29"/>
      <c r="REN232" s="29"/>
      <c r="REO232" s="29"/>
      <c r="REP232" s="29"/>
      <c r="REQ232" s="29"/>
      <c r="RER232" s="29"/>
      <c r="RES232" s="29"/>
      <c r="RET232" s="29"/>
      <c r="REU232" s="29"/>
      <c r="REV232" s="29"/>
      <c r="REW232" s="29"/>
      <c r="REX232" s="29"/>
      <c r="REY232" s="29"/>
      <c r="REZ232" s="29"/>
      <c r="RFA232" s="29"/>
      <c r="RFB232" s="29"/>
      <c r="RFC232" s="29"/>
      <c r="RFD232" s="29"/>
      <c r="RFE232" s="29"/>
      <c r="RFF232" s="29"/>
      <c r="RFG232" s="29"/>
      <c r="RFH232" s="29"/>
      <c r="RFI232" s="29"/>
      <c r="RFJ232" s="29"/>
      <c r="RFK232" s="29"/>
      <c r="RFL232" s="29"/>
      <c r="RFM232" s="29"/>
      <c r="RFN232" s="29"/>
      <c r="RFO232" s="29"/>
      <c r="RFP232" s="29"/>
      <c r="RFQ232" s="29"/>
      <c r="RFR232" s="29"/>
      <c r="RFS232" s="29"/>
      <c r="RFT232" s="29"/>
      <c r="RFU232" s="29"/>
      <c r="RFV232" s="29"/>
      <c r="RFW232" s="29"/>
      <c r="RFX232" s="29"/>
      <c r="RFY232" s="29"/>
      <c r="RFZ232" s="29"/>
      <c r="RGA232" s="29"/>
      <c r="RGB232" s="29"/>
      <c r="RGC232" s="29"/>
      <c r="RGD232" s="29"/>
      <c r="RGE232" s="29"/>
      <c r="RGF232" s="29"/>
      <c r="RGG232" s="29"/>
      <c r="RGH232" s="29"/>
      <c r="RGI232" s="29"/>
      <c r="RGJ232" s="29"/>
      <c r="RGK232" s="29"/>
      <c r="RGL232" s="29"/>
      <c r="RGM232" s="29"/>
      <c r="RGN232" s="29"/>
      <c r="RGO232" s="29"/>
      <c r="RGP232" s="29"/>
      <c r="RGQ232" s="29"/>
      <c r="RGR232" s="29"/>
      <c r="RGS232" s="29"/>
      <c r="RGT232" s="29"/>
      <c r="RGU232" s="29"/>
      <c r="RGV232" s="29"/>
      <c r="RGW232" s="29"/>
      <c r="RGX232" s="29"/>
      <c r="RGY232" s="29"/>
      <c r="RGZ232" s="29"/>
      <c r="RHA232" s="29"/>
      <c r="RHB232" s="29"/>
      <c r="RHC232" s="29"/>
      <c r="RHD232" s="29"/>
      <c r="RHE232" s="29"/>
      <c r="RHF232" s="29"/>
      <c r="RHG232" s="29"/>
      <c r="RHH232" s="29"/>
      <c r="RHI232" s="29"/>
      <c r="RHJ232" s="29"/>
      <c r="RHK232" s="29"/>
      <c r="RHL232" s="29"/>
      <c r="RHM232" s="29"/>
      <c r="RHN232" s="29"/>
      <c r="RHO232" s="29"/>
      <c r="RHP232" s="29"/>
      <c r="RHQ232" s="29"/>
      <c r="RHR232" s="29"/>
      <c r="RHS232" s="29"/>
      <c r="RHT232" s="29"/>
      <c r="RHU232" s="29"/>
      <c r="RHV232" s="29"/>
      <c r="RHW232" s="29"/>
      <c r="RHX232" s="29"/>
      <c r="RHY232" s="29"/>
      <c r="RHZ232" s="29"/>
      <c r="RIA232" s="29"/>
      <c r="RIB232" s="29"/>
      <c r="RIC232" s="29"/>
      <c r="RID232" s="29"/>
      <c r="RIE232" s="29"/>
      <c r="RIF232" s="29"/>
      <c r="RIG232" s="29"/>
      <c r="RIH232" s="29"/>
      <c r="RII232" s="29"/>
      <c r="RIJ232" s="29"/>
      <c r="RIK232" s="29"/>
      <c r="RIL232" s="29"/>
      <c r="RIM232" s="29"/>
      <c r="RIN232" s="29"/>
      <c r="RIO232" s="29"/>
      <c r="RIP232" s="29"/>
      <c r="RIQ232" s="29"/>
      <c r="RIR232" s="29"/>
      <c r="RIS232" s="29"/>
      <c r="RIT232" s="29"/>
      <c r="RIU232" s="29"/>
      <c r="RIV232" s="29"/>
      <c r="RIW232" s="29"/>
      <c r="RIX232" s="29"/>
      <c r="RIY232" s="29"/>
      <c r="RIZ232" s="29"/>
      <c r="RJA232" s="29"/>
      <c r="RJB232" s="29"/>
      <c r="RJC232" s="29"/>
      <c r="RJD232" s="29"/>
      <c r="RJE232" s="29"/>
      <c r="RJF232" s="29"/>
      <c r="RJG232" s="29"/>
      <c r="RJH232" s="29"/>
      <c r="RJI232" s="29"/>
      <c r="RJJ232" s="29"/>
      <c r="RJK232" s="29"/>
      <c r="RJL232" s="29"/>
      <c r="RJM232" s="29"/>
      <c r="RJN232" s="29"/>
      <c r="RJO232" s="29"/>
      <c r="RJP232" s="29"/>
      <c r="RJQ232" s="29"/>
      <c r="RJR232" s="29"/>
      <c r="RJS232" s="29"/>
      <c r="RJT232" s="29"/>
      <c r="RJU232" s="29"/>
      <c r="RJV232" s="29"/>
      <c r="RJW232" s="29"/>
      <c r="RJX232" s="29"/>
      <c r="RJY232" s="29"/>
      <c r="RJZ232" s="29"/>
      <c r="RKA232" s="29"/>
      <c r="RKB232" s="29"/>
      <c r="RKC232" s="29"/>
      <c r="RKD232" s="29"/>
      <c r="RKE232" s="29"/>
      <c r="RKF232" s="29"/>
      <c r="RKG232" s="29"/>
      <c r="RKH232" s="29"/>
      <c r="RKI232" s="29"/>
      <c r="RKJ232" s="29"/>
      <c r="RKK232" s="29"/>
      <c r="RKL232" s="29"/>
      <c r="RKM232" s="29"/>
      <c r="RKN232" s="29"/>
      <c r="RKO232" s="29"/>
      <c r="RKP232" s="29"/>
      <c r="RKQ232" s="29"/>
      <c r="RKR232" s="29"/>
      <c r="RKS232" s="29"/>
      <c r="RKT232" s="29"/>
      <c r="RKU232" s="29"/>
      <c r="RKV232" s="29"/>
      <c r="RKW232" s="29"/>
      <c r="RKX232" s="29"/>
      <c r="RKY232" s="29"/>
      <c r="RKZ232" s="29"/>
      <c r="RLA232" s="29"/>
      <c r="RLB232" s="29"/>
      <c r="RLC232" s="29"/>
      <c r="RLD232" s="29"/>
      <c r="RLE232" s="29"/>
      <c r="RLF232" s="29"/>
      <c r="RLG232" s="29"/>
      <c r="RLH232" s="29"/>
      <c r="RLI232" s="29"/>
      <c r="RLJ232" s="29"/>
      <c r="RLK232" s="29"/>
      <c r="RLL232" s="29"/>
      <c r="RLM232" s="29"/>
      <c r="RLN232" s="29"/>
      <c r="RLO232" s="29"/>
      <c r="RLP232" s="29"/>
      <c r="RLQ232" s="29"/>
      <c r="RLR232" s="29"/>
      <c r="RLS232" s="29"/>
      <c r="RLT232" s="29"/>
      <c r="RLU232" s="29"/>
      <c r="RLV232" s="29"/>
      <c r="RLW232" s="29"/>
      <c r="RLX232" s="29"/>
      <c r="RLY232" s="29"/>
      <c r="RLZ232" s="29"/>
      <c r="RMA232" s="29"/>
      <c r="RMB232" s="29"/>
      <c r="RMC232" s="29"/>
      <c r="RMD232" s="29"/>
      <c r="RME232" s="29"/>
      <c r="RMF232" s="29"/>
      <c r="RMG232" s="29"/>
      <c r="RMH232" s="29"/>
      <c r="RMI232" s="29"/>
      <c r="RMJ232" s="29"/>
      <c r="RMK232" s="29"/>
      <c r="RML232" s="29"/>
      <c r="RMM232" s="29"/>
      <c r="RMN232" s="29"/>
      <c r="RMO232" s="29"/>
      <c r="RMP232" s="29"/>
      <c r="RMQ232" s="29"/>
      <c r="RMR232" s="29"/>
      <c r="RMS232" s="29"/>
      <c r="RMT232" s="29"/>
      <c r="RMU232" s="29"/>
      <c r="RMV232" s="29"/>
      <c r="RMW232" s="29"/>
      <c r="RMX232" s="29"/>
      <c r="RMY232" s="29"/>
      <c r="RMZ232" s="29"/>
      <c r="RNA232" s="29"/>
      <c r="RNB232" s="29"/>
      <c r="RNC232" s="29"/>
      <c r="RND232" s="29"/>
      <c r="RNE232" s="29"/>
      <c r="RNF232" s="29"/>
      <c r="RNG232" s="29"/>
      <c r="RNH232" s="29"/>
      <c r="RNI232" s="29"/>
      <c r="RNJ232" s="29"/>
      <c r="RNK232" s="29"/>
      <c r="RNL232" s="29"/>
      <c r="RNM232" s="29"/>
      <c r="RNN232" s="29"/>
      <c r="RNO232" s="29"/>
      <c r="RNP232" s="29"/>
      <c r="RNQ232" s="29"/>
      <c r="RNR232" s="29"/>
      <c r="RNS232" s="29"/>
      <c r="RNT232" s="29"/>
      <c r="RNU232" s="29"/>
      <c r="RNV232" s="29"/>
      <c r="RNW232" s="29"/>
      <c r="RNX232" s="29"/>
      <c r="RNY232" s="29"/>
      <c r="RNZ232" s="29"/>
      <c r="ROA232" s="29"/>
      <c r="ROB232" s="29"/>
      <c r="ROC232" s="29"/>
      <c r="ROD232" s="29"/>
      <c r="ROE232" s="29"/>
      <c r="ROF232" s="29"/>
      <c r="ROG232" s="29"/>
      <c r="ROH232" s="29"/>
      <c r="ROI232" s="29"/>
      <c r="ROJ232" s="29"/>
      <c r="ROK232" s="29"/>
      <c r="ROL232" s="29"/>
      <c r="ROM232" s="29"/>
      <c r="RON232" s="29"/>
      <c r="ROO232" s="29"/>
      <c r="ROP232" s="29"/>
      <c r="ROQ232" s="29"/>
      <c r="ROR232" s="29"/>
      <c r="ROS232" s="29"/>
      <c r="ROT232" s="29"/>
      <c r="ROU232" s="29"/>
      <c r="ROV232" s="29"/>
      <c r="ROW232" s="29"/>
      <c r="ROX232" s="29"/>
      <c r="ROY232" s="29"/>
      <c r="ROZ232" s="29"/>
      <c r="RPA232" s="29"/>
      <c r="RPB232" s="29"/>
      <c r="RPC232" s="29"/>
      <c r="RPD232" s="29"/>
      <c r="RPE232" s="29"/>
      <c r="RPF232" s="29"/>
      <c r="RPG232" s="29"/>
      <c r="RPH232" s="29"/>
      <c r="RPI232" s="29"/>
      <c r="RPJ232" s="29"/>
      <c r="RPK232" s="29"/>
      <c r="RPL232" s="29"/>
      <c r="RPM232" s="29"/>
      <c r="RPN232" s="29"/>
      <c r="RPO232" s="29"/>
      <c r="RPP232" s="29"/>
      <c r="RPQ232" s="29"/>
      <c r="RPR232" s="29"/>
      <c r="RPS232" s="29"/>
      <c r="RPT232" s="29"/>
      <c r="RPU232" s="29"/>
      <c r="RPV232" s="29"/>
      <c r="RPW232" s="29"/>
      <c r="RPX232" s="29"/>
      <c r="RPY232" s="29"/>
      <c r="RPZ232" s="29"/>
      <c r="RQA232" s="29"/>
      <c r="RQB232" s="29"/>
      <c r="RQC232" s="29"/>
      <c r="RQD232" s="29"/>
      <c r="RQE232" s="29"/>
      <c r="RQF232" s="29"/>
      <c r="RQG232" s="29"/>
      <c r="RQH232" s="29"/>
      <c r="RQI232" s="29"/>
      <c r="RQJ232" s="29"/>
      <c r="RQK232" s="29"/>
      <c r="RQL232" s="29"/>
      <c r="RQM232" s="29"/>
      <c r="RQN232" s="29"/>
      <c r="RQO232" s="29"/>
      <c r="RQP232" s="29"/>
      <c r="RQQ232" s="29"/>
      <c r="RQR232" s="29"/>
      <c r="RQS232" s="29"/>
      <c r="RQT232" s="29"/>
      <c r="RQU232" s="29"/>
      <c r="RQV232" s="29"/>
      <c r="RQW232" s="29"/>
      <c r="RQX232" s="29"/>
      <c r="RQY232" s="29"/>
      <c r="RQZ232" s="29"/>
      <c r="RRA232" s="29"/>
      <c r="RRB232" s="29"/>
      <c r="RRC232" s="29"/>
      <c r="RRD232" s="29"/>
      <c r="RRE232" s="29"/>
      <c r="RRF232" s="29"/>
      <c r="RRG232" s="29"/>
      <c r="RRH232" s="29"/>
      <c r="RRI232" s="29"/>
      <c r="RRJ232" s="29"/>
      <c r="RRK232" s="29"/>
      <c r="RRL232" s="29"/>
      <c r="RRM232" s="29"/>
      <c r="RRN232" s="29"/>
      <c r="RRO232" s="29"/>
      <c r="RRP232" s="29"/>
      <c r="RRQ232" s="29"/>
      <c r="RRR232" s="29"/>
      <c r="RRS232" s="29"/>
      <c r="RRT232" s="29"/>
      <c r="RRU232" s="29"/>
      <c r="RRV232" s="29"/>
      <c r="RRW232" s="29"/>
      <c r="RRX232" s="29"/>
      <c r="RRY232" s="29"/>
      <c r="RRZ232" s="29"/>
      <c r="RSA232" s="29"/>
      <c r="RSB232" s="29"/>
      <c r="RSC232" s="29"/>
      <c r="RSD232" s="29"/>
      <c r="RSE232" s="29"/>
      <c r="RSF232" s="29"/>
      <c r="RSG232" s="29"/>
      <c r="RSH232" s="29"/>
      <c r="RSI232" s="29"/>
      <c r="RSJ232" s="29"/>
      <c r="RSK232" s="29"/>
      <c r="RSL232" s="29"/>
      <c r="RSM232" s="29"/>
      <c r="RSN232" s="29"/>
      <c r="RSO232" s="29"/>
      <c r="RSP232" s="29"/>
      <c r="RSQ232" s="29"/>
      <c r="RSR232" s="29"/>
      <c r="RSS232" s="29"/>
      <c r="RST232" s="29"/>
      <c r="RSU232" s="29"/>
      <c r="RSV232" s="29"/>
      <c r="RSW232" s="29"/>
      <c r="RSX232" s="29"/>
      <c r="RSY232" s="29"/>
      <c r="RSZ232" s="29"/>
      <c r="RTA232" s="29"/>
      <c r="RTB232" s="29"/>
      <c r="RTC232" s="29"/>
      <c r="RTD232" s="29"/>
      <c r="RTE232" s="29"/>
      <c r="RTF232" s="29"/>
      <c r="RTG232" s="29"/>
      <c r="RTH232" s="29"/>
      <c r="RTI232" s="29"/>
      <c r="RTJ232" s="29"/>
      <c r="RTK232" s="29"/>
      <c r="RTL232" s="29"/>
      <c r="RTM232" s="29"/>
      <c r="RTN232" s="29"/>
      <c r="RTO232" s="29"/>
      <c r="RTP232" s="29"/>
      <c r="RTQ232" s="29"/>
      <c r="RTR232" s="29"/>
      <c r="RTS232" s="29"/>
      <c r="RTT232" s="29"/>
      <c r="RTU232" s="29"/>
      <c r="RTV232" s="29"/>
      <c r="RTW232" s="29"/>
      <c r="RTX232" s="29"/>
      <c r="RTY232" s="29"/>
      <c r="RTZ232" s="29"/>
      <c r="RUA232" s="29"/>
      <c r="RUB232" s="29"/>
      <c r="RUC232" s="29"/>
      <c r="RUD232" s="29"/>
      <c r="RUE232" s="29"/>
      <c r="RUF232" s="29"/>
      <c r="RUG232" s="29"/>
      <c r="RUH232" s="29"/>
      <c r="RUI232" s="29"/>
      <c r="RUJ232" s="29"/>
      <c r="RUK232" s="29"/>
      <c r="RUL232" s="29"/>
      <c r="RUM232" s="29"/>
      <c r="RUN232" s="29"/>
      <c r="RUO232" s="29"/>
      <c r="RUP232" s="29"/>
      <c r="RUQ232" s="29"/>
      <c r="RUR232" s="29"/>
      <c r="RUS232" s="29"/>
      <c r="RUT232" s="29"/>
      <c r="RUU232" s="29"/>
      <c r="RUV232" s="29"/>
      <c r="RUW232" s="29"/>
      <c r="RUX232" s="29"/>
      <c r="RUY232" s="29"/>
      <c r="RUZ232" s="29"/>
      <c r="RVA232" s="29"/>
      <c r="RVB232" s="29"/>
      <c r="RVC232" s="29"/>
      <c r="RVD232" s="29"/>
      <c r="RVE232" s="29"/>
      <c r="RVF232" s="29"/>
      <c r="RVG232" s="29"/>
      <c r="RVH232" s="29"/>
      <c r="RVI232" s="29"/>
      <c r="RVJ232" s="29"/>
      <c r="RVK232" s="29"/>
      <c r="RVL232" s="29"/>
      <c r="RVM232" s="29"/>
      <c r="RVN232" s="29"/>
      <c r="RVO232" s="29"/>
      <c r="RVP232" s="29"/>
      <c r="RVQ232" s="29"/>
      <c r="RVR232" s="29"/>
      <c r="RVS232" s="29"/>
      <c r="RVT232" s="29"/>
      <c r="RVU232" s="29"/>
      <c r="RVV232" s="29"/>
      <c r="RVW232" s="29"/>
      <c r="RVX232" s="29"/>
      <c r="RVY232" s="29"/>
      <c r="RVZ232" s="29"/>
      <c r="RWA232" s="29"/>
      <c r="RWB232" s="29"/>
      <c r="RWC232" s="29"/>
      <c r="RWD232" s="29"/>
      <c r="RWE232" s="29"/>
      <c r="RWF232" s="29"/>
      <c r="RWG232" s="29"/>
      <c r="RWH232" s="29"/>
      <c r="RWI232" s="29"/>
      <c r="RWJ232" s="29"/>
      <c r="RWK232" s="29"/>
      <c r="RWL232" s="29"/>
      <c r="RWM232" s="29"/>
      <c r="RWN232" s="29"/>
      <c r="RWO232" s="29"/>
      <c r="RWP232" s="29"/>
      <c r="RWQ232" s="29"/>
      <c r="RWR232" s="29"/>
      <c r="RWS232" s="29"/>
      <c r="RWT232" s="29"/>
      <c r="RWU232" s="29"/>
      <c r="RWV232" s="29"/>
      <c r="RWW232" s="29"/>
      <c r="RWX232" s="29"/>
      <c r="RWY232" s="29"/>
      <c r="RWZ232" s="29"/>
      <c r="RXA232" s="29"/>
      <c r="RXB232" s="29"/>
      <c r="RXC232" s="29"/>
      <c r="RXD232" s="29"/>
      <c r="RXE232" s="29"/>
      <c r="RXF232" s="29"/>
      <c r="RXG232" s="29"/>
      <c r="RXH232" s="29"/>
      <c r="RXI232" s="29"/>
      <c r="RXJ232" s="29"/>
      <c r="RXK232" s="29"/>
      <c r="RXL232" s="29"/>
      <c r="RXM232" s="29"/>
      <c r="RXN232" s="29"/>
      <c r="RXO232" s="29"/>
      <c r="RXP232" s="29"/>
      <c r="RXQ232" s="29"/>
      <c r="RXR232" s="29"/>
      <c r="RXS232" s="29"/>
      <c r="RXT232" s="29"/>
      <c r="RXU232" s="29"/>
      <c r="RXV232" s="29"/>
      <c r="RXW232" s="29"/>
      <c r="RXX232" s="29"/>
      <c r="RXY232" s="29"/>
      <c r="RXZ232" s="29"/>
      <c r="RYA232" s="29"/>
      <c r="RYB232" s="29"/>
      <c r="RYC232" s="29"/>
      <c r="RYD232" s="29"/>
      <c r="RYE232" s="29"/>
      <c r="RYF232" s="29"/>
      <c r="RYG232" s="29"/>
      <c r="RYH232" s="29"/>
      <c r="RYI232" s="29"/>
      <c r="RYJ232" s="29"/>
      <c r="RYK232" s="29"/>
      <c r="RYL232" s="29"/>
      <c r="RYM232" s="29"/>
      <c r="RYN232" s="29"/>
      <c r="RYO232" s="29"/>
      <c r="RYP232" s="29"/>
      <c r="RYQ232" s="29"/>
      <c r="RYR232" s="29"/>
      <c r="RYS232" s="29"/>
      <c r="RYT232" s="29"/>
      <c r="RYU232" s="29"/>
      <c r="RYV232" s="29"/>
      <c r="RYW232" s="29"/>
      <c r="RYX232" s="29"/>
      <c r="RYY232" s="29"/>
      <c r="RYZ232" s="29"/>
      <c r="RZA232" s="29"/>
      <c r="RZB232" s="29"/>
      <c r="RZC232" s="29"/>
      <c r="RZD232" s="29"/>
      <c r="RZE232" s="29"/>
      <c r="RZF232" s="29"/>
      <c r="RZG232" s="29"/>
      <c r="RZH232" s="29"/>
      <c r="RZI232" s="29"/>
      <c r="RZJ232" s="29"/>
      <c r="RZK232" s="29"/>
      <c r="RZL232" s="29"/>
      <c r="RZM232" s="29"/>
      <c r="RZN232" s="29"/>
      <c r="RZO232" s="29"/>
      <c r="RZP232" s="29"/>
      <c r="RZQ232" s="29"/>
      <c r="RZR232" s="29"/>
      <c r="RZS232" s="29"/>
      <c r="RZT232" s="29"/>
      <c r="RZU232" s="29"/>
      <c r="RZV232" s="29"/>
      <c r="RZW232" s="29"/>
      <c r="RZX232" s="29"/>
      <c r="RZY232" s="29"/>
      <c r="RZZ232" s="29"/>
      <c r="SAA232" s="29"/>
      <c r="SAB232" s="29"/>
      <c r="SAC232" s="29"/>
      <c r="SAD232" s="29"/>
      <c r="SAE232" s="29"/>
      <c r="SAF232" s="29"/>
      <c r="SAG232" s="29"/>
      <c r="SAH232" s="29"/>
      <c r="SAI232" s="29"/>
      <c r="SAJ232" s="29"/>
      <c r="SAK232" s="29"/>
      <c r="SAL232" s="29"/>
      <c r="SAM232" s="29"/>
      <c r="SAN232" s="29"/>
      <c r="SAO232" s="29"/>
      <c r="SAP232" s="29"/>
      <c r="SAQ232" s="29"/>
      <c r="SAR232" s="29"/>
      <c r="SAS232" s="29"/>
      <c r="SAT232" s="29"/>
      <c r="SAU232" s="29"/>
      <c r="SAV232" s="29"/>
      <c r="SAW232" s="29"/>
      <c r="SAX232" s="29"/>
      <c r="SAY232" s="29"/>
      <c r="SAZ232" s="29"/>
      <c r="SBA232" s="29"/>
      <c r="SBB232" s="29"/>
      <c r="SBC232" s="29"/>
      <c r="SBD232" s="29"/>
      <c r="SBE232" s="29"/>
      <c r="SBF232" s="29"/>
      <c r="SBG232" s="29"/>
      <c r="SBH232" s="29"/>
      <c r="SBI232" s="29"/>
      <c r="SBJ232" s="29"/>
      <c r="SBK232" s="29"/>
      <c r="SBL232" s="29"/>
      <c r="SBM232" s="29"/>
      <c r="SBN232" s="29"/>
      <c r="SBO232" s="29"/>
      <c r="SBP232" s="29"/>
      <c r="SBQ232" s="29"/>
      <c r="SBR232" s="29"/>
      <c r="SBS232" s="29"/>
      <c r="SBT232" s="29"/>
      <c r="SBU232" s="29"/>
      <c r="SBV232" s="29"/>
      <c r="SBW232" s="29"/>
      <c r="SBX232" s="29"/>
      <c r="SBY232" s="29"/>
      <c r="SBZ232" s="29"/>
      <c r="SCA232" s="29"/>
      <c r="SCB232" s="29"/>
      <c r="SCC232" s="29"/>
      <c r="SCD232" s="29"/>
      <c r="SCE232" s="29"/>
      <c r="SCF232" s="29"/>
      <c r="SCG232" s="29"/>
      <c r="SCH232" s="29"/>
      <c r="SCI232" s="29"/>
      <c r="SCJ232" s="29"/>
      <c r="SCK232" s="29"/>
      <c r="SCL232" s="29"/>
      <c r="SCM232" s="29"/>
      <c r="SCN232" s="29"/>
      <c r="SCO232" s="29"/>
      <c r="SCP232" s="29"/>
      <c r="SCQ232" s="29"/>
      <c r="SCR232" s="29"/>
      <c r="SCS232" s="29"/>
      <c r="SCT232" s="29"/>
      <c r="SCU232" s="29"/>
      <c r="SCV232" s="29"/>
      <c r="SCW232" s="29"/>
      <c r="SCX232" s="29"/>
      <c r="SCY232" s="29"/>
      <c r="SCZ232" s="29"/>
      <c r="SDA232" s="29"/>
      <c r="SDB232" s="29"/>
      <c r="SDC232" s="29"/>
      <c r="SDD232" s="29"/>
      <c r="SDE232" s="29"/>
      <c r="SDF232" s="29"/>
      <c r="SDG232" s="29"/>
      <c r="SDH232" s="29"/>
      <c r="SDI232" s="29"/>
      <c r="SDJ232" s="29"/>
      <c r="SDK232" s="29"/>
      <c r="SDL232" s="29"/>
      <c r="SDM232" s="29"/>
      <c r="SDN232" s="29"/>
      <c r="SDO232" s="29"/>
      <c r="SDP232" s="29"/>
      <c r="SDQ232" s="29"/>
      <c r="SDR232" s="29"/>
      <c r="SDS232" s="29"/>
      <c r="SDT232" s="29"/>
      <c r="SDU232" s="29"/>
      <c r="SDV232" s="29"/>
      <c r="SDW232" s="29"/>
      <c r="SDX232" s="29"/>
      <c r="SDY232" s="29"/>
      <c r="SDZ232" s="29"/>
      <c r="SEA232" s="29"/>
      <c r="SEB232" s="29"/>
      <c r="SEC232" s="29"/>
      <c r="SED232" s="29"/>
      <c r="SEE232" s="29"/>
      <c r="SEF232" s="29"/>
      <c r="SEG232" s="29"/>
      <c r="SEH232" s="29"/>
      <c r="SEI232" s="29"/>
      <c r="SEJ232" s="29"/>
      <c r="SEK232" s="29"/>
      <c r="SEL232" s="29"/>
      <c r="SEM232" s="29"/>
      <c r="SEN232" s="29"/>
      <c r="SEO232" s="29"/>
      <c r="SEP232" s="29"/>
      <c r="SEQ232" s="29"/>
      <c r="SER232" s="29"/>
      <c r="SES232" s="29"/>
      <c r="SET232" s="29"/>
      <c r="SEU232" s="29"/>
      <c r="SEV232" s="29"/>
      <c r="SEW232" s="29"/>
      <c r="SEX232" s="29"/>
      <c r="SEY232" s="29"/>
      <c r="SEZ232" s="29"/>
      <c r="SFA232" s="29"/>
      <c r="SFB232" s="29"/>
      <c r="SFC232" s="29"/>
      <c r="SFD232" s="29"/>
      <c r="SFE232" s="29"/>
      <c r="SFF232" s="29"/>
      <c r="SFG232" s="29"/>
      <c r="SFH232" s="29"/>
      <c r="SFI232" s="29"/>
      <c r="SFJ232" s="29"/>
      <c r="SFK232" s="29"/>
      <c r="SFL232" s="29"/>
      <c r="SFM232" s="29"/>
      <c r="SFN232" s="29"/>
      <c r="SFO232" s="29"/>
      <c r="SFP232" s="29"/>
      <c r="SFQ232" s="29"/>
      <c r="SFR232" s="29"/>
      <c r="SFS232" s="29"/>
      <c r="SFT232" s="29"/>
      <c r="SFU232" s="29"/>
      <c r="SFV232" s="29"/>
      <c r="SFW232" s="29"/>
      <c r="SFX232" s="29"/>
      <c r="SFY232" s="29"/>
      <c r="SFZ232" s="29"/>
      <c r="SGA232" s="29"/>
      <c r="SGB232" s="29"/>
      <c r="SGC232" s="29"/>
      <c r="SGD232" s="29"/>
      <c r="SGE232" s="29"/>
      <c r="SGF232" s="29"/>
      <c r="SGG232" s="29"/>
      <c r="SGH232" s="29"/>
      <c r="SGI232" s="29"/>
      <c r="SGJ232" s="29"/>
      <c r="SGK232" s="29"/>
      <c r="SGL232" s="29"/>
      <c r="SGM232" s="29"/>
      <c r="SGN232" s="29"/>
      <c r="SGO232" s="29"/>
      <c r="SGP232" s="29"/>
      <c r="SGQ232" s="29"/>
      <c r="SGR232" s="29"/>
      <c r="SGS232" s="29"/>
      <c r="SGT232" s="29"/>
      <c r="SGU232" s="29"/>
      <c r="SGV232" s="29"/>
      <c r="SGW232" s="29"/>
      <c r="SGX232" s="29"/>
      <c r="SGY232" s="29"/>
      <c r="SGZ232" s="29"/>
      <c r="SHA232" s="29"/>
      <c r="SHB232" s="29"/>
      <c r="SHC232" s="29"/>
      <c r="SHD232" s="29"/>
      <c r="SHE232" s="29"/>
      <c r="SHF232" s="29"/>
      <c r="SHG232" s="29"/>
      <c r="SHH232" s="29"/>
      <c r="SHI232" s="29"/>
      <c r="SHJ232" s="29"/>
      <c r="SHK232" s="29"/>
      <c r="SHL232" s="29"/>
      <c r="SHM232" s="29"/>
      <c r="SHN232" s="29"/>
      <c r="SHO232" s="29"/>
      <c r="SHP232" s="29"/>
      <c r="SHQ232" s="29"/>
      <c r="SHR232" s="29"/>
      <c r="SHS232" s="29"/>
      <c r="SHT232" s="29"/>
      <c r="SHU232" s="29"/>
      <c r="SHV232" s="29"/>
      <c r="SHW232" s="29"/>
      <c r="SHX232" s="29"/>
      <c r="SHY232" s="29"/>
      <c r="SHZ232" s="29"/>
      <c r="SIA232" s="29"/>
      <c r="SIB232" s="29"/>
      <c r="SIC232" s="29"/>
      <c r="SID232" s="29"/>
      <c r="SIE232" s="29"/>
      <c r="SIF232" s="29"/>
      <c r="SIG232" s="29"/>
      <c r="SIH232" s="29"/>
      <c r="SII232" s="29"/>
      <c r="SIJ232" s="29"/>
      <c r="SIK232" s="29"/>
      <c r="SIL232" s="29"/>
      <c r="SIM232" s="29"/>
      <c r="SIN232" s="29"/>
      <c r="SIO232" s="29"/>
      <c r="SIP232" s="29"/>
      <c r="SIQ232" s="29"/>
      <c r="SIR232" s="29"/>
      <c r="SIS232" s="29"/>
      <c r="SIT232" s="29"/>
      <c r="SIU232" s="29"/>
      <c r="SIV232" s="29"/>
      <c r="SIW232" s="29"/>
      <c r="SIX232" s="29"/>
      <c r="SIY232" s="29"/>
      <c r="SIZ232" s="29"/>
      <c r="SJA232" s="29"/>
      <c r="SJB232" s="29"/>
      <c r="SJC232" s="29"/>
      <c r="SJD232" s="29"/>
      <c r="SJE232" s="29"/>
      <c r="SJF232" s="29"/>
      <c r="SJG232" s="29"/>
      <c r="SJH232" s="29"/>
      <c r="SJI232" s="29"/>
      <c r="SJJ232" s="29"/>
      <c r="SJK232" s="29"/>
      <c r="SJL232" s="29"/>
      <c r="SJM232" s="29"/>
      <c r="SJN232" s="29"/>
      <c r="SJO232" s="29"/>
      <c r="SJP232" s="29"/>
      <c r="SJQ232" s="29"/>
      <c r="SJR232" s="29"/>
      <c r="SJS232" s="29"/>
      <c r="SJT232" s="29"/>
      <c r="SJU232" s="29"/>
      <c r="SJV232" s="29"/>
      <c r="SJW232" s="29"/>
      <c r="SJX232" s="29"/>
      <c r="SJY232" s="29"/>
      <c r="SJZ232" s="29"/>
      <c r="SKA232" s="29"/>
      <c r="SKB232" s="29"/>
      <c r="SKC232" s="29"/>
      <c r="SKD232" s="29"/>
      <c r="SKE232" s="29"/>
      <c r="SKF232" s="29"/>
      <c r="SKG232" s="29"/>
      <c r="SKH232" s="29"/>
      <c r="SKI232" s="29"/>
      <c r="SKJ232" s="29"/>
      <c r="SKK232" s="29"/>
      <c r="SKL232" s="29"/>
      <c r="SKM232" s="29"/>
      <c r="SKN232" s="29"/>
      <c r="SKO232" s="29"/>
      <c r="SKP232" s="29"/>
      <c r="SKQ232" s="29"/>
      <c r="SKR232" s="29"/>
      <c r="SKS232" s="29"/>
      <c r="SKT232" s="29"/>
      <c r="SKU232" s="29"/>
      <c r="SKV232" s="29"/>
      <c r="SKW232" s="29"/>
      <c r="SKX232" s="29"/>
      <c r="SKY232" s="29"/>
      <c r="SKZ232" s="29"/>
      <c r="SLA232" s="29"/>
      <c r="SLB232" s="29"/>
      <c r="SLC232" s="29"/>
      <c r="SLD232" s="29"/>
      <c r="SLE232" s="29"/>
      <c r="SLF232" s="29"/>
      <c r="SLG232" s="29"/>
      <c r="SLH232" s="29"/>
      <c r="SLI232" s="29"/>
      <c r="SLJ232" s="29"/>
      <c r="SLK232" s="29"/>
      <c r="SLL232" s="29"/>
      <c r="SLM232" s="29"/>
      <c r="SLN232" s="29"/>
      <c r="SLO232" s="29"/>
      <c r="SLP232" s="29"/>
      <c r="SLQ232" s="29"/>
      <c r="SLR232" s="29"/>
      <c r="SLS232" s="29"/>
      <c r="SLT232" s="29"/>
      <c r="SLU232" s="29"/>
      <c r="SLV232" s="29"/>
      <c r="SLW232" s="29"/>
      <c r="SLX232" s="29"/>
      <c r="SLY232" s="29"/>
      <c r="SLZ232" s="29"/>
      <c r="SMA232" s="29"/>
      <c r="SMB232" s="29"/>
      <c r="SMC232" s="29"/>
      <c r="SMD232" s="29"/>
      <c r="SME232" s="29"/>
      <c r="SMF232" s="29"/>
      <c r="SMG232" s="29"/>
      <c r="SMH232" s="29"/>
      <c r="SMI232" s="29"/>
      <c r="SMJ232" s="29"/>
      <c r="SMK232" s="29"/>
      <c r="SML232" s="29"/>
      <c r="SMM232" s="29"/>
      <c r="SMN232" s="29"/>
      <c r="SMO232" s="29"/>
      <c r="SMP232" s="29"/>
      <c r="SMQ232" s="29"/>
      <c r="SMR232" s="29"/>
      <c r="SMS232" s="29"/>
      <c r="SMT232" s="29"/>
      <c r="SMU232" s="29"/>
      <c r="SMV232" s="29"/>
      <c r="SMW232" s="29"/>
      <c r="SMX232" s="29"/>
      <c r="SMY232" s="29"/>
      <c r="SMZ232" s="29"/>
      <c r="SNA232" s="29"/>
      <c r="SNB232" s="29"/>
      <c r="SNC232" s="29"/>
      <c r="SND232" s="29"/>
      <c r="SNE232" s="29"/>
      <c r="SNF232" s="29"/>
      <c r="SNG232" s="29"/>
      <c r="SNH232" s="29"/>
      <c r="SNI232" s="29"/>
      <c r="SNJ232" s="29"/>
      <c r="SNK232" s="29"/>
      <c r="SNL232" s="29"/>
      <c r="SNM232" s="29"/>
      <c r="SNN232" s="29"/>
      <c r="SNO232" s="29"/>
      <c r="SNP232" s="29"/>
      <c r="SNQ232" s="29"/>
      <c r="SNR232" s="29"/>
      <c r="SNS232" s="29"/>
      <c r="SNT232" s="29"/>
      <c r="SNU232" s="29"/>
      <c r="SNV232" s="29"/>
      <c r="SNW232" s="29"/>
      <c r="SNX232" s="29"/>
      <c r="SNY232" s="29"/>
      <c r="SNZ232" s="29"/>
      <c r="SOA232" s="29"/>
      <c r="SOB232" s="29"/>
      <c r="SOC232" s="29"/>
      <c r="SOD232" s="29"/>
      <c r="SOE232" s="29"/>
      <c r="SOF232" s="29"/>
      <c r="SOG232" s="29"/>
      <c r="SOH232" s="29"/>
      <c r="SOI232" s="29"/>
      <c r="SOJ232" s="29"/>
      <c r="SOK232" s="29"/>
      <c r="SOL232" s="29"/>
      <c r="SOM232" s="29"/>
      <c r="SON232" s="29"/>
      <c r="SOO232" s="29"/>
      <c r="SOP232" s="29"/>
      <c r="SOQ232" s="29"/>
      <c r="SOR232" s="29"/>
      <c r="SOS232" s="29"/>
      <c r="SOT232" s="29"/>
      <c r="SOU232" s="29"/>
      <c r="SOV232" s="29"/>
      <c r="SOW232" s="29"/>
      <c r="SOX232" s="29"/>
      <c r="SOY232" s="29"/>
      <c r="SOZ232" s="29"/>
      <c r="SPA232" s="29"/>
      <c r="SPB232" s="29"/>
      <c r="SPC232" s="29"/>
      <c r="SPD232" s="29"/>
      <c r="SPE232" s="29"/>
      <c r="SPF232" s="29"/>
      <c r="SPG232" s="29"/>
      <c r="SPH232" s="29"/>
      <c r="SPI232" s="29"/>
      <c r="SPJ232" s="29"/>
      <c r="SPK232" s="29"/>
      <c r="SPL232" s="29"/>
      <c r="SPM232" s="29"/>
      <c r="SPN232" s="29"/>
      <c r="SPO232" s="29"/>
      <c r="SPP232" s="29"/>
      <c r="SPQ232" s="29"/>
      <c r="SPR232" s="29"/>
      <c r="SPS232" s="29"/>
      <c r="SPT232" s="29"/>
      <c r="SPU232" s="29"/>
      <c r="SPV232" s="29"/>
      <c r="SPW232" s="29"/>
      <c r="SPX232" s="29"/>
      <c r="SPY232" s="29"/>
      <c r="SPZ232" s="29"/>
      <c r="SQA232" s="29"/>
      <c r="SQB232" s="29"/>
      <c r="SQC232" s="29"/>
      <c r="SQD232" s="29"/>
      <c r="SQE232" s="29"/>
      <c r="SQF232" s="29"/>
      <c r="SQG232" s="29"/>
      <c r="SQH232" s="29"/>
      <c r="SQI232" s="29"/>
      <c r="SQJ232" s="29"/>
      <c r="SQK232" s="29"/>
      <c r="SQL232" s="29"/>
      <c r="SQM232" s="29"/>
      <c r="SQN232" s="29"/>
      <c r="SQO232" s="29"/>
      <c r="SQP232" s="29"/>
      <c r="SQQ232" s="29"/>
      <c r="SQR232" s="29"/>
      <c r="SQS232" s="29"/>
      <c r="SQT232" s="29"/>
      <c r="SQU232" s="29"/>
      <c r="SQV232" s="29"/>
      <c r="SQW232" s="29"/>
      <c r="SQX232" s="29"/>
      <c r="SQY232" s="29"/>
      <c r="SQZ232" s="29"/>
      <c r="SRA232" s="29"/>
      <c r="SRB232" s="29"/>
      <c r="SRC232" s="29"/>
      <c r="SRD232" s="29"/>
      <c r="SRE232" s="29"/>
      <c r="SRF232" s="29"/>
      <c r="SRG232" s="29"/>
      <c r="SRH232" s="29"/>
      <c r="SRI232" s="29"/>
      <c r="SRJ232" s="29"/>
      <c r="SRK232" s="29"/>
      <c r="SRL232" s="29"/>
      <c r="SRM232" s="29"/>
      <c r="SRN232" s="29"/>
      <c r="SRO232" s="29"/>
      <c r="SRP232" s="29"/>
      <c r="SRQ232" s="29"/>
      <c r="SRR232" s="29"/>
      <c r="SRS232" s="29"/>
      <c r="SRT232" s="29"/>
      <c r="SRU232" s="29"/>
      <c r="SRV232" s="29"/>
      <c r="SRW232" s="29"/>
      <c r="SRX232" s="29"/>
      <c r="SRY232" s="29"/>
      <c r="SRZ232" s="29"/>
      <c r="SSA232" s="29"/>
      <c r="SSB232" s="29"/>
      <c r="SSC232" s="29"/>
      <c r="SSD232" s="29"/>
      <c r="SSE232" s="29"/>
      <c r="SSF232" s="29"/>
      <c r="SSG232" s="29"/>
      <c r="SSH232" s="29"/>
      <c r="SSI232" s="29"/>
      <c r="SSJ232" s="29"/>
      <c r="SSK232" s="29"/>
      <c r="SSL232" s="29"/>
      <c r="SSM232" s="29"/>
      <c r="SSN232" s="29"/>
      <c r="SSO232" s="29"/>
      <c r="SSP232" s="29"/>
      <c r="SSQ232" s="29"/>
      <c r="SSR232" s="29"/>
      <c r="SSS232" s="29"/>
      <c r="SST232" s="29"/>
      <c r="SSU232" s="29"/>
      <c r="SSV232" s="29"/>
      <c r="SSW232" s="29"/>
      <c r="SSX232" s="29"/>
      <c r="SSY232" s="29"/>
      <c r="SSZ232" s="29"/>
      <c r="STA232" s="29"/>
      <c r="STB232" s="29"/>
      <c r="STC232" s="29"/>
      <c r="STD232" s="29"/>
      <c r="STE232" s="29"/>
      <c r="STF232" s="29"/>
      <c r="STG232" s="29"/>
      <c r="STH232" s="29"/>
      <c r="STI232" s="29"/>
      <c r="STJ232" s="29"/>
      <c r="STK232" s="29"/>
      <c r="STL232" s="29"/>
      <c r="STM232" s="29"/>
      <c r="STN232" s="29"/>
      <c r="STO232" s="29"/>
      <c r="STP232" s="29"/>
      <c r="STQ232" s="29"/>
      <c r="STR232" s="29"/>
      <c r="STS232" s="29"/>
      <c r="STT232" s="29"/>
      <c r="STU232" s="29"/>
      <c r="STV232" s="29"/>
      <c r="STW232" s="29"/>
      <c r="STX232" s="29"/>
      <c r="STY232" s="29"/>
      <c r="STZ232" s="29"/>
      <c r="SUA232" s="29"/>
      <c r="SUB232" s="29"/>
      <c r="SUC232" s="29"/>
      <c r="SUD232" s="29"/>
      <c r="SUE232" s="29"/>
      <c r="SUF232" s="29"/>
      <c r="SUG232" s="29"/>
      <c r="SUH232" s="29"/>
      <c r="SUI232" s="29"/>
      <c r="SUJ232" s="29"/>
      <c r="SUK232" s="29"/>
      <c r="SUL232" s="29"/>
      <c r="SUM232" s="29"/>
      <c r="SUN232" s="29"/>
      <c r="SUO232" s="29"/>
      <c r="SUP232" s="29"/>
      <c r="SUQ232" s="29"/>
      <c r="SUR232" s="29"/>
      <c r="SUS232" s="29"/>
      <c r="SUT232" s="29"/>
      <c r="SUU232" s="29"/>
      <c r="SUV232" s="29"/>
      <c r="SUW232" s="29"/>
      <c r="SUX232" s="29"/>
      <c r="SUY232" s="29"/>
      <c r="SUZ232" s="29"/>
      <c r="SVA232" s="29"/>
      <c r="SVB232" s="29"/>
      <c r="SVC232" s="29"/>
      <c r="SVD232" s="29"/>
      <c r="SVE232" s="29"/>
      <c r="SVF232" s="29"/>
      <c r="SVG232" s="29"/>
      <c r="SVH232" s="29"/>
      <c r="SVI232" s="29"/>
      <c r="SVJ232" s="29"/>
      <c r="SVK232" s="29"/>
      <c r="SVL232" s="29"/>
      <c r="SVM232" s="29"/>
      <c r="SVN232" s="29"/>
      <c r="SVO232" s="29"/>
      <c r="SVP232" s="29"/>
      <c r="SVQ232" s="29"/>
      <c r="SVR232" s="29"/>
      <c r="SVS232" s="29"/>
      <c r="SVT232" s="29"/>
      <c r="SVU232" s="29"/>
      <c r="SVV232" s="29"/>
      <c r="SVW232" s="29"/>
      <c r="SVX232" s="29"/>
      <c r="SVY232" s="29"/>
      <c r="SVZ232" s="29"/>
      <c r="SWA232" s="29"/>
      <c r="SWB232" s="29"/>
      <c r="SWC232" s="29"/>
      <c r="SWD232" s="29"/>
      <c r="SWE232" s="29"/>
      <c r="SWF232" s="29"/>
      <c r="SWG232" s="29"/>
      <c r="SWH232" s="29"/>
      <c r="SWI232" s="29"/>
      <c r="SWJ232" s="29"/>
      <c r="SWK232" s="29"/>
      <c r="SWL232" s="29"/>
      <c r="SWM232" s="29"/>
      <c r="SWN232" s="29"/>
      <c r="SWO232" s="29"/>
      <c r="SWP232" s="29"/>
      <c r="SWQ232" s="29"/>
      <c r="SWR232" s="29"/>
      <c r="SWS232" s="29"/>
      <c r="SWT232" s="29"/>
      <c r="SWU232" s="29"/>
      <c r="SWV232" s="29"/>
      <c r="SWW232" s="29"/>
      <c r="SWX232" s="29"/>
      <c r="SWY232" s="29"/>
      <c r="SWZ232" s="29"/>
      <c r="SXA232" s="29"/>
      <c r="SXB232" s="29"/>
      <c r="SXC232" s="29"/>
      <c r="SXD232" s="29"/>
      <c r="SXE232" s="29"/>
      <c r="SXF232" s="29"/>
      <c r="SXG232" s="29"/>
      <c r="SXH232" s="29"/>
      <c r="SXI232" s="29"/>
      <c r="SXJ232" s="29"/>
      <c r="SXK232" s="29"/>
      <c r="SXL232" s="29"/>
      <c r="SXM232" s="29"/>
      <c r="SXN232" s="29"/>
      <c r="SXO232" s="29"/>
      <c r="SXP232" s="29"/>
      <c r="SXQ232" s="29"/>
      <c r="SXR232" s="29"/>
      <c r="SXS232" s="29"/>
      <c r="SXT232" s="29"/>
      <c r="SXU232" s="29"/>
      <c r="SXV232" s="29"/>
      <c r="SXW232" s="29"/>
      <c r="SXX232" s="29"/>
      <c r="SXY232" s="29"/>
      <c r="SXZ232" s="29"/>
      <c r="SYA232" s="29"/>
      <c r="SYB232" s="29"/>
      <c r="SYC232" s="29"/>
      <c r="SYD232" s="29"/>
      <c r="SYE232" s="29"/>
      <c r="SYF232" s="29"/>
      <c r="SYG232" s="29"/>
      <c r="SYH232" s="29"/>
      <c r="SYI232" s="29"/>
      <c r="SYJ232" s="29"/>
      <c r="SYK232" s="29"/>
      <c r="SYL232" s="29"/>
      <c r="SYM232" s="29"/>
      <c r="SYN232" s="29"/>
      <c r="SYO232" s="29"/>
      <c r="SYP232" s="29"/>
      <c r="SYQ232" s="29"/>
      <c r="SYR232" s="29"/>
      <c r="SYS232" s="29"/>
      <c r="SYT232" s="29"/>
      <c r="SYU232" s="29"/>
      <c r="SYV232" s="29"/>
      <c r="SYW232" s="29"/>
      <c r="SYX232" s="29"/>
      <c r="SYY232" s="29"/>
      <c r="SYZ232" s="29"/>
      <c r="SZA232" s="29"/>
      <c r="SZB232" s="29"/>
      <c r="SZC232" s="29"/>
      <c r="SZD232" s="29"/>
      <c r="SZE232" s="29"/>
      <c r="SZF232" s="29"/>
      <c r="SZG232" s="29"/>
      <c r="SZH232" s="29"/>
      <c r="SZI232" s="29"/>
      <c r="SZJ232" s="29"/>
      <c r="SZK232" s="29"/>
      <c r="SZL232" s="29"/>
      <c r="SZM232" s="29"/>
      <c r="SZN232" s="29"/>
      <c r="SZO232" s="29"/>
      <c r="SZP232" s="29"/>
      <c r="SZQ232" s="29"/>
      <c r="SZR232" s="29"/>
      <c r="SZS232" s="29"/>
      <c r="SZT232" s="29"/>
      <c r="SZU232" s="29"/>
      <c r="SZV232" s="29"/>
      <c r="SZW232" s="29"/>
      <c r="SZX232" s="29"/>
      <c r="SZY232" s="29"/>
      <c r="SZZ232" s="29"/>
      <c r="TAA232" s="29"/>
      <c r="TAB232" s="29"/>
      <c r="TAC232" s="29"/>
      <c r="TAD232" s="29"/>
      <c r="TAE232" s="29"/>
      <c r="TAF232" s="29"/>
      <c r="TAG232" s="29"/>
      <c r="TAH232" s="29"/>
      <c r="TAI232" s="29"/>
      <c r="TAJ232" s="29"/>
      <c r="TAK232" s="29"/>
      <c r="TAL232" s="29"/>
      <c r="TAM232" s="29"/>
      <c r="TAN232" s="29"/>
      <c r="TAO232" s="29"/>
      <c r="TAP232" s="29"/>
      <c r="TAQ232" s="29"/>
      <c r="TAR232" s="29"/>
      <c r="TAS232" s="29"/>
      <c r="TAT232" s="29"/>
      <c r="TAU232" s="29"/>
      <c r="TAV232" s="29"/>
      <c r="TAW232" s="29"/>
      <c r="TAX232" s="29"/>
      <c r="TAY232" s="29"/>
      <c r="TAZ232" s="29"/>
      <c r="TBA232" s="29"/>
      <c r="TBB232" s="29"/>
      <c r="TBC232" s="29"/>
      <c r="TBD232" s="29"/>
      <c r="TBE232" s="29"/>
      <c r="TBF232" s="29"/>
      <c r="TBG232" s="29"/>
      <c r="TBH232" s="29"/>
      <c r="TBI232" s="29"/>
      <c r="TBJ232" s="29"/>
      <c r="TBK232" s="29"/>
      <c r="TBL232" s="29"/>
      <c r="TBM232" s="29"/>
      <c r="TBN232" s="29"/>
      <c r="TBO232" s="29"/>
      <c r="TBP232" s="29"/>
      <c r="TBQ232" s="29"/>
      <c r="TBR232" s="29"/>
      <c r="TBS232" s="29"/>
      <c r="TBT232" s="29"/>
      <c r="TBU232" s="29"/>
      <c r="TBV232" s="29"/>
      <c r="TBW232" s="29"/>
      <c r="TBX232" s="29"/>
      <c r="TBY232" s="29"/>
      <c r="TBZ232" s="29"/>
      <c r="TCA232" s="29"/>
      <c r="TCB232" s="29"/>
      <c r="TCC232" s="29"/>
      <c r="TCD232" s="29"/>
      <c r="TCE232" s="29"/>
      <c r="TCF232" s="29"/>
      <c r="TCG232" s="29"/>
      <c r="TCH232" s="29"/>
      <c r="TCI232" s="29"/>
      <c r="TCJ232" s="29"/>
      <c r="TCK232" s="29"/>
      <c r="TCL232" s="29"/>
      <c r="TCM232" s="29"/>
      <c r="TCN232" s="29"/>
      <c r="TCO232" s="29"/>
      <c r="TCP232" s="29"/>
      <c r="TCQ232" s="29"/>
      <c r="TCR232" s="29"/>
      <c r="TCS232" s="29"/>
      <c r="TCT232" s="29"/>
      <c r="TCU232" s="29"/>
      <c r="TCV232" s="29"/>
      <c r="TCW232" s="29"/>
      <c r="TCX232" s="29"/>
      <c r="TCY232" s="29"/>
      <c r="TCZ232" s="29"/>
      <c r="TDA232" s="29"/>
      <c r="TDB232" s="29"/>
      <c r="TDC232" s="29"/>
      <c r="TDD232" s="29"/>
      <c r="TDE232" s="29"/>
      <c r="TDF232" s="29"/>
      <c r="TDG232" s="29"/>
      <c r="TDH232" s="29"/>
      <c r="TDI232" s="29"/>
      <c r="TDJ232" s="29"/>
      <c r="TDK232" s="29"/>
      <c r="TDL232" s="29"/>
      <c r="TDM232" s="29"/>
      <c r="TDN232" s="29"/>
      <c r="TDO232" s="29"/>
      <c r="TDP232" s="29"/>
      <c r="TDQ232" s="29"/>
      <c r="TDR232" s="29"/>
      <c r="TDS232" s="29"/>
      <c r="TDT232" s="29"/>
      <c r="TDU232" s="29"/>
      <c r="TDV232" s="29"/>
      <c r="TDW232" s="29"/>
      <c r="TDX232" s="29"/>
      <c r="TDY232" s="29"/>
      <c r="TDZ232" s="29"/>
      <c r="TEA232" s="29"/>
      <c r="TEB232" s="29"/>
      <c r="TEC232" s="29"/>
      <c r="TED232" s="29"/>
      <c r="TEE232" s="29"/>
      <c r="TEF232" s="29"/>
      <c r="TEG232" s="29"/>
      <c r="TEH232" s="29"/>
      <c r="TEI232" s="29"/>
      <c r="TEJ232" s="29"/>
      <c r="TEK232" s="29"/>
      <c r="TEL232" s="29"/>
      <c r="TEM232" s="29"/>
      <c r="TEN232" s="29"/>
      <c r="TEO232" s="29"/>
      <c r="TEP232" s="29"/>
      <c r="TEQ232" s="29"/>
      <c r="TER232" s="29"/>
      <c r="TES232" s="29"/>
      <c r="TET232" s="29"/>
      <c r="TEU232" s="29"/>
      <c r="TEV232" s="29"/>
      <c r="TEW232" s="29"/>
      <c r="TEX232" s="29"/>
      <c r="TEY232" s="29"/>
      <c r="TEZ232" s="29"/>
      <c r="TFA232" s="29"/>
      <c r="TFB232" s="29"/>
      <c r="TFC232" s="29"/>
      <c r="TFD232" s="29"/>
      <c r="TFE232" s="29"/>
      <c r="TFF232" s="29"/>
      <c r="TFG232" s="29"/>
      <c r="TFH232" s="29"/>
      <c r="TFI232" s="29"/>
      <c r="TFJ232" s="29"/>
      <c r="TFK232" s="29"/>
      <c r="TFL232" s="29"/>
      <c r="TFM232" s="29"/>
      <c r="TFN232" s="29"/>
      <c r="TFO232" s="29"/>
      <c r="TFP232" s="29"/>
      <c r="TFQ232" s="29"/>
      <c r="TFR232" s="29"/>
      <c r="TFS232" s="29"/>
      <c r="TFT232" s="29"/>
      <c r="TFU232" s="29"/>
      <c r="TFV232" s="29"/>
      <c r="TFW232" s="29"/>
      <c r="TFX232" s="29"/>
      <c r="TFY232" s="29"/>
      <c r="TFZ232" s="29"/>
      <c r="TGA232" s="29"/>
      <c r="TGB232" s="29"/>
      <c r="TGC232" s="29"/>
      <c r="TGD232" s="29"/>
      <c r="TGE232" s="29"/>
      <c r="TGF232" s="29"/>
      <c r="TGG232" s="29"/>
      <c r="TGH232" s="29"/>
      <c r="TGI232" s="29"/>
      <c r="TGJ232" s="29"/>
      <c r="TGK232" s="29"/>
      <c r="TGL232" s="29"/>
      <c r="TGM232" s="29"/>
      <c r="TGN232" s="29"/>
      <c r="TGO232" s="29"/>
      <c r="TGP232" s="29"/>
      <c r="TGQ232" s="29"/>
      <c r="TGR232" s="29"/>
      <c r="TGS232" s="29"/>
      <c r="TGT232" s="29"/>
      <c r="TGU232" s="29"/>
      <c r="TGV232" s="29"/>
      <c r="TGW232" s="29"/>
      <c r="TGX232" s="29"/>
      <c r="TGY232" s="29"/>
      <c r="TGZ232" s="29"/>
      <c r="THA232" s="29"/>
      <c r="THB232" s="29"/>
      <c r="THC232" s="29"/>
      <c r="THD232" s="29"/>
      <c r="THE232" s="29"/>
      <c r="THF232" s="29"/>
      <c r="THG232" s="29"/>
      <c r="THH232" s="29"/>
      <c r="THI232" s="29"/>
      <c r="THJ232" s="29"/>
      <c r="THK232" s="29"/>
      <c r="THL232" s="29"/>
      <c r="THM232" s="29"/>
      <c r="THN232" s="29"/>
      <c r="THO232" s="29"/>
      <c r="THP232" s="29"/>
      <c r="THQ232" s="29"/>
      <c r="THR232" s="29"/>
      <c r="THS232" s="29"/>
      <c r="THT232" s="29"/>
      <c r="THU232" s="29"/>
      <c r="THV232" s="29"/>
      <c r="THW232" s="29"/>
      <c r="THX232" s="29"/>
      <c r="THY232" s="29"/>
      <c r="THZ232" s="29"/>
      <c r="TIA232" s="29"/>
      <c r="TIB232" s="29"/>
      <c r="TIC232" s="29"/>
      <c r="TID232" s="29"/>
      <c r="TIE232" s="29"/>
      <c r="TIF232" s="29"/>
      <c r="TIG232" s="29"/>
      <c r="TIH232" s="29"/>
      <c r="TII232" s="29"/>
      <c r="TIJ232" s="29"/>
      <c r="TIK232" s="29"/>
      <c r="TIL232" s="29"/>
      <c r="TIM232" s="29"/>
      <c r="TIN232" s="29"/>
      <c r="TIO232" s="29"/>
      <c r="TIP232" s="29"/>
      <c r="TIQ232" s="29"/>
      <c r="TIR232" s="29"/>
      <c r="TIS232" s="29"/>
      <c r="TIT232" s="29"/>
      <c r="TIU232" s="29"/>
      <c r="TIV232" s="29"/>
      <c r="TIW232" s="29"/>
      <c r="TIX232" s="29"/>
      <c r="TIY232" s="29"/>
      <c r="TIZ232" s="29"/>
      <c r="TJA232" s="29"/>
      <c r="TJB232" s="29"/>
      <c r="TJC232" s="29"/>
      <c r="TJD232" s="29"/>
      <c r="TJE232" s="29"/>
      <c r="TJF232" s="29"/>
      <c r="TJG232" s="29"/>
      <c r="TJH232" s="29"/>
      <c r="TJI232" s="29"/>
      <c r="TJJ232" s="29"/>
      <c r="TJK232" s="29"/>
      <c r="TJL232" s="29"/>
      <c r="TJM232" s="29"/>
      <c r="TJN232" s="29"/>
      <c r="TJO232" s="29"/>
      <c r="TJP232" s="29"/>
      <c r="TJQ232" s="29"/>
      <c r="TJR232" s="29"/>
      <c r="TJS232" s="29"/>
      <c r="TJT232" s="29"/>
      <c r="TJU232" s="29"/>
      <c r="TJV232" s="29"/>
      <c r="TJW232" s="29"/>
      <c r="TJX232" s="29"/>
      <c r="TJY232" s="29"/>
      <c r="TJZ232" s="29"/>
      <c r="TKA232" s="29"/>
      <c r="TKB232" s="29"/>
      <c r="TKC232" s="29"/>
      <c r="TKD232" s="29"/>
      <c r="TKE232" s="29"/>
      <c r="TKF232" s="29"/>
      <c r="TKG232" s="29"/>
      <c r="TKH232" s="29"/>
      <c r="TKI232" s="29"/>
      <c r="TKJ232" s="29"/>
      <c r="TKK232" s="29"/>
      <c r="TKL232" s="29"/>
      <c r="TKM232" s="29"/>
      <c r="TKN232" s="29"/>
      <c r="TKO232" s="29"/>
      <c r="TKP232" s="29"/>
      <c r="TKQ232" s="29"/>
      <c r="TKR232" s="29"/>
      <c r="TKS232" s="29"/>
      <c r="TKT232" s="29"/>
      <c r="TKU232" s="29"/>
      <c r="TKV232" s="29"/>
      <c r="TKW232" s="29"/>
      <c r="TKX232" s="29"/>
      <c r="TKY232" s="29"/>
      <c r="TKZ232" s="29"/>
      <c r="TLA232" s="29"/>
      <c r="TLB232" s="29"/>
      <c r="TLC232" s="29"/>
      <c r="TLD232" s="29"/>
      <c r="TLE232" s="29"/>
      <c r="TLF232" s="29"/>
      <c r="TLG232" s="29"/>
      <c r="TLH232" s="29"/>
      <c r="TLI232" s="29"/>
      <c r="TLJ232" s="29"/>
      <c r="TLK232" s="29"/>
      <c r="TLL232" s="29"/>
      <c r="TLM232" s="29"/>
      <c r="TLN232" s="29"/>
      <c r="TLO232" s="29"/>
      <c r="TLP232" s="29"/>
      <c r="TLQ232" s="29"/>
      <c r="TLR232" s="29"/>
      <c r="TLS232" s="29"/>
      <c r="TLT232" s="29"/>
      <c r="TLU232" s="29"/>
      <c r="TLV232" s="29"/>
      <c r="TLW232" s="29"/>
      <c r="TLX232" s="29"/>
      <c r="TLY232" s="29"/>
      <c r="TLZ232" s="29"/>
      <c r="TMA232" s="29"/>
      <c r="TMB232" s="29"/>
      <c r="TMC232" s="29"/>
      <c r="TMD232" s="29"/>
      <c r="TME232" s="29"/>
      <c r="TMF232" s="29"/>
      <c r="TMG232" s="29"/>
      <c r="TMH232" s="29"/>
      <c r="TMI232" s="29"/>
      <c r="TMJ232" s="29"/>
      <c r="TMK232" s="29"/>
      <c r="TML232" s="29"/>
      <c r="TMM232" s="29"/>
      <c r="TMN232" s="29"/>
      <c r="TMO232" s="29"/>
      <c r="TMP232" s="29"/>
      <c r="TMQ232" s="29"/>
      <c r="TMR232" s="29"/>
      <c r="TMS232" s="29"/>
      <c r="TMT232" s="29"/>
      <c r="TMU232" s="29"/>
      <c r="TMV232" s="29"/>
      <c r="TMW232" s="29"/>
      <c r="TMX232" s="29"/>
      <c r="TMY232" s="29"/>
      <c r="TMZ232" s="29"/>
      <c r="TNA232" s="29"/>
      <c r="TNB232" s="29"/>
      <c r="TNC232" s="29"/>
      <c r="TND232" s="29"/>
      <c r="TNE232" s="29"/>
      <c r="TNF232" s="29"/>
      <c r="TNG232" s="29"/>
      <c r="TNH232" s="29"/>
      <c r="TNI232" s="29"/>
      <c r="TNJ232" s="29"/>
      <c r="TNK232" s="29"/>
      <c r="TNL232" s="29"/>
      <c r="TNM232" s="29"/>
      <c r="TNN232" s="29"/>
      <c r="TNO232" s="29"/>
      <c r="TNP232" s="29"/>
      <c r="TNQ232" s="29"/>
      <c r="TNR232" s="29"/>
      <c r="TNS232" s="29"/>
      <c r="TNT232" s="29"/>
      <c r="TNU232" s="29"/>
      <c r="TNV232" s="29"/>
      <c r="TNW232" s="29"/>
      <c r="TNX232" s="29"/>
      <c r="TNY232" s="29"/>
      <c r="TNZ232" s="29"/>
      <c r="TOA232" s="29"/>
      <c r="TOB232" s="29"/>
      <c r="TOC232" s="29"/>
      <c r="TOD232" s="29"/>
      <c r="TOE232" s="29"/>
      <c r="TOF232" s="29"/>
      <c r="TOG232" s="29"/>
      <c r="TOH232" s="29"/>
      <c r="TOI232" s="29"/>
      <c r="TOJ232" s="29"/>
      <c r="TOK232" s="29"/>
      <c r="TOL232" s="29"/>
      <c r="TOM232" s="29"/>
      <c r="TON232" s="29"/>
      <c r="TOO232" s="29"/>
      <c r="TOP232" s="29"/>
      <c r="TOQ232" s="29"/>
      <c r="TOR232" s="29"/>
      <c r="TOS232" s="29"/>
      <c r="TOT232" s="29"/>
      <c r="TOU232" s="29"/>
      <c r="TOV232" s="29"/>
      <c r="TOW232" s="29"/>
      <c r="TOX232" s="29"/>
      <c r="TOY232" s="29"/>
      <c r="TOZ232" s="29"/>
      <c r="TPA232" s="29"/>
      <c r="TPB232" s="29"/>
      <c r="TPC232" s="29"/>
      <c r="TPD232" s="29"/>
      <c r="TPE232" s="29"/>
      <c r="TPF232" s="29"/>
      <c r="TPG232" s="29"/>
      <c r="TPH232" s="29"/>
      <c r="TPI232" s="29"/>
      <c r="TPJ232" s="29"/>
      <c r="TPK232" s="29"/>
      <c r="TPL232" s="29"/>
      <c r="TPM232" s="29"/>
      <c r="TPN232" s="29"/>
      <c r="TPO232" s="29"/>
      <c r="TPP232" s="29"/>
      <c r="TPQ232" s="29"/>
      <c r="TPR232" s="29"/>
      <c r="TPS232" s="29"/>
      <c r="TPT232" s="29"/>
      <c r="TPU232" s="29"/>
      <c r="TPV232" s="29"/>
      <c r="TPW232" s="29"/>
      <c r="TPX232" s="29"/>
      <c r="TPY232" s="29"/>
      <c r="TPZ232" s="29"/>
      <c r="TQA232" s="29"/>
      <c r="TQB232" s="29"/>
      <c r="TQC232" s="29"/>
      <c r="TQD232" s="29"/>
      <c r="TQE232" s="29"/>
      <c r="TQF232" s="29"/>
      <c r="TQG232" s="29"/>
      <c r="TQH232" s="29"/>
      <c r="TQI232" s="29"/>
      <c r="TQJ232" s="29"/>
      <c r="TQK232" s="29"/>
      <c r="TQL232" s="29"/>
      <c r="TQM232" s="29"/>
      <c r="TQN232" s="29"/>
      <c r="TQO232" s="29"/>
      <c r="TQP232" s="29"/>
      <c r="TQQ232" s="29"/>
      <c r="TQR232" s="29"/>
      <c r="TQS232" s="29"/>
      <c r="TQT232" s="29"/>
      <c r="TQU232" s="29"/>
      <c r="TQV232" s="29"/>
      <c r="TQW232" s="29"/>
      <c r="TQX232" s="29"/>
      <c r="TQY232" s="29"/>
      <c r="TQZ232" s="29"/>
      <c r="TRA232" s="29"/>
      <c r="TRB232" s="29"/>
      <c r="TRC232" s="29"/>
      <c r="TRD232" s="29"/>
      <c r="TRE232" s="29"/>
      <c r="TRF232" s="29"/>
      <c r="TRG232" s="29"/>
      <c r="TRH232" s="29"/>
      <c r="TRI232" s="29"/>
      <c r="TRJ232" s="29"/>
      <c r="TRK232" s="29"/>
      <c r="TRL232" s="29"/>
      <c r="TRM232" s="29"/>
      <c r="TRN232" s="29"/>
      <c r="TRO232" s="29"/>
      <c r="TRP232" s="29"/>
      <c r="TRQ232" s="29"/>
      <c r="TRR232" s="29"/>
      <c r="TRS232" s="29"/>
      <c r="TRT232" s="29"/>
      <c r="TRU232" s="29"/>
      <c r="TRV232" s="29"/>
      <c r="TRW232" s="29"/>
      <c r="TRX232" s="29"/>
      <c r="TRY232" s="29"/>
      <c r="TRZ232" s="29"/>
      <c r="TSA232" s="29"/>
      <c r="TSB232" s="29"/>
      <c r="TSC232" s="29"/>
      <c r="TSD232" s="29"/>
      <c r="TSE232" s="29"/>
      <c r="TSF232" s="29"/>
      <c r="TSG232" s="29"/>
      <c r="TSH232" s="29"/>
      <c r="TSI232" s="29"/>
      <c r="TSJ232" s="29"/>
      <c r="TSK232" s="29"/>
      <c r="TSL232" s="29"/>
      <c r="TSM232" s="29"/>
      <c r="TSN232" s="29"/>
      <c r="TSO232" s="29"/>
      <c r="TSP232" s="29"/>
      <c r="TSQ232" s="29"/>
      <c r="TSR232" s="29"/>
      <c r="TSS232" s="29"/>
      <c r="TST232" s="29"/>
      <c r="TSU232" s="29"/>
      <c r="TSV232" s="29"/>
      <c r="TSW232" s="29"/>
      <c r="TSX232" s="29"/>
      <c r="TSY232" s="29"/>
      <c r="TSZ232" s="29"/>
      <c r="TTA232" s="29"/>
      <c r="TTB232" s="29"/>
      <c r="TTC232" s="29"/>
      <c r="TTD232" s="29"/>
      <c r="TTE232" s="29"/>
      <c r="TTF232" s="29"/>
      <c r="TTG232" s="29"/>
      <c r="TTH232" s="29"/>
      <c r="TTI232" s="29"/>
      <c r="TTJ232" s="29"/>
      <c r="TTK232" s="29"/>
      <c r="TTL232" s="29"/>
      <c r="TTM232" s="29"/>
      <c r="TTN232" s="29"/>
      <c r="TTO232" s="29"/>
      <c r="TTP232" s="29"/>
      <c r="TTQ232" s="29"/>
      <c r="TTR232" s="29"/>
      <c r="TTS232" s="29"/>
      <c r="TTT232" s="29"/>
      <c r="TTU232" s="29"/>
      <c r="TTV232" s="29"/>
      <c r="TTW232" s="29"/>
      <c r="TTX232" s="29"/>
      <c r="TTY232" s="29"/>
      <c r="TTZ232" s="29"/>
      <c r="TUA232" s="29"/>
      <c r="TUB232" s="29"/>
      <c r="TUC232" s="29"/>
      <c r="TUD232" s="29"/>
      <c r="TUE232" s="29"/>
      <c r="TUF232" s="29"/>
      <c r="TUG232" s="29"/>
      <c r="TUH232" s="29"/>
      <c r="TUI232" s="29"/>
      <c r="TUJ232" s="29"/>
      <c r="TUK232" s="29"/>
      <c r="TUL232" s="29"/>
      <c r="TUM232" s="29"/>
      <c r="TUN232" s="29"/>
      <c r="TUO232" s="29"/>
      <c r="TUP232" s="29"/>
      <c r="TUQ232" s="29"/>
      <c r="TUR232" s="29"/>
      <c r="TUS232" s="29"/>
      <c r="TUT232" s="29"/>
      <c r="TUU232" s="29"/>
      <c r="TUV232" s="29"/>
      <c r="TUW232" s="29"/>
      <c r="TUX232" s="29"/>
      <c r="TUY232" s="29"/>
      <c r="TUZ232" s="29"/>
      <c r="TVA232" s="29"/>
      <c r="TVB232" s="29"/>
      <c r="TVC232" s="29"/>
      <c r="TVD232" s="29"/>
      <c r="TVE232" s="29"/>
      <c r="TVF232" s="29"/>
      <c r="TVG232" s="29"/>
      <c r="TVH232" s="29"/>
      <c r="TVI232" s="29"/>
      <c r="TVJ232" s="29"/>
      <c r="TVK232" s="29"/>
      <c r="TVL232" s="29"/>
      <c r="TVM232" s="29"/>
      <c r="TVN232" s="29"/>
      <c r="TVO232" s="29"/>
      <c r="TVP232" s="29"/>
      <c r="TVQ232" s="29"/>
      <c r="TVR232" s="29"/>
      <c r="TVS232" s="29"/>
      <c r="TVT232" s="29"/>
      <c r="TVU232" s="29"/>
      <c r="TVV232" s="29"/>
      <c r="TVW232" s="29"/>
      <c r="TVX232" s="29"/>
      <c r="TVY232" s="29"/>
      <c r="TVZ232" s="29"/>
      <c r="TWA232" s="29"/>
      <c r="TWB232" s="29"/>
      <c r="TWC232" s="29"/>
      <c r="TWD232" s="29"/>
      <c r="TWE232" s="29"/>
      <c r="TWF232" s="29"/>
      <c r="TWG232" s="29"/>
      <c r="TWH232" s="29"/>
      <c r="TWI232" s="29"/>
      <c r="TWJ232" s="29"/>
      <c r="TWK232" s="29"/>
      <c r="TWL232" s="29"/>
      <c r="TWM232" s="29"/>
      <c r="TWN232" s="29"/>
      <c r="TWO232" s="29"/>
      <c r="TWP232" s="29"/>
      <c r="TWQ232" s="29"/>
      <c r="TWR232" s="29"/>
      <c r="TWS232" s="29"/>
      <c r="TWT232" s="29"/>
      <c r="TWU232" s="29"/>
      <c r="TWV232" s="29"/>
      <c r="TWW232" s="29"/>
      <c r="TWX232" s="29"/>
      <c r="TWY232" s="29"/>
      <c r="TWZ232" s="29"/>
      <c r="TXA232" s="29"/>
      <c r="TXB232" s="29"/>
      <c r="TXC232" s="29"/>
      <c r="TXD232" s="29"/>
      <c r="TXE232" s="29"/>
      <c r="TXF232" s="29"/>
      <c r="TXG232" s="29"/>
      <c r="TXH232" s="29"/>
      <c r="TXI232" s="29"/>
      <c r="TXJ232" s="29"/>
      <c r="TXK232" s="29"/>
      <c r="TXL232" s="29"/>
      <c r="TXM232" s="29"/>
      <c r="TXN232" s="29"/>
      <c r="TXO232" s="29"/>
      <c r="TXP232" s="29"/>
      <c r="TXQ232" s="29"/>
      <c r="TXR232" s="29"/>
      <c r="TXS232" s="29"/>
      <c r="TXT232" s="29"/>
      <c r="TXU232" s="29"/>
      <c r="TXV232" s="29"/>
      <c r="TXW232" s="29"/>
      <c r="TXX232" s="29"/>
      <c r="TXY232" s="29"/>
      <c r="TXZ232" s="29"/>
      <c r="TYA232" s="29"/>
      <c r="TYB232" s="29"/>
      <c r="TYC232" s="29"/>
      <c r="TYD232" s="29"/>
      <c r="TYE232" s="29"/>
      <c r="TYF232" s="29"/>
      <c r="TYG232" s="29"/>
      <c r="TYH232" s="29"/>
      <c r="TYI232" s="29"/>
      <c r="TYJ232" s="29"/>
      <c r="TYK232" s="29"/>
      <c r="TYL232" s="29"/>
      <c r="TYM232" s="29"/>
      <c r="TYN232" s="29"/>
      <c r="TYO232" s="29"/>
      <c r="TYP232" s="29"/>
      <c r="TYQ232" s="29"/>
      <c r="TYR232" s="29"/>
      <c r="TYS232" s="29"/>
      <c r="TYT232" s="29"/>
      <c r="TYU232" s="29"/>
      <c r="TYV232" s="29"/>
      <c r="TYW232" s="29"/>
      <c r="TYX232" s="29"/>
      <c r="TYY232" s="29"/>
      <c r="TYZ232" s="29"/>
      <c r="TZA232" s="29"/>
      <c r="TZB232" s="29"/>
      <c r="TZC232" s="29"/>
      <c r="TZD232" s="29"/>
      <c r="TZE232" s="29"/>
      <c r="TZF232" s="29"/>
      <c r="TZG232" s="29"/>
      <c r="TZH232" s="29"/>
      <c r="TZI232" s="29"/>
      <c r="TZJ232" s="29"/>
      <c r="TZK232" s="29"/>
      <c r="TZL232" s="29"/>
      <c r="TZM232" s="29"/>
      <c r="TZN232" s="29"/>
      <c r="TZO232" s="29"/>
      <c r="TZP232" s="29"/>
      <c r="TZQ232" s="29"/>
      <c r="TZR232" s="29"/>
      <c r="TZS232" s="29"/>
      <c r="TZT232" s="29"/>
      <c r="TZU232" s="29"/>
      <c r="TZV232" s="29"/>
      <c r="TZW232" s="29"/>
      <c r="TZX232" s="29"/>
      <c r="TZY232" s="29"/>
      <c r="TZZ232" s="29"/>
      <c r="UAA232" s="29"/>
      <c r="UAB232" s="29"/>
      <c r="UAC232" s="29"/>
      <c r="UAD232" s="29"/>
      <c r="UAE232" s="29"/>
      <c r="UAF232" s="29"/>
      <c r="UAG232" s="29"/>
      <c r="UAH232" s="29"/>
      <c r="UAI232" s="29"/>
      <c r="UAJ232" s="29"/>
      <c r="UAK232" s="29"/>
      <c r="UAL232" s="29"/>
      <c r="UAM232" s="29"/>
      <c r="UAN232" s="29"/>
      <c r="UAO232" s="29"/>
      <c r="UAP232" s="29"/>
      <c r="UAQ232" s="29"/>
      <c r="UAR232" s="29"/>
      <c r="UAS232" s="29"/>
      <c r="UAT232" s="29"/>
      <c r="UAU232" s="29"/>
      <c r="UAV232" s="29"/>
      <c r="UAW232" s="29"/>
      <c r="UAX232" s="29"/>
      <c r="UAY232" s="29"/>
      <c r="UAZ232" s="29"/>
      <c r="UBA232" s="29"/>
      <c r="UBB232" s="29"/>
      <c r="UBC232" s="29"/>
      <c r="UBD232" s="29"/>
      <c r="UBE232" s="29"/>
      <c r="UBF232" s="29"/>
      <c r="UBG232" s="29"/>
      <c r="UBH232" s="29"/>
      <c r="UBI232" s="29"/>
      <c r="UBJ232" s="29"/>
      <c r="UBK232" s="29"/>
      <c r="UBL232" s="29"/>
      <c r="UBM232" s="29"/>
      <c r="UBN232" s="29"/>
      <c r="UBO232" s="29"/>
      <c r="UBP232" s="29"/>
      <c r="UBQ232" s="29"/>
      <c r="UBR232" s="29"/>
      <c r="UBS232" s="29"/>
      <c r="UBT232" s="29"/>
      <c r="UBU232" s="29"/>
      <c r="UBV232" s="29"/>
      <c r="UBW232" s="29"/>
      <c r="UBX232" s="29"/>
      <c r="UBY232" s="29"/>
      <c r="UBZ232" s="29"/>
      <c r="UCA232" s="29"/>
      <c r="UCB232" s="29"/>
      <c r="UCC232" s="29"/>
      <c r="UCD232" s="29"/>
      <c r="UCE232" s="29"/>
      <c r="UCF232" s="29"/>
      <c r="UCG232" s="29"/>
      <c r="UCH232" s="29"/>
      <c r="UCI232" s="29"/>
      <c r="UCJ232" s="29"/>
      <c r="UCK232" s="29"/>
      <c r="UCL232" s="29"/>
      <c r="UCM232" s="29"/>
      <c r="UCN232" s="29"/>
      <c r="UCO232" s="29"/>
      <c r="UCP232" s="29"/>
      <c r="UCQ232" s="29"/>
      <c r="UCR232" s="29"/>
      <c r="UCS232" s="29"/>
      <c r="UCT232" s="29"/>
      <c r="UCU232" s="29"/>
      <c r="UCV232" s="29"/>
      <c r="UCW232" s="29"/>
      <c r="UCX232" s="29"/>
      <c r="UCY232" s="29"/>
      <c r="UCZ232" s="29"/>
      <c r="UDA232" s="29"/>
      <c r="UDB232" s="29"/>
      <c r="UDC232" s="29"/>
      <c r="UDD232" s="29"/>
      <c r="UDE232" s="29"/>
      <c r="UDF232" s="29"/>
      <c r="UDG232" s="29"/>
      <c r="UDH232" s="29"/>
      <c r="UDI232" s="29"/>
      <c r="UDJ232" s="29"/>
      <c r="UDK232" s="29"/>
      <c r="UDL232" s="29"/>
      <c r="UDM232" s="29"/>
      <c r="UDN232" s="29"/>
      <c r="UDO232" s="29"/>
      <c r="UDP232" s="29"/>
      <c r="UDQ232" s="29"/>
      <c r="UDR232" s="29"/>
      <c r="UDS232" s="29"/>
      <c r="UDT232" s="29"/>
      <c r="UDU232" s="29"/>
      <c r="UDV232" s="29"/>
      <c r="UDW232" s="29"/>
      <c r="UDX232" s="29"/>
      <c r="UDY232" s="29"/>
      <c r="UDZ232" s="29"/>
      <c r="UEA232" s="29"/>
      <c r="UEB232" s="29"/>
      <c r="UEC232" s="29"/>
      <c r="UED232" s="29"/>
      <c r="UEE232" s="29"/>
      <c r="UEF232" s="29"/>
      <c r="UEG232" s="29"/>
      <c r="UEH232" s="29"/>
      <c r="UEI232" s="29"/>
      <c r="UEJ232" s="29"/>
      <c r="UEK232" s="29"/>
      <c r="UEL232" s="29"/>
      <c r="UEM232" s="29"/>
      <c r="UEN232" s="29"/>
      <c r="UEO232" s="29"/>
      <c r="UEP232" s="29"/>
      <c r="UEQ232" s="29"/>
      <c r="UER232" s="29"/>
      <c r="UES232" s="29"/>
      <c r="UET232" s="29"/>
      <c r="UEU232" s="29"/>
      <c r="UEV232" s="29"/>
      <c r="UEW232" s="29"/>
      <c r="UEX232" s="29"/>
      <c r="UEY232" s="29"/>
      <c r="UEZ232" s="29"/>
      <c r="UFA232" s="29"/>
      <c r="UFB232" s="29"/>
      <c r="UFC232" s="29"/>
      <c r="UFD232" s="29"/>
      <c r="UFE232" s="29"/>
      <c r="UFF232" s="29"/>
      <c r="UFG232" s="29"/>
      <c r="UFH232" s="29"/>
      <c r="UFI232" s="29"/>
      <c r="UFJ232" s="29"/>
      <c r="UFK232" s="29"/>
      <c r="UFL232" s="29"/>
      <c r="UFM232" s="29"/>
      <c r="UFN232" s="29"/>
      <c r="UFO232" s="29"/>
      <c r="UFP232" s="29"/>
      <c r="UFQ232" s="29"/>
      <c r="UFR232" s="29"/>
      <c r="UFS232" s="29"/>
      <c r="UFT232" s="29"/>
      <c r="UFU232" s="29"/>
      <c r="UFV232" s="29"/>
      <c r="UFW232" s="29"/>
      <c r="UFX232" s="29"/>
      <c r="UFY232" s="29"/>
      <c r="UFZ232" s="29"/>
      <c r="UGA232" s="29"/>
      <c r="UGB232" s="29"/>
      <c r="UGC232" s="29"/>
      <c r="UGD232" s="29"/>
      <c r="UGE232" s="29"/>
      <c r="UGF232" s="29"/>
      <c r="UGG232" s="29"/>
      <c r="UGH232" s="29"/>
      <c r="UGI232" s="29"/>
      <c r="UGJ232" s="29"/>
      <c r="UGK232" s="29"/>
      <c r="UGL232" s="29"/>
      <c r="UGM232" s="29"/>
      <c r="UGN232" s="29"/>
      <c r="UGO232" s="29"/>
      <c r="UGP232" s="29"/>
      <c r="UGQ232" s="29"/>
      <c r="UGR232" s="29"/>
      <c r="UGS232" s="29"/>
      <c r="UGT232" s="29"/>
      <c r="UGU232" s="29"/>
      <c r="UGV232" s="29"/>
      <c r="UGW232" s="29"/>
      <c r="UGX232" s="29"/>
      <c r="UGY232" s="29"/>
      <c r="UGZ232" s="29"/>
      <c r="UHA232" s="29"/>
      <c r="UHB232" s="29"/>
      <c r="UHC232" s="29"/>
      <c r="UHD232" s="29"/>
      <c r="UHE232" s="29"/>
      <c r="UHF232" s="29"/>
      <c r="UHG232" s="29"/>
      <c r="UHH232" s="29"/>
      <c r="UHI232" s="29"/>
      <c r="UHJ232" s="29"/>
      <c r="UHK232" s="29"/>
      <c r="UHL232" s="29"/>
      <c r="UHM232" s="29"/>
      <c r="UHN232" s="29"/>
      <c r="UHO232" s="29"/>
      <c r="UHP232" s="29"/>
      <c r="UHQ232" s="29"/>
      <c r="UHR232" s="29"/>
      <c r="UHS232" s="29"/>
      <c r="UHT232" s="29"/>
      <c r="UHU232" s="29"/>
      <c r="UHV232" s="29"/>
      <c r="UHW232" s="29"/>
      <c r="UHX232" s="29"/>
      <c r="UHY232" s="29"/>
      <c r="UHZ232" s="29"/>
      <c r="UIA232" s="29"/>
      <c r="UIB232" s="29"/>
      <c r="UIC232" s="29"/>
      <c r="UID232" s="29"/>
      <c r="UIE232" s="29"/>
      <c r="UIF232" s="29"/>
      <c r="UIG232" s="29"/>
      <c r="UIH232" s="29"/>
      <c r="UII232" s="29"/>
      <c r="UIJ232" s="29"/>
      <c r="UIK232" s="29"/>
      <c r="UIL232" s="29"/>
      <c r="UIM232" s="29"/>
      <c r="UIN232" s="29"/>
      <c r="UIO232" s="29"/>
      <c r="UIP232" s="29"/>
      <c r="UIQ232" s="29"/>
      <c r="UIR232" s="29"/>
      <c r="UIS232" s="29"/>
      <c r="UIT232" s="29"/>
      <c r="UIU232" s="29"/>
      <c r="UIV232" s="29"/>
      <c r="UIW232" s="29"/>
      <c r="UIX232" s="29"/>
      <c r="UIY232" s="29"/>
      <c r="UIZ232" s="29"/>
      <c r="UJA232" s="29"/>
      <c r="UJB232" s="29"/>
      <c r="UJC232" s="29"/>
      <c r="UJD232" s="29"/>
      <c r="UJE232" s="29"/>
      <c r="UJF232" s="29"/>
      <c r="UJG232" s="29"/>
      <c r="UJH232" s="29"/>
      <c r="UJI232" s="29"/>
      <c r="UJJ232" s="29"/>
      <c r="UJK232" s="29"/>
      <c r="UJL232" s="29"/>
      <c r="UJM232" s="29"/>
      <c r="UJN232" s="29"/>
      <c r="UJO232" s="29"/>
      <c r="UJP232" s="29"/>
      <c r="UJQ232" s="29"/>
      <c r="UJR232" s="29"/>
      <c r="UJS232" s="29"/>
      <c r="UJT232" s="29"/>
      <c r="UJU232" s="29"/>
      <c r="UJV232" s="29"/>
      <c r="UJW232" s="29"/>
      <c r="UJX232" s="29"/>
      <c r="UJY232" s="29"/>
      <c r="UJZ232" s="29"/>
      <c r="UKA232" s="29"/>
      <c r="UKB232" s="29"/>
      <c r="UKC232" s="29"/>
      <c r="UKD232" s="29"/>
      <c r="UKE232" s="29"/>
      <c r="UKF232" s="29"/>
      <c r="UKG232" s="29"/>
      <c r="UKH232" s="29"/>
      <c r="UKI232" s="29"/>
      <c r="UKJ232" s="29"/>
      <c r="UKK232" s="29"/>
      <c r="UKL232" s="29"/>
      <c r="UKM232" s="29"/>
      <c r="UKN232" s="29"/>
      <c r="UKO232" s="29"/>
      <c r="UKP232" s="29"/>
      <c r="UKQ232" s="29"/>
      <c r="UKR232" s="29"/>
      <c r="UKS232" s="29"/>
      <c r="UKT232" s="29"/>
      <c r="UKU232" s="29"/>
      <c r="UKV232" s="29"/>
      <c r="UKW232" s="29"/>
      <c r="UKX232" s="29"/>
      <c r="UKY232" s="29"/>
      <c r="UKZ232" s="29"/>
      <c r="ULA232" s="29"/>
      <c r="ULB232" s="29"/>
      <c r="ULC232" s="29"/>
      <c r="ULD232" s="29"/>
      <c r="ULE232" s="29"/>
      <c r="ULF232" s="29"/>
      <c r="ULG232" s="29"/>
      <c r="ULH232" s="29"/>
      <c r="ULI232" s="29"/>
      <c r="ULJ232" s="29"/>
      <c r="ULK232" s="29"/>
      <c r="ULL232" s="29"/>
      <c r="ULM232" s="29"/>
      <c r="ULN232" s="29"/>
      <c r="ULO232" s="29"/>
      <c r="ULP232" s="29"/>
      <c r="ULQ232" s="29"/>
      <c r="ULR232" s="29"/>
      <c r="ULS232" s="29"/>
      <c r="ULT232" s="29"/>
      <c r="ULU232" s="29"/>
      <c r="ULV232" s="29"/>
      <c r="ULW232" s="29"/>
      <c r="ULX232" s="29"/>
      <c r="ULY232" s="29"/>
      <c r="ULZ232" s="29"/>
      <c r="UMA232" s="29"/>
      <c r="UMB232" s="29"/>
      <c r="UMC232" s="29"/>
      <c r="UMD232" s="29"/>
      <c r="UME232" s="29"/>
      <c r="UMF232" s="29"/>
      <c r="UMG232" s="29"/>
      <c r="UMH232" s="29"/>
      <c r="UMI232" s="29"/>
      <c r="UMJ232" s="29"/>
      <c r="UMK232" s="29"/>
      <c r="UML232" s="29"/>
      <c r="UMM232" s="29"/>
      <c r="UMN232" s="29"/>
      <c r="UMO232" s="29"/>
      <c r="UMP232" s="29"/>
      <c r="UMQ232" s="29"/>
      <c r="UMR232" s="29"/>
      <c r="UMS232" s="29"/>
      <c r="UMT232" s="29"/>
      <c r="UMU232" s="29"/>
      <c r="UMV232" s="29"/>
      <c r="UMW232" s="29"/>
      <c r="UMX232" s="29"/>
      <c r="UMY232" s="29"/>
      <c r="UMZ232" s="29"/>
      <c r="UNA232" s="29"/>
      <c r="UNB232" s="29"/>
      <c r="UNC232" s="29"/>
      <c r="UND232" s="29"/>
      <c r="UNE232" s="29"/>
      <c r="UNF232" s="29"/>
      <c r="UNG232" s="29"/>
      <c r="UNH232" s="29"/>
      <c r="UNI232" s="29"/>
      <c r="UNJ232" s="29"/>
      <c r="UNK232" s="29"/>
      <c r="UNL232" s="29"/>
      <c r="UNM232" s="29"/>
      <c r="UNN232" s="29"/>
      <c r="UNO232" s="29"/>
      <c r="UNP232" s="29"/>
      <c r="UNQ232" s="29"/>
      <c r="UNR232" s="29"/>
      <c r="UNS232" s="29"/>
      <c r="UNT232" s="29"/>
      <c r="UNU232" s="29"/>
      <c r="UNV232" s="29"/>
      <c r="UNW232" s="29"/>
      <c r="UNX232" s="29"/>
      <c r="UNY232" s="29"/>
      <c r="UNZ232" s="29"/>
      <c r="UOA232" s="29"/>
      <c r="UOB232" s="29"/>
      <c r="UOC232" s="29"/>
      <c r="UOD232" s="29"/>
      <c r="UOE232" s="29"/>
      <c r="UOF232" s="29"/>
      <c r="UOG232" s="29"/>
      <c r="UOH232" s="29"/>
      <c r="UOI232" s="29"/>
      <c r="UOJ232" s="29"/>
      <c r="UOK232" s="29"/>
      <c r="UOL232" s="29"/>
      <c r="UOM232" s="29"/>
      <c r="UON232" s="29"/>
      <c r="UOO232" s="29"/>
      <c r="UOP232" s="29"/>
      <c r="UOQ232" s="29"/>
      <c r="UOR232" s="29"/>
      <c r="UOS232" s="29"/>
      <c r="UOT232" s="29"/>
      <c r="UOU232" s="29"/>
      <c r="UOV232" s="29"/>
      <c r="UOW232" s="29"/>
      <c r="UOX232" s="29"/>
      <c r="UOY232" s="29"/>
      <c r="UOZ232" s="29"/>
      <c r="UPA232" s="29"/>
      <c r="UPB232" s="29"/>
      <c r="UPC232" s="29"/>
      <c r="UPD232" s="29"/>
      <c r="UPE232" s="29"/>
      <c r="UPF232" s="29"/>
      <c r="UPG232" s="29"/>
      <c r="UPH232" s="29"/>
      <c r="UPI232" s="29"/>
      <c r="UPJ232" s="29"/>
      <c r="UPK232" s="29"/>
      <c r="UPL232" s="29"/>
      <c r="UPM232" s="29"/>
      <c r="UPN232" s="29"/>
      <c r="UPO232" s="29"/>
      <c r="UPP232" s="29"/>
      <c r="UPQ232" s="29"/>
      <c r="UPR232" s="29"/>
      <c r="UPS232" s="29"/>
      <c r="UPT232" s="29"/>
      <c r="UPU232" s="29"/>
      <c r="UPV232" s="29"/>
      <c r="UPW232" s="29"/>
      <c r="UPX232" s="29"/>
      <c r="UPY232" s="29"/>
      <c r="UPZ232" s="29"/>
      <c r="UQA232" s="29"/>
      <c r="UQB232" s="29"/>
      <c r="UQC232" s="29"/>
      <c r="UQD232" s="29"/>
      <c r="UQE232" s="29"/>
      <c r="UQF232" s="29"/>
      <c r="UQG232" s="29"/>
      <c r="UQH232" s="29"/>
      <c r="UQI232" s="29"/>
      <c r="UQJ232" s="29"/>
      <c r="UQK232" s="29"/>
      <c r="UQL232" s="29"/>
      <c r="UQM232" s="29"/>
      <c r="UQN232" s="29"/>
      <c r="UQO232" s="29"/>
      <c r="UQP232" s="29"/>
      <c r="UQQ232" s="29"/>
      <c r="UQR232" s="29"/>
      <c r="UQS232" s="29"/>
      <c r="UQT232" s="29"/>
      <c r="UQU232" s="29"/>
      <c r="UQV232" s="29"/>
      <c r="UQW232" s="29"/>
      <c r="UQX232" s="29"/>
      <c r="UQY232" s="29"/>
      <c r="UQZ232" s="29"/>
      <c r="URA232" s="29"/>
      <c r="URB232" s="29"/>
      <c r="URC232" s="29"/>
      <c r="URD232" s="29"/>
      <c r="URE232" s="29"/>
      <c r="URF232" s="29"/>
      <c r="URG232" s="29"/>
      <c r="URH232" s="29"/>
      <c r="URI232" s="29"/>
      <c r="URJ232" s="29"/>
      <c r="URK232" s="29"/>
      <c r="URL232" s="29"/>
      <c r="URM232" s="29"/>
      <c r="URN232" s="29"/>
      <c r="URO232" s="29"/>
      <c r="URP232" s="29"/>
      <c r="URQ232" s="29"/>
      <c r="URR232" s="29"/>
      <c r="URS232" s="29"/>
      <c r="URT232" s="29"/>
      <c r="URU232" s="29"/>
      <c r="URV232" s="29"/>
      <c r="URW232" s="29"/>
      <c r="URX232" s="29"/>
      <c r="URY232" s="29"/>
      <c r="URZ232" s="29"/>
      <c r="USA232" s="29"/>
      <c r="USB232" s="29"/>
      <c r="USC232" s="29"/>
      <c r="USD232" s="29"/>
      <c r="USE232" s="29"/>
      <c r="USF232" s="29"/>
      <c r="USG232" s="29"/>
      <c r="USH232" s="29"/>
      <c r="USI232" s="29"/>
      <c r="USJ232" s="29"/>
      <c r="USK232" s="29"/>
      <c r="USL232" s="29"/>
      <c r="USM232" s="29"/>
      <c r="USN232" s="29"/>
      <c r="USO232" s="29"/>
      <c r="USP232" s="29"/>
      <c r="USQ232" s="29"/>
      <c r="USR232" s="29"/>
      <c r="USS232" s="29"/>
      <c r="UST232" s="29"/>
      <c r="USU232" s="29"/>
      <c r="USV232" s="29"/>
      <c r="USW232" s="29"/>
      <c r="USX232" s="29"/>
      <c r="USY232" s="29"/>
      <c r="USZ232" s="29"/>
      <c r="UTA232" s="29"/>
      <c r="UTB232" s="29"/>
      <c r="UTC232" s="29"/>
      <c r="UTD232" s="29"/>
      <c r="UTE232" s="29"/>
      <c r="UTF232" s="29"/>
      <c r="UTG232" s="29"/>
      <c r="UTH232" s="29"/>
      <c r="UTI232" s="29"/>
      <c r="UTJ232" s="29"/>
      <c r="UTK232" s="29"/>
      <c r="UTL232" s="29"/>
      <c r="UTM232" s="29"/>
      <c r="UTN232" s="29"/>
      <c r="UTO232" s="29"/>
      <c r="UTP232" s="29"/>
      <c r="UTQ232" s="29"/>
      <c r="UTR232" s="29"/>
      <c r="UTS232" s="29"/>
      <c r="UTT232" s="29"/>
      <c r="UTU232" s="29"/>
      <c r="UTV232" s="29"/>
      <c r="UTW232" s="29"/>
      <c r="UTX232" s="29"/>
      <c r="UTY232" s="29"/>
      <c r="UTZ232" s="29"/>
      <c r="UUA232" s="29"/>
      <c r="UUB232" s="29"/>
      <c r="UUC232" s="29"/>
      <c r="UUD232" s="29"/>
      <c r="UUE232" s="29"/>
      <c r="UUF232" s="29"/>
      <c r="UUG232" s="29"/>
      <c r="UUH232" s="29"/>
      <c r="UUI232" s="29"/>
      <c r="UUJ232" s="29"/>
      <c r="UUK232" s="29"/>
      <c r="UUL232" s="29"/>
      <c r="UUM232" s="29"/>
      <c r="UUN232" s="29"/>
      <c r="UUO232" s="29"/>
      <c r="UUP232" s="29"/>
      <c r="UUQ232" s="29"/>
      <c r="UUR232" s="29"/>
      <c r="UUS232" s="29"/>
      <c r="UUT232" s="29"/>
      <c r="UUU232" s="29"/>
      <c r="UUV232" s="29"/>
      <c r="UUW232" s="29"/>
      <c r="UUX232" s="29"/>
      <c r="UUY232" s="29"/>
      <c r="UUZ232" s="29"/>
      <c r="UVA232" s="29"/>
      <c r="UVB232" s="29"/>
      <c r="UVC232" s="29"/>
      <c r="UVD232" s="29"/>
      <c r="UVE232" s="29"/>
      <c r="UVF232" s="29"/>
      <c r="UVG232" s="29"/>
      <c r="UVH232" s="29"/>
      <c r="UVI232" s="29"/>
      <c r="UVJ232" s="29"/>
      <c r="UVK232" s="29"/>
      <c r="UVL232" s="29"/>
      <c r="UVM232" s="29"/>
      <c r="UVN232" s="29"/>
      <c r="UVO232" s="29"/>
      <c r="UVP232" s="29"/>
      <c r="UVQ232" s="29"/>
      <c r="UVR232" s="29"/>
      <c r="UVS232" s="29"/>
      <c r="UVT232" s="29"/>
      <c r="UVU232" s="29"/>
      <c r="UVV232" s="29"/>
      <c r="UVW232" s="29"/>
      <c r="UVX232" s="29"/>
      <c r="UVY232" s="29"/>
      <c r="UVZ232" s="29"/>
      <c r="UWA232" s="29"/>
      <c r="UWB232" s="29"/>
      <c r="UWC232" s="29"/>
      <c r="UWD232" s="29"/>
      <c r="UWE232" s="29"/>
      <c r="UWF232" s="29"/>
      <c r="UWG232" s="29"/>
      <c r="UWH232" s="29"/>
      <c r="UWI232" s="29"/>
      <c r="UWJ232" s="29"/>
      <c r="UWK232" s="29"/>
      <c r="UWL232" s="29"/>
      <c r="UWM232" s="29"/>
      <c r="UWN232" s="29"/>
      <c r="UWO232" s="29"/>
      <c r="UWP232" s="29"/>
      <c r="UWQ232" s="29"/>
      <c r="UWR232" s="29"/>
      <c r="UWS232" s="29"/>
      <c r="UWT232" s="29"/>
      <c r="UWU232" s="29"/>
      <c r="UWV232" s="29"/>
      <c r="UWW232" s="29"/>
      <c r="UWX232" s="29"/>
      <c r="UWY232" s="29"/>
      <c r="UWZ232" s="29"/>
      <c r="UXA232" s="29"/>
      <c r="UXB232" s="29"/>
      <c r="UXC232" s="29"/>
      <c r="UXD232" s="29"/>
      <c r="UXE232" s="29"/>
      <c r="UXF232" s="29"/>
      <c r="UXG232" s="29"/>
      <c r="UXH232" s="29"/>
      <c r="UXI232" s="29"/>
      <c r="UXJ232" s="29"/>
      <c r="UXK232" s="29"/>
      <c r="UXL232" s="29"/>
      <c r="UXM232" s="29"/>
      <c r="UXN232" s="29"/>
      <c r="UXO232" s="29"/>
      <c r="UXP232" s="29"/>
      <c r="UXQ232" s="29"/>
      <c r="UXR232" s="29"/>
      <c r="UXS232" s="29"/>
      <c r="UXT232" s="29"/>
      <c r="UXU232" s="29"/>
      <c r="UXV232" s="29"/>
      <c r="UXW232" s="29"/>
      <c r="UXX232" s="29"/>
      <c r="UXY232" s="29"/>
      <c r="UXZ232" s="29"/>
      <c r="UYA232" s="29"/>
      <c r="UYB232" s="29"/>
      <c r="UYC232" s="29"/>
      <c r="UYD232" s="29"/>
      <c r="UYE232" s="29"/>
      <c r="UYF232" s="29"/>
      <c r="UYG232" s="29"/>
      <c r="UYH232" s="29"/>
      <c r="UYI232" s="29"/>
      <c r="UYJ232" s="29"/>
      <c r="UYK232" s="29"/>
      <c r="UYL232" s="29"/>
      <c r="UYM232" s="29"/>
      <c r="UYN232" s="29"/>
      <c r="UYO232" s="29"/>
      <c r="UYP232" s="29"/>
      <c r="UYQ232" s="29"/>
      <c r="UYR232" s="29"/>
      <c r="UYS232" s="29"/>
      <c r="UYT232" s="29"/>
      <c r="UYU232" s="29"/>
      <c r="UYV232" s="29"/>
      <c r="UYW232" s="29"/>
      <c r="UYX232" s="29"/>
      <c r="UYY232" s="29"/>
      <c r="UYZ232" s="29"/>
      <c r="UZA232" s="29"/>
      <c r="UZB232" s="29"/>
      <c r="UZC232" s="29"/>
      <c r="UZD232" s="29"/>
      <c r="UZE232" s="29"/>
      <c r="UZF232" s="29"/>
      <c r="UZG232" s="29"/>
      <c r="UZH232" s="29"/>
      <c r="UZI232" s="29"/>
      <c r="UZJ232" s="29"/>
      <c r="UZK232" s="29"/>
      <c r="UZL232" s="29"/>
      <c r="UZM232" s="29"/>
      <c r="UZN232" s="29"/>
      <c r="UZO232" s="29"/>
      <c r="UZP232" s="29"/>
      <c r="UZQ232" s="29"/>
      <c r="UZR232" s="29"/>
      <c r="UZS232" s="29"/>
      <c r="UZT232" s="29"/>
      <c r="UZU232" s="29"/>
      <c r="UZV232" s="29"/>
      <c r="UZW232" s="29"/>
      <c r="UZX232" s="29"/>
      <c r="UZY232" s="29"/>
      <c r="UZZ232" s="29"/>
      <c r="VAA232" s="29"/>
      <c r="VAB232" s="29"/>
      <c r="VAC232" s="29"/>
      <c r="VAD232" s="29"/>
      <c r="VAE232" s="29"/>
      <c r="VAF232" s="29"/>
      <c r="VAG232" s="29"/>
      <c r="VAH232" s="29"/>
      <c r="VAI232" s="29"/>
      <c r="VAJ232" s="29"/>
      <c r="VAK232" s="29"/>
      <c r="VAL232" s="29"/>
      <c r="VAM232" s="29"/>
      <c r="VAN232" s="29"/>
      <c r="VAO232" s="29"/>
      <c r="VAP232" s="29"/>
      <c r="VAQ232" s="29"/>
      <c r="VAR232" s="29"/>
      <c r="VAS232" s="29"/>
      <c r="VAT232" s="29"/>
      <c r="VAU232" s="29"/>
      <c r="VAV232" s="29"/>
      <c r="VAW232" s="29"/>
      <c r="VAX232" s="29"/>
      <c r="VAY232" s="29"/>
      <c r="VAZ232" s="29"/>
      <c r="VBA232" s="29"/>
      <c r="VBB232" s="29"/>
      <c r="VBC232" s="29"/>
      <c r="VBD232" s="29"/>
      <c r="VBE232" s="29"/>
      <c r="VBF232" s="29"/>
      <c r="VBG232" s="29"/>
      <c r="VBH232" s="29"/>
      <c r="VBI232" s="29"/>
      <c r="VBJ232" s="29"/>
      <c r="VBK232" s="29"/>
      <c r="VBL232" s="29"/>
      <c r="VBM232" s="29"/>
      <c r="VBN232" s="29"/>
      <c r="VBO232" s="29"/>
      <c r="VBP232" s="29"/>
      <c r="VBQ232" s="29"/>
      <c r="VBR232" s="29"/>
      <c r="VBS232" s="29"/>
      <c r="VBT232" s="29"/>
      <c r="VBU232" s="29"/>
      <c r="VBV232" s="29"/>
      <c r="VBW232" s="29"/>
      <c r="VBX232" s="29"/>
      <c r="VBY232" s="29"/>
      <c r="VBZ232" s="29"/>
      <c r="VCA232" s="29"/>
      <c r="VCB232" s="29"/>
      <c r="VCC232" s="29"/>
      <c r="VCD232" s="29"/>
      <c r="VCE232" s="29"/>
      <c r="VCF232" s="29"/>
      <c r="VCG232" s="29"/>
      <c r="VCH232" s="29"/>
      <c r="VCI232" s="29"/>
      <c r="VCJ232" s="29"/>
      <c r="VCK232" s="29"/>
      <c r="VCL232" s="29"/>
      <c r="VCM232" s="29"/>
      <c r="VCN232" s="29"/>
      <c r="VCO232" s="29"/>
      <c r="VCP232" s="29"/>
      <c r="VCQ232" s="29"/>
      <c r="VCR232" s="29"/>
      <c r="VCS232" s="29"/>
      <c r="VCT232" s="29"/>
      <c r="VCU232" s="29"/>
      <c r="VCV232" s="29"/>
      <c r="VCW232" s="29"/>
      <c r="VCX232" s="29"/>
      <c r="VCY232" s="29"/>
      <c r="VCZ232" s="29"/>
      <c r="VDA232" s="29"/>
      <c r="VDB232" s="29"/>
      <c r="VDC232" s="29"/>
      <c r="VDD232" s="29"/>
      <c r="VDE232" s="29"/>
      <c r="VDF232" s="29"/>
      <c r="VDG232" s="29"/>
      <c r="VDH232" s="29"/>
      <c r="VDI232" s="29"/>
      <c r="VDJ232" s="29"/>
      <c r="VDK232" s="29"/>
      <c r="VDL232" s="29"/>
      <c r="VDM232" s="29"/>
      <c r="VDN232" s="29"/>
      <c r="VDO232" s="29"/>
      <c r="VDP232" s="29"/>
      <c r="VDQ232" s="29"/>
      <c r="VDR232" s="29"/>
      <c r="VDS232" s="29"/>
      <c r="VDT232" s="29"/>
      <c r="VDU232" s="29"/>
      <c r="VDV232" s="29"/>
      <c r="VDW232" s="29"/>
      <c r="VDX232" s="29"/>
      <c r="VDY232" s="29"/>
      <c r="VDZ232" s="29"/>
      <c r="VEA232" s="29"/>
      <c r="VEB232" s="29"/>
      <c r="VEC232" s="29"/>
      <c r="VED232" s="29"/>
      <c r="VEE232" s="29"/>
      <c r="VEF232" s="29"/>
      <c r="VEG232" s="29"/>
      <c r="VEH232" s="29"/>
      <c r="VEI232" s="29"/>
      <c r="VEJ232" s="29"/>
      <c r="VEK232" s="29"/>
      <c r="VEL232" s="29"/>
      <c r="VEM232" s="29"/>
      <c r="VEN232" s="29"/>
      <c r="VEO232" s="29"/>
      <c r="VEP232" s="29"/>
      <c r="VEQ232" s="29"/>
      <c r="VER232" s="29"/>
      <c r="VES232" s="29"/>
      <c r="VET232" s="29"/>
      <c r="VEU232" s="29"/>
      <c r="VEV232" s="29"/>
      <c r="VEW232" s="29"/>
      <c r="VEX232" s="29"/>
      <c r="VEY232" s="29"/>
      <c r="VEZ232" s="29"/>
      <c r="VFA232" s="29"/>
      <c r="VFB232" s="29"/>
      <c r="VFC232" s="29"/>
      <c r="VFD232" s="29"/>
      <c r="VFE232" s="29"/>
      <c r="VFF232" s="29"/>
      <c r="VFG232" s="29"/>
      <c r="VFH232" s="29"/>
      <c r="VFI232" s="29"/>
      <c r="VFJ232" s="29"/>
      <c r="VFK232" s="29"/>
      <c r="VFL232" s="29"/>
      <c r="VFM232" s="29"/>
      <c r="VFN232" s="29"/>
      <c r="VFO232" s="29"/>
      <c r="VFP232" s="29"/>
      <c r="VFQ232" s="29"/>
      <c r="VFR232" s="29"/>
      <c r="VFS232" s="29"/>
      <c r="VFT232" s="29"/>
      <c r="VFU232" s="29"/>
      <c r="VFV232" s="29"/>
      <c r="VFW232" s="29"/>
      <c r="VFX232" s="29"/>
      <c r="VFY232" s="29"/>
      <c r="VFZ232" s="29"/>
      <c r="VGA232" s="29"/>
      <c r="VGB232" s="29"/>
      <c r="VGC232" s="29"/>
      <c r="VGD232" s="29"/>
      <c r="VGE232" s="29"/>
      <c r="VGF232" s="29"/>
      <c r="VGG232" s="29"/>
      <c r="VGH232" s="29"/>
      <c r="VGI232" s="29"/>
      <c r="VGJ232" s="29"/>
      <c r="VGK232" s="29"/>
      <c r="VGL232" s="29"/>
      <c r="VGM232" s="29"/>
      <c r="VGN232" s="29"/>
      <c r="VGO232" s="29"/>
      <c r="VGP232" s="29"/>
      <c r="VGQ232" s="29"/>
      <c r="VGR232" s="29"/>
      <c r="VGS232" s="29"/>
      <c r="VGT232" s="29"/>
      <c r="VGU232" s="29"/>
      <c r="VGV232" s="29"/>
      <c r="VGW232" s="29"/>
      <c r="VGX232" s="29"/>
      <c r="VGY232" s="29"/>
      <c r="VGZ232" s="29"/>
      <c r="VHA232" s="29"/>
      <c r="VHB232" s="29"/>
      <c r="VHC232" s="29"/>
      <c r="VHD232" s="29"/>
      <c r="VHE232" s="29"/>
      <c r="VHF232" s="29"/>
      <c r="VHG232" s="29"/>
      <c r="VHH232" s="29"/>
      <c r="VHI232" s="29"/>
      <c r="VHJ232" s="29"/>
      <c r="VHK232" s="29"/>
      <c r="VHL232" s="29"/>
      <c r="VHM232" s="29"/>
      <c r="VHN232" s="29"/>
      <c r="VHO232" s="29"/>
      <c r="VHP232" s="29"/>
      <c r="VHQ232" s="29"/>
      <c r="VHR232" s="29"/>
      <c r="VHS232" s="29"/>
      <c r="VHT232" s="29"/>
      <c r="VHU232" s="29"/>
      <c r="VHV232" s="29"/>
      <c r="VHW232" s="29"/>
      <c r="VHX232" s="29"/>
      <c r="VHY232" s="29"/>
      <c r="VHZ232" s="29"/>
      <c r="VIA232" s="29"/>
      <c r="VIB232" s="29"/>
      <c r="VIC232" s="29"/>
      <c r="VID232" s="29"/>
      <c r="VIE232" s="29"/>
      <c r="VIF232" s="29"/>
      <c r="VIG232" s="29"/>
      <c r="VIH232" s="29"/>
      <c r="VII232" s="29"/>
      <c r="VIJ232" s="29"/>
      <c r="VIK232" s="29"/>
      <c r="VIL232" s="29"/>
      <c r="VIM232" s="29"/>
      <c r="VIN232" s="29"/>
      <c r="VIO232" s="29"/>
      <c r="VIP232" s="29"/>
      <c r="VIQ232" s="29"/>
      <c r="VIR232" s="29"/>
      <c r="VIS232" s="29"/>
      <c r="VIT232" s="29"/>
      <c r="VIU232" s="29"/>
      <c r="VIV232" s="29"/>
      <c r="VIW232" s="29"/>
      <c r="VIX232" s="29"/>
      <c r="VIY232" s="29"/>
      <c r="VIZ232" s="29"/>
      <c r="VJA232" s="29"/>
      <c r="VJB232" s="29"/>
      <c r="VJC232" s="29"/>
      <c r="VJD232" s="29"/>
      <c r="VJE232" s="29"/>
      <c r="VJF232" s="29"/>
      <c r="VJG232" s="29"/>
      <c r="VJH232" s="29"/>
      <c r="VJI232" s="29"/>
      <c r="VJJ232" s="29"/>
      <c r="VJK232" s="29"/>
      <c r="VJL232" s="29"/>
      <c r="VJM232" s="29"/>
      <c r="VJN232" s="29"/>
      <c r="VJO232" s="29"/>
      <c r="VJP232" s="29"/>
      <c r="VJQ232" s="29"/>
      <c r="VJR232" s="29"/>
      <c r="VJS232" s="29"/>
      <c r="VJT232" s="29"/>
      <c r="VJU232" s="29"/>
      <c r="VJV232" s="29"/>
      <c r="VJW232" s="29"/>
      <c r="VJX232" s="29"/>
      <c r="VJY232" s="29"/>
      <c r="VJZ232" s="29"/>
      <c r="VKA232" s="29"/>
      <c r="VKB232" s="29"/>
      <c r="VKC232" s="29"/>
      <c r="VKD232" s="29"/>
      <c r="VKE232" s="29"/>
      <c r="VKF232" s="29"/>
      <c r="VKG232" s="29"/>
      <c r="VKH232" s="29"/>
      <c r="VKI232" s="29"/>
      <c r="VKJ232" s="29"/>
      <c r="VKK232" s="29"/>
      <c r="VKL232" s="29"/>
      <c r="VKM232" s="29"/>
      <c r="VKN232" s="29"/>
      <c r="VKO232" s="29"/>
      <c r="VKP232" s="29"/>
      <c r="VKQ232" s="29"/>
      <c r="VKR232" s="29"/>
      <c r="VKS232" s="29"/>
      <c r="VKT232" s="29"/>
      <c r="VKU232" s="29"/>
      <c r="VKV232" s="29"/>
      <c r="VKW232" s="29"/>
      <c r="VKX232" s="29"/>
      <c r="VKY232" s="29"/>
      <c r="VKZ232" s="29"/>
      <c r="VLA232" s="29"/>
      <c r="VLB232" s="29"/>
      <c r="VLC232" s="29"/>
      <c r="VLD232" s="29"/>
      <c r="VLE232" s="29"/>
      <c r="VLF232" s="29"/>
      <c r="VLG232" s="29"/>
      <c r="VLH232" s="29"/>
      <c r="VLI232" s="29"/>
      <c r="VLJ232" s="29"/>
      <c r="VLK232" s="29"/>
      <c r="VLL232" s="29"/>
      <c r="VLM232" s="29"/>
      <c r="VLN232" s="29"/>
      <c r="VLO232" s="29"/>
      <c r="VLP232" s="29"/>
      <c r="VLQ232" s="29"/>
      <c r="VLR232" s="29"/>
      <c r="VLS232" s="29"/>
      <c r="VLT232" s="29"/>
      <c r="VLU232" s="29"/>
      <c r="VLV232" s="29"/>
      <c r="VLW232" s="29"/>
      <c r="VLX232" s="29"/>
      <c r="VLY232" s="29"/>
      <c r="VLZ232" s="29"/>
      <c r="VMA232" s="29"/>
      <c r="VMB232" s="29"/>
      <c r="VMC232" s="29"/>
      <c r="VMD232" s="29"/>
      <c r="VME232" s="29"/>
      <c r="VMF232" s="29"/>
      <c r="VMG232" s="29"/>
      <c r="VMH232" s="29"/>
      <c r="VMI232" s="29"/>
      <c r="VMJ232" s="29"/>
      <c r="VMK232" s="29"/>
      <c r="VML232" s="29"/>
      <c r="VMM232" s="29"/>
      <c r="VMN232" s="29"/>
      <c r="VMO232" s="29"/>
      <c r="VMP232" s="29"/>
      <c r="VMQ232" s="29"/>
      <c r="VMR232" s="29"/>
      <c r="VMS232" s="29"/>
      <c r="VMT232" s="29"/>
      <c r="VMU232" s="29"/>
      <c r="VMV232" s="29"/>
      <c r="VMW232" s="29"/>
      <c r="VMX232" s="29"/>
      <c r="VMY232" s="29"/>
      <c r="VMZ232" s="29"/>
      <c r="VNA232" s="29"/>
      <c r="VNB232" s="29"/>
      <c r="VNC232" s="29"/>
      <c r="VND232" s="29"/>
      <c r="VNE232" s="29"/>
      <c r="VNF232" s="29"/>
      <c r="VNG232" s="29"/>
      <c r="VNH232" s="29"/>
      <c r="VNI232" s="29"/>
      <c r="VNJ232" s="29"/>
      <c r="VNK232" s="29"/>
      <c r="VNL232" s="29"/>
      <c r="VNM232" s="29"/>
      <c r="VNN232" s="29"/>
      <c r="VNO232" s="29"/>
      <c r="VNP232" s="29"/>
      <c r="VNQ232" s="29"/>
      <c r="VNR232" s="29"/>
      <c r="VNS232" s="29"/>
      <c r="VNT232" s="29"/>
      <c r="VNU232" s="29"/>
      <c r="VNV232" s="29"/>
      <c r="VNW232" s="29"/>
      <c r="VNX232" s="29"/>
      <c r="VNY232" s="29"/>
      <c r="VNZ232" s="29"/>
      <c r="VOA232" s="29"/>
      <c r="VOB232" s="29"/>
      <c r="VOC232" s="29"/>
      <c r="VOD232" s="29"/>
      <c r="VOE232" s="29"/>
      <c r="VOF232" s="29"/>
      <c r="VOG232" s="29"/>
      <c r="VOH232" s="29"/>
      <c r="VOI232" s="29"/>
      <c r="VOJ232" s="29"/>
      <c r="VOK232" s="29"/>
      <c r="VOL232" s="29"/>
      <c r="VOM232" s="29"/>
      <c r="VON232" s="29"/>
      <c r="VOO232" s="29"/>
      <c r="VOP232" s="29"/>
      <c r="VOQ232" s="29"/>
      <c r="VOR232" s="29"/>
      <c r="VOS232" s="29"/>
      <c r="VOT232" s="29"/>
      <c r="VOU232" s="29"/>
      <c r="VOV232" s="29"/>
      <c r="VOW232" s="29"/>
      <c r="VOX232" s="29"/>
      <c r="VOY232" s="29"/>
      <c r="VOZ232" s="29"/>
      <c r="VPA232" s="29"/>
      <c r="VPB232" s="29"/>
      <c r="VPC232" s="29"/>
      <c r="VPD232" s="29"/>
      <c r="VPE232" s="29"/>
      <c r="VPF232" s="29"/>
      <c r="VPG232" s="29"/>
      <c r="VPH232" s="29"/>
      <c r="VPI232" s="29"/>
      <c r="VPJ232" s="29"/>
      <c r="VPK232" s="29"/>
      <c r="VPL232" s="29"/>
      <c r="VPM232" s="29"/>
      <c r="VPN232" s="29"/>
      <c r="VPO232" s="29"/>
      <c r="VPP232" s="29"/>
      <c r="VPQ232" s="29"/>
      <c r="VPR232" s="29"/>
      <c r="VPS232" s="29"/>
      <c r="VPT232" s="29"/>
      <c r="VPU232" s="29"/>
      <c r="VPV232" s="29"/>
      <c r="VPW232" s="29"/>
      <c r="VPX232" s="29"/>
      <c r="VPY232" s="29"/>
      <c r="VPZ232" s="29"/>
      <c r="VQA232" s="29"/>
      <c r="VQB232" s="29"/>
      <c r="VQC232" s="29"/>
      <c r="VQD232" s="29"/>
      <c r="VQE232" s="29"/>
      <c r="VQF232" s="29"/>
      <c r="VQG232" s="29"/>
      <c r="VQH232" s="29"/>
      <c r="VQI232" s="29"/>
      <c r="VQJ232" s="29"/>
      <c r="VQK232" s="29"/>
      <c r="VQL232" s="29"/>
      <c r="VQM232" s="29"/>
      <c r="VQN232" s="29"/>
      <c r="VQO232" s="29"/>
      <c r="VQP232" s="29"/>
      <c r="VQQ232" s="29"/>
      <c r="VQR232" s="29"/>
      <c r="VQS232" s="29"/>
      <c r="VQT232" s="29"/>
      <c r="VQU232" s="29"/>
      <c r="VQV232" s="29"/>
      <c r="VQW232" s="29"/>
      <c r="VQX232" s="29"/>
      <c r="VQY232" s="29"/>
      <c r="VQZ232" s="29"/>
      <c r="VRA232" s="29"/>
      <c r="VRB232" s="29"/>
      <c r="VRC232" s="29"/>
      <c r="VRD232" s="29"/>
      <c r="VRE232" s="29"/>
      <c r="VRF232" s="29"/>
      <c r="VRG232" s="29"/>
      <c r="VRH232" s="29"/>
      <c r="VRI232" s="29"/>
      <c r="VRJ232" s="29"/>
      <c r="VRK232" s="29"/>
      <c r="VRL232" s="29"/>
      <c r="VRM232" s="29"/>
      <c r="VRN232" s="29"/>
      <c r="VRO232" s="29"/>
      <c r="VRP232" s="29"/>
      <c r="VRQ232" s="29"/>
      <c r="VRR232" s="29"/>
      <c r="VRS232" s="29"/>
      <c r="VRT232" s="29"/>
      <c r="VRU232" s="29"/>
      <c r="VRV232" s="29"/>
      <c r="VRW232" s="29"/>
      <c r="VRX232" s="29"/>
      <c r="VRY232" s="29"/>
      <c r="VRZ232" s="29"/>
      <c r="VSA232" s="29"/>
      <c r="VSB232" s="29"/>
      <c r="VSC232" s="29"/>
      <c r="VSD232" s="29"/>
      <c r="VSE232" s="29"/>
      <c r="VSF232" s="29"/>
      <c r="VSG232" s="29"/>
      <c r="VSH232" s="29"/>
      <c r="VSI232" s="29"/>
      <c r="VSJ232" s="29"/>
      <c r="VSK232" s="29"/>
      <c r="VSL232" s="29"/>
      <c r="VSM232" s="29"/>
      <c r="VSN232" s="29"/>
      <c r="VSO232" s="29"/>
      <c r="VSP232" s="29"/>
      <c r="VSQ232" s="29"/>
      <c r="VSR232" s="29"/>
      <c r="VSS232" s="29"/>
      <c r="VST232" s="29"/>
      <c r="VSU232" s="29"/>
      <c r="VSV232" s="29"/>
      <c r="VSW232" s="29"/>
      <c r="VSX232" s="29"/>
      <c r="VSY232" s="29"/>
      <c r="VSZ232" s="29"/>
      <c r="VTA232" s="29"/>
      <c r="VTB232" s="29"/>
      <c r="VTC232" s="29"/>
      <c r="VTD232" s="29"/>
      <c r="VTE232" s="29"/>
      <c r="VTF232" s="29"/>
      <c r="VTG232" s="29"/>
      <c r="VTH232" s="29"/>
      <c r="VTI232" s="29"/>
      <c r="VTJ232" s="29"/>
      <c r="VTK232" s="29"/>
      <c r="VTL232" s="29"/>
      <c r="VTM232" s="29"/>
      <c r="VTN232" s="29"/>
      <c r="VTO232" s="29"/>
      <c r="VTP232" s="29"/>
      <c r="VTQ232" s="29"/>
      <c r="VTR232" s="29"/>
      <c r="VTS232" s="29"/>
      <c r="VTT232" s="29"/>
      <c r="VTU232" s="29"/>
      <c r="VTV232" s="29"/>
      <c r="VTW232" s="29"/>
      <c r="VTX232" s="29"/>
      <c r="VTY232" s="29"/>
      <c r="VTZ232" s="29"/>
      <c r="VUA232" s="29"/>
      <c r="VUB232" s="29"/>
      <c r="VUC232" s="29"/>
      <c r="VUD232" s="29"/>
      <c r="VUE232" s="29"/>
      <c r="VUF232" s="29"/>
      <c r="VUG232" s="29"/>
      <c r="VUH232" s="29"/>
      <c r="VUI232" s="29"/>
      <c r="VUJ232" s="29"/>
      <c r="VUK232" s="29"/>
      <c r="VUL232" s="29"/>
      <c r="VUM232" s="29"/>
      <c r="VUN232" s="29"/>
      <c r="VUO232" s="29"/>
      <c r="VUP232" s="29"/>
      <c r="VUQ232" s="29"/>
      <c r="VUR232" s="29"/>
      <c r="VUS232" s="29"/>
      <c r="VUT232" s="29"/>
      <c r="VUU232" s="29"/>
      <c r="VUV232" s="29"/>
      <c r="VUW232" s="29"/>
      <c r="VUX232" s="29"/>
      <c r="VUY232" s="29"/>
      <c r="VUZ232" s="29"/>
      <c r="VVA232" s="29"/>
      <c r="VVB232" s="29"/>
      <c r="VVC232" s="29"/>
      <c r="VVD232" s="29"/>
      <c r="VVE232" s="29"/>
      <c r="VVF232" s="29"/>
      <c r="VVG232" s="29"/>
      <c r="VVH232" s="29"/>
      <c r="VVI232" s="29"/>
      <c r="VVJ232" s="29"/>
      <c r="VVK232" s="29"/>
      <c r="VVL232" s="29"/>
      <c r="VVM232" s="29"/>
      <c r="VVN232" s="29"/>
      <c r="VVO232" s="29"/>
      <c r="VVP232" s="29"/>
      <c r="VVQ232" s="29"/>
      <c r="VVR232" s="29"/>
      <c r="VVS232" s="29"/>
      <c r="VVT232" s="29"/>
      <c r="VVU232" s="29"/>
      <c r="VVV232" s="29"/>
      <c r="VVW232" s="29"/>
      <c r="VVX232" s="29"/>
      <c r="VVY232" s="29"/>
      <c r="VVZ232" s="29"/>
      <c r="VWA232" s="29"/>
      <c r="VWB232" s="29"/>
      <c r="VWC232" s="29"/>
      <c r="VWD232" s="29"/>
      <c r="VWE232" s="29"/>
      <c r="VWF232" s="29"/>
      <c r="VWG232" s="29"/>
      <c r="VWH232" s="29"/>
      <c r="VWI232" s="29"/>
      <c r="VWJ232" s="29"/>
      <c r="VWK232" s="29"/>
      <c r="VWL232" s="29"/>
      <c r="VWM232" s="29"/>
      <c r="VWN232" s="29"/>
      <c r="VWO232" s="29"/>
      <c r="VWP232" s="29"/>
      <c r="VWQ232" s="29"/>
      <c r="VWR232" s="29"/>
      <c r="VWS232" s="29"/>
      <c r="VWT232" s="29"/>
      <c r="VWU232" s="29"/>
      <c r="VWV232" s="29"/>
      <c r="VWW232" s="29"/>
      <c r="VWX232" s="29"/>
      <c r="VWY232" s="29"/>
      <c r="VWZ232" s="29"/>
      <c r="VXA232" s="29"/>
      <c r="VXB232" s="29"/>
      <c r="VXC232" s="29"/>
      <c r="VXD232" s="29"/>
      <c r="VXE232" s="29"/>
      <c r="VXF232" s="29"/>
      <c r="VXG232" s="29"/>
      <c r="VXH232" s="29"/>
      <c r="VXI232" s="29"/>
      <c r="VXJ232" s="29"/>
      <c r="VXK232" s="29"/>
      <c r="VXL232" s="29"/>
      <c r="VXM232" s="29"/>
      <c r="VXN232" s="29"/>
      <c r="VXO232" s="29"/>
      <c r="VXP232" s="29"/>
      <c r="VXQ232" s="29"/>
      <c r="VXR232" s="29"/>
      <c r="VXS232" s="29"/>
      <c r="VXT232" s="29"/>
      <c r="VXU232" s="29"/>
      <c r="VXV232" s="29"/>
      <c r="VXW232" s="29"/>
      <c r="VXX232" s="29"/>
      <c r="VXY232" s="29"/>
      <c r="VXZ232" s="29"/>
      <c r="VYA232" s="29"/>
      <c r="VYB232" s="29"/>
      <c r="VYC232" s="29"/>
      <c r="VYD232" s="29"/>
      <c r="VYE232" s="29"/>
      <c r="VYF232" s="29"/>
      <c r="VYG232" s="29"/>
      <c r="VYH232" s="29"/>
      <c r="VYI232" s="29"/>
      <c r="VYJ232" s="29"/>
      <c r="VYK232" s="29"/>
      <c r="VYL232" s="29"/>
      <c r="VYM232" s="29"/>
      <c r="VYN232" s="29"/>
      <c r="VYO232" s="29"/>
      <c r="VYP232" s="29"/>
      <c r="VYQ232" s="29"/>
      <c r="VYR232" s="29"/>
      <c r="VYS232" s="29"/>
      <c r="VYT232" s="29"/>
      <c r="VYU232" s="29"/>
      <c r="VYV232" s="29"/>
      <c r="VYW232" s="29"/>
      <c r="VYX232" s="29"/>
      <c r="VYY232" s="29"/>
      <c r="VYZ232" s="29"/>
      <c r="VZA232" s="29"/>
      <c r="VZB232" s="29"/>
      <c r="VZC232" s="29"/>
      <c r="VZD232" s="29"/>
      <c r="VZE232" s="29"/>
      <c r="VZF232" s="29"/>
      <c r="VZG232" s="29"/>
      <c r="VZH232" s="29"/>
      <c r="VZI232" s="29"/>
      <c r="VZJ232" s="29"/>
      <c r="VZK232" s="29"/>
      <c r="VZL232" s="29"/>
      <c r="VZM232" s="29"/>
      <c r="VZN232" s="29"/>
      <c r="VZO232" s="29"/>
      <c r="VZP232" s="29"/>
      <c r="VZQ232" s="29"/>
      <c r="VZR232" s="29"/>
      <c r="VZS232" s="29"/>
      <c r="VZT232" s="29"/>
      <c r="VZU232" s="29"/>
      <c r="VZV232" s="29"/>
      <c r="VZW232" s="29"/>
      <c r="VZX232" s="29"/>
      <c r="VZY232" s="29"/>
      <c r="VZZ232" s="29"/>
      <c r="WAA232" s="29"/>
      <c r="WAB232" s="29"/>
      <c r="WAC232" s="29"/>
      <c r="WAD232" s="29"/>
      <c r="WAE232" s="29"/>
      <c r="WAF232" s="29"/>
      <c r="WAG232" s="29"/>
      <c r="WAH232" s="29"/>
      <c r="WAI232" s="29"/>
      <c r="WAJ232" s="29"/>
      <c r="WAK232" s="29"/>
      <c r="WAL232" s="29"/>
      <c r="WAM232" s="29"/>
      <c r="WAN232" s="29"/>
      <c r="WAO232" s="29"/>
      <c r="WAP232" s="29"/>
      <c r="WAQ232" s="29"/>
      <c r="WAR232" s="29"/>
      <c r="WAS232" s="29"/>
      <c r="WAT232" s="29"/>
      <c r="WAU232" s="29"/>
      <c r="WAV232" s="29"/>
      <c r="WAW232" s="29"/>
      <c r="WAX232" s="29"/>
      <c r="WAY232" s="29"/>
      <c r="WAZ232" s="29"/>
      <c r="WBA232" s="29"/>
      <c r="WBB232" s="29"/>
      <c r="WBC232" s="29"/>
      <c r="WBD232" s="29"/>
      <c r="WBE232" s="29"/>
      <c r="WBF232" s="29"/>
      <c r="WBG232" s="29"/>
      <c r="WBH232" s="29"/>
      <c r="WBI232" s="29"/>
      <c r="WBJ232" s="29"/>
      <c r="WBK232" s="29"/>
      <c r="WBL232" s="29"/>
      <c r="WBM232" s="29"/>
      <c r="WBN232" s="29"/>
      <c r="WBO232" s="29"/>
      <c r="WBP232" s="29"/>
      <c r="WBQ232" s="29"/>
      <c r="WBR232" s="29"/>
      <c r="WBS232" s="29"/>
      <c r="WBT232" s="29"/>
      <c r="WBU232" s="29"/>
      <c r="WBV232" s="29"/>
      <c r="WBW232" s="29"/>
      <c r="WBX232" s="29"/>
      <c r="WBY232" s="29"/>
      <c r="WBZ232" s="29"/>
      <c r="WCA232" s="29"/>
      <c r="WCB232" s="29"/>
      <c r="WCC232" s="29"/>
      <c r="WCD232" s="29"/>
      <c r="WCE232" s="29"/>
      <c r="WCF232" s="29"/>
      <c r="WCG232" s="29"/>
      <c r="WCH232" s="29"/>
      <c r="WCI232" s="29"/>
      <c r="WCJ232" s="29"/>
      <c r="WCK232" s="29"/>
      <c r="WCL232" s="29"/>
      <c r="WCM232" s="29"/>
      <c r="WCN232" s="29"/>
      <c r="WCO232" s="29"/>
      <c r="WCP232" s="29"/>
      <c r="WCQ232" s="29"/>
      <c r="WCR232" s="29"/>
      <c r="WCS232" s="29"/>
      <c r="WCT232" s="29"/>
      <c r="WCU232" s="29"/>
      <c r="WCV232" s="29"/>
      <c r="WCW232" s="29"/>
      <c r="WCX232" s="29"/>
      <c r="WCY232" s="29"/>
      <c r="WCZ232" s="29"/>
      <c r="WDA232" s="29"/>
      <c r="WDB232" s="29"/>
      <c r="WDC232" s="29"/>
      <c r="WDD232" s="29"/>
      <c r="WDE232" s="29"/>
      <c r="WDF232" s="29"/>
      <c r="WDG232" s="29"/>
      <c r="WDH232" s="29"/>
      <c r="WDI232" s="29"/>
      <c r="WDJ232" s="29"/>
      <c r="WDK232" s="29"/>
      <c r="WDL232" s="29"/>
      <c r="WDM232" s="29"/>
      <c r="WDN232" s="29"/>
      <c r="WDO232" s="29"/>
      <c r="WDP232" s="29"/>
      <c r="WDQ232" s="29"/>
      <c r="WDR232" s="29"/>
      <c r="WDS232" s="29"/>
      <c r="WDT232" s="29"/>
      <c r="WDU232" s="29"/>
      <c r="WDV232" s="29"/>
      <c r="WDW232" s="29"/>
      <c r="WDX232" s="29"/>
      <c r="WDY232" s="29"/>
      <c r="WDZ232" s="29"/>
      <c r="WEA232" s="29"/>
      <c r="WEB232" s="29"/>
      <c r="WEC232" s="29"/>
      <c r="WED232" s="29"/>
      <c r="WEE232" s="29"/>
      <c r="WEF232" s="29"/>
      <c r="WEG232" s="29"/>
      <c r="WEH232" s="29"/>
      <c r="WEI232" s="29"/>
      <c r="WEJ232" s="29"/>
      <c r="WEK232" s="29"/>
      <c r="WEL232" s="29"/>
      <c r="WEM232" s="29"/>
      <c r="WEN232" s="29"/>
      <c r="WEO232" s="29"/>
      <c r="WEP232" s="29"/>
      <c r="WEQ232" s="29"/>
      <c r="WER232" s="29"/>
      <c r="WES232" s="29"/>
      <c r="WET232" s="29"/>
      <c r="WEU232" s="29"/>
      <c r="WEV232" s="29"/>
      <c r="WEW232" s="29"/>
      <c r="WEX232" s="29"/>
      <c r="WEY232" s="29"/>
      <c r="WEZ232" s="29"/>
      <c r="WFA232" s="29"/>
      <c r="WFB232" s="29"/>
      <c r="WFC232" s="29"/>
      <c r="WFD232" s="29"/>
      <c r="WFE232" s="29"/>
      <c r="WFF232" s="29"/>
      <c r="WFG232" s="29"/>
      <c r="WFH232" s="29"/>
      <c r="WFI232" s="29"/>
      <c r="WFJ232" s="29"/>
      <c r="WFK232" s="29"/>
      <c r="WFL232" s="29"/>
      <c r="WFM232" s="29"/>
      <c r="WFN232" s="29"/>
      <c r="WFO232" s="29"/>
      <c r="WFP232" s="29"/>
      <c r="WFQ232" s="29"/>
      <c r="WFR232" s="29"/>
      <c r="WFS232" s="29"/>
      <c r="WFT232" s="29"/>
      <c r="WFU232" s="29"/>
      <c r="WFV232" s="29"/>
      <c r="WFW232" s="29"/>
      <c r="WFX232" s="29"/>
      <c r="WFY232" s="29"/>
      <c r="WFZ232" s="29"/>
      <c r="WGA232" s="29"/>
      <c r="WGB232" s="29"/>
      <c r="WGC232" s="29"/>
      <c r="WGD232" s="29"/>
      <c r="WGE232" s="29"/>
      <c r="WGF232" s="29"/>
      <c r="WGG232" s="29"/>
      <c r="WGH232" s="29"/>
      <c r="WGI232" s="29"/>
      <c r="WGJ232" s="29"/>
      <c r="WGK232" s="29"/>
      <c r="WGL232" s="29"/>
      <c r="WGM232" s="29"/>
      <c r="WGN232" s="29"/>
      <c r="WGO232" s="29"/>
      <c r="WGP232" s="29"/>
      <c r="WGQ232" s="29"/>
      <c r="WGR232" s="29"/>
      <c r="WGS232" s="29"/>
      <c r="WGT232" s="29"/>
      <c r="WGU232" s="29"/>
      <c r="WGV232" s="29"/>
      <c r="WGW232" s="29"/>
      <c r="WGX232" s="29"/>
      <c r="WGY232" s="29"/>
      <c r="WGZ232" s="29"/>
      <c r="WHA232" s="29"/>
      <c r="WHB232" s="29"/>
      <c r="WHC232" s="29"/>
      <c r="WHD232" s="29"/>
      <c r="WHE232" s="29"/>
      <c r="WHF232" s="29"/>
      <c r="WHG232" s="29"/>
      <c r="WHH232" s="29"/>
      <c r="WHI232" s="29"/>
      <c r="WHJ232" s="29"/>
      <c r="WHK232" s="29"/>
      <c r="WHL232" s="29"/>
      <c r="WHM232" s="29"/>
      <c r="WHN232" s="29"/>
      <c r="WHO232" s="29"/>
      <c r="WHP232" s="29"/>
      <c r="WHQ232" s="29"/>
      <c r="WHR232" s="29"/>
      <c r="WHS232" s="29"/>
      <c r="WHT232" s="29"/>
      <c r="WHU232" s="29"/>
      <c r="WHV232" s="29"/>
      <c r="WHW232" s="29"/>
      <c r="WHX232" s="29"/>
      <c r="WHY232" s="29"/>
      <c r="WHZ232" s="29"/>
      <c r="WIA232" s="29"/>
      <c r="WIB232" s="29"/>
      <c r="WIC232" s="29"/>
      <c r="WID232" s="29"/>
      <c r="WIE232" s="29"/>
      <c r="WIF232" s="29"/>
      <c r="WIG232" s="29"/>
      <c r="WIH232" s="29"/>
      <c r="WII232" s="29"/>
      <c r="WIJ232" s="29"/>
      <c r="WIK232" s="29"/>
      <c r="WIL232" s="29"/>
      <c r="WIM232" s="29"/>
      <c r="WIN232" s="29"/>
      <c r="WIO232" s="29"/>
      <c r="WIP232" s="29"/>
      <c r="WIQ232" s="29"/>
      <c r="WIR232" s="29"/>
      <c r="WIS232" s="29"/>
      <c r="WIT232" s="29"/>
      <c r="WIU232" s="29"/>
      <c r="WIV232" s="29"/>
      <c r="WIW232" s="29"/>
      <c r="WIX232" s="29"/>
      <c r="WIY232" s="29"/>
      <c r="WIZ232" s="29"/>
      <c r="WJA232" s="29"/>
      <c r="WJB232" s="29"/>
      <c r="WJC232" s="29"/>
      <c r="WJD232" s="29"/>
      <c r="WJE232" s="29"/>
      <c r="WJF232" s="29"/>
      <c r="WJG232" s="29"/>
      <c r="WJH232" s="29"/>
      <c r="WJI232" s="29"/>
      <c r="WJJ232" s="29"/>
      <c r="WJK232" s="29"/>
      <c r="WJL232" s="29"/>
      <c r="WJM232" s="29"/>
      <c r="WJN232" s="29"/>
      <c r="WJO232" s="29"/>
      <c r="WJP232" s="29"/>
      <c r="WJQ232" s="29"/>
      <c r="WJR232" s="29"/>
      <c r="WJS232" s="29"/>
      <c r="WJT232" s="29"/>
      <c r="WJU232" s="29"/>
      <c r="WJV232" s="29"/>
      <c r="WJW232" s="29"/>
      <c r="WJX232" s="29"/>
      <c r="WJY232" s="29"/>
      <c r="WJZ232" s="29"/>
      <c r="WKA232" s="29"/>
      <c r="WKB232" s="29"/>
      <c r="WKC232" s="29"/>
      <c r="WKD232" s="29"/>
      <c r="WKE232" s="29"/>
      <c r="WKF232" s="29"/>
      <c r="WKG232" s="29"/>
      <c r="WKH232" s="29"/>
      <c r="WKI232" s="29"/>
      <c r="WKJ232" s="29"/>
      <c r="WKK232" s="29"/>
      <c r="WKL232" s="29"/>
      <c r="WKM232" s="29"/>
      <c r="WKN232" s="29"/>
      <c r="WKO232" s="29"/>
      <c r="WKP232" s="29"/>
      <c r="WKQ232" s="29"/>
      <c r="WKR232" s="29"/>
      <c r="WKS232" s="29"/>
      <c r="WKT232" s="29"/>
      <c r="WKU232" s="29"/>
      <c r="WKV232" s="29"/>
      <c r="WKW232" s="29"/>
      <c r="WKX232" s="29"/>
      <c r="WKY232" s="29"/>
      <c r="WKZ232" s="29"/>
      <c r="WLA232" s="29"/>
      <c r="WLB232" s="29"/>
      <c r="WLC232" s="29"/>
      <c r="WLD232" s="29"/>
      <c r="WLE232" s="29"/>
      <c r="WLF232" s="29"/>
      <c r="WLG232" s="29"/>
      <c r="WLH232" s="29"/>
      <c r="WLI232" s="29"/>
      <c r="WLJ232" s="29"/>
      <c r="WLK232" s="29"/>
      <c r="WLL232" s="29"/>
      <c r="WLM232" s="29"/>
      <c r="WLN232" s="29"/>
      <c r="WLO232" s="29"/>
      <c r="WLP232" s="29"/>
      <c r="WLQ232" s="29"/>
      <c r="WLR232" s="29"/>
      <c r="WLS232" s="29"/>
      <c r="WLT232" s="29"/>
      <c r="WLU232" s="29"/>
      <c r="WLV232" s="29"/>
      <c r="WLW232" s="29"/>
      <c r="WLX232" s="29"/>
      <c r="WLY232" s="29"/>
      <c r="WLZ232" s="29"/>
      <c r="WMA232" s="29"/>
      <c r="WMB232" s="29"/>
      <c r="WMC232" s="29"/>
      <c r="WMD232" s="29"/>
      <c r="WME232" s="29"/>
      <c r="WMF232" s="29"/>
      <c r="WMG232" s="29"/>
      <c r="WMH232" s="29"/>
      <c r="WMI232" s="29"/>
      <c r="WMJ232" s="29"/>
      <c r="WMK232" s="29"/>
      <c r="WML232" s="29"/>
      <c r="WMM232" s="29"/>
      <c r="WMN232" s="29"/>
      <c r="WMO232" s="29"/>
      <c r="WMP232" s="29"/>
      <c r="WMQ232" s="29"/>
      <c r="WMR232" s="29"/>
      <c r="WMS232" s="29"/>
      <c r="WMT232" s="29"/>
      <c r="WMU232" s="29"/>
      <c r="WMV232" s="29"/>
      <c r="WMW232" s="29"/>
      <c r="WMX232" s="29"/>
      <c r="WMY232" s="29"/>
      <c r="WMZ232" s="29"/>
      <c r="WNA232" s="29"/>
      <c r="WNB232" s="29"/>
      <c r="WNC232" s="29"/>
      <c r="WND232" s="29"/>
      <c r="WNE232" s="29"/>
      <c r="WNF232" s="29"/>
      <c r="WNG232" s="29"/>
      <c r="WNH232" s="29"/>
      <c r="WNI232" s="29"/>
      <c r="WNJ232" s="29"/>
      <c r="WNK232" s="29"/>
      <c r="WNL232" s="29"/>
      <c r="WNM232" s="29"/>
      <c r="WNN232" s="29"/>
      <c r="WNO232" s="29"/>
      <c r="WNP232" s="29"/>
      <c r="WNQ232" s="29"/>
      <c r="WNR232" s="29"/>
      <c r="WNS232" s="29"/>
      <c r="WNT232" s="29"/>
      <c r="WNU232" s="29"/>
      <c r="WNV232" s="29"/>
      <c r="WNW232" s="29"/>
      <c r="WNX232" s="29"/>
      <c r="WNY232" s="29"/>
      <c r="WNZ232" s="29"/>
      <c r="WOA232" s="29"/>
      <c r="WOB232" s="29"/>
      <c r="WOC232" s="29"/>
      <c r="WOD232" s="29"/>
      <c r="WOE232" s="29"/>
      <c r="WOF232" s="29"/>
      <c r="WOG232" s="29"/>
      <c r="WOH232" s="29"/>
      <c r="WOI232" s="29"/>
      <c r="WOJ232" s="29"/>
      <c r="WOK232" s="29"/>
      <c r="WOL232" s="29"/>
      <c r="WOM232" s="29"/>
      <c r="WON232" s="29"/>
      <c r="WOO232" s="29"/>
      <c r="WOP232" s="29"/>
      <c r="WOQ232" s="29"/>
      <c r="WOR232" s="29"/>
      <c r="WOS232" s="29"/>
      <c r="WOT232" s="29"/>
      <c r="WOU232" s="29"/>
      <c r="WOV232" s="29"/>
      <c r="WOW232" s="29"/>
      <c r="WOX232" s="29"/>
      <c r="WOY232" s="29"/>
      <c r="WOZ232" s="29"/>
      <c r="WPA232" s="29"/>
      <c r="WPB232" s="29"/>
      <c r="WPC232" s="29"/>
      <c r="WPD232" s="29"/>
      <c r="WPE232" s="29"/>
      <c r="WPF232" s="29"/>
      <c r="WPG232" s="29"/>
      <c r="WPH232" s="29"/>
      <c r="WPI232" s="29"/>
      <c r="WPJ232" s="29"/>
      <c r="WPK232" s="29"/>
      <c r="WPL232" s="29"/>
      <c r="WPM232" s="29"/>
      <c r="WPN232" s="29"/>
      <c r="WPO232" s="29"/>
      <c r="WPP232" s="29"/>
      <c r="WPQ232" s="29"/>
      <c r="WPR232" s="29"/>
      <c r="WPS232" s="29"/>
      <c r="WPT232" s="29"/>
      <c r="WPU232" s="29"/>
      <c r="WPV232" s="29"/>
      <c r="WPW232" s="29"/>
      <c r="WPX232" s="29"/>
      <c r="WPY232" s="29"/>
      <c r="WPZ232" s="29"/>
      <c r="WQA232" s="29"/>
      <c r="WQB232" s="29"/>
      <c r="WQC232" s="29"/>
      <c r="WQD232" s="29"/>
      <c r="WQE232" s="29"/>
      <c r="WQF232" s="29"/>
      <c r="WQG232" s="29"/>
      <c r="WQH232" s="29"/>
      <c r="WQI232" s="29"/>
      <c r="WQJ232" s="29"/>
      <c r="WQK232" s="29"/>
      <c r="WQL232" s="29"/>
      <c r="WQM232" s="29"/>
      <c r="WQN232" s="29"/>
      <c r="WQO232" s="29"/>
      <c r="WQP232" s="29"/>
      <c r="WQQ232" s="29"/>
      <c r="WQR232" s="29"/>
      <c r="WQS232" s="29"/>
      <c r="WQT232" s="29"/>
      <c r="WQU232" s="29"/>
      <c r="WQV232" s="29"/>
      <c r="WQW232" s="29"/>
      <c r="WQX232" s="29"/>
      <c r="WQY232" s="29"/>
      <c r="WQZ232" s="29"/>
      <c r="WRA232" s="29"/>
      <c r="WRB232" s="29"/>
      <c r="WRC232" s="29"/>
      <c r="WRD232" s="29"/>
      <c r="WRE232" s="29"/>
      <c r="WRF232" s="29"/>
      <c r="WRG232" s="29"/>
      <c r="WRH232" s="29"/>
      <c r="WRI232" s="29"/>
      <c r="WRJ232" s="29"/>
      <c r="WRK232" s="29"/>
      <c r="WRL232" s="29"/>
      <c r="WRM232" s="29"/>
      <c r="WRN232" s="29"/>
      <c r="WRO232" s="29"/>
      <c r="WRP232" s="29"/>
      <c r="WRQ232" s="29"/>
      <c r="WRR232" s="29"/>
      <c r="WRS232" s="29"/>
      <c r="WRT232" s="29"/>
      <c r="WRU232" s="29"/>
      <c r="WRV232" s="29"/>
      <c r="WRW232" s="29"/>
      <c r="WRX232" s="29"/>
      <c r="WRY232" s="29"/>
      <c r="WRZ232" s="29"/>
      <c r="WSA232" s="29"/>
      <c r="WSB232" s="29"/>
      <c r="WSC232" s="29"/>
      <c r="WSD232" s="29"/>
      <c r="WSE232" s="29"/>
      <c r="WSF232" s="29"/>
      <c r="WSG232" s="29"/>
      <c r="WSH232" s="29"/>
      <c r="WSI232" s="29"/>
      <c r="WSJ232" s="29"/>
      <c r="WSK232" s="29"/>
      <c r="WSL232" s="29"/>
      <c r="WSM232" s="29"/>
      <c r="WSN232" s="29"/>
      <c r="WSO232" s="29"/>
      <c r="WSP232" s="29"/>
      <c r="WSQ232" s="29"/>
      <c r="WSR232" s="29"/>
      <c r="WSS232" s="29"/>
      <c r="WST232" s="29"/>
      <c r="WSU232" s="29"/>
      <c r="WSV232" s="29"/>
      <c r="WSW232" s="29"/>
      <c r="WSX232" s="29"/>
      <c r="WSY232" s="29"/>
      <c r="WSZ232" s="29"/>
      <c r="WTA232" s="29"/>
      <c r="WTB232" s="29"/>
      <c r="WTC232" s="29"/>
      <c r="WTD232" s="29"/>
      <c r="WTE232" s="29"/>
      <c r="WTF232" s="29"/>
      <c r="WTG232" s="29"/>
      <c r="WTH232" s="29"/>
      <c r="WTI232" s="29"/>
      <c r="WTJ232" s="29"/>
      <c r="WTK232" s="29"/>
      <c r="WTL232" s="29"/>
      <c r="WTM232" s="29"/>
      <c r="WTN232" s="29"/>
      <c r="WTO232" s="29"/>
      <c r="WTP232" s="29"/>
      <c r="WTQ232" s="29"/>
      <c r="WTR232" s="29"/>
      <c r="WTS232" s="29"/>
      <c r="WTT232" s="29"/>
      <c r="WTU232" s="29"/>
      <c r="WTV232" s="29"/>
      <c r="WTW232" s="29"/>
      <c r="WTX232" s="29"/>
      <c r="WTY232" s="29"/>
      <c r="WTZ232" s="29"/>
      <c r="WUA232" s="29"/>
      <c r="WUB232" s="29"/>
      <c r="WUC232" s="29"/>
      <c r="WUD232" s="29"/>
      <c r="WUE232" s="29"/>
      <c r="WUF232" s="29"/>
      <c r="WUG232" s="29"/>
      <c r="WUH232" s="29"/>
      <c r="WUI232" s="29"/>
      <c r="WUJ232" s="29"/>
      <c r="WUK232" s="29"/>
      <c r="WUL232" s="29"/>
      <c r="WUM232" s="29"/>
      <c r="WUN232" s="29"/>
      <c r="WUO232" s="29"/>
      <c r="WUP232" s="29"/>
      <c r="WUQ232" s="29"/>
      <c r="WUR232" s="29"/>
      <c r="WUS232" s="29"/>
      <c r="WUT232" s="29"/>
      <c r="WUU232" s="29"/>
      <c r="WUV232" s="29"/>
      <c r="WUW232" s="29"/>
      <c r="WUX232" s="29"/>
      <c r="WUY232" s="29"/>
      <c r="WUZ232" s="29"/>
      <c r="WVA232" s="29"/>
      <c r="WVB232" s="29"/>
      <c r="WVC232" s="29"/>
      <c r="WVD232" s="29"/>
      <c r="WVE232" s="29"/>
      <c r="WVF232" s="29"/>
      <c r="WVG232" s="29"/>
      <c r="WVH232" s="29"/>
      <c r="WVI232" s="29"/>
      <c r="WVJ232" s="29"/>
      <c r="WVK232" s="29"/>
      <c r="WVL232" s="29"/>
      <c r="WVM232" s="29"/>
      <c r="WVN232" s="29"/>
      <c r="WVO232" s="29"/>
      <c r="WVP232" s="29"/>
      <c r="WVQ232" s="29"/>
      <c r="WVR232" s="29"/>
      <c r="WVS232" s="29"/>
    </row>
    <row r="233" spans="1:16139" s="26" customFormat="1" ht="53.25" customHeight="1">
      <c r="A233" s="21">
        <v>7729314745</v>
      </c>
      <c r="B233" s="8" t="s">
        <v>278</v>
      </c>
      <c r="C233" s="8" t="s">
        <v>68</v>
      </c>
      <c r="D233" s="8" t="s">
        <v>288</v>
      </c>
      <c r="E233" s="8"/>
      <c r="F233" s="8"/>
      <c r="G233" s="9">
        <f>'2023'!G236</f>
        <v>253.57900000000001</v>
      </c>
      <c r="H233" s="9">
        <f>'2023'!H236</f>
        <v>178.15199999999999</v>
      </c>
      <c r="I233" s="9">
        <f>'2023'!I236</f>
        <v>103.15900000000001</v>
      </c>
      <c r="J233" s="9">
        <f>'2023'!J236</f>
        <v>250.65899999999999</v>
      </c>
      <c r="K233" s="9">
        <f t="shared" si="61"/>
        <v>785.54899999999998</v>
      </c>
      <c r="L233" s="23">
        <v>4738.1499810752675</v>
      </c>
      <c r="M233" s="10">
        <v>5145.7222942364124</v>
      </c>
      <c r="N233" s="23">
        <f>'2024'!N233</f>
        <v>2225.6</v>
      </c>
      <c r="O233" s="10">
        <f>N233*1.04</f>
        <v>2314.6239999999998</v>
      </c>
      <c r="P233" s="11">
        <f t="shared" si="62"/>
        <v>637129.91165108536</v>
      </c>
      <c r="Q233" s="11">
        <f t="shared" si="63"/>
        <v>447615.80422852107</v>
      </c>
      <c r="R233" s="11">
        <f t="shared" si="63"/>
        <v>292053.26893513411</v>
      </c>
      <c r="S233" s="11">
        <f t="shared" si="64"/>
        <v>709640.26733500487</v>
      </c>
      <c r="T233" s="11">
        <f t="shared" si="65"/>
        <v>2086439.2521497456</v>
      </c>
      <c r="U233" s="27"/>
      <c r="V233" s="25"/>
      <c r="W233" s="25"/>
      <c r="X233" s="13"/>
      <c r="Y233" s="13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</row>
    <row r="234" spans="1:16139" s="26" customFormat="1" ht="53.25" customHeight="1">
      <c r="A234" s="21">
        <v>7729314745</v>
      </c>
      <c r="B234" s="8" t="s">
        <v>278</v>
      </c>
      <c r="C234" s="8" t="s">
        <v>82</v>
      </c>
      <c r="D234" s="8" t="s">
        <v>279</v>
      </c>
      <c r="E234" s="8"/>
      <c r="F234" s="8"/>
      <c r="G234" s="9">
        <f>'2023'!G237</f>
        <v>3504.4849999999997</v>
      </c>
      <c r="H234" s="9">
        <f>'2023'!H237</f>
        <v>910.75400000000002</v>
      </c>
      <c r="I234" s="9">
        <f>'2023'!I237</f>
        <v>349.62</v>
      </c>
      <c r="J234" s="9">
        <f>'2023'!J237</f>
        <v>3008.49</v>
      </c>
      <c r="K234" s="9">
        <f t="shared" si="61"/>
        <v>7773.3489999999993</v>
      </c>
      <c r="L234" s="23">
        <v>2786.7799439206719</v>
      </c>
      <c r="M234" s="23">
        <v>3086.0076944407397</v>
      </c>
      <c r="N234" s="23">
        <f>'2024'!N234</f>
        <v>1799.2</v>
      </c>
      <c r="O234" s="10">
        <f t="shared" ref="O234:O241" si="66">N234*1.04</f>
        <v>1871.1680000000001</v>
      </c>
      <c r="P234" s="11">
        <f t="shared" si="62"/>
        <v>3460959.0997708356</v>
      </c>
      <c r="Q234" s="11">
        <f t="shared" si="63"/>
        <v>899442.38424552768</v>
      </c>
      <c r="R234" s="11">
        <f t="shared" si="63"/>
        <v>424732.25397037138</v>
      </c>
      <c r="S234" s="11">
        <f t="shared" si="64"/>
        <v>3654833.0723280204</v>
      </c>
      <c r="T234" s="11">
        <f t="shared" si="65"/>
        <v>8439966.8103147559</v>
      </c>
      <c r="U234" s="27"/>
      <c r="V234" s="25"/>
      <c r="W234" s="25"/>
      <c r="X234" s="13"/>
      <c r="Y234" s="13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</row>
    <row r="235" spans="1:16139" s="26" customFormat="1" ht="53.25" customHeight="1">
      <c r="A235" s="21">
        <v>7729314745</v>
      </c>
      <c r="B235" s="8" t="s">
        <v>278</v>
      </c>
      <c r="C235" s="8" t="s">
        <v>49</v>
      </c>
      <c r="D235" s="8" t="s">
        <v>283</v>
      </c>
      <c r="E235" s="8"/>
      <c r="F235" s="8"/>
      <c r="G235" s="9">
        <f>'2023'!G238</f>
        <v>417.85699999999997</v>
      </c>
      <c r="H235" s="9">
        <f>'2023'!H238</f>
        <v>211.40899999999999</v>
      </c>
      <c r="I235" s="9">
        <f>'2023'!I238</f>
        <v>134.554</v>
      </c>
      <c r="J235" s="9">
        <f>'2023'!J238</f>
        <v>437.65300000000002</v>
      </c>
      <c r="K235" s="9">
        <f t="shared" si="61"/>
        <v>1201.473</v>
      </c>
      <c r="L235" s="23">
        <v>16059.813561500001</v>
      </c>
      <c r="M235" s="10">
        <v>17615.079716929478</v>
      </c>
      <c r="N235" s="23">
        <f>'2024'!N235</f>
        <v>2496</v>
      </c>
      <c r="O235" s="10">
        <f t="shared" si="66"/>
        <v>2595.84</v>
      </c>
      <c r="P235" s="11">
        <f t="shared" si="62"/>
        <v>5667734.4433677057</v>
      </c>
      <c r="Q235" s="11">
        <f t="shared" si="63"/>
        <v>2867512.2612231537</v>
      </c>
      <c r="R235" s="11">
        <f t="shared" si="63"/>
        <v>2020898.7808717291</v>
      </c>
      <c r="S235" s="11">
        <f t="shared" si="64"/>
        <v>6573215.3198333373</v>
      </c>
      <c r="T235" s="11">
        <f t="shared" si="65"/>
        <v>17129360.805295926</v>
      </c>
      <c r="U235" s="24"/>
      <c r="V235" s="25"/>
      <c r="W235" s="25"/>
      <c r="X235" s="13"/>
      <c r="Y235" s="13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  <c r="QR235" s="31"/>
      <c r="QS235" s="31"/>
      <c r="QT235" s="31"/>
      <c r="QU235" s="31"/>
      <c r="QV235" s="31"/>
      <c r="QW235" s="31"/>
      <c r="QX235" s="31"/>
      <c r="QY235" s="31"/>
      <c r="QZ235" s="31"/>
      <c r="RA235" s="31"/>
      <c r="RB235" s="31"/>
      <c r="RC235" s="31"/>
      <c r="RD235" s="31"/>
      <c r="RE235" s="31"/>
      <c r="RF235" s="31"/>
      <c r="RG235" s="31"/>
      <c r="RH235" s="31"/>
      <c r="RI235" s="31"/>
      <c r="RJ235" s="31"/>
      <c r="RK235" s="31"/>
      <c r="RL235" s="31"/>
      <c r="RM235" s="31"/>
      <c r="RN235" s="31"/>
      <c r="RO235" s="31"/>
      <c r="RP235" s="31"/>
      <c r="RQ235" s="31"/>
      <c r="RR235" s="31"/>
      <c r="RS235" s="31"/>
      <c r="RT235" s="31"/>
      <c r="RU235" s="31"/>
      <c r="RV235" s="31"/>
      <c r="RW235" s="31"/>
      <c r="RX235" s="31"/>
      <c r="RY235" s="31"/>
      <c r="RZ235" s="31"/>
      <c r="SA235" s="31"/>
      <c r="SB235" s="31"/>
      <c r="SC235" s="31"/>
      <c r="SD235" s="31"/>
      <c r="SE235" s="31"/>
      <c r="SF235" s="31"/>
      <c r="SG235" s="31"/>
      <c r="SH235" s="31"/>
      <c r="SI235" s="31"/>
      <c r="SJ235" s="31"/>
      <c r="SK235" s="31"/>
      <c r="SL235" s="31"/>
      <c r="SM235" s="31"/>
      <c r="SN235" s="31"/>
      <c r="SO235" s="31"/>
      <c r="SP235" s="31"/>
      <c r="SQ235" s="31"/>
      <c r="SR235" s="31"/>
      <c r="SS235" s="31"/>
      <c r="ST235" s="31"/>
      <c r="SU235" s="31"/>
      <c r="SV235" s="31"/>
      <c r="SW235" s="31"/>
      <c r="SX235" s="31"/>
      <c r="SY235" s="31"/>
      <c r="SZ235" s="31"/>
      <c r="TA235" s="31"/>
      <c r="TB235" s="31"/>
      <c r="TC235" s="31"/>
      <c r="TD235" s="31"/>
      <c r="TE235" s="31"/>
      <c r="TF235" s="31"/>
      <c r="TG235" s="31"/>
      <c r="TH235" s="31"/>
      <c r="TI235" s="31"/>
      <c r="TJ235" s="31"/>
      <c r="TK235" s="31"/>
      <c r="TL235" s="31"/>
      <c r="TM235" s="31"/>
      <c r="TN235" s="31"/>
      <c r="TO235" s="31"/>
      <c r="TP235" s="31"/>
      <c r="TQ235" s="31"/>
      <c r="TR235" s="31"/>
      <c r="TS235" s="31"/>
      <c r="TT235" s="31"/>
      <c r="TU235" s="31"/>
      <c r="TV235" s="31"/>
      <c r="TW235" s="31"/>
      <c r="TX235" s="31"/>
      <c r="TY235" s="31"/>
      <c r="TZ235" s="31"/>
      <c r="UA235" s="31"/>
      <c r="UB235" s="31"/>
      <c r="UC235" s="31"/>
      <c r="UD235" s="31"/>
      <c r="UE235" s="31"/>
      <c r="UF235" s="31"/>
      <c r="UG235" s="31"/>
      <c r="UH235" s="31"/>
      <c r="UI235" s="31"/>
      <c r="UJ235" s="31"/>
      <c r="UK235" s="31"/>
      <c r="UL235" s="31"/>
      <c r="UM235" s="31"/>
      <c r="UN235" s="31"/>
      <c r="UO235" s="31"/>
      <c r="UP235" s="31"/>
      <c r="UQ235" s="31"/>
      <c r="UR235" s="31"/>
      <c r="US235" s="31"/>
      <c r="UT235" s="31"/>
      <c r="UU235" s="31"/>
      <c r="UV235" s="31"/>
      <c r="UW235" s="31"/>
      <c r="UX235" s="31"/>
      <c r="UY235" s="31"/>
      <c r="UZ235" s="31"/>
      <c r="VA235" s="31"/>
      <c r="VB235" s="31"/>
      <c r="VC235" s="31"/>
      <c r="VD235" s="31"/>
      <c r="VE235" s="31"/>
      <c r="VF235" s="31"/>
      <c r="VG235" s="31"/>
      <c r="VH235" s="31"/>
      <c r="VI235" s="31"/>
      <c r="VJ235" s="31"/>
      <c r="VK235" s="31"/>
      <c r="VL235" s="31"/>
      <c r="VM235" s="31"/>
      <c r="VN235" s="31"/>
      <c r="VO235" s="31"/>
      <c r="VP235" s="31"/>
      <c r="VQ235" s="31"/>
      <c r="VR235" s="31"/>
      <c r="VS235" s="31"/>
      <c r="VT235" s="31"/>
      <c r="VU235" s="31"/>
      <c r="VV235" s="31"/>
      <c r="VW235" s="31"/>
      <c r="VX235" s="31"/>
      <c r="VY235" s="31"/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31"/>
      <c r="WL235" s="31"/>
      <c r="WM235" s="31"/>
      <c r="WN235" s="31"/>
      <c r="WO235" s="31"/>
      <c r="WP235" s="31"/>
      <c r="WQ235" s="31"/>
      <c r="WR235" s="31"/>
      <c r="WS235" s="31"/>
      <c r="WT235" s="31"/>
      <c r="WU235" s="31"/>
      <c r="WV235" s="31"/>
      <c r="WW235" s="31"/>
      <c r="WX235" s="31"/>
      <c r="WY235" s="31"/>
      <c r="WZ235" s="31"/>
      <c r="XA235" s="31"/>
      <c r="XB235" s="31"/>
      <c r="XC235" s="31"/>
      <c r="XD235" s="31"/>
      <c r="XE235" s="31"/>
      <c r="XF235" s="31"/>
      <c r="XG235" s="31"/>
      <c r="XH235" s="31"/>
      <c r="XI235" s="31"/>
      <c r="XJ235" s="31"/>
      <c r="XK235" s="31"/>
      <c r="XL235" s="31"/>
      <c r="XM235" s="31"/>
      <c r="XN235" s="31"/>
      <c r="XO235" s="31"/>
      <c r="XP235" s="31"/>
      <c r="XQ235" s="31"/>
      <c r="XR235" s="31"/>
      <c r="XS235" s="31"/>
      <c r="XT235" s="31"/>
      <c r="XU235" s="31"/>
      <c r="XV235" s="31"/>
      <c r="XW235" s="31"/>
      <c r="XX235" s="31"/>
      <c r="XY235" s="31"/>
      <c r="XZ235" s="31"/>
      <c r="YA235" s="31"/>
      <c r="YB235" s="31"/>
      <c r="YC235" s="31"/>
      <c r="YD235" s="31"/>
      <c r="YE235" s="31"/>
      <c r="YF235" s="31"/>
      <c r="YG235" s="31"/>
      <c r="YH235" s="31"/>
      <c r="YI235" s="31"/>
      <c r="YJ235" s="31"/>
      <c r="YK235" s="31"/>
      <c r="YL235" s="31"/>
      <c r="YM235" s="31"/>
      <c r="YN235" s="31"/>
      <c r="YO235" s="31"/>
      <c r="YP235" s="31"/>
      <c r="YQ235" s="31"/>
      <c r="YR235" s="31"/>
      <c r="YS235" s="31"/>
      <c r="YT235" s="31"/>
      <c r="YU235" s="31"/>
      <c r="YV235" s="31"/>
      <c r="YW235" s="31"/>
      <c r="YX235" s="31"/>
      <c r="YY235" s="31"/>
      <c r="YZ235" s="31"/>
      <c r="ZA235" s="31"/>
      <c r="ZB235" s="31"/>
      <c r="ZC235" s="31"/>
      <c r="ZD235" s="31"/>
      <c r="ZE235" s="31"/>
      <c r="ZF235" s="31"/>
      <c r="ZG235" s="31"/>
      <c r="ZH235" s="31"/>
      <c r="ZI235" s="31"/>
      <c r="ZJ235" s="31"/>
      <c r="ZK235" s="31"/>
      <c r="ZL235" s="31"/>
      <c r="ZM235" s="31"/>
      <c r="ZN235" s="31"/>
      <c r="ZO235" s="31"/>
      <c r="ZP235" s="31"/>
      <c r="ZQ235" s="31"/>
      <c r="ZR235" s="31"/>
      <c r="ZS235" s="31"/>
      <c r="ZT235" s="31"/>
      <c r="ZU235" s="31"/>
      <c r="ZV235" s="31"/>
      <c r="ZW235" s="31"/>
      <c r="ZX235" s="31"/>
      <c r="ZY235" s="31"/>
      <c r="ZZ235" s="31"/>
      <c r="AAA235" s="31"/>
      <c r="AAB235" s="31"/>
      <c r="AAC235" s="31"/>
      <c r="AAD235" s="31"/>
      <c r="AAE235" s="31"/>
      <c r="AAF235" s="31"/>
      <c r="AAG235" s="31"/>
      <c r="AAH235" s="31"/>
      <c r="AAI235" s="31"/>
      <c r="AAJ235" s="31"/>
      <c r="AAK235" s="31"/>
      <c r="AAL235" s="31"/>
      <c r="AAM235" s="31"/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31"/>
      <c r="AAY235" s="31"/>
      <c r="AAZ235" s="31"/>
      <c r="ABA235" s="31"/>
      <c r="ABB235" s="31"/>
      <c r="ABC235" s="31"/>
      <c r="ABD235" s="31"/>
      <c r="ABE235" s="31"/>
      <c r="ABF235" s="31"/>
      <c r="ABG235" s="31"/>
      <c r="ABH235" s="31"/>
      <c r="ABI235" s="31"/>
      <c r="ABJ235" s="31"/>
      <c r="ABK235" s="31"/>
      <c r="ABL235" s="31"/>
      <c r="ABM235" s="31"/>
      <c r="ABN235" s="31"/>
      <c r="ABO235" s="31"/>
      <c r="ABP235" s="31"/>
      <c r="ABQ235" s="31"/>
      <c r="ABR235" s="31"/>
      <c r="ABS235" s="31"/>
      <c r="ABT235" s="31"/>
      <c r="ABU235" s="31"/>
      <c r="ABV235" s="31"/>
      <c r="ABW235" s="31"/>
      <c r="ABX235" s="31"/>
      <c r="ABY235" s="31"/>
      <c r="ABZ235" s="31"/>
      <c r="ACA235" s="31"/>
      <c r="ACB235" s="31"/>
      <c r="ACC235" s="31"/>
      <c r="ACD235" s="31"/>
      <c r="ACE235" s="31"/>
      <c r="ACF235" s="31"/>
      <c r="ACG235" s="31"/>
      <c r="ACH235" s="31"/>
      <c r="ACI235" s="31"/>
      <c r="ACJ235" s="31"/>
      <c r="ACK235" s="31"/>
      <c r="ACL235" s="31"/>
      <c r="ACM235" s="31"/>
      <c r="ACN235" s="31"/>
      <c r="ACO235" s="31"/>
      <c r="ACP235" s="31"/>
      <c r="ACQ235" s="31"/>
      <c r="ACR235" s="31"/>
      <c r="ACS235" s="31"/>
      <c r="ACT235" s="31"/>
      <c r="ACU235" s="31"/>
      <c r="ACV235" s="31"/>
      <c r="ACW235" s="31"/>
      <c r="ACX235" s="31"/>
      <c r="ACY235" s="31"/>
      <c r="ACZ235" s="31"/>
      <c r="ADA235" s="31"/>
      <c r="ADB235" s="31"/>
      <c r="ADC235" s="31"/>
      <c r="ADD235" s="31"/>
      <c r="ADE235" s="31"/>
      <c r="ADF235" s="31"/>
      <c r="ADG235" s="31"/>
      <c r="ADH235" s="31"/>
      <c r="ADI235" s="31"/>
      <c r="ADJ235" s="31"/>
      <c r="ADK235" s="31"/>
      <c r="ADL235" s="31"/>
      <c r="ADM235" s="31"/>
      <c r="ADN235" s="31"/>
      <c r="ADO235" s="31"/>
      <c r="ADP235" s="31"/>
      <c r="ADQ235" s="31"/>
      <c r="ADR235" s="31"/>
      <c r="ADS235" s="31"/>
      <c r="ADT235" s="31"/>
      <c r="ADU235" s="31"/>
      <c r="ADV235" s="31"/>
      <c r="ADW235" s="31"/>
      <c r="ADX235" s="31"/>
      <c r="ADY235" s="31"/>
      <c r="ADZ235" s="31"/>
      <c r="AEA235" s="31"/>
      <c r="AEB235" s="31"/>
      <c r="AEC235" s="31"/>
      <c r="AED235" s="31"/>
      <c r="AEE235" s="31"/>
      <c r="AEF235" s="31"/>
      <c r="AEG235" s="31"/>
      <c r="AEH235" s="31"/>
      <c r="AEI235" s="31"/>
      <c r="AEJ235" s="31"/>
      <c r="AEK235" s="31"/>
      <c r="AEL235" s="31"/>
      <c r="AEM235" s="31"/>
      <c r="AEN235" s="31"/>
      <c r="AEO235" s="31"/>
      <c r="AEP235" s="31"/>
      <c r="AEQ235" s="31"/>
      <c r="AER235" s="31"/>
      <c r="AES235" s="31"/>
      <c r="AET235" s="31"/>
      <c r="AEU235" s="31"/>
      <c r="AEV235" s="31"/>
      <c r="AEW235" s="31"/>
      <c r="AEX235" s="31"/>
      <c r="AEY235" s="31"/>
      <c r="AEZ235" s="31"/>
      <c r="AFA235" s="31"/>
      <c r="AFB235" s="31"/>
      <c r="AFC235" s="31"/>
      <c r="AFD235" s="31"/>
      <c r="AFE235" s="31"/>
      <c r="AFF235" s="31"/>
      <c r="AFG235" s="31"/>
      <c r="AFH235" s="31"/>
      <c r="AFI235" s="31"/>
      <c r="AFJ235" s="31"/>
      <c r="AFK235" s="31"/>
      <c r="AFL235" s="31"/>
      <c r="AFM235" s="31"/>
      <c r="AFN235" s="31"/>
      <c r="AFO235" s="31"/>
      <c r="AFP235" s="31"/>
      <c r="AFQ235" s="31"/>
      <c r="AFR235" s="31"/>
      <c r="AFS235" s="31"/>
      <c r="AFT235" s="31"/>
      <c r="AFU235" s="31"/>
      <c r="AFV235" s="31"/>
      <c r="AFW235" s="31"/>
      <c r="AFX235" s="31"/>
      <c r="AFY235" s="31"/>
      <c r="AFZ235" s="31"/>
      <c r="AGA235" s="31"/>
      <c r="AGB235" s="31"/>
      <c r="AGC235" s="31"/>
      <c r="AGD235" s="31"/>
      <c r="AGE235" s="31"/>
      <c r="AGF235" s="31"/>
      <c r="AGG235" s="31"/>
      <c r="AGH235" s="31"/>
      <c r="AGI235" s="31"/>
      <c r="AGJ235" s="31"/>
      <c r="AGK235" s="31"/>
      <c r="AGL235" s="31"/>
      <c r="AGM235" s="31"/>
      <c r="AGN235" s="31"/>
      <c r="AGO235" s="31"/>
      <c r="AGP235" s="31"/>
      <c r="AGQ235" s="31"/>
      <c r="AGR235" s="31"/>
      <c r="AGS235" s="31"/>
      <c r="AGT235" s="31"/>
      <c r="AGU235" s="31"/>
      <c r="AGV235" s="31"/>
      <c r="AGW235" s="31"/>
      <c r="AGX235" s="31"/>
      <c r="AGY235" s="31"/>
      <c r="AGZ235" s="31"/>
      <c r="AHA235" s="31"/>
      <c r="AHB235" s="31"/>
      <c r="AHC235" s="31"/>
      <c r="AHD235" s="31"/>
      <c r="AHE235" s="31"/>
      <c r="AHF235" s="31"/>
      <c r="AHG235" s="31"/>
      <c r="AHH235" s="31"/>
      <c r="AHI235" s="31"/>
      <c r="AHJ235" s="31"/>
      <c r="AHK235" s="31"/>
      <c r="AHL235" s="31"/>
      <c r="AHM235" s="31"/>
      <c r="AHN235" s="31"/>
      <c r="AHO235" s="31"/>
      <c r="AHP235" s="31"/>
      <c r="AHQ235" s="31"/>
      <c r="AHR235" s="31"/>
      <c r="AHS235" s="31"/>
      <c r="AHT235" s="31"/>
      <c r="AHU235" s="31"/>
      <c r="AHV235" s="31"/>
      <c r="AHW235" s="31"/>
      <c r="AHX235" s="31"/>
      <c r="AHY235" s="31"/>
      <c r="AHZ235" s="31"/>
      <c r="AIA235" s="31"/>
      <c r="AIB235" s="31"/>
      <c r="AIC235" s="31"/>
      <c r="AID235" s="31"/>
      <c r="AIE235" s="31"/>
      <c r="AIF235" s="31"/>
      <c r="AIG235" s="31"/>
      <c r="AIH235" s="31"/>
      <c r="AII235" s="31"/>
      <c r="AIJ235" s="31"/>
      <c r="AIK235" s="31"/>
      <c r="AIL235" s="31"/>
      <c r="AIM235" s="31"/>
      <c r="AIN235" s="31"/>
      <c r="AIO235" s="31"/>
      <c r="AIP235" s="31"/>
      <c r="AIQ235" s="31"/>
      <c r="AIR235" s="31"/>
      <c r="AIS235" s="31"/>
      <c r="AIT235" s="31"/>
      <c r="AIU235" s="31"/>
      <c r="AIV235" s="31"/>
      <c r="AIW235" s="31"/>
      <c r="AIX235" s="31"/>
      <c r="AIY235" s="31"/>
      <c r="AIZ235" s="31"/>
      <c r="AJA235" s="31"/>
      <c r="AJB235" s="31"/>
      <c r="AJC235" s="31"/>
      <c r="AJD235" s="31"/>
      <c r="AJE235" s="31"/>
      <c r="AJF235" s="31"/>
      <c r="AJG235" s="31"/>
      <c r="AJH235" s="31"/>
      <c r="AJI235" s="31"/>
      <c r="AJJ235" s="31"/>
      <c r="AJK235" s="31"/>
      <c r="AJL235" s="31"/>
      <c r="AJM235" s="31"/>
      <c r="AJN235" s="31"/>
      <c r="AJO235" s="31"/>
      <c r="AJP235" s="31"/>
      <c r="AJQ235" s="31"/>
      <c r="AJR235" s="31"/>
      <c r="AJS235" s="31"/>
      <c r="AJT235" s="31"/>
      <c r="AJU235" s="31"/>
      <c r="AJV235" s="31"/>
      <c r="AJW235" s="31"/>
      <c r="AJX235" s="31"/>
      <c r="AJY235" s="31"/>
      <c r="AJZ235" s="31"/>
      <c r="AKA235" s="31"/>
      <c r="AKB235" s="31"/>
      <c r="AKC235" s="31"/>
      <c r="AKD235" s="31"/>
      <c r="AKE235" s="31"/>
      <c r="AKF235" s="31"/>
      <c r="AKG235" s="31"/>
      <c r="AKH235" s="31"/>
      <c r="AKI235" s="31"/>
      <c r="AKJ235" s="31"/>
      <c r="AKK235" s="31"/>
      <c r="AKL235" s="31"/>
      <c r="AKM235" s="31"/>
      <c r="AKN235" s="31"/>
      <c r="AKO235" s="31"/>
      <c r="AKP235" s="31"/>
      <c r="AKQ235" s="31"/>
      <c r="AKR235" s="31"/>
      <c r="AKS235" s="31"/>
      <c r="AKT235" s="31"/>
      <c r="AKU235" s="31"/>
      <c r="AKV235" s="31"/>
      <c r="AKW235" s="31"/>
      <c r="AKX235" s="31"/>
      <c r="AKY235" s="31"/>
      <c r="AKZ235" s="31"/>
      <c r="ALA235" s="31"/>
      <c r="ALB235" s="31"/>
      <c r="ALC235" s="31"/>
      <c r="ALD235" s="31"/>
      <c r="ALE235" s="31"/>
      <c r="ALF235" s="31"/>
      <c r="ALG235" s="31"/>
      <c r="ALH235" s="31"/>
      <c r="ALI235" s="31"/>
      <c r="ALJ235" s="31"/>
      <c r="ALK235" s="31"/>
      <c r="ALL235" s="31"/>
      <c r="ALM235" s="31"/>
      <c r="ALN235" s="31"/>
      <c r="ALO235" s="31"/>
      <c r="ALP235" s="31"/>
      <c r="ALQ235" s="31"/>
      <c r="ALR235" s="31"/>
      <c r="ALS235" s="31"/>
      <c r="ALT235" s="31"/>
      <c r="ALU235" s="31"/>
      <c r="ALV235" s="31"/>
      <c r="ALW235" s="31"/>
      <c r="ALX235" s="31"/>
      <c r="ALY235" s="31"/>
      <c r="ALZ235" s="31"/>
      <c r="AMA235" s="31"/>
      <c r="AMB235" s="31"/>
      <c r="AMC235" s="31"/>
      <c r="AMD235" s="31"/>
      <c r="AME235" s="31"/>
      <c r="AMF235" s="31"/>
      <c r="AMG235" s="31"/>
      <c r="AMH235" s="31"/>
      <c r="AMI235" s="31"/>
      <c r="AMJ235" s="31"/>
      <c r="AMK235" s="31"/>
      <c r="AML235" s="31"/>
      <c r="AMM235" s="31"/>
      <c r="AMN235" s="31"/>
      <c r="AMO235" s="31"/>
      <c r="AMP235" s="31"/>
      <c r="AMQ235" s="31"/>
      <c r="AMR235" s="31"/>
      <c r="AMS235" s="31"/>
      <c r="AMT235" s="31"/>
      <c r="AMU235" s="31"/>
      <c r="AMV235" s="31"/>
      <c r="AMW235" s="31"/>
      <c r="AMX235" s="31"/>
      <c r="AMY235" s="31"/>
      <c r="AMZ235" s="31"/>
      <c r="ANA235" s="31"/>
      <c r="ANB235" s="31"/>
      <c r="ANC235" s="31"/>
      <c r="AND235" s="31"/>
      <c r="ANE235" s="31"/>
      <c r="ANF235" s="31"/>
      <c r="ANG235" s="31"/>
      <c r="ANH235" s="31"/>
      <c r="ANI235" s="31"/>
      <c r="ANJ235" s="31"/>
      <c r="ANK235" s="31"/>
      <c r="ANL235" s="31"/>
      <c r="ANM235" s="31"/>
      <c r="ANN235" s="31"/>
      <c r="ANO235" s="31"/>
      <c r="ANP235" s="31"/>
      <c r="ANQ235" s="31"/>
      <c r="ANR235" s="31"/>
      <c r="ANS235" s="31"/>
      <c r="ANT235" s="31"/>
      <c r="ANU235" s="31"/>
      <c r="ANV235" s="31"/>
      <c r="ANW235" s="31"/>
      <c r="ANX235" s="31"/>
      <c r="ANY235" s="31"/>
      <c r="ANZ235" s="31"/>
      <c r="AOA235" s="31"/>
      <c r="AOB235" s="31"/>
      <c r="AOC235" s="31"/>
      <c r="AOD235" s="31"/>
      <c r="AOE235" s="31"/>
      <c r="AOF235" s="31"/>
      <c r="AOG235" s="31"/>
      <c r="AOH235" s="31"/>
      <c r="AOI235" s="31"/>
      <c r="AOJ235" s="31"/>
      <c r="AOK235" s="31"/>
      <c r="AOL235" s="31"/>
      <c r="AOM235" s="31"/>
      <c r="AON235" s="31"/>
      <c r="AOO235" s="31"/>
      <c r="AOP235" s="31"/>
      <c r="AOQ235" s="31"/>
      <c r="AOR235" s="31"/>
      <c r="AOS235" s="31"/>
      <c r="AOT235" s="31"/>
      <c r="AOU235" s="31"/>
      <c r="AOV235" s="31"/>
      <c r="AOW235" s="31"/>
      <c r="AOX235" s="31"/>
      <c r="AOY235" s="31"/>
      <c r="AOZ235" s="31"/>
      <c r="APA235" s="31"/>
      <c r="APB235" s="31"/>
      <c r="APC235" s="31"/>
      <c r="APD235" s="31"/>
      <c r="APE235" s="31"/>
      <c r="APF235" s="31"/>
      <c r="APG235" s="31"/>
      <c r="APH235" s="31"/>
      <c r="API235" s="31"/>
      <c r="APJ235" s="31"/>
      <c r="APK235" s="31"/>
      <c r="APL235" s="31"/>
      <c r="APM235" s="31"/>
      <c r="APN235" s="31"/>
      <c r="APO235" s="31"/>
      <c r="APP235" s="31"/>
      <c r="APQ235" s="31"/>
      <c r="APR235" s="31"/>
      <c r="APS235" s="31"/>
      <c r="APT235" s="31"/>
      <c r="APU235" s="31"/>
      <c r="APV235" s="31"/>
      <c r="APW235" s="31"/>
      <c r="APX235" s="31"/>
      <c r="APY235" s="31"/>
      <c r="APZ235" s="31"/>
      <c r="AQA235" s="31"/>
      <c r="AQB235" s="31"/>
      <c r="AQC235" s="31"/>
      <c r="AQD235" s="31"/>
      <c r="AQE235" s="31"/>
      <c r="AQF235" s="31"/>
      <c r="AQG235" s="31"/>
      <c r="AQH235" s="31"/>
      <c r="AQI235" s="31"/>
      <c r="AQJ235" s="31"/>
      <c r="AQK235" s="31"/>
      <c r="AQL235" s="31"/>
      <c r="AQM235" s="31"/>
      <c r="AQN235" s="31"/>
      <c r="AQO235" s="31"/>
      <c r="AQP235" s="31"/>
      <c r="AQQ235" s="31"/>
      <c r="AQR235" s="31"/>
      <c r="AQS235" s="31"/>
      <c r="AQT235" s="31"/>
      <c r="AQU235" s="31"/>
      <c r="AQV235" s="31"/>
      <c r="AQW235" s="31"/>
      <c r="AQX235" s="31"/>
      <c r="AQY235" s="31"/>
      <c r="AQZ235" s="31"/>
      <c r="ARA235" s="31"/>
      <c r="ARB235" s="31"/>
      <c r="ARC235" s="31"/>
      <c r="ARD235" s="31"/>
      <c r="ARE235" s="31"/>
      <c r="ARF235" s="31"/>
      <c r="ARG235" s="31"/>
      <c r="ARH235" s="31"/>
      <c r="ARI235" s="31"/>
      <c r="ARJ235" s="31"/>
      <c r="ARK235" s="31"/>
      <c r="ARL235" s="31"/>
      <c r="ARM235" s="31"/>
      <c r="ARN235" s="31"/>
      <c r="ARO235" s="31"/>
      <c r="ARP235" s="31"/>
      <c r="ARQ235" s="31"/>
      <c r="ARR235" s="31"/>
      <c r="ARS235" s="31"/>
      <c r="ART235" s="31"/>
      <c r="ARU235" s="31"/>
      <c r="ARV235" s="31"/>
      <c r="ARW235" s="31"/>
      <c r="ARX235" s="31"/>
      <c r="ARY235" s="31"/>
      <c r="ARZ235" s="31"/>
      <c r="ASA235" s="31"/>
      <c r="ASB235" s="31"/>
      <c r="ASC235" s="31"/>
      <c r="ASD235" s="31"/>
      <c r="ASE235" s="31"/>
      <c r="ASF235" s="31"/>
      <c r="ASG235" s="31"/>
      <c r="ASH235" s="31"/>
      <c r="ASI235" s="31"/>
      <c r="ASJ235" s="31"/>
      <c r="ASK235" s="31"/>
      <c r="ASL235" s="31"/>
      <c r="ASM235" s="31"/>
      <c r="ASN235" s="31"/>
      <c r="ASO235" s="31"/>
      <c r="ASP235" s="31"/>
      <c r="ASQ235" s="31"/>
      <c r="ASR235" s="31"/>
      <c r="ASS235" s="31"/>
      <c r="AST235" s="31"/>
      <c r="ASU235" s="31"/>
      <c r="ASV235" s="31"/>
      <c r="ASW235" s="31"/>
      <c r="ASX235" s="31"/>
      <c r="ASY235" s="31"/>
      <c r="ASZ235" s="31"/>
      <c r="ATA235" s="31"/>
      <c r="ATB235" s="31"/>
      <c r="ATC235" s="31"/>
      <c r="ATD235" s="31"/>
      <c r="ATE235" s="31"/>
      <c r="ATF235" s="31"/>
      <c r="ATG235" s="31"/>
      <c r="ATH235" s="31"/>
      <c r="ATI235" s="31"/>
      <c r="ATJ235" s="31"/>
      <c r="ATK235" s="31"/>
      <c r="ATL235" s="31"/>
      <c r="ATM235" s="31"/>
      <c r="ATN235" s="31"/>
      <c r="ATO235" s="31"/>
      <c r="ATP235" s="31"/>
      <c r="ATQ235" s="31"/>
      <c r="ATR235" s="31"/>
      <c r="ATS235" s="31"/>
      <c r="ATT235" s="31"/>
      <c r="ATU235" s="31"/>
      <c r="ATV235" s="31"/>
      <c r="ATW235" s="31"/>
      <c r="ATX235" s="31"/>
      <c r="ATY235" s="31"/>
      <c r="ATZ235" s="31"/>
      <c r="AUA235" s="31"/>
      <c r="AUB235" s="31"/>
      <c r="AUC235" s="31"/>
      <c r="AUD235" s="31"/>
      <c r="AUE235" s="31"/>
      <c r="AUF235" s="31"/>
      <c r="AUG235" s="31"/>
      <c r="AUH235" s="31"/>
      <c r="AUI235" s="31"/>
      <c r="AUJ235" s="31"/>
      <c r="AUK235" s="31"/>
      <c r="AUL235" s="31"/>
      <c r="AUM235" s="31"/>
      <c r="AUN235" s="31"/>
      <c r="AUO235" s="31"/>
      <c r="AUP235" s="31"/>
      <c r="AUQ235" s="31"/>
      <c r="AUR235" s="31"/>
      <c r="AUS235" s="31"/>
      <c r="AUT235" s="31"/>
      <c r="AUU235" s="31"/>
      <c r="AUV235" s="31"/>
      <c r="AUW235" s="31"/>
      <c r="AUX235" s="31"/>
      <c r="AUY235" s="31"/>
      <c r="AUZ235" s="31"/>
      <c r="AVA235" s="31"/>
      <c r="AVB235" s="31"/>
      <c r="AVC235" s="31"/>
      <c r="AVD235" s="31"/>
      <c r="AVE235" s="31"/>
      <c r="AVF235" s="31"/>
      <c r="AVG235" s="31"/>
      <c r="AVH235" s="31"/>
      <c r="AVI235" s="31"/>
      <c r="AVJ235" s="31"/>
      <c r="AVK235" s="31"/>
      <c r="AVL235" s="31"/>
      <c r="AVM235" s="31"/>
      <c r="AVN235" s="31"/>
      <c r="AVO235" s="31"/>
      <c r="AVP235" s="31"/>
      <c r="AVQ235" s="31"/>
      <c r="AVR235" s="31"/>
      <c r="AVS235" s="31"/>
      <c r="AVT235" s="31"/>
      <c r="AVU235" s="31"/>
      <c r="AVV235" s="31"/>
      <c r="AVW235" s="31"/>
      <c r="AVX235" s="31"/>
      <c r="AVY235" s="31"/>
      <c r="AVZ235" s="31"/>
      <c r="AWA235" s="31"/>
      <c r="AWB235" s="31"/>
      <c r="AWC235" s="31"/>
      <c r="AWD235" s="31"/>
      <c r="AWE235" s="31"/>
      <c r="AWF235" s="31"/>
      <c r="AWG235" s="31"/>
      <c r="AWH235" s="31"/>
      <c r="AWI235" s="31"/>
      <c r="AWJ235" s="31"/>
      <c r="AWK235" s="31"/>
      <c r="AWL235" s="31"/>
      <c r="AWM235" s="31"/>
      <c r="AWN235" s="31"/>
      <c r="AWO235" s="31"/>
      <c r="AWP235" s="31"/>
      <c r="AWQ235" s="31"/>
      <c r="AWR235" s="31"/>
      <c r="AWS235" s="31"/>
      <c r="AWT235" s="31"/>
      <c r="AWU235" s="31"/>
      <c r="AWV235" s="31"/>
      <c r="AWW235" s="31"/>
      <c r="AWX235" s="31"/>
      <c r="AWY235" s="31"/>
      <c r="AWZ235" s="31"/>
      <c r="AXA235" s="31"/>
      <c r="AXB235" s="31"/>
      <c r="AXC235" s="31"/>
      <c r="AXD235" s="31"/>
      <c r="AXE235" s="31"/>
      <c r="AXF235" s="31"/>
      <c r="AXG235" s="31"/>
      <c r="AXH235" s="31"/>
      <c r="AXI235" s="31"/>
      <c r="AXJ235" s="31"/>
      <c r="AXK235" s="31"/>
      <c r="AXL235" s="31"/>
      <c r="AXM235" s="31"/>
      <c r="AXN235" s="31"/>
      <c r="AXO235" s="31"/>
      <c r="AXP235" s="31"/>
      <c r="AXQ235" s="31"/>
      <c r="AXR235" s="31"/>
      <c r="AXS235" s="31"/>
      <c r="AXT235" s="31"/>
      <c r="AXU235" s="31"/>
      <c r="AXV235" s="31"/>
      <c r="AXW235" s="31"/>
      <c r="AXX235" s="31"/>
      <c r="AXY235" s="31"/>
      <c r="AXZ235" s="31"/>
      <c r="AYA235" s="31"/>
      <c r="AYB235" s="31"/>
      <c r="AYC235" s="31"/>
      <c r="AYD235" s="31"/>
      <c r="AYE235" s="31"/>
      <c r="AYF235" s="31"/>
      <c r="AYG235" s="31"/>
      <c r="AYH235" s="31"/>
      <c r="AYI235" s="31"/>
      <c r="AYJ235" s="31"/>
      <c r="AYK235" s="31"/>
      <c r="AYL235" s="31"/>
      <c r="AYM235" s="31"/>
      <c r="AYN235" s="31"/>
      <c r="AYO235" s="31"/>
      <c r="AYP235" s="31"/>
      <c r="AYQ235" s="31"/>
      <c r="AYR235" s="31"/>
      <c r="AYS235" s="31"/>
      <c r="AYT235" s="31"/>
      <c r="AYU235" s="31"/>
      <c r="AYV235" s="31"/>
      <c r="AYW235" s="31"/>
      <c r="AYX235" s="31"/>
      <c r="AYY235" s="31"/>
      <c r="AYZ235" s="31"/>
      <c r="AZA235" s="31"/>
      <c r="AZB235" s="31"/>
      <c r="AZC235" s="31"/>
      <c r="AZD235" s="31"/>
      <c r="AZE235" s="31"/>
      <c r="AZF235" s="31"/>
      <c r="AZG235" s="31"/>
      <c r="AZH235" s="31"/>
      <c r="AZI235" s="31"/>
      <c r="AZJ235" s="31"/>
      <c r="AZK235" s="31"/>
      <c r="AZL235" s="31"/>
      <c r="AZM235" s="31"/>
      <c r="AZN235" s="31"/>
      <c r="AZO235" s="31"/>
      <c r="AZP235" s="31"/>
      <c r="AZQ235" s="31"/>
      <c r="AZR235" s="31"/>
      <c r="AZS235" s="31"/>
      <c r="AZT235" s="31"/>
      <c r="AZU235" s="31"/>
      <c r="AZV235" s="31"/>
      <c r="AZW235" s="31"/>
      <c r="AZX235" s="31"/>
      <c r="AZY235" s="31"/>
      <c r="AZZ235" s="31"/>
      <c r="BAA235" s="31"/>
      <c r="BAB235" s="31"/>
      <c r="BAC235" s="31"/>
      <c r="BAD235" s="31"/>
      <c r="BAE235" s="31"/>
      <c r="BAF235" s="31"/>
      <c r="BAG235" s="31"/>
      <c r="BAH235" s="31"/>
      <c r="BAI235" s="31"/>
      <c r="BAJ235" s="31"/>
      <c r="BAK235" s="31"/>
      <c r="BAL235" s="31"/>
      <c r="BAM235" s="31"/>
      <c r="BAN235" s="31"/>
      <c r="BAO235" s="31"/>
      <c r="BAP235" s="31"/>
      <c r="BAQ235" s="31"/>
      <c r="BAR235" s="31"/>
      <c r="BAS235" s="31"/>
      <c r="BAT235" s="31"/>
      <c r="BAU235" s="31"/>
      <c r="BAV235" s="31"/>
      <c r="BAW235" s="31"/>
      <c r="BAX235" s="31"/>
      <c r="BAY235" s="31"/>
      <c r="BAZ235" s="31"/>
      <c r="BBA235" s="31"/>
      <c r="BBB235" s="31"/>
      <c r="BBC235" s="31"/>
      <c r="BBD235" s="31"/>
      <c r="BBE235" s="31"/>
      <c r="BBF235" s="31"/>
      <c r="BBG235" s="31"/>
      <c r="BBH235" s="31"/>
      <c r="BBI235" s="31"/>
      <c r="BBJ235" s="31"/>
      <c r="BBK235" s="31"/>
      <c r="BBL235" s="31"/>
      <c r="BBM235" s="31"/>
      <c r="BBN235" s="31"/>
      <c r="BBO235" s="31"/>
      <c r="BBP235" s="31"/>
      <c r="BBQ235" s="31"/>
      <c r="BBR235" s="31"/>
      <c r="BBS235" s="31"/>
      <c r="BBT235" s="31"/>
      <c r="BBU235" s="31"/>
      <c r="BBV235" s="31"/>
      <c r="BBW235" s="31"/>
      <c r="BBX235" s="31"/>
      <c r="BBY235" s="31"/>
      <c r="BBZ235" s="31"/>
      <c r="BCA235" s="31"/>
      <c r="BCB235" s="31"/>
      <c r="BCC235" s="31"/>
      <c r="BCD235" s="31"/>
      <c r="BCE235" s="31"/>
      <c r="BCF235" s="31"/>
      <c r="BCG235" s="31"/>
      <c r="BCH235" s="31"/>
      <c r="BCI235" s="31"/>
      <c r="BCJ235" s="31"/>
      <c r="BCK235" s="31"/>
      <c r="BCL235" s="31"/>
      <c r="BCM235" s="31"/>
      <c r="BCN235" s="31"/>
      <c r="BCO235" s="31"/>
      <c r="BCP235" s="31"/>
      <c r="BCQ235" s="31"/>
      <c r="BCR235" s="31"/>
      <c r="BCS235" s="31"/>
      <c r="BCT235" s="31"/>
      <c r="BCU235" s="31"/>
      <c r="BCV235" s="31"/>
      <c r="BCW235" s="31"/>
      <c r="BCX235" s="31"/>
      <c r="BCY235" s="31"/>
      <c r="BCZ235" s="31"/>
      <c r="BDA235" s="31"/>
      <c r="BDB235" s="31"/>
      <c r="BDC235" s="31"/>
      <c r="BDD235" s="31"/>
      <c r="BDE235" s="31"/>
      <c r="BDF235" s="31"/>
      <c r="BDG235" s="31"/>
      <c r="BDH235" s="31"/>
      <c r="BDI235" s="31"/>
      <c r="BDJ235" s="31"/>
      <c r="BDK235" s="31"/>
      <c r="BDL235" s="31"/>
      <c r="BDM235" s="31"/>
      <c r="BDN235" s="31"/>
      <c r="BDO235" s="31"/>
      <c r="BDP235" s="31"/>
      <c r="BDQ235" s="31"/>
      <c r="BDR235" s="31"/>
      <c r="BDS235" s="31"/>
      <c r="BDT235" s="31"/>
      <c r="BDU235" s="31"/>
      <c r="BDV235" s="31"/>
      <c r="BDW235" s="31"/>
      <c r="BDX235" s="31"/>
      <c r="BDY235" s="31"/>
      <c r="BDZ235" s="31"/>
      <c r="BEA235" s="31"/>
      <c r="BEB235" s="31"/>
      <c r="BEC235" s="31"/>
      <c r="BED235" s="31"/>
      <c r="BEE235" s="31"/>
      <c r="BEF235" s="31"/>
      <c r="BEG235" s="31"/>
      <c r="BEH235" s="31"/>
      <c r="BEI235" s="31"/>
      <c r="BEJ235" s="31"/>
      <c r="BEK235" s="31"/>
      <c r="BEL235" s="31"/>
      <c r="BEM235" s="31"/>
      <c r="BEN235" s="31"/>
      <c r="BEO235" s="31"/>
      <c r="BEP235" s="31"/>
      <c r="BEQ235" s="31"/>
      <c r="BER235" s="31"/>
      <c r="BES235" s="31"/>
      <c r="BET235" s="31"/>
      <c r="BEU235" s="31"/>
      <c r="BEV235" s="31"/>
      <c r="BEW235" s="31"/>
      <c r="BEX235" s="31"/>
      <c r="BEY235" s="31"/>
      <c r="BEZ235" s="31"/>
      <c r="BFA235" s="31"/>
      <c r="BFB235" s="31"/>
      <c r="BFC235" s="31"/>
      <c r="BFD235" s="31"/>
      <c r="BFE235" s="31"/>
      <c r="BFF235" s="31"/>
      <c r="BFG235" s="31"/>
      <c r="BFH235" s="31"/>
      <c r="BFI235" s="31"/>
      <c r="BFJ235" s="31"/>
      <c r="BFK235" s="31"/>
      <c r="BFL235" s="31"/>
      <c r="BFM235" s="31"/>
      <c r="BFN235" s="31"/>
      <c r="BFO235" s="31"/>
      <c r="BFP235" s="31"/>
      <c r="BFQ235" s="31"/>
      <c r="BFR235" s="31"/>
      <c r="BFS235" s="31"/>
      <c r="BFT235" s="31"/>
      <c r="BFU235" s="31"/>
      <c r="BFV235" s="31"/>
      <c r="BFW235" s="31"/>
      <c r="BFX235" s="31"/>
      <c r="BFY235" s="31"/>
      <c r="BFZ235" s="31"/>
      <c r="BGA235" s="31"/>
      <c r="BGB235" s="31"/>
      <c r="BGC235" s="31"/>
      <c r="BGD235" s="31"/>
      <c r="BGE235" s="31"/>
      <c r="BGF235" s="31"/>
      <c r="BGG235" s="31"/>
      <c r="BGH235" s="31"/>
      <c r="BGI235" s="31"/>
      <c r="BGJ235" s="31"/>
      <c r="BGK235" s="31"/>
      <c r="BGL235" s="31"/>
      <c r="BGM235" s="31"/>
      <c r="BGN235" s="31"/>
      <c r="BGO235" s="31"/>
      <c r="BGP235" s="31"/>
      <c r="BGQ235" s="31"/>
      <c r="BGR235" s="31"/>
      <c r="BGS235" s="31"/>
      <c r="BGT235" s="31"/>
      <c r="BGU235" s="31"/>
      <c r="BGV235" s="31"/>
      <c r="BGW235" s="31"/>
      <c r="BGX235" s="31"/>
      <c r="BGY235" s="31"/>
      <c r="BGZ235" s="31"/>
      <c r="BHA235" s="31"/>
      <c r="BHB235" s="31"/>
      <c r="BHC235" s="31"/>
      <c r="BHD235" s="31"/>
      <c r="BHE235" s="31"/>
      <c r="BHF235" s="31"/>
      <c r="BHG235" s="31"/>
      <c r="BHH235" s="31"/>
      <c r="BHI235" s="31"/>
      <c r="BHJ235" s="31"/>
      <c r="BHK235" s="31"/>
      <c r="BHL235" s="31"/>
      <c r="BHM235" s="31"/>
      <c r="BHN235" s="31"/>
      <c r="BHO235" s="31"/>
      <c r="BHP235" s="31"/>
      <c r="BHQ235" s="31"/>
      <c r="BHR235" s="31"/>
      <c r="BHS235" s="31"/>
      <c r="BHT235" s="31"/>
      <c r="BHU235" s="31"/>
      <c r="BHV235" s="31"/>
      <c r="BHW235" s="31"/>
      <c r="BHX235" s="31"/>
      <c r="BHY235" s="31"/>
      <c r="BHZ235" s="31"/>
      <c r="BIA235" s="31"/>
      <c r="BIB235" s="31"/>
      <c r="BIC235" s="31"/>
      <c r="BID235" s="31"/>
      <c r="BIE235" s="31"/>
      <c r="BIF235" s="31"/>
      <c r="BIG235" s="31"/>
      <c r="BIH235" s="31"/>
      <c r="BII235" s="31"/>
      <c r="BIJ235" s="31"/>
      <c r="BIK235" s="31"/>
      <c r="BIL235" s="31"/>
      <c r="BIM235" s="31"/>
      <c r="BIN235" s="31"/>
      <c r="BIO235" s="31"/>
      <c r="BIP235" s="31"/>
      <c r="BIQ235" s="31"/>
      <c r="BIR235" s="31"/>
      <c r="BIS235" s="31"/>
      <c r="BIT235" s="31"/>
      <c r="BIU235" s="31"/>
      <c r="BIV235" s="31"/>
      <c r="BIW235" s="31"/>
      <c r="BIX235" s="31"/>
      <c r="BIY235" s="31"/>
      <c r="BIZ235" s="31"/>
      <c r="BJA235" s="31"/>
      <c r="BJB235" s="31"/>
      <c r="BJC235" s="31"/>
      <c r="BJD235" s="31"/>
      <c r="BJE235" s="31"/>
      <c r="BJF235" s="31"/>
      <c r="BJG235" s="31"/>
      <c r="BJH235" s="31"/>
      <c r="BJI235" s="31"/>
      <c r="BJJ235" s="31"/>
      <c r="BJK235" s="31"/>
      <c r="BJL235" s="31"/>
      <c r="BJM235" s="31"/>
      <c r="BJN235" s="31"/>
      <c r="BJO235" s="31"/>
      <c r="BJP235" s="31"/>
      <c r="BJQ235" s="31"/>
      <c r="BJR235" s="31"/>
      <c r="BJS235" s="31"/>
      <c r="BJT235" s="31"/>
      <c r="BJU235" s="31"/>
      <c r="BJV235" s="31"/>
      <c r="BJW235" s="31"/>
      <c r="BJX235" s="31"/>
      <c r="BJY235" s="31"/>
      <c r="BJZ235" s="31"/>
      <c r="BKA235" s="31"/>
      <c r="BKB235" s="31"/>
      <c r="BKC235" s="31"/>
      <c r="BKD235" s="31"/>
      <c r="BKE235" s="31"/>
      <c r="BKF235" s="31"/>
      <c r="BKG235" s="31"/>
      <c r="BKH235" s="31"/>
      <c r="BKI235" s="31"/>
      <c r="BKJ235" s="31"/>
      <c r="BKK235" s="31"/>
      <c r="BKL235" s="31"/>
      <c r="BKM235" s="31"/>
      <c r="BKN235" s="31"/>
      <c r="BKO235" s="31"/>
      <c r="BKP235" s="31"/>
      <c r="BKQ235" s="31"/>
      <c r="BKR235" s="31"/>
      <c r="BKS235" s="31"/>
      <c r="BKT235" s="31"/>
      <c r="BKU235" s="31"/>
      <c r="BKV235" s="31"/>
      <c r="BKW235" s="31"/>
      <c r="BKX235" s="31"/>
      <c r="BKY235" s="31"/>
      <c r="BKZ235" s="31"/>
      <c r="BLA235" s="31"/>
      <c r="BLB235" s="31"/>
      <c r="BLC235" s="31"/>
      <c r="BLD235" s="31"/>
      <c r="BLE235" s="31"/>
      <c r="BLF235" s="31"/>
      <c r="BLG235" s="31"/>
      <c r="BLH235" s="31"/>
      <c r="BLI235" s="31"/>
      <c r="BLJ235" s="31"/>
      <c r="BLK235" s="31"/>
      <c r="BLL235" s="31"/>
      <c r="BLM235" s="31"/>
      <c r="BLN235" s="31"/>
      <c r="BLO235" s="31"/>
      <c r="BLP235" s="31"/>
      <c r="BLQ235" s="31"/>
      <c r="BLR235" s="31"/>
      <c r="BLS235" s="31"/>
      <c r="BLT235" s="31"/>
      <c r="BLU235" s="31"/>
      <c r="BLV235" s="31"/>
      <c r="BLW235" s="31"/>
      <c r="BLX235" s="31"/>
      <c r="BLY235" s="31"/>
      <c r="BLZ235" s="31"/>
      <c r="BMA235" s="31"/>
      <c r="BMB235" s="31"/>
      <c r="BMC235" s="31"/>
      <c r="BMD235" s="31"/>
      <c r="BME235" s="31"/>
      <c r="BMF235" s="31"/>
      <c r="BMG235" s="31"/>
      <c r="BMH235" s="31"/>
      <c r="BMI235" s="31"/>
      <c r="BMJ235" s="31"/>
      <c r="BMK235" s="31"/>
      <c r="BML235" s="31"/>
      <c r="BMM235" s="31"/>
      <c r="BMN235" s="31"/>
      <c r="BMO235" s="31"/>
      <c r="BMP235" s="31"/>
      <c r="BMQ235" s="31"/>
      <c r="BMR235" s="31"/>
      <c r="BMS235" s="31"/>
      <c r="BMT235" s="31"/>
      <c r="BMU235" s="31"/>
      <c r="BMV235" s="31"/>
      <c r="BMW235" s="31"/>
      <c r="BMX235" s="31"/>
      <c r="BMY235" s="31"/>
      <c r="BMZ235" s="31"/>
      <c r="BNA235" s="31"/>
      <c r="BNB235" s="31"/>
      <c r="BNC235" s="31"/>
      <c r="BND235" s="31"/>
      <c r="BNE235" s="31"/>
      <c r="BNF235" s="31"/>
      <c r="BNG235" s="31"/>
      <c r="BNH235" s="31"/>
      <c r="BNI235" s="31"/>
      <c r="BNJ235" s="31"/>
      <c r="BNK235" s="31"/>
      <c r="BNL235" s="31"/>
      <c r="BNM235" s="31"/>
      <c r="BNN235" s="31"/>
      <c r="BNO235" s="31"/>
      <c r="BNP235" s="31"/>
      <c r="BNQ235" s="31"/>
      <c r="BNR235" s="31"/>
      <c r="BNS235" s="31"/>
      <c r="BNT235" s="31"/>
      <c r="BNU235" s="31"/>
      <c r="BNV235" s="31"/>
      <c r="BNW235" s="31"/>
      <c r="BNX235" s="31"/>
      <c r="BNY235" s="31"/>
      <c r="BNZ235" s="31"/>
      <c r="BOA235" s="31"/>
      <c r="BOB235" s="31"/>
      <c r="BOC235" s="31"/>
      <c r="BOD235" s="31"/>
      <c r="BOE235" s="31"/>
      <c r="BOF235" s="31"/>
      <c r="BOG235" s="31"/>
      <c r="BOH235" s="31"/>
      <c r="BOI235" s="31"/>
      <c r="BOJ235" s="31"/>
      <c r="BOK235" s="31"/>
      <c r="BOL235" s="31"/>
      <c r="BOM235" s="31"/>
      <c r="BON235" s="31"/>
      <c r="BOO235" s="31"/>
      <c r="BOP235" s="31"/>
      <c r="BOQ235" s="31"/>
      <c r="BOR235" s="31"/>
      <c r="BOS235" s="31"/>
      <c r="BOT235" s="31"/>
      <c r="BOU235" s="31"/>
      <c r="BOV235" s="31"/>
      <c r="BOW235" s="31"/>
      <c r="BOX235" s="31"/>
      <c r="BOY235" s="31"/>
      <c r="BOZ235" s="31"/>
      <c r="BPA235" s="31"/>
      <c r="BPB235" s="31"/>
      <c r="BPC235" s="31"/>
      <c r="BPD235" s="31"/>
      <c r="BPE235" s="31"/>
      <c r="BPF235" s="31"/>
      <c r="BPG235" s="31"/>
      <c r="BPH235" s="31"/>
      <c r="BPI235" s="31"/>
      <c r="BPJ235" s="31"/>
      <c r="BPK235" s="31"/>
      <c r="BPL235" s="31"/>
      <c r="BPM235" s="31"/>
      <c r="BPN235" s="31"/>
      <c r="BPO235" s="31"/>
      <c r="BPP235" s="31"/>
      <c r="BPQ235" s="31"/>
      <c r="BPR235" s="31"/>
      <c r="BPS235" s="31"/>
      <c r="BPT235" s="31"/>
      <c r="BPU235" s="31"/>
      <c r="BPV235" s="31"/>
      <c r="BPW235" s="31"/>
      <c r="BPX235" s="31"/>
      <c r="BPY235" s="31"/>
      <c r="BPZ235" s="31"/>
      <c r="BQA235" s="31"/>
      <c r="BQB235" s="31"/>
      <c r="BQC235" s="31"/>
      <c r="BQD235" s="31"/>
      <c r="BQE235" s="31"/>
      <c r="BQF235" s="31"/>
      <c r="BQG235" s="31"/>
      <c r="BQH235" s="31"/>
      <c r="BQI235" s="31"/>
      <c r="BQJ235" s="31"/>
      <c r="BQK235" s="31"/>
      <c r="BQL235" s="31"/>
      <c r="BQM235" s="31"/>
      <c r="BQN235" s="31"/>
      <c r="BQO235" s="31"/>
      <c r="BQP235" s="31"/>
      <c r="BQQ235" s="31"/>
      <c r="BQR235" s="31"/>
      <c r="BQS235" s="31"/>
      <c r="BQT235" s="31"/>
      <c r="BQU235" s="31"/>
      <c r="BQV235" s="31"/>
      <c r="BQW235" s="31"/>
      <c r="BQX235" s="31"/>
      <c r="BQY235" s="31"/>
      <c r="BQZ235" s="31"/>
      <c r="BRA235" s="31"/>
      <c r="BRB235" s="31"/>
      <c r="BRC235" s="31"/>
      <c r="BRD235" s="31"/>
      <c r="BRE235" s="31"/>
      <c r="BRF235" s="31"/>
      <c r="BRG235" s="31"/>
      <c r="BRH235" s="31"/>
      <c r="BRI235" s="31"/>
      <c r="BRJ235" s="31"/>
      <c r="BRK235" s="31"/>
      <c r="BRL235" s="31"/>
      <c r="BRM235" s="31"/>
      <c r="BRN235" s="31"/>
      <c r="BRO235" s="31"/>
      <c r="BRP235" s="31"/>
      <c r="BRQ235" s="31"/>
      <c r="BRR235" s="31"/>
      <c r="BRS235" s="31"/>
      <c r="BRT235" s="31"/>
      <c r="BRU235" s="31"/>
      <c r="BRV235" s="31"/>
      <c r="BRW235" s="31"/>
      <c r="BRX235" s="31"/>
      <c r="BRY235" s="31"/>
      <c r="BRZ235" s="31"/>
      <c r="BSA235" s="31"/>
      <c r="BSB235" s="31"/>
      <c r="BSC235" s="31"/>
      <c r="BSD235" s="31"/>
      <c r="BSE235" s="31"/>
      <c r="BSF235" s="31"/>
      <c r="BSG235" s="31"/>
      <c r="BSH235" s="31"/>
      <c r="BSI235" s="31"/>
      <c r="BSJ235" s="31"/>
      <c r="BSK235" s="31"/>
      <c r="BSL235" s="31"/>
      <c r="BSM235" s="31"/>
      <c r="BSN235" s="31"/>
      <c r="BSO235" s="31"/>
      <c r="BSP235" s="31"/>
      <c r="BSQ235" s="31"/>
      <c r="BSR235" s="31"/>
      <c r="BSS235" s="31"/>
      <c r="BST235" s="31"/>
      <c r="BSU235" s="31"/>
      <c r="BSV235" s="31"/>
      <c r="BSW235" s="31"/>
      <c r="BSX235" s="31"/>
      <c r="BSY235" s="31"/>
      <c r="BSZ235" s="31"/>
      <c r="BTA235" s="31"/>
      <c r="BTB235" s="31"/>
      <c r="BTC235" s="31"/>
      <c r="BTD235" s="31"/>
      <c r="BTE235" s="31"/>
      <c r="BTF235" s="31"/>
      <c r="BTG235" s="31"/>
      <c r="BTH235" s="31"/>
      <c r="BTI235" s="31"/>
      <c r="BTJ235" s="31"/>
      <c r="BTK235" s="31"/>
      <c r="BTL235" s="31"/>
      <c r="BTM235" s="31"/>
      <c r="BTN235" s="31"/>
      <c r="BTO235" s="31"/>
      <c r="BTP235" s="31"/>
      <c r="BTQ235" s="31"/>
      <c r="BTR235" s="31"/>
      <c r="BTS235" s="31"/>
      <c r="BTT235" s="31"/>
      <c r="BTU235" s="31"/>
      <c r="BTV235" s="31"/>
      <c r="BTW235" s="31"/>
      <c r="BTX235" s="31"/>
      <c r="BTY235" s="31"/>
      <c r="BTZ235" s="31"/>
      <c r="BUA235" s="31"/>
      <c r="BUB235" s="31"/>
      <c r="BUC235" s="31"/>
      <c r="BUD235" s="31"/>
      <c r="BUE235" s="31"/>
      <c r="BUF235" s="31"/>
      <c r="BUG235" s="31"/>
      <c r="BUH235" s="31"/>
      <c r="BUI235" s="31"/>
      <c r="BUJ235" s="31"/>
      <c r="BUK235" s="31"/>
      <c r="BUL235" s="31"/>
      <c r="BUM235" s="31"/>
      <c r="BUN235" s="31"/>
      <c r="BUO235" s="31"/>
      <c r="BUP235" s="31"/>
      <c r="BUQ235" s="31"/>
      <c r="BUR235" s="31"/>
      <c r="BUS235" s="31"/>
      <c r="BUT235" s="31"/>
      <c r="BUU235" s="31"/>
      <c r="BUV235" s="31"/>
      <c r="BUW235" s="31"/>
      <c r="BUX235" s="31"/>
      <c r="BUY235" s="31"/>
      <c r="BUZ235" s="31"/>
      <c r="BVA235" s="31"/>
      <c r="BVB235" s="31"/>
      <c r="BVC235" s="31"/>
      <c r="BVD235" s="31"/>
      <c r="BVE235" s="31"/>
      <c r="BVF235" s="31"/>
      <c r="BVG235" s="31"/>
      <c r="BVH235" s="31"/>
      <c r="BVI235" s="31"/>
      <c r="BVJ235" s="31"/>
      <c r="BVK235" s="31"/>
      <c r="BVL235" s="31"/>
      <c r="BVM235" s="31"/>
      <c r="BVN235" s="31"/>
      <c r="BVO235" s="31"/>
      <c r="BVP235" s="31"/>
      <c r="BVQ235" s="31"/>
      <c r="BVR235" s="31"/>
      <c r="BVS235" s="31"/>
      <c r="BVT235" s="31"/>
      <c r="BVU235" s="31"/>
      <c r="BVV235" s="31"/>
      <c r="BVW235" s="31"/>
      <c r="BVX235" s="31"/>
      <c r="BVY235" s="31"/>
      <c r="BVZ235" s="31"/>
      <c r="BWA235" s="31"/>
      <c r="BWB235" s="31"/>
      <c r="BWC235" s="31"/>
      <c r="BWD235" s="31"/>
      <c r="BWE235" s="31"/>
      <c r="BWF235" s="31"/>
      <c r="BWG235" s="31"/>
      <c r="BWH235" s="31"/>
      <c r="BWI235" s="31"/>
      <c r="BWJ235" s="31"/>
      <c r="BWK235" s="31"/>
      <c r="BWL235" s="31"/>
      <c r="BWM235" s="31"/>
      <c r="BWN235" s="31"/>
      <c r="BWO235" s="31"/>
      <c r="BWP235" s="31"/>
      <c r="BWQ235" s="31"/>
      <c r="BWR235" s="31"/>
      <c r="BWS235" s="31"/>
      <c r="BWT235" s="31"/>
      <c r="BWU235" s="31"/>
      <c r="BWV235" s="31"/>
      <c r="BWW235" s="31"/>
      <c r="BWX235" s="31"/>
      <c r="BWY235" s="31"/>
      <c r="BWZ235" s="31"/>
      <c r="BXA235" s="31"/>
      <c r="BXB235" s="31"/>
      <c r="BXC235" s="31"/>
      <c r="BXD235" s="31"/>
      <c r="BXE235" s="31"/>
      <c r="BXF235" s="31"/>
      <c r="BXG235" s="31"/>
      <c r="BXH235" s="31"/>
      <c r="BXI235" s="31"/>
      <c r="BXJ235" s="31"/>
      <c r="BXK235" s="31"/>
      <c r="BXL235" s="31"/>
      <c r="BXM235" s="31"/>
      <c r="BXN235" s="31"/>
      <c r="BXO235" s="31"/>
      <c r="BXP235" s="31"/>
      <c r="BXQ235" s="31"/>
      <c r="BXR235" s="31"/>
      <c r="BXS235" s="31"/>
      <c r="BXT235" s="31"/>
      <c r="BXU235" s="31"/>
      <c r="BXV235" s="31"/>
      <c r="BXW235" s="31"/>
      <c r="BXX235" s="31"/>
      <c r="BXY235" s="31"/>
      <c r="BXZ235" s="31"/>
      <c r="BYA235" s="31"/>
      <c r="BYB235" s="31"/>
      <c r="BYC235" s="31"/>
      <c r="BYD235" s="31"/>
      <c r="BYE235" s="31"/>
      <c r="BYF235" s="31"/>
      <c r="BYG235" s="31"/>
      <c r="BYH235" s="31"/>
      <c r="BYI235" s="31"/>
      <c r="BYJ235" s="31"/>
      <c r="BYK235" s="31"/>
      <c r="BYL235" s="31"/>
      <c r="BYM235" s="31"/>
      <c r="BYN235" s="31"/>
      <c r="BYO235" s="31"/>
      <c r="BYP235" s="31"/>
      <c r="BYQ235" s="31"/>
      <c r="BYR235" s="31"/>
      <c r="BYS235" s="31"/>
      <c r="BYT235" s="31"/>
      <c r="BYU235" s="31"/>
      <c r="BYV235" s="31"/>
      <c r="BYW235" s="31"/>
      <c r="BYX235" s="31"/>
      <c r="BYY235" s="31"/>
      <c r="BYZ235" s="31"/>
      <c r="BZA235" s="31"/>
      <c r="BZB235" s="31"/>
      <c r="BZC235" s="31"/>
      <c r="BZD235" s="31"/>
      <c r="BZE235" s="31"/>
      <c r="BZF235" s="31"/>
      <c r="BZG235" s="31"/>
      <c r="BZH235" s="31"/>
      <c r="BZI235" s="31"/>
      <c r="BZJ235" s="31"/>
      <c r="BZK235" s="31"/>
      <c r="BZL235" s="31"/>
      <c r="BZM235" s="31"/>
      <c r="BZN235" s="31"/>
      <c r="BZO235" s="31"/>
      <c r="BZP235" s="31"/>
      <c r="BZQ235" s="31"/>
      <c r="BZR235" s="31"/>
      <c r="BZS235" s="31"/>
      <c r="BZT235" s="31"/>
      <c r="BZU235" s="31"/>
      <c r="BZV235" s="31"/>
      <c r="BZW235" s="31"/>
      <c r="BZX235" s="31"/>
      <c r="BZY235" s="31"/>
      <c r="BZZ235" s="31"/>
      <c r="CAA235" s="31"/>
      <c r="CAB235" s="31"/>
      <c r="CAC235" s="31"/>
      <c r="CAD235" s="31"/>
      <c r="CAE235" s="31"/>
      <c r="CAF235" s="31"/>
      <c r="CAG235" s="31"/>
      <c r="CAH235" s="31"/>
      <c r="CAI235" s="31"/>
      <c r="CAJ235" s="31"/>
      <c r="CAK235" s="31"/>
      <c r="CAL235" s="31"/>
      <c r="CAM235" s="31"/>
      <c r="CAN235" s="31"/>
      <c r="CAO235" s="31"/>
      <c r="CAP235" s="31"/>
      <c r="CAQ235" s="31"/>
      <c r="CAR235" s="31"/>
      <c r="CAS235" s="31"/>
      <c r="CAT235" s="31"/>
      <c r="CAU235" s="31"/>
      <c r="CAV235" s="31"/>
      <c r="CAW235" s="31"/>
      <c r="CAX235" s="31"/>
      <c r="CAY235" s="31"/>
      <c r="CAZ235" s="31"/>
      <c r="CBA235" s="31"/>
      <c r="CBB235" s="31"/>
      <c r="CBC235" s="31"/>
      <c r="CBD235" s="31"/>
      <c r="CBE235" s="31"/>
      <c r="CBF235" s="31"/>
      <c r="CBG235" s="31"/>
      <c r="CBH235" s="31"/>
      <c r="CBI235" s="31"/>
      <c r="CBJ235" s="31"/>
      <c r="CBK235" s="31"/>
      <c r="CBL235" s="31"/>
      <c r="CBM235" s="31"/>
      <c r="CBN235" s="31"/>
      <c r="CBO235" s="31"/>
      <c r="CBP235" s="31"/>
      <c r="CBQ235" s="31"/>
      <c r="CBR235" s="31"/>
      <c r="CBS235" s="31"/>
      <c r="CBT235" s="31"/>
      <c r="CBU235" s="31"/>
      <c r="CBV235" s="31"/>
      <c r="CBW235" s="31"/>
      <c r="CBX235" s="31"/>
      <c r="CBY235" s="31"/>
      <c r="CBZ235" s="31"/>
      <c r="CCA235" s="31"/>
      <c r="CCB235" s="31"/>
      <c r="CCC235" s="31"/>
      <c r="CCD235" s="31"/>
      <c r="CCE235" s="31"/>
      <c r="CCF235" s="31"/>
      <c r="CCG235" s="31"/>
      <c r="CCH235" s="31"/>
      <c r="CCI235" s="31"/>
      <c r="CCJ235" s="31"/>
      <c r="CCK235" s="31"/>
      <c r="CCL235" s="31"/>
      <c r="CCM235" s="31"/>
      <c r="CCN235" s="31"/>
      <c r="CCO235" s="31"/>
      <c r="CCP235" s="31"/>
      <c r="CCQ235" s="31"/>
      <c r="CCR235" s="31"/>
      <c r="CCS235" s="31"/>
      <c r="CCT235" s="31"/>
      <c r="CCU235" s="31"/>
      <c r="CCV235" s="31"/>
      <c r="CCW235" s="31"/>
      <c r="CCX235" s="31"/>
      <c r="CCY235" s="31"/>
      <c r="CCZ235" s="31"/>
      <c r="CDA235" s="31"/>
      <c r="CDB235" s="31"/>
      <c r="CDC235" s="31"/>
      <c r="CDD235" s="31"/>
      <c r="CDE235" s="31"/>
      <c r="CDF235" s="31"/>
      <c r="CDG235" s="31"/>
      <c r="CDH235" s="31"/>
      <c r="CDI235" s="31"/>
      <c r="CDJ235" s="31"/>
      <c r="CDK235" s="31"/>
      <c r="CDL235" s="31"/>
      <c r="CDM235" s="31"/>
      <c r="CDN235" s="31"/>
      <c r="CDO235" s="31"/>
      <c r="CDP235" s="31"/>
      <c r="CDQ235" s="31"/>
      <c r="CDR235" s="31"/>
      <c r="CDS235" s="31"/>
      <c r="CDT235" s="31"/>
      <c r="CDU235" s="31"/>
      <c r="CDV235" s="31"/>
      <c r="CDW235" s="31"/>
      <c r="CDX235" s="31"/>
      <c r="CDY235" s="31"/>
      <c r="CDZ235" s="31"/>
      <c r="CEA235" s="31"/>
      <c r="CEB235" s="31"/>
      <c r="CEC235" s="31"/>
      <c r="CED235" s="31"/>
      <c r="CEE235" s="31"/>
      <c r="CEF235" s="31"/>
      <c r="CEG235" s="31"/>
      <c r="CEH235" s="31"/>
      <c r="CEI235" s="31"/>
      <c r="CEJ235" s="31"/>
      <c r="CEK235" s="31"/>
      <c r="CEL235" s="31"/>
      <c r="CEM235" s="31"/>
      <c r="CEN235" s="31"/>
      <c r="CEO235" s="31"/>
      <c r="CEP235" s="31"/>
      <c r="CEQ235" s="31"/>
      <c r="CER235" s="31"/>
      <c r="CES235" s="31"/>
      <c r="CET235" s="31"/>
      <c r="CEU235" s="31"/>
      <c r="CEV235" s="31"/>
      <c r="CEW235" s="31"/>
      <c r="CEX235" s="31"/>
      <c r="CEY235" s="31"/>
      <c r="CEZ235" s="31"/>
      <c r="CFA235" s="31"/>
      <c r="CFB235" s="31"/>
      <c r="CFC235" s="31"/>
      <c r="CFD235" s="31"/>
      <c r="CFE235" s="31"/>
      <c r="CFF235" s="31"/>
      <c r="CFG235" s="31"/>
      <c r="CFH235" s="31"/>
      <c r="CFI235" s="31"/>
      <c r="CFJ235" s="31"/>
      <c r="CFK235" s="31"/>
      <c r="CFL235" s="31"/>
      <c r="CFM235" s="31"/>
      <c r="CFN235" s="31"/>
      <c r="CFO235" s="31"/>
      <c r="CFP235" s="31"/>
      <c r="CFQ235" s="31"/>
      <c r="CFR235" s="31"/>
      <c r="CFS235" s="31"/>
      <c r="CFT235" s="31"/>
      <c r="CFU235" s="31"/>
      <c r="CFV235" s="31"/>
      <c r="CFW235" s="31"/>
      <c r="CFX235" s="31"/>
      <c r="CFY235" s="31"/>
      <c r="CFZ235" s="31"/>
      <c r="CGA235" s="31"/>
      <c r="CGB235" s="31"/>
      <c r="CGC235" s="31"/>
      <c r="CGD235" s="31"/>
      <c r="CGE235" s="31"/>
      <c r="CGF235" s="31"/>
      <c r="CGG235" s="31"/>
      <c r="CGH235" s="31"/>
      <c r="CGI235" s="31"/>
      <c r="CGJ235" s="31"/>
      <c r="CGK235" s="31"/>
      <c r="CGL235" s="31"/>
      <c r="CGM235" s="31"/>
      <c r="CGN235" s="31"/>
      <c r="CGO235" s="31"/>
      <c r="CGP235" s="31"/>
      <c r="CGQ235" s="31"/>
      <c r="CGR235" s="31"/>
      <c r="CGS235" s="31"/>
      <c r="CGT235" s="31"/>
      <c r="CGU235" s="31"/>
      <c r="CGV235" s="31"/>
      <c r="CGW235" s="31"/>
      <c r="CGX235" s="31"/>
      <c r="CGY235" s="31"/>
      <c r="CGZ235" s="31"/>
      <c r="CHA235" s="31"/>
      <c r="CHB235" s="31"/>
      <c r="CHC235" s="31"/>
      <c r="CHD235" s="31"/>
      <c r="CHE235" s="31"/>
      <c r="CHF235" s="31"/>
      <c r="CHG235" s="31"/>
      <c r="CHH235" s="31"/>
      <c r="CHI235" s="31"/>
      <c r="CHJ235" s="31"/>
      <c r="CHK235" s="31"/>
      <c r="CHL235" s="31"/>
      <c r="CHM235" s="31"/>
      <c r="CHN235" s="31"/>
      <c r="CHO235" s="31"/>
      <c r="CHP235" s="31"/>
      <c r="CHQ235" s="31"/>
      <c r="CHR235" s="31"/>
      <c r="CHS235" s="31"/>
      <c r="CHT235" s="31"/>
      <c r="CHU235" s="31"/>
      <c r="CHV235" s="31"/>
      <c r="CHW235" s="31"/>
      <c r="CHX235" s="31"/>
      <c r="CHY235" s="31"/>
      <c r="CHZ235" s="31"/>
      <c r="CIA235" s="31"/>
      <c r="CIB235" s="31"/>
      <c r="CIC235" s="31"/>
      <c r="CID235" s="31"/>
      <c r="CIE235" s="31"/>
      <c r="CIF235" s="31"/>
      <c r="CIG235" s="31"/>
      <c r="CIH235" s="31"/>
      <c r="CII235" s="31"/>
      <c r="CIJ235" s="31"/>
      <c r="CIK235" s="31"/>
      <c r="CIL235" s="31"/>
      <c r="CIM235" s="31"/>
      <c r="CIN235" s="31"/>
      <c r="CIO235" s="31"/>
      <c r="CIP235" s="31"/>
      <c r="CIQ235" s="31"/>
      <c r="CIR235" s="31"/>
      <c r="CIS235" s="31"/>
      <c r="CIT235" s="31"/>
      <c r="CIU235" s="31"/>
      <c r="CIV235" s="31"/>
      <c r="CIW235" s="31"/>
      <c r="CIX235" s="31"/>
      <c r="CIY235" s="31"/>
      <c r="CIZ235" s="31"/>
      <c r="CJA235" s="31"/>
      <c r="CJB235" s="31"/>
      <c r="CJC235" s="31"/>
      <c r="CJD235" s="31"/>
      <c r="CJE235" s="31"/>
      <c r="CJF235" s="31"/>
      <c r="CJG235" s="31"/>
      <c r="CJH235" s="31"/>
      <c r="CJI235" s="31"/>
      <c r="CJJ235" s="31"/>
      <c r="CJK235" s="31"/>
      <c r="CJL235" s="31"/>
      <c r="CJM235" s="31"/>
      <c r="CJN235" s="31"/>
      <c r="CJO235" s="31"/>
      <c r="CJP235" s="31"/>
      <c r="CJQ235" s="31"/>
      <c r="CJR235" s="31"/>
      <c r="CJS235" s="31"/>
      <c r="CJT235" s="31"/>
      <c r="CJU235" s="31"/>
      <c r="CJV235" s="31"/>
      <c r="CJW235" s="31"/>
      <c r="CJX235" s="31"/>
      <c r="CJY235" s="31"/>
      <c r="CJZ235" s="31"/>
      <c r="CKA235" s="31"/>
      <c r="CKB235" s="31"/>
      <c r="CKC235" s="31"/>
      <c r="CKD235" s="31"/>
      <c r="CKE235" s="31"/>
      <c r="CKF235" s="31"/>
      <c r="CKG235" s="31"/>
      <c r="CKH235" s="31"/>
      <c r="CKI235" s="31"/>
      <c r="CKJ235" s="31"/>
      <c r="CKK235" s="31"/>
      <c r="CKL235" s="31"/>
      <c r="CKM235" s="31"/>
      <c r="CKN235" s="31"/>
      <c r="CKO235" s="31"/>
      <c r="CKP235" s="31"/>
      <c r="CKQ235" s="31"/>
      <c r="CKR235" s="31"/>
      <c r="CKS235" s="31"/>
      <c r="CKT235" s="31"/>
      <c r="CKU235" s="31"/>
      <c r="CKV235" s="31"/>
      <c r="CKW235" s="31"/>
      <c r="CKX235" s="31"/>
      <c r="CKY235" s="31"/>
      <c r="CKZ235" s="31"/>
      <c r="CLA235" s="31"/>
      <c r="CLB235" s="31"/>
      <c r="CLC235" s="31"/>
      <c r="CLD235" s="31"/>
      <c r="CLE235" s="31"/>
      <c r="CLF235" s="31"/>
      <c r="CLG235" s="31"/>
      <c r="CLH235" s="31"/>
      <c r="CLI235" s="31"/>
      <c r="CLJ235" s="31"/>
      <c r="CLK235" s="31"/>
      <c r="CLL235" s="31"/>
      <c r="CLM235" s="31"/>
      <c r="CLN235" s="31"/>
      <c r="CLO235" s="31"/>
      <c r="CLP235" s="31"/>
      <c r="CLQ235" s="31"/>
      <c r="CLR235" s="31"/>
      <c r="CLS235" s="31"/>
      <c r="CLT235" s="31"/>
      <c r="CLU235" s="31"/>
      <c r="CLV235" s="31"/>
      <c r="CLW235" s="31"/>
      <c r="CLX235" s="31"/>
      <c r="CLY235" s="31"/>
      <c r="CLZ235" s="31"/>
      <c r="CMA235" s="31"/>
      <c r="CMB235" s="31"/>
      <c r="CMC235" s="31"/>
      <c r="CMD235" s="31"/>
      <c r="CME235" s="31"/>
      <c r="CMF235" s="31"/>
      <c r="CMG235" s="31"/>
      <c r="CMH235" s="31"/>
      <c r="CMI235" s="31"/>
      <c r="CMJ235" s="31"/>
      <c r="CMK235" s="31"/>
      <c r="CML235" s="31"/>
      <c r="CMM235" s="31"/>
      <c r="CMN235" s="31"/>
      <c r="CMO235" s="31"/>
      <c r="CMP235" s="31"/>
      <c r="CMQ235" s="31"/>
      <c r="CMR235" s="31"/>
      <c r="CMS235" s="31"/>
      <c r="CMT235" s="31"/>
      <c r="CMU235" s="31"/>
      <c r="CMV235" s="31"/>
      <c r="CMW235" s="31"/>
      <c r="CMX235" s="31"/>
      <c r="CMY235" s="31"/>
      <c r="CMZ235" s="31"/>
      <c r="CNA235" s="31"/>
      <c r="CNB235" s="31"/>
      <c r="CNC235" s="31"/>
      <c r="CND235" s="31"/>
      <c r="CNE235" s="31"/>
      <c r="CNF235" s="31"/>
      <c r="CNG235" s="31"/>
      <c r="CNH235" s="31"/>
      <c r="CNI235" s="31"/>
      <c r="CNJ235" s="31"/>
      <c r="CNK235" s="31"/>
      <c r="CNL235" s="31"/>
      <c r="CNM235" s="31"/>
      <c r="CNN235" s="31"/>
      <c r="CNO235" s="31"/>
      <c r="CNP235" s="31"/>
      <c r="CNQ235" s="31"/>
      <c r="CNR235" s="31"/>
      <c r="CNS235" s="31"/>
      <c r="CNT235" s="31"/>
      <c r="CNU235" s="31"/>
      <c r="CNV235" s="31"/>
      <c r="CNW235" s="31"/>
      <c r="CNX235" s="31"/>
      <c r="CNY235" s="31"/>
      <c r="CNZ235" s="31"/>
      <c r="COA235" s="31"/>
      <c r="COB235" s="31"/>
      <c r="COC235" s="31"/>
      <c r="COD235" s="31"/>
      <c r="COE235" s="31"/>
      <c r="COF235" s="31"/>
      <c r="COG235" s="31"/>
      <c r="COH235" s="31"/>
      <c r="COI235" s="31"/>
      <c r="COJ235" s="31"/>
      <c r="COK235" s="31"/>
      <c r="COL235" s="31"/>
      <c r="COM235" s="31"/>
      <c r="CON235" s="31"/>
      <c r="COO235" s="31"/>
      <c r="COP235" s="31"/>
      <c r="COQ235" s="31"/>
      <c r="COR235" s="31"/>
      <c r="COS235" s="31"/>
      <c r="COT235" s="31"/>
      <c r="COU235" s="31"/>
      <c r="COV235" s="31"/>
      <c r="COW235" s="31"/>
      <c r="COX235" s="31"/>
      <c r="COY235" s="31"/>
      <c r="COZ235" s="31"/>
      <c r="CPA235" s="31"/>
      <c r="CPB235" s="31"/>
      <c r="CPC235" s="31"/>
      <c r="CPD235" s="31"/>
      <c r="CPE235" s="31"/>
      <c r="CPF235" s="31"/>
      <c r="CPG235" s="31"/>
      <c r="CPH235" s="31"/>
      <c r="CPI235" s="31"/>
      <c r="CPJ235" s="31"/>
      <c r="CPK235" s="31"/>
      <c r="CPL235" s="31"/>
      <c r="CPM235" s="31"/>
      <c r="CPN235" s="31"/>
      <c r="CPO235" s="31"/>
      <c r="CPP235" s="31"/>
      <c r="CPQ235" s="31"/>
      <c r="CPR235" s="31"/>
      <c r="CPS235" s="31"/>
      <c r="CPT235" s="31"/>
      <c r="CPU235" s="31"/>
      <c r="CPV235" s="31"/>
      <c r="CPW235" s="31"/>
      <c r="CPX235" s="31"/>
      <c r="CPY235" s="31"/>
      <c r="CPZ235" s="31"/>
      <c r="CQA235" s="31"/>
      <c r="CQB235" s="31"/>
      <c r="CQC235" s="31"/>
      <c r="CQD235" s="31"/>
      <c r="CQE235" s="31"/>
      <c r="CQF235" s="31"/>
      <c r="CQG235" s="31"/>
      <c r="CQH235" s="31"/>
      <c r="CQI235" s="31"/>
      <c r="CQJ235" s="31"/>
      <c r="CQK235" s="31"/>
      <c r="CQL235" s="31"/>
      <c r="CQM235" s="31"/>
      <c r="CQN235" s="31"/>
      <c r="CQO235" s="31"/>
      <c r="CQP235" s="31"/>
      <c r="CQQ235" s="31"/>
      <c r="CQR235" s="31"/>
      <c r="CQS235" s="31"/>
      <c r="CQT235" s="31"/>
      <c r="CQU235" s="31"/>
      <c r="CQV235" s="31"/>
      <c r="CQW235" s="31"/>
      <c r="CQX235" s="31"/>
      <c r="CQY235" s="31"/>
      <c r="CQZ235" s="31"/>
      <c r="CRA235" s="31"/>
      <c r="CRB235" s="31"/>
      <c r="CRC235" s="31"/>
      <c r="CRD235" s="31"/>
      <c r="CRE235" s="31"/>
      <c r="CRF235" s="31"/>
      <c r="CRG235" s="31"/>
      <c r="CRH235" s="31"/>
      <c r="CRI235" s="31"/>
      <c r="CRJ235" s="31"/>
      <c r="CRK235" s="31"/>
      <c r="CRL235" s="31"/>
      <c r="CRM235" s="31"/>
      <c r="CRN235" s="31"/>
      <c r="CRO235" s="31"/>
      <c r="CRP235" s="31"/>
      <c r="CRQ235" s="31"/>
      <c r="CRR235" s="31"/>
      <c r="CRS235" s="31"/>
      <c r="CRT235" s="31"/>
      <c r="CRU235" s="31"/>
      <c r="CRV235" s="31"/>
      <c r="CRW235" s="31"/>
      <c r="CRX235" s="31"/>
      <c r="CRY235" s="31"/>
      <c r="CRZ235" s="31"/>
      <c r="CSA235" s="31"/>
      <c r="CSB235" s="31"/>
      <c r="CSC235" s="31"/>
      <c r="CSD235" s="31"/>
      <c r="CSE235" s="31"/>
      <c r="CSF235" s="31"/>
      <c r="CSG235" s="31"/>
      <c r="CSH235" s="31"/>
      <c r="CSI235" s="31"/>
      <c r="CSJ235" s="31"/>
      <c r="CSK235" s="31"/>
      <c r="CSL235" s="31"/>
      <c r="CSM235" s="31"/>
      <c r="CSN235" s="31"/>
      <c r="CSO235" s="31"/>
      <c r="CSP235" s="31"/>
      <c r="CSQ235" s="31"/>
      <c r="CSR235" s="31"/>
      <c r="CSS235" s="31"/>
      <c r="CST235" s="31"/>
      <c r="CSU235" s="31"/>
      <c r="CSV235" s="31"/>
      <c r="CSW235" s="31"/>
      <c r="CSX235" s="31"/>
      <c r="CSY235" s="31"/>
      <c r="CSZ235" s="31"/>
      <c r="CTA235" s="31"/>
      <c r="CTB235" s="31"/>
      <c r="CTC235" s="31"/>
      <c r="CTD235" s="31"/>
      <c r="CTE235" s="31"/>
      <c r="CTF235" s="31"/>
      <c r="CTG235" s="31"/>
      <c r="CTH235" s="31"/>
      <c r="CTI235" s="31"/>
      <c r="CTJ235" s="31"/>
      <c r="CTK235" s="31"/>
      <c r="CTL235" s="31"/>
      <c r="CTM235" s="31"/>
      <c r="CTN235" s="31"/>
      <c r="CTO235" s="31"/>
      <c r="CTP235" s="31"/>
      <c r="CTQ235" s="31"/>
      <c r="CTR235" s="31"/>
      <c r="CTS235" s="31"/>
      <c r="CTT235" s="31"/>
      <c r="CTU235" s="31"/>
      <c r="CTV235" s="31"/>
      <c r="CTW235" s="31"/>
      <c r="CTX235" s="31"/>
      <c r="CTY235" s="31"/>
      <c r="CTZ235" s="31"/>
      <c r="CUA235" s="31"/>
      <c r="CUB235" s="31"/>
      <c r="CUC235" s="31"/>
      <c r="CUD235" s="31"/>
      <c r="CUE235" s="31"/>
      <c r="CUF235" s="31"/>
      <c r="CUG235" s="31"/>
      <c r="CUH235" s="31"/>
      <c r="CUI235" s="31"/>
      <c r="CUJ235" s="31"/>
      <c r="CUK235" s="31"/>
      <c r="CUL235" s="31"/>
      <c r="CUM235" s="31"/>
      <c r="CUN235" s="31"/>
      <c r="CUO235" s="31"/>
      <c r="CUP235" s="31"/>
      <c r="CUQ235" s="31"/>
      <c r="CUR235" s="31"/>
      <c r="CUS235" s="31"/>
      <c r="CUT235" s="31"/>
      <c r="CUU235" s="31"/>
      <c r="CUV235" s="31"/>
      <c r="CUW235" s="31"/>
      <c r="CUX235" s="31"/>
      <c r="CUY235" s="31"/>
      <c r="CUZ235" s="31"/>
      <c r="CVA235" s="31"/>
      <c r="CVB235" s="31"/>
      <c r="CVC235" s="31"/>
      <c r="CVD235" s="31"/>
      <c r="CVE235" s="31"/>
      <c r="CVF235" s="31"/>
      <c r="CVG235" s="31"/>
      <c r="CVH235" s="31"/>
      <c r="CVI235" s="31"/>
      <c r="CVJ235" s="31"/>
      <c r="CVK235" s="31"/>
      <c r="CVL235" s="31"/>
      <c r="CVM235" s="31"/>
      <c r="CVN235" s="31"/>
      <c r="CVO235" s="31"/>
      <c r="CVP235" s="31"/>
      <c r="CVQ235" s="31"/>
      <c r="CVR235" s="31"/>
      <c r="CVS235" s="31"/>
      <c r="CVT235" s="31"/>
      <c r="CVU235" s="31"/>
      <c r="CVV235" s="31"/>
      <c r="CVW235" s="31"/>
      <c r="CVX235" s="31"/>
      <c r="CVY235" s="31"/>
      <c r="CVZ235" s="31"/>
      <c r="CWA235" s="31"/>
      <c r="CWB235" s="31"/>
      <c r="CWC235" s="31"/>
      <c r="CWD235" s="31"/>
      <c r="CWE235" s="31"/>
      <c r="CWF235" s="31"/>
      <c r="CWG235" s="31"/>
      <c r="CWH235" s="31"/>
      <c r="CWI235" s="31"/>
      <c r="CWJ235" s="31"/>
      <c r="CWK235" s="31"/>
      <c r="CWL235" s="31"/>
      <c r="CWM235" s="31"/>
      <c r="CWN235" s="31"/>
      <c r="CWO235" s="31"/>
      <c r="CWP235" s="31"/>
      <c r="CWQ235" s="31"/>
      <c r="CWR235" s="31"/>
      <c r="CWS235" s="31"/>
      <c r="CWT235" s="31"/>
      <c r="CWU235" s="31"/>
      <c r="CWV235" s="31"/>
      <c r="CWW235" s="31"/>
      <c r="CWX235" s="31"/>
      <c r="CWY235" s="31"/>
      <c r="CWZ235" s="31"/>
      <c r="CXA235" s="31"/>
      <c r="CXB235" s="31"/>
      <c r="CXC235" s="31"/>
      <c r="CXD235" s="31"/>
      <c r="CXE235" s="31"/>
      <c r="CXF235" s="31"/>
      <c r="CXG235" s="31"/>
      <c r="CXH235" s="31"/>
      <c r="CXI235" s="31"/>
      <c r="CXJ235" s="31"/>
      <c r="CXK235" s="31"/>
      <c r="CXL235" s="31"/>
      <c r="CXM235" s="31"/>
      <c r="CXN235" s="31"/>
      <c r="CXO235" s="31"/>
      <c r="CXP235" s="31"/>
      <c r="CXQ235" s="31"/>
      <c r="CXR235" s="31"/>
      <c r="CXS235" s="31"/>
      <c r="CXT235" s="31"/>
      <c r="CXU235" s="31"/>
      <c r="CXV235" s="31"/>
      <c r="CXW235" s="31"/>
      <c r="CXX235" s="31"/>
      <c r="CXY235" s="31"/>
      <c r="CXZ235" s="31"/>
      <c r="CYA235" s="31"/>
      <c r="CYB235" s="31"/>
      <c r="CYC235" s="31"/>
      <c r="CYD235" s="31"/>
      <c r="CYE235" s="31"/>
      <c r="CYF235" s="31"/>
      <c r="CYG235" s="31"/>
      <c r="CYH235" s="31"/>
      <c r="CYI235" s="31"/>
      <c r="CYJ235" s="31"/>
      <c r="CYK235" s="31"/>
      <c r="CYL235" s="31"/>
      <c r="CYM235" s="31"/>
      <c r="CYN235" s="31"/>
      <c r="CYO235" s="31"/>
      <c r="CYP235" s="31"/>
      <c r="CYQ235" s="31"/>
      <c r="CYR235" s="31"/>
      <c r="CYS235" s="31"/>
      <c r="CYT235" s="31"/>
      <c r="CYU235" s="31"/>
      <c r="CYV235" s="31"/>
      <c r="CYW235" s="31"/>
      <c r="CYX235" s="31"/>
      <c r="CYY235" s="31"/>
      <c r="CYZ235" s="31"/>
      <c r="CZA235" s="31"/>
      <c r="CZB235" s="31"/>
      <c r="CZC235" s="31"/>
      <c r="CZD235" s="31"/>
      <c r="CZE235" s="31"/>
      <c r="CZF235" s="31"/>
      <c r="CZG235" s="31"/>
      <c r="CZH235" s="31"/>
      <c r="CZI235" s="31"/>
      <c r="CZJ235" s="31"/>
      <c r="CZK235" s="31"/>
      <c r="CZL235" s="31"/>
      <c r="CZM235" s="31"/>
      <c r="CZN235" s="31"/>
      <c r="CZO235" s="31"/>
      <c r="CZP235" s="31"/>
      <c r="CZQ235" s="31"/>
      <c r="CZR235" s="31"/>
      <c r="CZS235" s="31"/>
      <c r="CZT235" s="31"/>
      <c r="CZU235" s="31"/>
      <c r="CZV235" s="31"/>
      <c r="CZW235" s="31"/>
      <c r="CZX235" s="31"/>
      <c r="CZY235" s="31"/>
      <c r="CZZ235" s="31"/>
      <c r="DAA235" s="31"/>
      <c r="DAB235" s="31"/>
      <c r="DAC235" s="31"/>
      <c r="DAD235" s="31"/>
      <c r="DAE235" s="31"/>
      <c r="DAF235" s="31"/>
      <c r="DAG235" s="31"/>
      <c r="DAH235" s="31"/>
      <c r="DAI235" s="31"/>
      <c r="DAJ235" s="31"/>
      <c r="DAK235" s="31"/>
      <c r="DAL235" s="31"/>
      <c r="DAM235" s="31"/>
      <c r="DAN235" s="31"/>
      <c r="DAO235" s="31"/>
      <c r="DAP235" s="31"/>
      <c r="DAQ235" s="31"/>
      <c r="DAR235" s="31"/>
      <c r="DAS235" s="31"/>
      <c r="DAT235" s="31"/>
      <c r="DAU235" s="31"/>
      <c r="DAV235" s="31"/>
      <c r="DAW235" s="31"/>
      <c r="DAX235" s="31"/>
      <c r="DAY235" s="31"/>
      <c r="DAZ235" s="31"/>
      <c r="DBA235" s="31"/>
      <c r="DBB235" s="31"/>
      <c r="DBC235" s="31"/>
      <c r="DBD235" s="31"/>
      <c r="DBE235" s="31"/>
      <c r="DBF235" s="31"/>
      <c r="DBG235" s="31"/>
      <c r="DBH235" s="31"/>
      <c r="DBI235" s="31"/>
      <c r="DBJ235" s="31"/>
      <c r="DBK235" s="31"/>
      <c r="DBL235" s="31"/>
      <c r="DBM235" s="31"/>
      <c r="DBN235" s="31"/>
      <c r="DBO235" s="31"/>
      <c r="DBP235" s="31"/>
      <c r="DBQ235" s="31"/>
      <c r="DBR235" s="31"/>
      <c r="DBS235" s="31"/>
      <c r="DBT235" s="31"/>
      <c r="DBU235" s="31"/>
      <c r="DBV235" s="31"/>
      <c r="DBW235" s="31"/>
      <c r="DBX235" s="31"/>
      <c r="DBY235" s="31"/>
      <c r="DBZ235" s="31"/>
      <c r="DCA235" s="31"/>
      <c r="DCB235" s="31"/>
      <c r="DCC235" s="31"/>
      <c r="DCD235" s="31"/>
      <c r="DCE235" s="31"/>
      <c r="DCF235" s="31"/>
      <c r="DCG235" s="31"/>
      <c r="DCH235" s="31"/>
      <c r="DCI235" s="31"/>
      <c r="DCJ235" s="31"/>
      <c r="DCK235" s="31"/>
      <c r="DCL235" s="31"/>
      <c r="DCM235" s="31"/>
      <c r="DCN235" s="31"/>
      <c r="DCO235" s="31"/>
      <c r="DCP235" s="31"/>
      <c r="DCQ235" s="31"/>
      <c r="DCR235" s="31"/>
      <c r="DCS235" s="31"/>
      <c r="DCT235" s="31"/>
      <c r="DCU235" s="31"/>
      <c r="DCV235" s="31"/>
      <c r="DCW235" s="31"/>
      <c r="DCX235" s="31"/>
      <c r="DCY235" s="31"/>
      <c r="DCZ235" s="31"/>
      <c r="DDA235" s="31"/>
      <c r="DDB235" s="31"/>
      <c r="DDC235" s="31"/>
      <c r="DDD235" s="31"/>
      <c r="DDE235" s="31"/>
      <c r="DDF235" s="31"/>
      <c r="DDG235" s="31"/>
      <c r="DDH235" s="31"/>
      <c r="DDI235" s="31"/>
      <c r="DDJ235" s="31"/>
      <c r="DDK235" s="31"/>
      <c r="DDL235" s="31"/>
      <c r="DDM235" s="31"/>
      <c r="DDN235" s="31"/>
      <c r="DDO235" s="31"/>
      <c r="DDP235" s="31"/>
      <c r="DDQ235" s="31"/>
      <c r="DDR235" s="31"/>
      <c r="DDS235" s="31"/>
      <c r="DDT235" s="31"/>
      <c r="DDU235" s="31"/>
      <c r="DDV235" s="31"/>
      <c r="DDW235" s="31"/>
      <c r="DDX235" s="31"/>
      <c r="DDY235" s="31"/>
      <c r="DDZ235" s="31"/>
      <c r="DEA235" s="31"/>
      <c r="DEB235" s="31"/>
      <c r="DEC235" s="31"/>
      <c r="DED235" s="31"/>
      <c r="DEE235" s="31"/>
      <c r="DEF235" s="31"/>
      <c r="DEG235" s="31"/>
      <c r="DEH235" s="31"/>
      <c r="DEI235" s="31"/>
      <c r="DEJ235" s="31"/>
      <c r="DEK235" s="31"/>
      <c r="DEL235" s="31"/>
      <c r="DEM235" s="31"/>
      <c r="DEN235" s="31"/>
      <c r="DEO235" s="31"/>
      <c r="DEP235" s="31"/>
      <c r="DEQ235" s="31"/>
      <c r="DER235" s="31"/>
      <c r="DES235" s="31"/>
      <c r="DET235" s="31"/>
      <c r="DEU235" s="31"/>
      <c r="DEV235" s="31"/>
      <c r="DEW235" s="31"/>
      <c r="DEX235" s="31"/>
      <c r="DEY235" s="31"/>
      <c r="DEZ235" s="31"/>
      <c r="DFA235" s="31"/>
      <c r="DFB235" s="31"/>
      <c r="DFC235" s="31"/>
      <c r="DFD235" s="31"/>
      <c r="DFE235" s="31"/>
      <c r="DFF235" s="31"/>
      <c r="DFG235" s="31"/>
      <c r="DFH235" s="31"/>
      <c r="DFI235" s="31"/>
      <c r="DFJ235" s="31"/>
      <c r="DFK235" s="31"/>
      <c r="DFL235" s="31"/>
      <c r="DFM235" s="31"/>
      <c r="DFN235" s="31"/>
      <c r="DFO235" s="31"/>
      <c r="DFP235" s="31"/>
      <c r="DFQ235" s="31"/>
      <c r="DFR235" s="31"/>
      <c r="DFS235" s="31"/>
      <c r="DFT235" s="31"/>
      <c r="DFU235" s="31"/>
      <c r="DFV235" s="31"/>
      <c r="DFW235" s="31"/>
      <c r="DFX235" s="31"/>
      <c r="DFY235" s="31"/>
      <c r="DFZ235" s="31"/>
      <c r="DGA235" s="31"/>
      <c r="DGB235" s="31"/>
      <c r="DGC235" s="31"/>
      <c r="DGD235" s="31"/>
      <c r="DGE235" s="31"/>
      <c r="DGF235" s="31"/>
      <c r="DGG235" s="31"/>
      <c r="DGH235" s="31"/>
      <c r="DGI235" s="31"/>
      <c r="DGJ235" s="31"/>
      <c r="DGK235" s="31"/>
      <c r="DGL235" s="31"/>
      <c r="DGM235" s="31"/>
      <c r="DGN235" s="31"/>
      <c r="DGO235" s="31"/>
      <c r="DGP235" s="31"/>
      <c r="DGQ235" s="31"/>
      <c r="DGR235" s="31"/>
      <c r="DGS235" s="31"/>
      <c r="DGT235" s="31"/>
      <c r="DGU235" s="31"/>
      <c r="DGV235" s="31"/>
      <c r="DGW235" s="31"/>
      <c r="DGX235" s="31"/>
      <c r="DGY235" s="31"/>
      <c r="DGZ235" s="31"/>
      <c r="DHA235" s="31"/>
      <c r="DHB235" s="31"/>
      <c r="DHC235" s="31"/>
      <c r="DHD235" s="31"/>
      <c r="DHE235" s="31"/>
      <c r="DHF235" s="31"/>
      <c r="DHG235" s="31"/>
      <c r="DHH235" s="31"/>
      <c r="DHI235" s="31"/>
      <c r="DHJ235" s="31"/>
      <c r="DHK235" s="31"/>
      <c r="DHL235" s="31"/>
      <c r="DHM235" s="31"/>
      <c r="DHN235" s="31"/>
      <c r="DHO235" s="31"/>
      <c r="DHP235" s="31"/>
      <c r="DHQ235" s="31"/>
      <c r="DHR235" s="31"/>
      <c r="DHS235" s="31"/>
      <c r="DHT235" s="31"/>
      <c r="DHU235" s="31"/>
      <c r="DHV235" s="31"/>
      <c r="DHW235" s="31"/>
      <c r="DHX235" s="31"/>
      <c r="DHY235" s="31"/>
      <c r="DHZ235" s="31"/>
      <c r="DIA235" s="31"/>
      <c r="DIB235" s="31"/>
      <c r="DIC235" s="31"/>
      <c r="DID235" s="31"/>
      <c r="DIE235" s="31"/>
      <c r="DIF235" s="31"/>
      <c r="DIG235" s="31"/>
      <c r="DIH235" s="31"/>
      <c r="DII235" s="31"/>
      <c r="DIJ235" s="31"/>
      <c r="DIK235" s="31"/>
      <c r="DIL235" s="31"/>
      <c r="DIM235" s="31"/>
      <c r="DIN235" s="31"/>
      <c r="DIO235" s="31"/>
      <c r="DIP235" s="31"/>
      <c r="DIQ235" s="31"/>
      <c r="DIR235" s="31"/>
      <c r="DIS235" s="31"/>
      <c r="DIT235" s="31"/>
      <c r="DIU235" s="31"/>
      <c r="DIV235" s="31"/>
      <c r="DIW235" s="31"/>
      <c r="DIX235" s="31"/>
      <c r="DIY235" s="31"/>
      <c r="DIZ235" s="31"/>
      <c r="DJA235" s="31"/>
      <c r="DJB235" s="31"/>
      <c r="DJC235" s="31"/>
      <c r="DJD235" s="31"/>
      <c r="DJE235" s="31"/>
      <c r="DJF235" s="31"/>
      <c r="DJG235" s="31"/>
      <c r="DJH235" s="31"/>
      <c r="DJI235" s="31"/>
      <c r="DJJ235" s="31"/>
      <c r="DJK235" s="31"/>
      <c r="DJL235" s="31"/>
      <c r="DJM235" s="31"/>
      <c r="DJN235" s="31"/>
      <c r="DJO235" s="31"/>
      <c r="DJP235" s="31"/>
      <c r="DJQ235" s="31"/>
      <c r="DJR235" s="31"/>
      <c r="DJS235" s="31"/>
      <c r="DJT235" s="31"/>
      <c r="DJU235" s="31"/>
      <c r="DJV235" s="31"/>
      <c r="DJW235" s="31"/>
      <c r="DJX235" s="31"/>
      <c r="DJY235" s="31"/>
      <c r="DJZ235" s="31"/>
      <c r="DKA235" s="31"/>
      <c r="DKB235" s="31"/>
      <c r="DKC235" s="31"/>
      <c r="DKD235" s="31"/>
      <c r="DKE235" s="31"/>
      <c r="DKF235" s="31"/>
      <c r="DKG235" s="31"/>
      <c r="DKH235" s="31"/>
      <c r="DKI235" s="31"/>
      <c r="DKJ235" s="31"/>
      <c r="DKK235" s="31"/>
      <c r="DKL235" s="31"/>
      <c r="DKM235" s="31"/>
      <c r="DKN235" s="31"/>
      <c r="DKO235" s="31"/>
      <c r="DKP235" s="31"/>
      <c r="DKQ235" s="31"/>
      <c r="DKR235" s="31"/>
      <c r="DKS235" s="31"/>
      <c r="DKT235" s="31"/>
      <c r="DKU235" s="31"/>
      <c r="DKV235" s="31"/>
      <c r="DKW235" s="31"/>
      <c r="DKX235" s="31"/>
      <c r="DKY235" s="31"/>
      <c r="DKZ235" s="31"/>
      <c r="DLA235" s="31"/>
      <c r="DLB235" s="31"/>
      <c r="DLC235" s="31"/>
      <c r="DLD235" s="31"/>
      <c r="DLE235" s="31"/>
      <c r="DLF235" s="31"/>
      <c r="DLG235" s="31"/>
      <c r="DLH235" s="31"/>
      <c r="DLI235" s="31"/>
      <c r="DLJ235" s="31"/>
      <c r="DLK235" s="31"/>
      <c r="DLL235" s="31"/>
      <c r="DLM235" s="31"/>
      <c r="DLN235" s="31"/>
      <c r="DLO235" s="31"/>
      <c r="DLP235" s="31"/>
      <c r="DLQ235" s="31"/>
      <c r="DLR235" s="31"/>
      <c r="DLS235" s="31"/>
      <c r="DLT235" s="31"/>
      <c r="DLU235" s="31"/>
      <c r="DLV235" s="31"/>
      <c r="DLW235" s="31"/>
      <c r="DLX235" s="31"/>
      <c r="DLY235" s="31"/>
      <c r="DLZ235" s="31"/>
      <c r="DMA235" s="31"/>
      <c r="DMB235" s="31"/>
      <c r="DMC235" s="31"/>
      <c r="DMD235" s="31"/>
      <c r="DME235" s="31"/>
      <c r="DMF235" s="31"/>
      <c r="DMG235" s="31"/>
      <c r="DMH235" s="31"/>
      <c r="DMI235" s="31"/>
      <c r="DMJ235" s="31"/>
      <c r="DMK235" s="31"/>
      <c r="DML235" s="31"/>
      <c r="DMM235" s="31"/>
      <c r="DMN235" s="31"/>
      <c r="DMO235" s="31"/>
      <c r="DMP235" s="31"/>
      <c r="DMQ235" s="31"/>
      <c r="DMR235" s="31"/>
      <c r="DMS235" s="31"/>
      <c r="DMT235" s="31"/>
      <c r="DMU235" s="31"/>
      <c r="DMV235" s="31"/>
      <c r="DMW235" s="31"/>
      <c r="DMX235" s="31"/>
      <c r="DMY235" s="31"/>
      <c r="DMZ235" s="31"/>
      <c r="DNA235" s="31"/>
      <c r="DNB235" s="31"/>
      <c r="DNC235" s="31"/>
      <c r="DND235" s="31"/>
      <c r="DNE235" s="31"/>
      <c r="DNF235" s="31"/>
      <c r="DNG235" s="31"/>
      <c r="DNH235" s="31"/>
      <c r="DNI235" s="31"/>
      <c r="DNJ235" s="31"/>
      <c r="DNK235" s="31"/>
      <c r="DNL235" s="31"/>
      <c r="DNM235" s="31"/>
      <c r="DNN235" s="31"/>
      <c r="DNO235" s="31"/>
      <c r="DNP235" s="31"/>
      <c r="DNQ235" s="31"/>
      <c r="DNR235" s="31"/>
      <c r="DNS235" s="31"/>
      <c r="DNT235" s="31"/>
      <c r="DNU235" s="31"/>
      <c r="DNV235" s="31"/>
      <c r="DNW235" s="31"/>
      <c r="DNX235" s="31"/>
      <c r="DNY235" s="31"/>
      <c r="DNZ235" s="31"/>
      <c r="DOA235" s="31"/>
      <c r="DOB235" s="31"/>
      <c r="DOC235" s="31"/>
      <c r="DOD235" s="31"/>
      <c r="DOE235" s="31"/>
      <c r="DOF235" s="31"/>
      <c r="DOG235" s="31"/>
      <c r="DOH235" s="31"/>
      <c r="DOI235" s="31"/>
      <c r="DOJ235" s="31"/>
      <c r="DOK235" s="31"/>
      <c r="DOL235" s="31"/>
      <c r="DOM235" s="31"/>
      <c r="DON235" s="31"/>
      <c r="DOO235" s="31"/>
      <c r="DOP235" s="31"/>
      <c r="DOQ235" s="31"/>
      <c r="DOR235" s="31"/>
      <c r="DOS235" s="31"/>
      <c r="DOT235" s="31"/>
      <c r="DOU235" s="31"/>
      <c r="DOV235" s="31"/>
      <c r="DOW235" s="31"/>
      <c r="DOX235" s="31"/>
      <c r="DOY235" s="31"/>
      <c r="DOZ235" s="31"/>
      <c r="DPA235" s="31"/>
      <c r="DPB235" s="31"/>
      <c r="DPC235" s="31"/>
      <c r="DPD235" s="31"/>
      <c r="DPE235" s="31"/>
      <c r="DPF235" s="31"/>
      <c r="DPG235" s="31"/>
      <c r="DPH235" s="31"/>
      <c r="DPI235" s="31"/>
      <c r="DPJ235" s="31"/>
      <c r="DPK235" s="31"/>
      <c r="DPL235" s="31"/>
      <c r="DPM235" s="31"/>
      <c r="DPN235" s="31"/>
      <c r="DPO235" s="31"/>
      <c r="DPP235" s="31"/>
      <c r="DPQ235" s="31"/>
      <c r="DPR235" s="31"/>
      <c r="DPS235" s="31"/>
      <c r="DPT235" s="31"/>
      <c r="DPU235" s="31"/>
      <c r="DPV235" s="31"/>
      <c r="DPW235" s="31"/>
      <c r="DPX235" s="31"/>
      <c r="DPY235" s="31"/>
      <c r="DPZ235" s="31"/>
      <c r="DQA235" s="31"/>
      <c r="DQB235" s="31"/>
      <c r="DQC235" s="31"/>
      <c r="DQD235" s="31"/>
      <c r="DQE235" s="31"/>
      <c r="DQF235" s="31"/>
      <c r="DQG235" s="31"/>
      <c r="DQH235" s="31"/>
      <c r="DQI235" s="31"/>
      <c r="DQJ235" s="31"/>
      <c r="DQK235" s="31"/>
      <c r="DQL235" s="31"/>
      <c r="DQM235" s="31"/>
      <c r="DQN235" s="31"/>
      <c r="DQO235" s="31"/>
      <c r="DQP235" s="31"/>
      <c r="DQQ235" s="31"/>
      <c r="DQR235" s="31"/>
      <c r="DQS235" s="31"/>
      <c r="DQT235" s="31"/>
      <c r="DQU235" s="31"/>
      <c r="DQV235" s="31"/>
      <c r="DQW235" s="31"/>
      <c r="DQX235" s="31"/>
      <c r="DQY235" s="31"/>
      <c r="DQZ235" s="31"/>
      <c r="DRA235" s="31"/>
      <c r="DRB235" s="31"/>
      <c r="DRC235" s="31"/>
      <c r="DRD235" s="31"/>
      <c r="DRE235" s="31"/>
      <c r="DRF235" s="31"/>
      <c r="DRG235" s="31"/>
      <c r="DRH235" s="31"/>
      <c r="DRI235" s="31"/>
      <c r="DRJ235" s="31"/>
      <c r="DRK235" s="31"/>
      <c r="DRL235" s="31"/>
      <c r="DRM235" s="31"/>
      <c r="DRN235" s="31"/>
      <c r="DRO235" s="31"/>
      <c r="DRP235" s="31"/>
      <c r="DRQ235" s="31"/>
      <c r="DRR235" s="31"/>
      <c r="DRS235" s="31"/>
      <c r="DRT235" s="31"/>
      <c r="DRU235" s="31"/>
      <c r="DRV235" s="31"/>
      <c r="DRW235" s="31"/>
      <c r="DRX235" s="31"/>
      <c r="DRY235" s="31"/>
      <c r="DRZ235" s="31"/>
      <c r="DSA235" s="31"/>
      <c r="DSB235" s="31"/>
      <c r="DSC235" s="31"/>
      <c r="DSD235" s="31"/>
      <c r="DSE235" s="31"/>
      <c r="DSF235" s="31"/>
      <c r="DSG235" s="31"/>
      <c r="DSH235" s="31"/>
      <c r="DSI235" s="31"/>
      <c r="DSJ235" s="31"/>
      <c r="DSK235" s="31"/>
      <c r="DSL235" s="31"/>
      <c r="DSM235" s="31"/>
      <c r="DSN235" s="31"/>
      <c r="DSO235" s="31"/>
      <c r="DSP235" s="31"/>
      <c r="DSQ235" s="31"/>
      <c r="DSR235" s="31"/>
      <c r="DSS235" s="31"/>
      <c r="DST235" s="31"/>
      <c r="DSU235" s="31"/>
      <c r="DSV235" s="31"/>
      <c r="DSW235" s="31"/>
      <c r="DSX235" s="31"/>
      <c r="DSY235" s="31"/>
      <c r="DSZ235" s="31"/>
      <c r="DTA235" s="31"/>
      <c r="DTB235" s="31"/>
      <c r="DTC235" s="31"/>
      <c r="DTD235" s="31"/>
      <c r="DTE235" s="31"/>
      <c r="DTF235" s="31"/>
      <c r="DTG235" s="31"/>
      <c r="DTH235" s="31"/>
      <c r="DTI235" s="31"/>
      <c r="DTJ235" s="31"/>
      <c r="DTK235" s="31"/>
      <c r="DTL235" s="31"/>
      <c r="DTM235" s="31"/>
      <c r="DTN235" s="31"/>
      <c r="DTO235" s="31"/>
      <c r="DTP235" s="31"/>
      <c r="DTQ235" s="31"/>
      <c r="DTR235" s="31"/>
      <c r="DTS235" s="31"/>
      <c r="DTT235" s="31"/>
      <c r="DTU235" s="31"/>
      <c r="DTV235" s="31"/>
      <c r="DTW235" s="31"/>
      <c r="DTX235" s="31"/>
      <c r="DTY235" s="31"/>
      <c r="DTZ235" s="31"/>
      <c r="DUA235" s="31"/>
      <c r="DUB235" s="31"/>
      <c r="DUC235" s="31"/>
      <c r="DUD235" s="31"/>
      <c r="DUE235" s="31"/>
      <c r="DUF235" s="31"/>
      <c r="DUG235" s="31"/>
      <c r="DUH235" s="31"/>
      <c r="DUI235" s="31"/>
      <c r="DUJ235" s="31"/>
      <c r="DUK235" s="31"/>
      <c r="DUL235" s="31"/>
      <c r="DUM235" s="31"/>
      <c r="DUN235" s="31"/>
      <c r="DUO235" s="31"/>
      <c r="DUP235" s="31"/>
      <c r="DUQ235" s="31"/>
      <c r="DUR235" s="31"/>
      <c r="DUS235" s="31"/>
      <c r="DUT235" s="31"/>
      <c r="DUU235" s="31"/>
      <c r="DUV235" s="31"/>
      <c r="DUW235" s="31"/>
      <c r="DUX235" s="31"/>
      <c r="DUY235" s="31"/>
      <c r="DUZ235" s="31"/>
      <c r="DVA235" s="31"/>
      <c r="DVB235" s="31"/>
      <c r="DVC235" s="31"/>
      <c r="DVD235" s="31"/>
      <c r="DVE235" s="31"/>
      <c r="DVF235" s="31"/>
      <c r="DVG235" s="31"/>
      <c r="DVH235" s="31"/>
      <c r="DVI235" s="31"/>
      <c r="DVJ235" s="31"/>
      <c r="DVK235" s="31"/>
      <c r="DVL235" s="31"/>
      <c r="DVM235" s="31"/>
      <c r="DVN235" s="31"/>
      <c r="DVO235" s="31"/>
      <c r="DVP235" s="31"/>
      <c r="DVQ235" s="31"/>
      <c r="DVR235" s="31"/>
      <c r="DVS235" s="31"/>
      <c r="DVT235" s="31"/>
      <c r="DVU235" s="31"/>
      <c r="DVV235" s="31"/>
      <c r="DVW235" s="31"/>
      <c r="DVX235" s="31"/>
      <c r="DVY235" s="31"/>
      <c r="DVZ235" s="31"/>
      <c r="DWA235" s="31"/>
      <c r="DWB235" s="31"/>
      <c r="DWC235" s="31"/>
      <c r="DWD235" s="31"/>
      <c r="DWE235" s="31"/>
      <c r="DWF235" s="31"/>
      <c r="DWG235" s="31"/>
      <c r="DWH235" s="31"/>
      <c r="DWI235" s="31"/>
      <c r="DWJ235" s="31"/>
      <c r="DWK235" s="31"/>
      <c r="DWL235" s="31"/>
      <c r="DWM235" s="31"/>
      <c r="DWN235" s="31"/>
      <c r="DWO235" s="31"/>
      <c r="DWP235" s="31"/>
      <c r="DWQ235" s="31"/>
      <c r="DWR235" s="31"/>
      <c r="DWS235" s="31"/>
      <c r="DWT235" s="31"/>
      <c r="DWU235" s="31"/>
      <c r="DWV235" s="31"/>
      <c r="DWW235" s="31"/>
      <c r="DWX235" s="31"/>
      <c r="DWY235" s="31"/>
      <c r="DWZ235" s="31"/>
      <c r="DXA235" s="31"/>
      <c r="DXB235" s="31"/>
      <c r="DXC235" s="31"/>
      <c r="DXD235" s="31"/>
      <c r="DXE235" s="31"/>
      <c r="DXF235" s="31"/>
      <c r="DXG235" s="31"/>
      <c r="DXH235" s="31"/>
      <c r="DXI235" s="31"/>
      <c r="DXJ235" s="31"/>
      <c r="DXK235" s="31"/>
      <c r="DXL235" s="31"/>
      <c r="DXM235" s="31"/>
      <c r="DXN235" s="31"/>
      <c r="DXO235" s="31"/>
      <c r="DXP235" s="31"/>
      <c r="DXQ235" s="31"/>
      <c r="DXR235" s="31"/>
      <c r="DXS235" s="31"/>
      <c r="DXT235" s="31"/>
      <c r="DXU235" s="31"/>
      <c r="DXV235" s="31"/>
      <c r="DXW235" s="31"/>
      <c r="DXX235" s="31"/>
      <c r="DXY235" s="31"/>
      <c r="DXZ235" s="31"/>
      <c r="DYA235" s="31"/>
      <c r="DYB235" s="31"/>
      <c r="DYC235" s="31"/>
      <c r="DYD235" s="31"/>
      <c r="DYE235" s="31"/>
      <c r="DYF235" s="31"/>
      <c r="DYG235" s="31"/>
      <c r="DYH235" s="31"/>
      <c r="DYI235" s="31"/>
      <c r="DYJ235" s="31"/>
      <c r="DYK235" s="31"/>
      <c r="DYL235" s="31"/>
      <c r="DYM235" s="31"/>
      <c r="DYN235" s="31"/>
      <c r="DYO235" s="31"/>
      <c r="DYP235" s="31"/>
      <c r="DYQ235" s="31"/>
      <c r="DYR235" s="31"/>
      <c r="DYS235" s="31"/>
      <c r="DYT235" s="31"/>
      <c r="DYU235" s="31"/>
      <c r="DYV235" s="31"/>
      <c r="DYW235" s="31"/>
      <c r="DYX235" s="31"/>
      <c r="DYY235" s="31"/>
      <c r="DYZ235" s="31"/>
      <c r="DZA235" s="31"/>
      <c r="DZB235" s="31"/>
      <c r="DZC235" s="31"/>
      <c r="DZD235" s="31"/>
      <c r="DZE235" s="31"/>
      <c r="DZF235" s="31"/>
      <c r="DZG235" s="31"/>
      <c r="DZH235" s="31"/>
      <c r="DZI235" s="31"/>
      <c r="DZJ235" s="31"/>
      <c r="DZK235" s="31"/>
      <c r="DZL235" s="31"/>
      <c r="DZM235" s="31"/>
      <c r="DZN235" s="31"/>
      <c r="DZO235" s="31"/>
      <c r="DZP235" s="31"/>
      <c r="DZQ235" s="31"/>
      <c r="DZR235" s="31"/>
      <c r="DZS235" s="31"/>
      <c r="DZT235" s="31"/>
      <c r="DZU235" s="31"/>
      <c r="DZV235" s="31"/>
      <c r="DZW235" s="31"/>
      <c r="DZX235" s="31"/>
      <c r="DZY235" s="31"/>
      <c r="DZZ235" s="31"/>
      <c r="EAA235" s="31"/>
      <c r="EAB235" s="31"/>
      <c r="EAC235" s="31"/>
      <c r="EAD235" s="31"/>
      <c r="EAE235" s="31"/>
      <c r="EAF235" s="31"/>
      <c r="EAG235" s="31"/>
      <c r="EAH235" s="31"/>
      <c r="EAI235" s="31"/>
      <c r="EAJ235" s="31"/>
      <c r="EAK235" s="31"/>
      <c r="EAL235" s="31"/>
      <c r="EAM235" s="31"/>
      <c r="EAN235" s="31"/>
      <c r="EAO235" s="31"/>
      <c r="EAP235" s="31"/>
      <c r="EAQ235" s="31"/>
      <c r="EAR235" s="31"/>
      <c r="EAS235" s="31"/>
      <c r="EAT235" s="31"/>
      <c r="EAU235" s="31"/>
      <c r="EAV235" s="31"/>
      <c r="EAW235" s="31"/>
      <c r="EAX235" s="31"/>
      <c r="EAY235" s="31"/>
      <c r="EAZ235" s="31"/>
      <c r="EBA235" s="31"/>
      <c r="EBB235" s="31"/>
      <c r="EBC235" s="31"/>
      <c r="EBD235" s="31"/>
      <c r="EBE235" s="31"/>
      <c r="EBF235" s="31"/>
      <c r="EBG235" s="31"/>
      <c r="EBH235" s="31"/>
      <c r="EBI235" s="31"/>
      <c r="EBJ235" s="31"/>
      <c r="EBK235" s="31"/>
      <c r="EBL235" s="31"/>
      <c r="EBM235" s="31"/>
      <c r="EBN235" s="31"/>
      <c r="EBO235" s="31"/>
      <c r="EBP235" s="31"/>
      <c r="EBQ235" s="31"/>
      <c r="EBR235" s="31"/>
      <c r="EBS235" s="31"/>
      <c r="EBT235" s="31"/>
      <c r="EBU235" s="31"/>
      <c r="EBV235" s="31"/>
      <c r="EBW235" s="31"/>
      <c r="EBX235" s="31"/>
      <c r="EBY235" s="31"/>
      <c r="EBZ235" s="31"/>
      <c r="ECA235" s="31"/>
      <c r="ECB235" s="31"/>
      <c r="ECC235" s="31"/>
      <c r="ECD235" s="31"/>
      <c r="ECE235" s="31"/>
      <c r="ECF235" s="31"/>
      <c r="ECG235" s="31"/>
      <c r="ECH235" s="31"/>
      <c r="ECI235" s="31"/>
      <c r="ECJ235" s="31"/>
      <c r="ECK235" s="31"/>
      <c r="ECL235" s="31"/>
      <c r="ECM235" s="31"/>
      <c r="ECN235" s="31"/>
      <c r="ECO235" s="31"/>
      <c r="ECP235" s="31"/>
      <c r="ECQ235" s="31"/>
      <c r="ECR235" s="31"/>
      <c r="ECS235" s="31"/>
      <c r="ECT235" s="31"/>
      <c r="ECU235" s="31"/>
      <c r="ECV235" s="31"/>
      <c r="ECW235" s="31"/>
      <c r="ECX235" s="31"/>
      <c r="ECY235" s="31"/>
      <c r="ECZ235" s="31"/>
      <c r="EDA235" s="31"/>
      <c r="EDB235" s="31"/>
      <c r="EDC235" s="31"/>
      <c r="EDD235" s="31"/>
      <c r="EDE235" s="31"/>
      <c r="EDF235" s="31"/>
      <c r="EDG235" s="31"/>
      <c r="EDH235" s="31"/>
      <c r="EDI235" s="31"/>
      <c r="EDJ235" s="31"/>
      <c r="EDK235" s="31"/>
      <c r="EDL235" s="31"/>
      <c r="EDM235" s="31"/>
      <c r="EDN235" s="31"/>
      <c r="EDO235" s="31"/>
      <c r="EDP235" s="31"/>
      <c r="EDQ235" s="31"/>
      <c r="EDR235" s="31"/>
      <c r="EDS235" s="31"/>
      <c r="EDT235" s="31"/>
      <c r="EDU235" s="31"/>
      <c r="EDV235" s="31"/>
      <c r="EDW235" s="31"/>
      <c r="EDX235" s="31"/>
      <c r="EDY235" s="31"/>
      <c r="EDZ235" s="31"/>
      <c r="EEA235" s="31"/>
      <c r="EEB235" s="31"/>
      <c r="EEC235" s="31"/>
      <c r="EED235" s="31"/>
      <c r="EEE235" s="31"/>
      <c r="EEF235" s="31"/>
      <c r="EEG235" s="31"/>
      <c r="EEH235" s="31"/>
      <c r="EEI235" s="31"/>
      <c r="EEJ235" s="31"/>
      <c r="EEK235" s="31"/>
      <c r="EEL235" s="31"/>
      <c r="EEM235" s="31"/>
      <c r="EEN235" s="31"/>
      <c r="EEO235" s="31"/>
      <c r="EEP235" s="31"/>
      <c r="EEQ235" s="31"/>
      <c r="EER235" s="31"/>
      <c r="EES235" s="31"/>
      <c r="EET235" s="31"/>
      <c r="EEU235" s="31"/>
      <c r="EEV235" s="31"/>
      <c r="EEW235" s="31"/>
      <c r="EEX235" s="31"/>
      <c r="EEY235" s="31"/>
      <c r="EEZ235" s="31"/>
      <c r="EFA235" s="31"/>
      <c r="EFB235" s="31"/>
      <c r="EFC235" s="31"/>
      <c r="EFD235" s="31"/>
      <c r="EFE235" s="31"/>
      <c r="EFF235" s="31"/>
      <c r="EFG235" s="31"/>
      <c r="EFH235" s="31"/>
      <c r="EFI235" s="31"/>
      <c r="EFJ235" s="31"/>
      <c r="EFK235" s="31"/>
      <c r="EFL235" s="31"/>
      <c r="EFM235" s="31"/>
      <c r="EFN235" s="31"/>
      <c r="EFO235" s="31"/>
      <c r="EFP235" s="31"/>
      <c r="EFQ235" s="31"/>
      <c r="EFR235" s="31"/>
      <c r="EFS235" s="31"/>
      <c r="EFT235" s="31"/>
      <c r="EFU235" s="31"/>
      <c r="EFV235" s="31"/>
      <c r="EFW235" s="31"/>
      <c r="EFX235" s="31"/>
      <c r="EFY235" s="31"/>
      <c r="EFZ235" s="31"/>
      <c r="EGA235" s="31"/>
      <c r="EGB235" s="31"/>
      <c r="EGC235" s="31"/>
      <c r="EGD235" s="31"/>
      <c r="EGE235" s="31"/>
      <c r="EGF235" s="31"/>
      <c r="EGG235" s="31"/>
      <c r="EGH235" s="31"/>
      <c r="EGI235" s="31"/>
      <c r="EGJ235" s="31"/>
      <c r="EGK235" s="31"/>
      <c r="EGL235" s="31"/>
      <c r="EGM235" s="31"/>
      <c r="EGN235" s="31"/>
      <c r="EGO235" s="31"/>
      <c r="EGP235" s="31"/>
      <c r="EGQ235" s="31"/>
      <c r="EGR235" s="31"/>
      <c r="EGS235" s="31"/>
      <c r="EGT235" s="31"/>
      <c r="EGU235" s="31"/>
      <c r="EGV235" s="31"/>
      <c r="EGW235" s="31"/>
      <c r="EGX235" s="31"/>
      <c r="EGY235" s="31"/>
      <c r="EGZ235" s="31"/>
      <c r="EHA235" s="31"/>
      <c r="EHB235" s="31"/>
      <c r="EHC235" s="31"/>
      <c r="EHD235" s="31"/>
      <c r="EHE235" s="31"/>
      <c r="EHF235" s="31"/>
      <c r="EHG235" s="31"/>
      <c r="EHH235" s="31"/>
      <c r="EHI235" s="31"/>
      <c r="EHJ235" s="31"/>
      <c r="EHK235" s="31"/>
      <c r="EHL235" s="31"/>
      <c r="EHM235" s="31"/>
      <c r="EHN235" s="31"/>
      <c r="EHO235" s="31"/>
      <c r="EHP235" s="31"/>
      <c r="EHQ235" s="31"/>
      <c r="EHR235" s="31"/>
      <c r="EHS235" s="31"/>
      <c r="EHT235" s="31"/>
      <c r="EHU235" s="31"/>
      <c r="EHV235" s="31"/>
      <c r="EHW235" s="31"/>
      <c r="EHX235" s="31"/>
      <c r="EHY235" s="31"/>
      <c r="EHZ235" s="31"/>
      <c r="EIA235" s="31"/>
      <c r="EIB235" s="31"/>
      <c r="EIC235" s="31"/>
      <c r="EID235" s="31"/>
      <c r="EIE235" s="31"/>
      <c r="EIF235" s="31"/>
      <c r="EIG235" s="31"/>
      <c r="EIH235" s="31"/>
      <c r="EII235" s="31"/>
      <c r="EIJ235" s="31"/>
      <c r="EIK235" s="31"/>
      <c r="EIL235" s="31"/>
      <c r="EIM235" s="31"/>
      <c r="EIN235" s="31"/>
      <c r="EIO235" s="31"/>
      <c r="EIP235" s="31"/>
      <c r="EIQ235" s="31"/>
      <c r="EIR235" s="31"/>
      <c r="EIS235" s="31"/>
      <c r="EIT235" s="31"/>
      <c r="EIU235" s="31"/>
      <c r="EIV235" s="31"/>
      <c r="EIW235" s="31"/>
      <c r="EIX235" s="31"/>
      <c r="EIY235" s="31"/>
      <c r="EIZ235" s="31"/>
      <c r="EJA235" s="31"/>
      <c r="EJB235" s="31"/>
      <c r="EJC235" s="31"/>
      <c r="EJD235" s="31"/>
      <c r="EJE235" s="31"/>
      <c r="EJF235" s="31"/>
      <c r="EJG235" s="31"/>
      <c r="EJH235" s="31"/>
      <c r="EJI235" s="31"/>
      <c r="EJJ235" s="31"/>
      <c r="EJK235" s="31"/>
      <c r="EJL235" s="31"/>
      <c r="EJM235" s="31"/>
      <c r="EJN235" s="31"/>
      <c r="EJO235" s="31"/>
      <c r="EJP235" s="31"/>
      <c r="EJQ235" s="31"/>
      <c r="EJR235" s="31"/>
      <c r="EJS235" s="31"/>
      <c r="EJT235" s="31"/>
      <c r="EJU235" s="31"/>
      <c r="EJV235" s="31"/>
      <c r="EJW235" s="31"/>
      <c r="EJX235" s="31"/>
      <c r="EJY235" s="31"/>
      <c r="EJZ235" s="31"/>
      <c r="EKA235" s="31"/>
      <c r="EKB235" s="31"/>
      <c r="EKC235" s="31"/>
      <c r="EKD235" s="31"/>
      <c r="EKE235" s="31"/>
      <c r="EKF235" s="31"/>
      <c r="EKG235" s="31"/>
      <c r="EKH235" s="31"/>
      <c r="EKI235" s="31"/>
      <c r="EKJ235" s="31"/>
      <c r="EKK235" s="31"/>
      <c r="EKL235" s="31"/>
      <c r="EKM235" s="31"/>
      <c r="EKN235" s="31"/>
      <c r="EKO235" s="31"/>
      <c r="EKP235" s="31"/>
      <c r="EKQ235" s="31"/>
      <c r="EKR235" s="31"/>
      <c r="EKS235" s="31"/>
      <c r="EKT235" s="31"/>
      <c r="EKU235" s="31"/>
      <c r="EKV235" s="31"/>
      <c r="EKW235" s="31"/>
      <c r="EKX235" s="31"/>
      <c r="EKY235" s="31"/>
      <c r="EKZ235" s="31"/>
      <c r="ELA235" s="31"/>
      <c r="ELB235" s="31"/>
      <c r="ELC235" s="31"/>
      <c r="ELD235" s="31"/>
      <c r="ELE235" s="31"/>
      <c r="ELF235" s="31"/>
      <c r="ELG235" s="31"/>
      <c r="ELH235" s="31"/>
      <c r="ELI235" s="31"/>
      <c r="ELJ235" s="31"/>
      <c r="ELK235" s="31"/>
      <c r="ELL235" s="31"/>
      <c r="ELM235" s="31"/>
      <c r="ELN235" s="31"/>
      <c r="ELO235" s="31"/>
      <c r="ELP235" s="31"/>
      <c r="ELQ235" s="31"/>
      <c r="ELR235" s="31"/>
      <c r="ELS235" s="31"/>
      <c r="ELT235" s="31"/>
      <c r="ELU235" s="31"/>
      <c r="ELV235" s="31"/>
      <c r="ELW235" s="31"/>
      <c r="ELX235" s="31"/>
      <c r="ELY235" s="31"/>
      <c r="ELZ235" s="31"/>
      <c r="EMA235" s="31"/>
      <c r="EMB235" s="31"/>
      <c r="EMC235" s="31"/>
      <c r="EMD235" s="31"/>
      <c r="EME235" s="31"/>
      <c r="EMF235" s="31"/>
      <c r="EMG235" s="31"/>
      <c r="EMH235" s="31"/>
      <c r="EMI235" s="31"/>
      <c r="EMJ235" s="31"/>
      <c r="EMK235" s="31"/>
      <c r="EML235" s="31"/>
      <c r="EMM235" s="31"/>
      <c r="EMN235" s="31"/>
      <c r="EMO235" s="31"/>
      <c r="EMP235" s="31"/>
      <c r="EMQ235" s="31"/>
      <c r="EMR235" s="31"/>
      <c r="EMS235" s="31"/>
      <c r="EMT235" s="31"/>
      <c r="EMU235" s="31"/>
      <c r="EMV235" s="31"/>
      <c r="EMW235" s="31"/>
      <c r="EMX235" s="31"/>
      <c r="EMY235" s="31"/>
      <c r="EMZ235" s="31"/>
      <c r="ENA235" s="31"/>
      <c r="ENB235" s="31"/>
      <c r="ENC235" s="31"/>
      <c r="END235" s="31"/>
      <c r="ENE235" s="31"/>
      <c r="ENF235" s="31"/>
      <c r="ENG235" s="31"/>
      <c r="ENH235" s="31"/>
      <c r="ENI235" s="31"/>
      <c r="ENJ235" s="31"/>
      <c r="ENK235" s="31"/>
      <c r="ENL235" s="31"/>
      <c r="ENM235" s="31"/>
      <c r="ENN235" s="31"/>
      <c r="ENO235" s="31"/>
      <c r="ENP235" s="31"/>
      <c r="ENQ235" s="31"/>
      <c r="ENR235" s="31"/>
      <c r="ENS235" s="31"/>
      <c r="ENT235" s="31"/>
      <c r="ENU235" s="31"/>
      <c r="ENV235" s="31"/>
      <c r="ENW235" s="31"/>
      <c r="ENX235" s="31"/>
      <c r="ENY235" s="31"/>
      <c r="ENZ235" s="31"/>
      <c r="EOA235" s="31"/>
      <c r="EOB235" s="31"/>
      <c r="EOC235" s="31"/>
      <c r="EOD235" s="31"/>
      <c r="EOE235" s="31"/>
      <c r="EOF235" s="31"/>
      <c r="EOG235" s="31"/>
      <c r="EOH235" s="31"/>
      <c r="EOI235" s="31"/>
      <c r="EOJ235" s="31"/>
      <c r="EOK235" s="31"/>
      <c r="EOL235" s="31"/>
      <c r="EOM235" s="31"/>
      <c r="EON235" s="31"/>
      <c r="EOO235" s="31"/>
      <c r="EOP235" s="31"/>
      <c r="EOQ235" s="31"/>
      <c r="EOR235" s="31"/>
      <c r="EOS235" s="31"/>
      <c r="EOT235" s="31"/>
      <c r="EOU235" s="31"/>
      <c r="EOV235" s="31"/>
      <c r="EOW235" s="31"/>
      <c r="EOX235" s="31"/>
      <c r="EOY235" s="31"/>
      <c r="EOZ235" s="31"/>
      <c r="EPA235" s="31"/>
      <c r="EPB235" s="31"/>
      <c r="EPC235" s="31"/>
      <c r="EPD235" s="31"/>
      <c r="EPE235" s="31"/>
      <c r="EPF235" s="31"/>
      <c r="EPG235" s="31"/>
      <c r="EPH235" s="31"/>
      <c r="EPI235" s="31"/>
      <c r="EPJ235" s="31"/>
      <c r="EPK235" s="31"/>
      <c r="EPL235" s="31"/>
      <c r="EPM235" s="31"/>
      <c r="EPN235" s="31"/>
      <c r="EPO235" s="31"/>
      <c r="EPP235" s="31"/>
      <c r="EPQ235" s="31"/>
      <c r="EPR235" s="31"/>
      <c r="EPS235" s="31"/>
      <c r="EPT235" s="31"/>
      <c r="EPU235" s="31"/>
      <c r="EPV235" s="31"/>
      <c r="EPW235" s="31"/>
      <c r="EPX235" s="31"/>
      <c r="EPY235" s="31"/>
      <c r="EPZ235" s="31"/>
      <c r="EQA235" s="31"/>
      <c r="EQB235" s="31"/>
      <c r="EQC235" s="31"/>
      <c r="EQD235" s="31"/>
      <c r="EQE235" s="31"/>
      <c r="EQF235" s="31"/>
      <c r="EQG235" s="31"/>
      <c r="EQH235" s="31"/>
      <c r="EQI235" s="31"/>
      <c r="EQJ235" s="31"/>
      <c r="EQK235" s="31"/>
      <c r="EQL235" s="31"/>
      <c r="EQM235" s="31"/>
      <c r="EQN235" s="31"/>
      <c r="EQO235" s="31"/>
      <c r="EQP235" s="31"/>
      <c r="EQQ235" s="31"/>
      <c r="EQR235" s="31"/>
      <c r="EQS235" s="31"/>
      <c r="EQT235" s="31"/>
      <c r="EQU235" s="31"/>
      <c r="EQV235" s="31"/>
      <c r="EQW235" s="31"/>
      <c r="EQX235" s="31"/>
      <c r="EQY235" s="31"/>
      <c r="EQZ235" s="31"/>
      <c r="ERA235" s="31"/>
      <c r="ERB235" s="31"/>
      <c r="ERC235" s="31"/>
      <c r="ERD235" s="31"/>
      <c r="ERE235" s="31"/>
      <c r="ERF235" s="31"/>
      <c r="ERG235" s="31"/>
      <c r="ERH235" s="31"/>
      <c r="ERI235" s="31"/>
      <c r="ERJ235" s="31"/>
      <c r="ERK235" s="31"/>
      <c r="ERL235" s="31"/>
      <c r="ERM235" s="31"/>
      <c r="ERN235" s="31"/>
      <c r="ERO235" s="31"/>
      <c r="ERP235" s="31"/>
      <c r="ERQ235" s="31"/>
      <c r="ERR235" s="31"/>
      <c r="ERS235" s="31"/>
      <c r="ERT235" s="31"/>
      <c r="ERU235" s="31"/>
      <c r="ERV235" s="31"/>
      <c r="ERW235" s="31"/>
      <c r="ERX235" s="31"/>
      <c r="ERY235" s="31"/>
      <c r="ERZ235" s="31"/>
      <c r="ESA235" s="31"/>
      <c r="ESB235" s="31"/>
      <c r="ESC235" s="31"/>
      <c r="ESD235" s="31"/>
      <c r="ESE235" s="31"/>
      <c r="ESF235" s="31"/>
      <c r="ESG235" s="31"/>
      <c r="ESH235" s="31"/>
      <c r="ESI235" s="31"/>
      <c r="ESJ235" s="31"/>
      <c r="ESK235" s="31"/>
      <c r="ESL235" s="31"/>
      <c r="ESM235" s="31"/>
      <c r="ESN235" s="31"/>
      <c r="ESO235" s="31"/>
      <c r="ESP235" s="31"/>
      <c r="ESQ235" s="31"/>
      <c r="ESR235" s="31"/>
      <c r="ESS235" s="31"/>
      <c r="EST235" s="31"/>
      <c r="ESU235" s="31"/>
      <c r="ESV235" s="31"/>
      <c r="ESW235" s="31"/>
      <c r="ESX235" s="31"/>
      <c r="ESY235" s="31"/>
      <c r="ESZ235" s="31"/>
      <c r="ETA235" s="31"/>
      <c r="ETB235" s="31"/>
      <c r="ETC235" s="31"/>
      <c r="ETD235" s="31"/>
      <c r="ETE235" s="31"/>
      <c r="ETF235" s="31"/>
      <c r="ETG235" s="31"/>
      <c r="ETH235" s="31"/>
      <c r="ETI235" s="31"/>
      <c r="ETJ235" s="31"/>
      <c r="ETK235" s="31"/>
      <c r="ETL235" s="31"/>
      <c r="ETM235" s="31"/>
      <c r="ETN235" s="31"/>
      <c r="ETO235" s="31"/>
      <c r="ETP235" s="31"/>
      <c r="ETQ235" s="31"/>
      <c r="ETR235" s="31"/>
      <c r="ETS235" s="31"/>
      <c r="ETT235" s="31"/>
      <c r="ETU235" s="31"/>
      <c r="ETV235" s="31"/>
      <c r="ETW235" s="31"/>
      <c r="ETX235" s="31"/>
      <c r="ETY235" s="31"/>
      <c r="ETZ235" s="31"/>
      <c r="EUA235" s="31"/>
      <c r="EUB235" s="31"/>
      <c r="EUC235" s="31"/>
      <c r="EUD235" s="31"/>
      <c r="EUE235" s="31"/>
      <c r="EUF235" s="31"/>
      <c r="EUG235" s="31"/>
      <c r="EUH235" s="31"/>
      <c r="EUI235" s="31"/>
      <c r="EUJ235" s="31"/>
      <c r="EUK235" s="31"/>
      <c r="EUL235" s="31"/>
      <c r="EUM235" s="31"/>
      <c r="EUN235" s="31"/>
      <c r="EUO235" s="31"/>
      <c r="EUP235" s="31"/>
      <c r="EUQ235" s="31"/>
      <c r="EUR235" s="31"/>
      <c r="EUS235" s="31"/>
      <c r="EUT235" s="31"/>
      <c r="EUU235" s="31"/>
      <c r="EUV235" s="31"/>
      <c r="EUW235" s="31"/>
      <c r="EUX235" s="31"/>
      <c r="EUY235" s="31"/>
      <c r="EUZ235" s="31"/>
      <c r="EVA235" s="31"/>
      <c r="EVB235" s="31"/>
      <c r="EVC235" s="31"/>
      <c r="EVD235" s="31"/>
      <c r="EVE235" s="31"/>
      <c r="EVF235" s="31"/>
      <c r="EVG235" s="31"/>
      <c r="EVH235" s="31"/>
      <c r="EVI235" s="31"/>
      <c r="EVJ235" s="31"/>
      <c r="EVK235" s="31"/>
      <c r="EVL235" s="31"/>
      <c r="EVM235" s="31"/>
      <c r="EVN235" s="31"/>
      <c r="EVO235" s="31"/>
      <c r="EVP235" s="31"/>
      <c r="EVQ235" s="31"/>
      <c r="EVR235" s="31"/>
      <c r="EVS235" s="31"/>
      <c r="EVT235" s="31"/>
      <c r="EVU235" s="31"/>
      <c r="EVV235" s="31"/>
      <c r="EVW235" s="31"/>
      <c r="EVX235" s="31"/>
      <c r="EVY235" s="31"/>
      <c r="EVZ235" s="31"/>
      <c r="EWA235" s="31"/>
      <c r="EWB235" s="31"/>
      <c r="EWC235" s="31"/>
      <c r="EWD235" s="31"/>
      <c r="EWE235" s="31"/>
      <c r="EWF235" s="31"/>
      <c r="EWG235" s="31"/>
      <c r="EWH235" s="31"/>
      <c r="EWI235" s="31"/>
      <c r="EWJ235" s="31"/>
      <c r="EWK235" s="31"/>
      <c r="EWL235" s="31"/>
      <c r="EWM235" s="31"/>
      <c r="EWN235" s="31"/>
      <c r="EWO235" s="31"/>
      <c r="EWP235" s="31"/>
      <c r="EWQ235" s="31"/>
      <c r="EWR235" s="31"/>
      <c r="EWS235" s="31"/>
      <c r="EWT235" s="31"/>
      <c r="EWU235" s="31"/>
      <c r="EWV235" s="31"/>
      <c r="EWW235" s="31"/>
      <c r="EWX235" s="31"/>
      <c r="EWY235" s="31"/>
      <c r="EWZ235" s="31"/>
      <c r="EXA235" s="31"/>
      <c r="EXB235" s="31"/>
      <c r="EXC235" s="31"/>
      <c r="EXD235" s="31"/>
      <c r="EXE235" s="31"/>
      <c r="EXF235" s="31"/>
      <c r="EXG235" s="31"/>
      <c r="EXH235" s="31"/>
      <c r="EXI235" s="31"/>
      <c r="EXJ235" s="31"/>
      <c r="EXK235" s="31"/>
      <c r="EXL235" s="31"/>
      <c r="EXM235" s="31"/>
      <c r="EXN235" s="31"/>
      <c r="EXO235" s="31"/>
      <c r="EXP235" s="31"/>
      <c r="EXQ235" s="31"/>
      <c r="EXR235" s="31"/>
      <c r="EXS235" s="31"/>
      <c r="EXT235" s="31"/>
      <c r="EXU235" s="31"/>
      <c r="EXV235" s="31"/>
      <c r="EXW235" s="31"/>
      <c r="EXX235" s="31"/>
      <c r="EXY235" s="31"/>
      <c r="EXZ235" s="31"/>
      <c r="EYA235" s="31"/>
      <c r="EYB235" s="31"/>
      <c r="EYC235" s="31"/>
      <c r="EYD235" s="31"/>
      <c r="EYE235" s="31"/>
      <c r="EYF235" s="31"/>
      <c r="EYG235" s="31"/>
      <c r="EYH235" s="31"/>
      <c r="EYI235" s="31"/>
      <c r="EYJ235" s="31"/>
      <c r="EYK235" s="31"/>
      <c r="EYL235" s="31"/>
      <c r="EYM235" s="31"/>
      <c r="EYN235" s="31"/>
      <c r="EYO235" s="31"/>
      <c r="EYP235" s="31"/>
      <c r="EYQ235" s="31"/>
      <c r="EYR235" s="31"/>
      <c r="EYS235" s="31"/>
      <c r="EYT235" s="31"/>
      <c r="EYU235" s="31"/>
      <c r="EYV235" s="31"/>
      <c r="EYW235" s="31"/>
      <c r="EYX235" s="31"/>
      <c r="EYY235" s="31"/>
      <c r="EYZ235" s="31"/>
      <c r="EZA235" s="31"/>
      <c r="EZB235" s="31"/>
      <c r="EZC235" s="31"/>
      <c r="EZD235" s="31"/>
      <c r="EZE235" s="31"/>
      <c r="EZF235" s="31"/>
      <c r="EZG235" s="31"/>
      <c r="EZH235" s="31"/>
      <c r="EZI235" s="31"/>
      <c r="EZJ235" s="31"/>
      <c r="EZK235" s="31"/>
      <c r="EZL235" s="31"/>
      <c r="EZM235" s="31"/>
      <c r="EZN235" s="31"/>
      <c r="EZO235" s="31"/>
      <c r="EZP235" s="31"/>
      <c r="EZQ235" s="31"/>
      <c r="EZR235" s="31"/>
      <c r="EZS235" s="31"/>
      <c r="EZT235" s="31"/>
      <c r="EZU235" s="31"/>
      <c r="EZV235" s="31"/>
      <c r="EZW235" s="31"/>
      <c r="EZX235" s="31"/>
      <c r="EZY235" s="31"/>
      <c r="EZZ235" s="31"/>
      <c r="FAA235" s="31"/>
      <c r="FAB235" s="31"/>
      <c r="FAC235" s="31"/>
      <c r="FAD235" s="31"/>
      <c r="FAE235" s="31"/>
      <c r="FAF235" s="31"/>
      <c r="FAG235" s="31"/>
      <c r="FAH235" s="31"/>
      <c r="FAI235" s="31"/>
      <c r="FAJ235" s="31"/>
      <c r="FAK235" s="31"/>
      <c r="FAL235" s="31"/>
      <c r="FAM235" s="31"/>
      <c r="FAN235" s="31"/>
      <c r="FAO235" s="31"/>
      <c r="FAP235" s="31"/>
      <c r="FAQ235" s="31"/>
      <c r="FAR235" s="31"/>
      <c r="FAS235" s="31"/>
      <c r="FAT235" s="31"/>
      <c r="FAU235" s="31"/>
      <c r="FAV235" s="31"/>
      <c r="FAW235" s="31"/>
      <c r="FAX235" s="31"/>
      <c r="FAY235" s="31"/>
      <c r="FAZ235" s="31"/>
      <c r="FBA235" s="31"/>
      <c r="FBB235" s="31"/>
      <c r="FBC235" s="31"/>
      <c r="FBD235" s="31"/>
      <c r="FBE235" s="31"/>
      <c r="FBF235" s="31"/>
      <c r="FBG235" s="31"/>
      <c r="FBH235" s="31"/>
      <c r="FBI235" s="31"/>
      <c r="FBJ235" s="31"/>
      <c r="FBK235" s="31"/>
      <c r="FBL235" s="31"/>
      <c r="FBM235" s="31"/>
      <c r="FBN235" s="31"/>
      <c r="FBO235" s="31"/>
      <c r="FBP235" s="31"/>
      <c r="FBQ235" s="31"/>
      <c r="FBR235" s="31"/>
      <c r="FBS235" s="31"/>
      <c r="FBT235" s="31"/>
      <c r="FBU235" s="31"/>
      <c r="FBV235" s="31"/>
      <c r="FBW235" s="31"/>
      <c r="FBX235" s="31"/>
      <c r="FBY235" s="31"/>
      <c r="FBZ235" s="31"/>
      <c r="FCA235" s="31"/>
      <c r="FCB235" s="31"/>
      <c r="FCC235" s="31"/>
      <c r="FCD235" s="31"/>
      <c r="FCE235" s="31"/>
      <c r="FCF235" s="31"/>
      <c r="FCG235" s="31"/>
      <c r="FCH235" s="31"/>
      <c r="FCI235" s="31"/>
      <c r="FCJ235" s="31"/>
      <c r="FCK235" s="31"/>
      <c r="FCL235" s="31"/>
      <c r="FCM235" s="31"/>
      <c r="FCN235" s="31"/>
      <c r="FCO235" s="31"/>
      <c r="FCP235" s="31"/>
      <c r="FCQ235" s="31"/>
      <c r="FCR235" s="31"/>
      <c r="FCS235" s="31"/>
      <c r="FCT235" s="31"/>
      <c r="FCU235" s="31"/>
      <c r="FCV235" s="31"/>
      <c r="FCW235" s="31"/>
      <c r="FCX235" s="31"/>
      <c r="FCY235" s="31"/>
      <c r="FCZ235" s="31"/>
      <c r="FDA235" s="31"/>
      <c r="FDB235" s="31"/>
      <c r="FDC235" s="31"/>
      <c r="FDD235" s="31"/>
      <c r="FDE235" s="31"/>
      <c r="FDF235" s="31"/>
      <c r="FDG235" s="31"/>
      <c r="FDH235" s="31"/>
      <c r="FDI235" s="31"/>
      <c r="FDJ235" s="31"/>
      <c r="FDK235" s="31"/>
      <c r="FDL235" s="31"/>
      <c r="FDM235" s="31"/>
      <c r="FDN235" s="31"/>
      <c r="FDO235" s="31"/>
      <c r="FDP235" s="31"/>
      <c r="FDQ235" s="31"/>
      <c r="FDR235" s="31"/>
      <c r="FDS235" s="31"/>
      <c r="FDT235" s="31"/>
      <c r="FDU235" s="31"/>
      <c r="FDV235" s="31"/>
      <c r="FDW235" s="31"/>
      <c r="FDX235" s="31"/>
      <c r="FDY235" s="31"/>
      <c r="FDZ235" s="31"/>
      <c r="FEA235" s="31"/>
      <c r="FEB235" s="31"/>
      <c r="FEC235" s="31"/>
      <c r="FED235" s="31"/>
      <c r="FEE235" s="31"/>
      <c r="FEF235" s="31"/>
      <c r="FEG235" s="31"/>
      <c r="FEH235" s="31"/>
      <c r="FEI235" s="31"/>
      <c r="FEJ235" s="31"/>
      <c r="FEK235" s="31"/>
      <c r="FEL235" s="31"/>
      <c r="FEM235" s="31"/>
      <c r="FEN235" s="31"/>
      <c r="FEO235" s="31"/>
      <c r="FEP235" s="31"/>
      <c r="FEQ235" s="31"/>
      <c r="FER235" s="31"/>
      <c r="FES235" s="31"/>
      <c r="FET235" s="31"/>
      <c r="FEU235" s="31"/>
      <c r="FEV235" s="31"/>
      <c r="FEW235" s="31"/>
      <c r="FEX235" s="31"/>
      <c r="FEY235" s="31"/>
      <c r="FEZ235" s="31"/>
      <c r="FFA235" s="31"/>
      <c r="FFB235" s="31"/>
      <c r="FFC235" s="31"/>
      <c r="FFD235" s="31"/>
      <c r="FFE235" s="31"/>
      <c r="FFF235" s="31"/>
      <c r="FFG235" s="31"/>
      <c r="FFH235" s="31"/>
      <c r="FFI235" s="31"/>
      <c r="FFJ235" s="31"/>
      <c r="FFK235" s="31"/>
      <c r="FFL235" s="31"/>
      <c r="FFM235" s="31"/>
      <c r="FFN235" s="31"/>
      <c r="FFO235" s="31"/>
      <c r="FFP235" s="31"/>
      <c r="FFQ235" s="31"/>
      <c r="FFR235" s="31"/>
      <c r="FFS235" s="31"/>
      <c r="FFT235" s="31"/>
      <c r="FFU235" s="31"/>
      <c r="FFV235" s="31"/>
      <c r="FFW235" s="31"/>
      <c r="FFX235" s="31"/>
      <c r="FFY235" s="31"/>
      <c r="FFZ235" s="31"/>
      <c r="FGA235" s="31"/>
      <c r="FGB235" s="31"/>
      <c r="FGC235" s="31"/>
      <c r="FGD235" s="31"/>
      <c r="FGE235" s="31"/>
      <c r="FGF235" s="31"/>
      <c r="FGG235" s="31"/>
      <c r="FGH235" s="31"/>
      <c r="FGI235" s="31"/>
      <c r="FGJ235" s="31"/>
      <c r="FGK235" s="31"/>
      <c r="FGL235" s="31"/>
      <c r="FGM235" s="31"/>
      <c r="FGN235" s="31"/>
      <c r="FGO235" s="31"/>
      <c r="FGP235" s="31"/>
      <c r="FGQ235" s="31"/>
      <c r="FGR235" s="31"/>
      <c r="FGS235" s="31"/>
      <c r="FGT235" s="31"/>
      <c r="FGU235" s="31"/>
      <c r="FGV235" s="31"/>
      <c r="FGW235" s="31"/>
      <c r="FGX235" s="31"/>
      <c r="FGY235" s="31"/>
      <c r="FGZ235" s="31"/>
      <c r="FHA235" s="31"/>
      <c r="FHB235" s="31"/>
      <c r="FHC235" s="31"/>
      <c r="FHD235" s="31"/>
      <c r="FHE235" s="31"/>
      <c r="FHF235" s="31"/>
      <c r="FHG235" s="31"/>
      <c r="FHH235" s="31"/>
      <c r="FHI235" s="31"/>
      <c r="FHJ235" s="31"/>
      <c r="FHK235" s="31"/>
      <c r="FHL235" s="31"/>
      <c r="FHM235" s="31"/>
      <c r="FHN235" s="31"/>
      <c r="FHO235" s="31"/>
      <c r="FHP235" s="31"/>
      <c r="FHQ235" s="31"/>
      <c r="FHR235" s="31"/>
      <c r="FHS235" s="31"/>
      <c r="FHT235" s="31"/>
      <c r="FHU235" s="31"/>
      <c r="FHV235" s="31"/>
      <c r="FHW235" s="31"/>
      <c r="FHX235" s="31"/>
      <c r="FHY235" s="31"/>
      <c r="FHZ235" s="31"/>
      <c r="FIA235" s="31"/>
      <c r="FIB235" s="31"/>
      <c r="FIC235" s="31"/>
      <c r="FID235" s="31"/>
      <c r="FIE235" s="31"/>
      <c r="FIF235" s="31"/>
      <c r="FIG235" s="31"/>
      <c r="FIH235" s="31"/>
      <c r="FII235" s="31"/>
      <c r="FIJ235" s="31"/>
      <c r="FIK235" s="31"/>
      <c r="FIL235" s="31"/>
      <c r="FIM235" s="31"/>
      <c r="FIN235" s="31"/>
      <c r="FIO235" s="31"/>
      <c r="FIP235" s="31"/>
      <c r="FIQ235" s="31"/>
      <c r="FIR235" s="31"/>
      <c r="FIS235" s="31"/>
      <c r="FIT235" s="31"/>
      <c r="FIU235" s="31"/>
      <c r="FIV235" s="31"/>
      <c r="FIW235" s="31"/>
      <c r="FIX235" s="31"/>
      <c r="FIY235" s="31"/>
      <c r="FIZ235" s="31"/>
      <c r="FJA235" s="31"/>
      <c r="FJB235" s="31"/>
      <c r="FJC235" s="31"/>
      <c r="FJD235" s="31"/>
      <c r="FJE235" s="31"/>
      <c r="FJF235" s="31"/>
      <c r="FJG235" s="31"/>
      <c r="FJH235" s="31"/>
      <c r="FJI235" s="31"/>
      <c r="FJJ235" s="31"/>
      <c r="FJK235" s="31"/>
      <c r="FJL235" s="31"/>
      <c r="FJM235" s="31"/>
      <c r="FJN235" s="31"/>
      <c r="FJO235" s="31"/>
      <c r="FJP235" s="31"/>
      <c r="FJQ235" s="31"/>
      <c r="FJR235" s="31"/>
      <c r="FJS235" s="31"/>
      <c r="FJT235" s="31"/>
      <c r="FJU235" s="31"/>
      <c r="FJV235" s="31"/>
      <c r="FJW235" s="31"/>
      <c r="FJX235" s="31"/>
      <c r="FJY235" s="31"/>
      <c r="FJZ235" s="31"/>
      <c r="FKA235" s="31"/>
      <c r="FKB235" s="31"/>
      <c r="FKC235" s="31"/>
      <c r="FKD235" s="31"/>
      <c r="FKE235" s="31"/>
      <c r="FKF235" s="31"/>
      <c r="FKG235" s="31"/>
      <c r="FKH235" s="31"/>
      <c r="FKI235" s="31"/>
      <c r="FKJ235" s="31"/>
      <c r="FKK235" s="31"/>
      <c r="FKL235" s="31"/>
      <c r="FKM235" s="31"/>
      <c r="FKN235" s="31"/>
      <c r="FKO235" s="31"/>
      <c r="FKP235" s="31"/>
      <c r="FKQ235" s="31"/>
      <c r="FKR235" s="31"/>
      <c r="FKS235" s="31"/>
      <c r="FKT235" s="31"/>
      <c r="FKU235" s="31"/>
      <c r="FKV235" s="31"/>
      <c r="FKW235" s="31"/>
      <c r="FKX235" s="31"/>
      <c r="FKY235" s="31"/>
      <c r="FKZ235" s="31"/>
      <c r="FLA235" s="31"/>
      <c r="FLB235" s="31"/>
      <c r="FLC235" s="31"/>
      <c r="FLD235" s="31"/>
      <c r="FLE235" s="31"/>
      <c r="FLF235" s="31"/>
      <c r="FLG235" s="31"/>
      <c r="FLH235" s="31"/>
      <c r="FLI235" s="31"/>
      <c r="FLJ235" s="31"/>
      <c r="FLK235" s="31"/>
      <c r="FLL235" s="31"/>
      <c r="FLM235" s="31"/>
      <c r="FLN235" s="31"/>
      <c r="FLO235" s="31"/>
      <c r="FLP235" s="31"/>
      <c r="FLQ235" s="31"/>
      <c r="FLR235" s="31"/>
      <c r="FLS235" s="31"/>
      <c r="FLT235" s="31"/>
      <c r="FLU235" s="31"/>
      <c r="FLV235" s="31"/>
      <c r="FLW235" s="31"/>
      <c r="FLX235" s="31"/>
      <c r="FLY235" s="31"/>
      <c r="FLZ235" s="31"/>
      <c r="FMA235" s="31"/>
      <c r="FMB235" s="31"/>
      <c r="FMC235" s="31"/>
      <c r="FMD235" s="31"/>
      <c r="FME235" s="31"/>
      <c r="FMF235" s="31"/>
      <c r="FMG235" s="31"/>
      <c r="FMH235" s="31"/>
      <c r="FMI235" s="31"/>
      <c r="FMJ235" s="31"/>
      <c r="FMK235" s="31"/>
      <c r="FML235" s="31"/>
      <c r="FMM235" s="31"/>
      <c r="FMN235" s="31"/>
      <c r="FMO235" s="31"/>
      <c r="FMP235" s="31"/>
      <c r="FMQ235" s="31"/>
      <c r="FMR235" s="31"/>
      <c r="FMS235" s="31"/>
      <c r="FMT235" s="31"/>
      <c r="FMU235" s="31"/>
      <c r="FMV235" s="31"/>
      <c r="FMW235" s="31"/>
      <c r="FMX235" s="31"/>
      <c r="FMY235" s="31"/>
      <c r="FMZ235" s="31"/>
      <c r="FNA235" s="31"/>
      <c r="FNB235" s="31"/>
      <c r="FNC235" s="31"/>
      <c r="FND235" s="31"/>
      <c r="FNE235" s="31"/>
      <c r="FNF235" s="31"/>
      <c r="FNG235" s="31"/>
      <c r="FNH235" s="31"/>
      <c r="FNI235" s="31"/>
      <c r="FNJ235" s="31"/>
      <c r="FNK235" s="31"/>
      <c r="FNL235" s="31"/>
      <c r="FNM235" s="31"/>
      <c r="FNN235" s="31"/>
      <c r="FNO235" s="31"/>
      <c r="FNP235" s="31"/>
      <c r="FNQ235" s="31"/>
      <c r="FNR235" s="31"/>
      <c r="FNS235" s="31"/>
      <c r="FNT235" s="31"/>
      <c r="FNU235" s="31"/>
      <c r="FNV235" s="31"/>
      <c r="FNW235" s="31"/>
      <c r="FNX235" s="31"/>
      <c r="FNY235" s="31"/>
      <c r="FNZ235" s="31"/>
      <c r="FOA235" s="31"/>
      <c r="FOB235" s="31"/>
      <c r="FOC235" s="31"/>
      <c r="FOD235" s="31"/>
      <c r="FOE235" s="31"/>
      <c r="FOF235" s="31"/>
      <c r="FOG235" s="31"/>
      <c r="FOH235" s="31"/>
      <c r="FOI235" s="31"/>
      <c r="FOJ235" s="31"/>
      <c r="FOK235" s="31"/>
      <c r="FOL235" s="31"/>
      <c r="FOM235" s="31"/>
      <c r="FON235" s="31"/>
      <c r="FOO235" s="31"/>
      <c r="FOP235" s="31"/>
      <c r="FOQ235" s="31"/>
      <c r="FOR235" s="31"/>
      <c r="FOS235" s="31"/>
      <c r="FOT235" s="31"/>
      <c r="FOU235" s="31"/>
      <c r="FOV235" s="31"/>
      <c r="FOW235" s="31"/>
      <c r="FOX235" s="31"/>
      <c r="FOY235" s="31"/>
      <c r="FOZ235" s="31"/>
      <c r="FPA235" s="31"/>
      <c r="FPB235" s="31"/>
      <c r="FPC235" s="31"/>
      <c r="FPD235" s="31"/>
      <c r="FPE235" s="31"/>
      <c r="FPF235" s="31"/>
      <c r="FPG235" s="31"/>
      <c r="FPH235" s="31"/>
      <c r="FPI235" s="31"/>
      <c r="FPJ235" s="31"/>
      <c r="FPK235" s="31"/>
      <c r="FPL235" s="31"/>
      <c r="FPM235" s="31"/>
      <c r="FPN235" s="31"/>
      <c r="FPO235" s="31"/>
      <c r="FPP235" s="31"/>
      <c r="FPQ235" s="31"/>
      <c r="FPR235" s="31"/>
      <c r="FPS235" s="31"/>
      <c r="FPT235" s="31"/>
      <c r="FPU235" s="31"/>
      <c r="FPV235" s="31"/>
      <c r="FPW235" s="31"/>
      <c r="FPX235" s="31"/>
      <c r="FPY235" s="31"/>
      <c r="FPZ235" s="31"/>
      <c r="FQA235" s="31"/>
      <c r="FQB235" s="31"/>
      <c r="FQC235" s="31"/>
      <c r="FQD235" s="31"/>
      <c r="FQE235" s="31"/>
      <c r="FQF235" s="31"/>
      <c r="FQG235" s="31"/>
      <c r="FQH235" s="31"/>
      <c r="FQI235" s="31"/>
      <c r="FQJ235" s="31"/>
      <c r="FQK235" s="31"/>
      <c r="FQL235" s="31"/>
      <c r="FQM235" s="31"/>
      <c r="FQN235" s="31"/>
      <c r="FQO235" s="31"/>
      <c r="FQP235" s="31"/>
      <c r="FQQ235" s="31"/>
      <c r="FQR235" s="31"/>
      <c r="FQS235" s="31"/>
      <c r="FQT235" s="31"/>
      <c r="FQU235" s="31"/>
      <c r="FQV235" s="31"/>
      <c r="FQW235" s="31"/>
      <c r="FQX235" s="31"/>
      <c r="FQY235" s="31"/>
      <c r="FQZ235" s="31"/>
      <c r="FRA235" s="31"/>
      <c r="FRB235" s="31"/>
      <c r="FRC235" s="31"/>
      <c r="FRD235" s="31"/>
      <c r="FRE235" s="31"/>
      <c r="FRF235" s="31"/>
      <c r="FRG235" s="31"/>
      <c r="FRH235" s="31"/>
      <c r="FRI235" s="31"/>
      <c r="FRJ235" s="31"/>
      <c r="FRK235" s="31"/>
      <c r="FRL235" s="31"/>
      <c r="FRM235" s="31"/>
      <c r="FRN235" s="31"/>
      <c r="FRO235" s="31"/>
      <c r="FRP235" s="31"/>
      <c r="FRQ235" s="31"/>
      <c r="FRR235" s="31"/>
      <c r="FRS235" s="31"/>
      <c r="FRT235" s="31"/>
      <c r="FRU235" s="31"/>
      <c r="FRV235" s="31"/>
      <c r="FRW235" s="31"/>
      <c r="FRX235" s="31"/>
      <c r="FRY235" s="31"/>
      <c r="FRZ235" s="31"/>
      <c r="FSA235" s="31"/>
      <c r="FSB235" s="31"/>
      <c r="FSC235" s="31"/>
      <c r="FSD235" s="31"/>
      <c r="FSE235" s="31"/>
      <c r="FSF235" s="31"/>
      <c r="FSG235" s="31"/>
      <c r="FSH235" s="31"/>
      <c r="FSI235" s="31"/>
      <c r="FSJ235" s="31"/>
      <c r="FSK235" s="31"/>
      <c r="FSL235" s="31"/>
      <c r="FSM235" s="31"/>
      <c r="FSN235" s="31"/>
      <c r="FSO235" s="31"/>
      <c r="FSP235" s="31"/>
      <c r="FSQ235" s="31"/>
      <c r="FSR235" s="31"/>
      <c r="FSS235" s="31"/>
      <c r="FST235" s="31"/>
      <c r="FSU235" s="31"/>
      <c r="FSV235" s="31"/>
      <c r="FSW235" s="31"/>
      <c r="FSX235" s="31"/>
      <c r="FSY235" s="31"/>
      <c r="FSZ235" s="31"/>
      <c r="FTA235" s="31"/>
      <c r="FTB235" s="31"/>
      <c r="FTC235" s="31"/>
      <c r="FTD235" s="31"/>
      <c r="FTE235" s="31"/>
      <c r="FTF235" s="31"/>
      <c r="FTG235" s="31"/>
      <c r="FTH235" s="31"/>
      <c r="FTI235" s="31"/>
      <c r="FTJ235" s="31"/>
      <c r="FTK235" s="31"/>
      <c r="FTL235" s="31"/>
      <c r="FTM235" s="31"/>
      <c r="FTN235" s="31"/>
      <c r="FTO235" s="31"/>
      <c r="FTP235" s="31"/>
      <c r="FTQ235" s="31"/>
      <c r="FTR235" s="31"/>
      <c r="FTS235" s="31"/>
      <c r="FTT235" s="31"/>
      <c r="FTU235" s="31"/>
      <c r="FTV235" s="31"/>
      <c r="FTW235" s="31"/>
      <c r="FTX235" s="31"/>
      <c r="FTY235" s="31"/>
      <c r="FTZ235" s="31"/>
      <c r="FUA235" s="31"/>
      <c r="FUB235" s="31"/>
      <c r="FUC235" s="31"/>
      <c r="FUD235" s="31"/>
      <c r="FUE235" s="31"/>
      <c r="FUF235" s="31"/>
      <c r="FUG235" s="31"/>
      <c r="FUH235" s="31"/>
      <c r="FUI235" s="31"/>
      <c r="FUJ235" s="31"/>
      <c r="FUK235" s="31"/>
      <c r="FUL235" s="31"/>
      <c r="FUM235" s="31"/>
      <c r="FUN235" s="31"/>
      <c r="FUO235" s="31"/>
      <c r="FUP235" s="31"/>
      <c r="FUQ235" s="31"/>
      <c r="FUR235" s="31"/>
      <c r="FUS235" s="31"/>
      <c r="FUT235" s="31"/>
      <c r="FUU235" s="31"/>
      <c r="FUV235" s="31"/>
      <c r="FUW235" s="31"/>
      <c r="FUX235" s="31"/>
      <c r="FUY235" s="31"/>
      <c r="FUZ235" s="31"/>
      <c r="FVA235" s="31"/>
      <c r="FVB235" s="31"/>
      <c r="FVC235" s="31"/>
      <c r="FVD235" s="31"/>
      <c r="FVE235" s="31"/>
      <c r="FVF235" s="31"/>
      <c r="FVG235" s="31"/>
      <c r="FVH235" s="31"/>
      <c r="FVI235" s="31"/>
      <c r="FVJ235" s="31"/>
      <c r="FVK235" s="31"/>
      <c r="FVL235" s="31"/>
      <c r="FVM235" s="31"/>
      <c r="FVN235" s="31"/>
      <c r="FVO235" s="31"/>
      <c r="FVP235" s="31"/>
      <c r="FVQ235" s="31"/>
      <c r="FVR235" s="31"/>
      <c r="FVS235" s="31"/>
      <c r="FVT235" s="31"/>
      <c r="FVU235" s="31"/>
      <c r="FVV235" s="31"/>
      <c r="FVW235" s="31"/>
      <c r="FVX235" s="31"/>
      <c r="FVY235" s="31"/>
      <c r="FVZ235" s="31"/>
      <c r="FWA235" s="31"/>
      <c r="FWB235" s="31"/>
      <c r="FWC235" s="31"/>
      <c r="FWD235" s="31"/>
      <c r="FWE235" s="31"/>
      <c r="FWF235" s="31"/>
      <c r="FWG235" s="31"/>
      <c r="FWH235" s="31"/>
      <c r="FWI235" s="31"/>
      <c r="FWJ235" s="31"/>
      <c r="FWK235" s="31"/>
      <c r="FWL235" s="31"/>
      <c r="FWM235" s="31"/>
      <c r="FWN235" s="31"/>
      <c r="FWO235" s="31"/>
      <c r="FWP235" s="31"/>
      <c r="FWQ235" s="31"/>
      <c r="FWR235" s="31"/>
      <c r="FWS235" s="31"/>
      <c r="FWT235" s="31"/>
      <c r="FWU235" s="31"/>
      <c r="FWV235" s="31"/>
      <c r="FWW235" s="31"/>
      <c r="FWX235" s="31"/>
      <c r="FWY235" s="31"/>
      <c r="FWZ235" s="31"/>
      <c r="FXA235" s="31"/>
      <c r="FXB235" s="31"/>
      <c r="FXC235" s="31"/>
      <c r="FXD235" s="31"/>
      <c r="FXE235" s="31"/>
      <c r="FXF235" s="31"/>
      <c r="FXG235" s="31"/>
      <c r="FXH235" s="31"/>
      <c r="FXI235" s="31"/>
      <c r="FXJ235" s="31"/>
      <c r="FXK235" s="31"/>
      <c r="FXL235" s="31"/>
      <c r="FXM235" s="31"/>
      <c r="FXN235" s="31"/>
      <c r="FXO235" s="31"/>
      <c r="FXP235" s="31"/>
      <c r="FXQ235" s="31"/>
      <c r="FXR235" s="31"/>
      <c r="FXS235" s="31"/>
      <c r="FXT235" s="31"/>
      <c r="FXU235" s="31"/>
      <c r="FXV235" s="31"/>
      <c r="FXW235" s="31"/>
      <c r="FXX235" s="31"/>
      <c r="FXY235" s="31"/>
      <c r="FXZ235" s="31"/>
      <c r="FYA235" s="31"/>
      <c r="FYB235" s="31"/>
      <c r="FYC235" s="31"/>
      <c r="FYD235" s="31"/>
      <c r="FYE235" s="31"/>
      <c r="FYF235" s="31"/>
      <c r="FYG235" s="31"/>
      <c r="FYH235" s="31"/>
      <c r="FYI235" s="31"/>
      <c r="FYJ235" s="31"/>
      <c r="FYK235" s="31"/>
      <c r="FYL235" s="31"/>
      <c r="FYM235" s="31"/>
      <c r="FYN235" s="31"/>
      <c r="FYO235" s="31"/>
      <c r="FYP235" s="31"/>
      <c r="FYQ235" s="31"/>
      <c r="FYR235" s="31"/>
      <c r="FYS235" s="31"/>
      <c r="FYT235" s="31"/>
      <c r="FYU235" s="31"/>
      <c r="FYV235" s="31"/>
      <c r="FYW235" s="31"/>
      <c r="FYX235" s="31"/>
      <c r="FYY235" s="31"/>
      <c r="FYZ235" s="31"/>
      <c r="FZA235" s="31"/>
      <c r="FZB235" s="31"/>
      <c r="FZC235" s="31"/>
      <c r="FZD235" s="31"/>
      <c r="FZE235" s="31"/>
      <c r="FZF235" s="31"/>
      <c r="FZG235" s="31"/>
      <c r="FZH235" s="31"/>
      <c r="FZI235" s="31"/>
      <c r="FZJ235" s="31"/>
      <c r="FZK235" s="31"/>
      <c r="FZL235" s="31"/>
      <c r="FZM235" s="31"/>
      <c r="FZN235" s="31"/>
      <c r="FZO235" s="31"/>
      <c r="FZP235" s="31"/>
      <c r="FZQ235" s="31"/>
      <c r="FZR235" s="31"/>
      <c r="FZS235" s="31"/>
      <c r="FZT235" s="31"/>
      <c r="FZU235" s="31"/>
      <c r="FZV235" s="31"/>
      <c r="FZW235" s="31"/>
      <c r="FZX235" s="31"/>
      <c r="FZY235" s="31"/>
      <c r="FZZ235" s="31"/>
      <c r="GAA235" s="31"/>
      <c r="GAB235" s="31"/>
      <c r="GAC235" s="31"/>
      <c r="GAD235" s="31"/>
      <c r="GAE235" s="31"/>
      <c r="GAF235" s="31"/>
      <c r="GAG235" s="31"/>
      <c r="GAH235" s="31"/>
      <c r="GAI235" s="31"/>
      <c r="GAJ235" s="31"/>
      <c r="GAK235" s="31"/>
      <c r="GAL235" s="31"/>
      <c r="GAM235" s="31"/>
      <c r="GAN235" s="31"/>
      <c r="GAO235" s="31"/>
      <c r="GAP235" s="31"/>
      <c r="GAQ235" s="31"/>
      <c r="GAR235" s="31"/>
      <c r="GAS235" s="31"/>
      <c r="GAT235" s="31"/>
      <c r="GAU235" s="31"/>
      <c r="GAV235" s="31"/>
      <c r="GAW235" s="31"/>
      <c r="GAX235" s="31"/>
      <c r="GAY235" s="31"/>
      <c r="GAZ235" s="31"/>
      <c r="GBA235" s="31"/>
      <c r="GBB235" s="31"/>
      <c r="GBC235" s="31"/>
      <c r="GBD235" s="31"/>
      <c r="GBE235" s="31"/>
      <c r="GBF235" s="31"/>
      <c r="GBG235" s="31"/>
      <c r="GBH235" s="31"/>
      <c r="GBI235" s="31"/>
      <c r="GBJ235" s="31"/>
      <c r="GBK235" s="31"/>
      <c r="GBL235" s="31"/>
      <c r="GBM235" s="31"/>
      <c r="GBN235" s="31"/>
      <c r="GBO235" s="31"/>
      <c r="GBP235" s="31"/>
      <c r="GBQ235" s="31"/>
      <c r="GBR235" s="31"/>
      <c r="GBS235" s="31"/>
      <c r="GBT235" s="31"/>
      <c r="GBU235" s="31"/>
      <c r="GBV235" s="31"/>
      <c r="GBW235" s="31"/>
      <c r="GBX235" s="31"/>
      <c r="GBY235" s="31"/>
      <c r="GBZ235" s="31"/>
      <c r="GCA235" s="31"/>
      <c r="GCB235" s="31"/>
      <c r="GCC235" s="31"/>
      <c r="GCD235" s="31"/>
      <c r="GCE235" s="31"/>
      <c r="GCF235" s="31"/>
      <c r="GCG235" s="31"/>
      <c r="GCH235" s="31"/>
      <c r="GCI235" s="31"/>
      <c r="GCJ235" s="31"/>
      <c r="GCK235" s="31"/>
      <c r="GCL235" s="31"/>
      <c r="GCM235" s="31"/>
      <c r="GCN235" s="31"/>
      <c r="GCO235" s="31"/>
      <c r="GCP235" s="31"/>
      <c r="GCQ235" s="31"/>
      <c r="GCR235" s="31"/>
      <c r="GCS235" s="31"/>
      <c r="GCT235" s="31"/>
      <c r="GCU235" s="31"/>
      <c r="GCV235" s="31"/>
      <c r="GCW235" s="31"/>
      <c r="GCX235" s="31"/>
      <c r="GCY235" s="31"/>
      <c r="GCZ235" s="31"/>
      <c r="GDA235" s="31"/>
      <c r="GDB235" s="31"/>
      <c r="GDC235" s="31"/>
      <c r="GDD235" s="31"/>
      <c r="GDE235" s="31"/>
      <c r="GDF235" s="31"/>
      <c r="GDG235" s="31"/>
      <c r="GDH235" s="31"/>
      <c r="GDI235" s="31"/>
      <c r="GDJ235" s="31"/>
      <c r="GDK235" s="31"/>
      <c r="GDL235" s="31"/>
      <c r="GDM235" s="31"/>
      <c r="GDN235" s="31"/>
      <c r="GDO235" s="31"/>
      <c r="GDP235" s="31"/>
      <c r="GDQ235" s="31"/>
      <c r="GDR235" s="31"/>
      <c r="GDS235" s="31"/>
      <c r="GDT235" s="31"/>
      <c r="GDU235" s="31"/>
      <c r="GDV235" s="31"/>
      <c r="GDW235" s="31"/>
      <c r="GDX235" s="31"/>
      <c r="GDY235" s="31"/>
      <c r="GDZ235" s="31"/>
      <c r="GEA235" s="31"/>
      <c r="GEB235" s="31"/>
      <c r="GEC235" s="31"/>
      <c r="GED235" s="31"/>
      <c r="GEE235" s="31"/>
      <c r="GEF235" s="31"/>
      <c r="GEG235" s="31"/>
      <c r="GEH235" s="31"/>
      <c r="GEI235" s="31"/>
      <c r="GEJ235" s="31"/>
      <c r="GEK235" s="31"/>
      <c r="GEL235" s="31"/>
      <c r="GEM235" s="31"/>
      <c r="GEN235" s="31"/>
      <c r="GEO235" s="31"/>
      <c r="GEP235" s="31"/>
      <c r="GEQ235" s="31"/>
      <c r="GER235" s="31"/>
      <c r="GES235" s="31"/>
      <c r="GET235" s="31"/>
      <c r="GEU235" s="31"/>
      <c r="GEV235" s="31"/>
      <c r="GEW235" s="31"/>
      <c r="GEX235" s="31"/>
      <c r="GEY235" s="31"/>
      <c r="GEZ235" s="31"/>
      <c r="GFA235" s="31"/>
      <c r="GFB235" s="31"/>
      <c r="GFC235" s="31"/>
      <c r="GFD235" s="31"/>
      <c r="GFE235" s="31"/>
      <c r="GFF235" s="31"/>
      <c r="GFG235" s="31"/>
      <c r="GFH235" s="31"/>
      <c r="GFI235" s="31"/>
      <c r="GFJ235" s="31"/>
      <c r="GFK235" s="31"/>
      <c r="GFL235" s="31"/>
      <c r="GFM235" s="31"/>
      <c r="GFN235" s="31"/>
      <c r="GFO235" s="31"/>
      <c r="GFP235" s="31"/>
      <c r="GFQ235" s="31"/>
      <c r="GFR235" s="31"/>
      <c r="GFS235" s="31"/>
      <c r="GFT235" s="31"/>
      <c r="GFU235" s="31"/>
      <c r="GFV235" s="31"/>
      <c r="GFW235" s="31"/>
      <c r="GFX235" s="31"/>
      <c r="GFY235" s="31"/>
      <c r="GFZ235" s="31"/>
      <c r="GGA235" s="31"/>
      <c r="GGB235" s="31"/>
      <c r="GGC235" s="31"/>
      <c r="GGD235" s="31"/>
      <c r="GGE235" s="31"/>
      <c r="GGF235" s="31"/>
      <c r="GGG235" s="31"/>
      <c r="GGH235" s="31"/>
      <c r="GGI235" s="31"/>
      <c r="GGJ235" s="31"/>
      <c r="GGK235" s="31"/>
      <c r="GGL235" s="31"/>
      <c r="GGM235" s="31"/>
      <c r="GGN235" s="31"/>
      <c r="GGO235" s="31"/>
      <c r="GGP235" s="31"/>
      <c r="GGQ235" s="31"/>
      <c r="GGR235" s="31"/>
      <c r="GGS235" s="31"/>
      <c r="GGT235" s="31"/>
      <c r="GGU235" s="31"/>
      <c r="GGV235" s="31"/>
      <c r="GGW235" s="31"/>
      <c r="GGX235" s="31"/>
      <c r="GGY235" s="31"/>
      <c r="GGZ235" s="31"/>
      <c r="GHA235" s="31"/>
      <c r="GHB235" s="31"/>
      <c r="GHC235" s="31"/>
      <c r="GHD235" s="31"/>
      <c r="GHE235" s="31"/>
      <c r="GHF235" s="31"/>
      <c r="GHG235" s="31"/>
      <c r="GHH235" s="31"/>
      <c r="GHI235" s="31"/>
      <c r="GHJ235" s="31"/>
      <c r="GHK235" s="31"/>
      <c r="GHL235" s="31"/>
      <c r="GHM235" s="31"/>
      <c r="GHN235" s="31"/>
      <c r="GHO235" s="31"/>
      <c r="GHP235" s="31"/>
      <c r="GHQ235" s="31"/>
      <c r="GHR235" s="31"/>
      <c r="GHS235" s="31"/>
      <c r="GHT235" s="31"/>
      <c r="GHU235" s="31"/>
      <c r="GHV235" s="31"/>
      <c r="GHW235" s="31"/>
      <c r="GHX235" s="31"/>
      <c r="GHY235" s="31"/>
      <c r="GHZ235" s="31"/>
      <c r="GIA235" s="31"/>
      <c r="GIB235" s="31"/>
      <c r="GIC235" s="31"/>
      <c r="GID235" s="31"/>
      <c r="GIE235" s="31"/>
      <c r="GIF235" s="31"/>
      <c r="GIG235" s="31"/>
      <c r="GIH235" s="31"/>
      <c r="GII235" s="31"/>
      <c r="GIJ235" s="31"/>
      <c r="GIK235" s="31"/>
      <c r="GIL235" s="31"/>
      <c r="GIM235" s="31"/>
      <c r="GIN235" s="31"/>
      <c r="GIO235" s="31"/>
      <c r="GIP235" s="31"/>
      <c r="GIQ235" s="31"/>
      <c r="GIR235" s="31"/>
      <c r="GIS235" s="31"/>
      <c r="GIT235" s="31"/>
      <c r="GIU235" s="31"/>
      <c r="GIV235" s="31"/>
      <c r="GIW235" s="31"/>
      <c r="GIX235" s="31"/>
      <c r="GIY235" s="31"/>
      <c r="GIZ235" s="31"/>
      <c r="GJA235" s="31"/>
      <c r="GJB235" s="31"/>
      <c r="GJC235" s="31"/>
      <c r="GJD235" s="31"/>
      <c r="GJE235" s="31"/>
      <c r="GJF235" s="31"/>
      <c r="GJG235" s="31"/>
      <c r="GJH235" s="31"/>
      <c r="GJI235" s="31"/>
      <c r="GJJ235" s="31"/>
      <c r="GJK235" s="31"/>
      <c r="GJL235" s="31"/>
      <c r="GJM235" s="31"/>
      <c r="GJN235" s="31"/>
      <c r="GJO235" s="31"/>
      <c r="GJP235" s="31"/>
      <c r="GJQ235" s="31"/>
      <c r="GJR235" s="31"/>
      <c r="GJS235" s="31"/>
      <c r="GJT235" s="31"/>
      <c r="GJU235" s="31"/>
      <c r="GJV235" s="31"/>
      <c r="GJW235" s="31"/>
      <c r="GJX235" s="31"/>
      <c r="GJY235" s="31"/>
      <c r="GJZ235" s="31"/>
      <c r="GKA235" s="31"/>
      <c r="GKB235" s="31"/>
      <c r="GKC235" s="31"/>
      <c r="GKD235" s="31"/>
      <c r="GKE235" s="31"/>
      <c r="GKF235" s="31"/>
      <c r="GKG235" s="31"/>
      <c r="GKH235" s="31"/>
      <c r="GKI235" s="31"/>
      <c r="GKJ235" s="31"/>
      <c r="GKK235" s="31"/>
      <c r="GKL235" s="31"/>
      <c r="GKM235" s="31"/>
      <c r="GKN235" s="31"/>
      <c r="GKO235" s="31"/>
      <c r="GKP235" s="31"/>
      <c r="GKQ235" s="31"/>
      <c r="GKR235" s="31"/>
      <c r="GKS235" s="31"/>
      <c r="GKT235" s="31"/>
      <c r="GKU235" s="31"/>
      <c r="GKV235" s="31"/>
      <c r="GKW235" s="31"/>
      <c r="GKX235" s="31"/>
      <c r="GKY235" s="31"/>
      <c r="GKZ235" s="31"/>
      <c r="GLA235" s="31"/>
      <c r="GLB235" s="31"/>
      <c r="GLC235" s="31"/>
      <c r="GLD235" s="31"/>
      <c r="GLE235" s="31"/>
      <c r="GLF235" s="31"/>
      <c r="GLG235" s="31"/>
      <c r="GLH235" s="31"/>
      <c r="GLI235" s="31"/>
      <c r="GLJ235" s="31"/>
      <c r="GLK235" s="31"/>
      <c r="GLL235" s="31"/>
      <c r="GLM235" s="31"/>
      <c r="GLN235" s="31"/>
      <c r="GLO235" s="31"/>
      <c r="GLP235" s="31"/>
      <c r="GLQ235" s="31"/>
      <c r="GLR235" s="31"/>
      <c r="GLS235" s="31"/>
      <c r="GLT235" s="31"/>
      <c r="GLU235" s="31"/>
      <c r="GLV235" s="31"/>
      <c r="GLW235" s="31"/>
      <c r="GLX235" s="31"/>
      <c r="GLY235" s="31"/>
      <c r="GLZ235" s="31"/>
      <c r="GMA235" s="31"/>
      <c r="GMB235" s="31"/>
      <c r="GMC235" s="31"/>
      <c r="GMD235" s="31"/>
      <c r="GME235" s="31"/>
      <c r="GMF235" s="31"/>
      <c r="GMG235" s="31"/>
      <c r="GMH235" s="31"/>
      <c r="GMI235" s="31"/>
      <c r="GMJ235" s="31"/>
      <c r="GMK235" s="31"/>
      <c r="GML235" s="31"/>
      <c r="GMM235" s="31"/>
      <c r="GMN235" s="31"/>
      <c r="GMO235" s="31"/>
      <c r="GMP235" s="31"/>
      <c r="GMQ235" s="31"/>
      <c r="GMR235" s="31"/>
      <c r="GMS235" s="31"/>
      <c r="GMT235" s="31"/>
      <c r="GMU235" s="31"/>
      <c r="GMV235" s="31"/>
      <c r="GMW235" s="31"/>
      <c r="GMX235" s="31"/>
      <c r="GMY235" s="31"/>
      <c r="GMZ235" s="31"/>
      <c r="GNA235" s="31"/>
      <c r="GNB235" s="31"/>
      <c r="GNC235" s="31"/>
      <c r="GND235" s="31"/>
      <c r="GNE235" s="31"/>
      <c r="GNF235" s="31"/>
      <c r="GNG235" s="31"/>
      <c r="GNH235" s="31"/>
      <c r="GNI235" s="31"/>
      <c r="GNJ235" s="31"/>
      <c r="GNK235" s="31"/>
      <c r="GNL235" s="31"/>
      <c r="GNM235" s="31"/>
      <c r="GNN235" s="31"/>
      <c r="GNO235" s="31"/>
      <c r="GNP235" s="31"/>
      <c r="GNQ235" s="31"/>
      <c r="GNR235" s="31"/>
      <c r="GNS235" s="31"/>
      <c r="GNT235" s="31"/>
      <c r="GNU235" s="31"/>
      <c r="GNV235" s="31"/>
      <c r="GNW235" s="31"/>
      <c r="GNX235" s="31"/>
      <c r="GNY235" s="31"/>
      <c r="GNZ235" s="31"/>
      <c r="GOA235" s="31"/>
      <c r="GOB235" s="31"/>
      <c r="GOC235" s="31"/>
      <c r="GOD235" s="31"/>
      <c r="GOE235" s="31"/>
      <c r="GOF235" s="31"/>
      <c r="GOG235" s="31"/>
      <c r="GOH235" s="31"/>
      <c r="GOI235" s="31"/>
      <c r="GOJ235" s="31"/>
      <c r="GOK235" s="31"/>
      <c r="GOL235" s="31"/>
      <c r="GOM235" s="31"/>
      <c r="GON235" s="31"/>
      <c r="GOO235" s="31"/>
      <c r="GOP235" s="31"/>
      <c r="GOQ235" s="31"/>
      <c r="GOR235" s="31"/>
      <c r="GOS235" s="31"/>
      <c r="GOT235" s="31"/>
      <c r="GOU235" s="31"/>
      <c r="GOV235" s="31"/>
      <c r="GOW235" s="31"/>
      <c r="GOX235" s="31"/>
      <c r="GOY235" s="31"/>
      <c r="GOZ235" s="31"/>
      <c r="GPA235" s="31"/>
      <c r="GPB235" s="31"/>
      <c r="GPC235" s="31"/>
      <c r="GPD235" s="31"/>
      <c r="GPE235" s="31"/>
      <c r="GPF235" s="31"/>
      <c r="GPG235" s="31"/>
      <c r="GPH235" s="31"/>
      <c r="GPI235" s="31"/>
      <c r="GPJ235" s="31"/>
      <c r="GPK235" s="31"/>
      <c r="GPL235" s="31"/>
      <c r="GPM235" s="31"/>
      <c r="GPN235" s="31"/>
      <c r="GPO235" s="31"/>
      <c r="GPP235" s="31"/>
      <c r="GPQ235" s="31"/>
      <c r="GPR235" s="31"/>
      <c r="GPS235" s="31"/>
      <c r="GPT235" s="31"/>
      <c r="GPU235" s="31"/>
      <c r="GPV235" s="31"/>
      <c r="GPW235" s="31"/>
      <c r="GPX235" s="31"/>
      <c r="GPY235" s="31"/>
      <c r="GPZ235" s="31"/>
      <c r="GQA235" s="31"/>
      <c r="GQB235" s="31"/>
      <c r="GQC235" s="31"/>
      <c r="GQD235" s="31"/>
      <c r="GQE235" s="31"/>
      <c r="GQF235" s="31"/>
      <c r="GQG235" s="31"/>
      <c r="GQH235" s="31"/>
      <c r="GQI235" s="31"/>
      <c r="GQJ235" s="31"/>
      <c r="GQK235" s="31"/>
      <c r="GQL235" s="31"/>
      <c r="GQM235" s="31"/>
      <c r="GQN235" s="31"/>
      <c r="GQO235" s="31"/>
      <c r="GQP235" s="31"/>
      <c r="GQQ235" s="31"/>
      <c r="GQR235" s="31"/>
      <c r="GQS235" s="31"/>
      <c r="GQT235" s="31"/>
      <c r="GQU235" s="31"/>
      <c r="GQV235" s="31"/>
      <c r="GQW235" s="31"/>
      <c r="GQX235" s="31"/>
      <c r="GQY235" s="31"/>
      <c r="GQZ235" s="31"/>
      <c r="GRA235" s="31"/>
      <c r="GRB235" s="31"/>
      <c r="GRC235" s="31"/>
      <c r="GRD235" s="31"/>
      <c r="GRE235" s="31"/>
      <c r="GRF235" s="31"/>
      <c r="GRG235" s="31"/>
      <c r="GRH235" s="31"/>
      <c r="GRI235" s="31"/>
      <c r="GRJ235" s="31"/>
      <c r="GRK235" s="31"/>
      <c r="GRL235" s="31"/>
      <c r="GRM235" s="31"/>
      <c r="GRN235" s="31"/>
      <c r="GRO235" s="31"/>
      <c r="GRP235" s="31"/>
      <c r="GRQ235" s="31"/>
      <c r="GRR235" s="31"/>
      <c r="GRS235" s="31"/>
      <c r="GRT235" s="31"/>
      <c r="GRU235" s="31"/>
      <c r="GRV235" s="31"/>
      <c r="GRW235" s="31"/>
      <c r="GRX235" s="31"/>
      <c r="GRY235" s="31"/>
      <c r="GRZ235" s="31"/>
      <c r="GSA235" s="31"/>
      <c r="GSB235" s="31"/>
      <c r="GSC235" s="31"/>
      <c r="GSD235" s="31"/>
      <c r="GSE235" s="31"/>
      <c r="GSF235" s="31"/>
      <c r="GSG235" s="31"/>
      <c r="GSH235" s="31"/>
      <c r="GSI235" s="31"/>
      <c r="GSJ235" s="31"/>
      <c r="GSK235" s="31"/>
      <c r="GSL235" s="31"/>
      <c r="GSM235" s="31"/>
      <c r="GSN235" s="31"/>
      <c r="GSO235" s="31"/>
      <c r="GSP235" s="31"/>
      <c r="GSQ235" s="31"/>
      <c r="GSR235" s="31"/>
      <c r="GSS235" s="31"/>
      <c r="GST235" s="31"/>
      <c r="GSU235" s="31"/>
      <c r="GSV235" s="31"/>
      <c r="GSW235" s="31"/>
      <c r="GSX235" s="31"/>
      <c r="GSY235" s="31"/>
      <c r="GSZ235" s="31"/>
      <c r="GTA235" s="31"/>
      <c r="GTB235" s="31"/>
      <c r="GTC235" s="31"/>
      <c r="GTD235" s="31"/>
      <c r="GTE235" s="31"/>
      <c r="GTF235" s="31"/>
      <c r="GTG235" s="31"/>
      <c r="GTH235" s="31"/>
      <c r="GTI235" s="31"/>
      <c r="GTJ235" s="31"/>
      <c r="GTK235" s="31"/>
      <c r="GTL235" s="31"/>
      <c r="GTM235" s="31"/>
      <c r="GTN235" s="31"/>
      <c r="GTO235" s="31"/>
      <c r="GTP235" s="31"/>
      <c r="GTQ235" s="31"/>
      <c r="GTR235" s="31"/>
      <c r="GTS235" s="31"/>
      <c r="GTT235" s="31"/>
      <c r="GTU235" s="31"/>
      <c r="GTV235" s="31"/>
      <c r="GTW235" s="31"/>
      <c r="GTX235" s="31"/>
      <c r="GTY235" s="31"/>
      <c r="GTZ235" s="31"/>
      <c r="GUA235" s="31"/>
      <c r="GUB235" s="31"/>
      <c r="GUC235" s="31"/>
      <c r="GUD235" s="31"/>
      <c r="GUE235" s="31"/>
      <c r="GUF235" s="31"/>
      <c r="GUG235" s="31"/>
      <c r="GUH235" s="31"/>
      <c r="GUI235" s="31"/>
      <c r="GUJ235" s="31"/>
      <c r="GUK235" s="31"/>
      <c r="GUL235" s="31"/>
      <c r="GUM235" s="31"/>
      <c r="GUN235" s="31"/>
      <c r="GUO235" s="31"/>
      <c r="GUP235" s="31"/>
      <c r="GUQ235" s="31"/>
      <c r="GUR235" s="31"/>
      <c r="GUS235" s="31"/>
      <c r="GUT235" s="31"/>
      <c r="GUU235" s="31"/>
      <c r="GUV235" s="31"/>
      <c r="GUW235" s="31"/>
      <c r="GUX235" s="31"/>
      <c r="GUY235" s="31"/>
      <c r="GUZ235" s="31"/>
      <c r="GVA235" s="31"/>
      <c r="GVB235" s="31"/>
      <c r="GVC235" s="31"/>
      <c r="GVD235" s="31"/>
      <c r="GVE235" s="31"/>
      <c r="GVF235" s="31"/>
      <c r="GVG235" s="31"/>
      <c r="GVH235" s="31"/>
      <c r="GVI235" s="31"/>
      <c r="GVJ235" s="31"/>
      <c r="GVK235" s="31"/>
      <c r="GVL235" s="31"/>
      <c r="GVM235" s="31"/>
      <c r="GVN235" s="31"/>
      <c r="GVO235" s="31"/>
      <c r="GVP235" s="31"/>
      <c r="GVQ235" s="31"/>
      <c r="GVR235" s="31"/>
      <c r="GVS235" s="31"/>
      <c r="GVT235" s="31"/>
      <c r="GVU235" s="31"/>
      <c r="GVV235" s="31"/>
      <c r="GVW235" s="31"/>
      <c r="GVX235" s="31"/>
      <c r="GVY235" s="31"/>
      <c r="GVZ235" s="31"/>
      <c r="GWA235" s="31"/>
      <c r="GWB235" s="31"/>
      <c r="GWC235" s="31"/>
      <c r="GWD235" s="31"/>
      <c r="GWE235" s="31"/>
      <c r="GWF235" s="31"/>
      <c r="GWG235" s="31"/>
      <c r="GWH235" s="31"/>
      <c r="GWI235" s="31"/>
      <c r="GWJ235" s="31"/>
      <c r="GWK235" s="31"/>
      <c r="GWL235" s="31"/>
      <c r="GWM235" s="31"/>
      <c r="GWN235" s="31"/>
      <c r="GWO235" s="31"/>
      <c r="GWP235" s="31"/>
      <c r="GWQ235" s="31"/>
      <c r="GWR235" s="31"/>
      <c r="GWS235" s="31"/>
      <c r="GWT235" s="31"/>
      <c r="GWU235" s="31"/>
      <c r="GWV235" s="31"/>
      <c r="GWW235" s="31"/>
      <c r="GWX235" s="31"/>
      <c r="GWY235" s="31"/>
      <c r="GWZ235" s="31"/>
      <c r="GXA235" s="31"/>
      <c r="GXB235" s="31"/>
      <c r="GXC235" s="31"/>
      <c r="GXD235" s="31"/>
      <c r="GXE235" s="31"/>
      <c r="GXF235" s="31"/>
      <c r="GXG235" s="31"/>
      <c r="GXH235" s="31"/>
      <c r="GXI235" s="31"/>
      <c r="GXJ235" s="31"/>
      <c r="GXK235" s="31"/>
      <c r="GXL235" s="31"/>
      <c r="GXM235" s="31"/>
      <c r="GXN235" s="31"/>
      <c r="GXO235" s="31"/>
      <c r="GXP235" s="31"/>
      <c r="GXQ235" s="31"/>
      <c r="GXR235" s="31"/>
      <c r="GXS235" s="31"/>
      <c r="GXT235" s="31"/>
      <c r="GXU235" s="31"/>
      <c r="GXV235" s="31"/>
      <c r="GXW235" s="31"/>
      <c r="GXX235" s="31"/>
      <c r="GXY235" s="31"/>
      <c r="GXZ235" s="31"/>
      <c r="GYA235" s="31"/>
      <c r="GYB235" s="31"/>
      <c r="GYC235" s="31"/>
      <c r="GYD235" s="31"/>
      <c r="GYE235" s="31"/>
      <c r="GYF235" s="31"/>
      <c r="GYG235" s="31"/>
      <c r="GYH235" s="31"/>
      <c r="GYI235" s="31"/>
      <c r="GYJ235" s="31"/>
      <c r="GYK235" s="31"/>
      <c r="GYL235" s="31"/>
      <c r="GYM235" s="31"/>
      <c r="GYN235" s="31"/>
      <c r="GYO235" s="31"/>
      <c r="GYP235" s="31"/>
      <c r="GYQ235" s="31"/>
      <c r="GYR235" s="31"/>
      <c r="GYS235" s="31"/>
      <c r="GYT235" s="31"/>
      <c r="GYU235" s="31"/>
      <c r="GYV235" s="31"/>
      <c r="GYW235" s="31"/>
      <c r="GYX235" s="31"/>
      <c r="GYY235" s="31"/>
      <c r="GYZ235" s="31"/>
      <c r="GZA235" s="31"/>
      <c r="GZB235" s="31"/>
      <c r="GZC235" s="31"/>
      <c r="GZD235" s="31"/>
      <c r="GZE235" s="31"/>
      <c r="GZF235" s="31"/>
      <c r="GZG235" s="31"/>
      <c r="GZH235" s="31"/>
      <c r="GZI235" s="31"/>
      <c r="GZJ235" s="31"/>
      <c r="GZK235" s="31"/>
      <c r="GZL235" s="31"/>
      <c r="GZM235" s="31"/>
      <c r="GZN235" s="31"/>
      <c r="GZO235" s="31"/>
      <c r="GZP235" s="31"/>
      <c r="GZQ235" s="31"/>
      <c r="GZR235" s="31"/>
      <c r="GZS235" s="31"/>
      <c r="GZT235" s="31"/>
      <c r="GZU235" s="31"/>
      <c r="GZV235" s="31"/>
      <c r="GZW235" s="31"/>
      <c r="GZX235" s="31"/>
      <c r="GZY235" s="31"/>
      <c r="GZZ235" s="31"/>
      <c r="HAA235" s="31"/>
      <c r="HAB235" s="31"/>
      <c r="HAC235" s="31"/>
      <c r="HAD235" s="31"/>
      <c r="HAE235" s="31"/>
      <c r="HAF235" s="31"/>
      <c r="HAG235" s="31"/>
      <c r="HAH235" s="31"/>
      <c r="HAI235" s="31"/>
      <c r="HAJ235" s="31"/>
      <c r="HAK235" s="31"/>
      <c r="HAL235" s="31"/>
      <c r="HAM235" s="31"/>
      <c r="HAN235" s="31"/>
      <c r="HAO235" s="31"/>
      <c r="HAP235" s="31"/>
      <c r="HAQ235" s="31"/>
      <c r="HAR235" s="31"/>
      <c r="HAS235" s="31"/>
      <c r="HAT235" s="31"/>
      <c r="HAU235" s="31"/>
      <c r="HAV235" s="31"/>
      <c r="HAW235" s="31"/>
      <c r="HAX235" s="31"/>
      <c r="HAY235" s="31"/>
      <c r="HAZ235" s="31"/>
      <c r="HBA235" s="31"/>
      <c r="HBB235" s="31"/>
      <c r="HBC235" s="31"/>
      <c r="HBD235" s="31"/>
      <c r="HBE235" s="31"/>
      <c r="HBF235" s="31"/>
      <c r="HBG235" s="31"/>
      <c r="HBH235" s="31"/>
      <c r="HBI235" s="31"/>
      <c r="HBJ235" s="31"/>
      <c r="HBK235" s="31"/>
      <c r="HBL235" s="31"/>
      <c r="HBM235" s="31"/>
      <c r="HBN235" s="31"/>
      <c r="HBO235" s="31"/>
      <c r="HBP235" s="31"/>
      <c r="HBQ235" s="31"/>
      <c r="HBR235" s="31"/>
      <c r="HBS235" s="31"/>
      <c r="HBT235" s="31"/>
      <c r="HBU235" s="31"/>
      <c r="HBV235" s="31"/>
      <c r="HBW235" s="31"/>
      <c r="HBX235" s="31"/>
      <c r="HBY235" s="31"/>
      <c r="HBZ235" s="31"/>
      <c r="HCA235" s="31"/>
      <c r="HCB235" s="31"/>
      <c r="HCC235" s="31"/>
      <c r="HCD235" s="31"/>
      <c r="HCE235" s="31"/>
      <c r="HCF235" s="31"/>
      <c r="HCG235" s="31"/>
      <c r="HCH235" s="31"/>
      <c r="HCI235" s="31"/>
      <c r="HCJ235" s="31"/>
      <c r="HCK235" s="31"/>
      <c r="HCL235" s="31"/>
      <c r="HCM235" s="31"/>
      <c r="HCN235" s="31"/>
      <c r="HCO235" s="31"/>
      <c r="HCP235" s="31"/>
      <c r="HCQ235" s="31"/>
      <c r="HCR235" s="31"/>
      <c r="HCS235" s="31"/>
      <c r="HCT235" s="31"/>
      <c r="HCU235" s="31"/>
      <c r="HCV235" s="31"/>
      <c r="HCW235" s="31"/>
      <c r="HCX235" s="31"/>
      <c r="HCY235" s="31"/>
      <c r="HCZ235" s="31"/>
      <c r="HDA235" s="31"/>
      <c r="HDB235" s="31"/>
      <c r="HDC235" s="31"/>
      <c r="HDD235" s="31"/>
      <c r="HDE235" s="31"/>
      <c r="HDF235" s="31"/>
      <c r="HDG235" s="31"/>
      <c r="HDH235" s="31"/>
      <c r="HDI235" s="31"/>
      <c r="HDJ235" s="31"/>
      <c r="HDK235" s="31"/>
      <c r="HDL235" s="31"/>
      <c r="HDM235" s="31"/>
      <c r="HDN235" s="31"/>
      <c r="HDO235" s="31"/>
      <c r="HDP235" s="31"/>
      <c r="HDQ235" s="31"/>
      <c r="HDR235" s="31"/>
      <c r="HDS235" s="31"/>
      <c r="HDT235" s="31"/>
      <c r="HDU235" s="31"/>
      <c r="HDV235" s="31"/>
      <c r="HDW235" s="31"/>
      <c r="HDX235" s="31"/>
      <c r="HDY235" s="31"/>
      <c r="HDZ235" s="31"/>
      <c r="HEA235" s="31"/>
      <c r="HEB235" s="31"/>
      <c r="HEC235" s="31"/>
      <c r="HED235" s="31"/>
      <c r="HEE235" s="31"/>
      <c r="HEF235" s="31"/>
      <c r="HEG235" s="31"/>
      <c r="HEH235" s="31"/>
      <c r="HEI235" s="31"/>
      <c r="HEJ235" s="31"/>
      <c r="HEK235" s="31"/>
      <c r="HEL235" s="31"/>
      <c r="HEM235" s="31"/>
      <c r="HEN235" s="31"/>
      <c r="HEO235" s="31"/>
      <c r="HEP235" s="31"/>
      <c r="HEQ235" s="31"/>
      <c r="HER235" s="31"/>
      <c r="HES235" s="31"/>
      <c r="HET235" s="31"/>
      <c r="HEU235" s="31"/>
      <c r="HEV235" s="31"/>
      <c r="HEW235" s="31"/>
      <c r="HEX235" s="31"/>
      <c r="HEY235" s="31"/>
      <c r="HEZ235" s="31"/>
      <c r="HFA235" s="31"/>
      <c r="HFB235" s="31"/>
      <c r="HFC235" s="31"/>
      <c r="HFD235" s="31"/>
      <c r="HFE235" s="31"/>
      <c r="HFF235" s="31"/>
      <c r="HFG235" s="31"/>
      <c r="HFH235" s="31"/>
      <c r="HFI235" s="31"/>
      <c r="HFJ235" s="31"/>
      <c r="HFK235" s="31"/>
      <c r="HFL235" s="31"/>
      <c r="HFM235" s="31"/>
      <c r="HFN235" s="31"/>
      <c r="HFO235" s="31"/>
      <c r="HFP235" s="31"/>
      <c r="HFQ235" s="31"/>
      <c r="HFR235" s="31"/>
      <c r="HFS235" s="31"/>
      <c r="HFT235" s="31"/>
      <c r="HFU235" s="31"/>
      <c r="HFV235" s="31"/>
      <c r="HFW235" s="31"/>
      <c r="HFX235" s="31"/>
      <c r="HFY235" s="31"/>
      <c r="HFZ235" s="31"/>
      <c r="HGA235" s="31"/>
      <c r="HGB235" s="31"/>
      <c r="HGC235" s="31"/>
      <c r="HGD235" s="31"/>
      <c r="HGE235" s="31"/>
      <c r="HGF235" s="31"/>
      <c r="HGG235" s="31"/>
      <c r="HGH235" s="31"/>
      <c r="HGI235" s="31"/>
      <c r="HGJ235" s="31"/>
      <c r="HGK235" s="31"/>
      <c r="HGL235" s="31"/>
      <c r="HGM235" s="31"/>
      <c r="HGN235" s="31"/>
      <c r="HGO235" s="31"/>
      <c r="HGP235" s="31"/>
      <c r="HGQ235" s="31"/>
      <c r="HGR235" s="31"/>
      <c r="HGS235" s="31"/>
      <c r="HGT235" s="31"/>
      <c r="HGU235" s="31"/>
      <c r="HGV235" s="31"/>
      <c r="HGW235" s="31"/>
      <c r="HGX235" s="31"/>
      <c r="HGY235" s="31"/>
      <c r="HGZ235" s="31"/>
      <c r="HHA235" s="31"/>
      <c r="HHB235" s="31"/>
      <c r="HHC235" s="31"/>
      <c r="HHD235" s="31"/>
      <c r="HHE235" s="31"/>
      <c r="HHF235" s="31"/>
      <c r="HHG235" s="31"/>
      <c r="HHH235" s="31"/>
      <c r="HHI235" s="31"/>
      <c r="HHJ235" s="31"/>
      <c r="HHK235" s="31"/>
      <c r="HHL235" s="31"/>
      <c r="HHM235" s="31"/>
      <c r="HHN235" s="31"/>
      <c r="HHO235" s="31"/>
      <c r="HHP235" s="31"/>
      <c r="HHQ235" s="31"/>
      <c r="HHR235" s="31"/>
      <c r="HHS235" s="31"/>
      <c r="HHT235" s="31"/>
      <c r="HHU235" s="31"/>
      <c r="HHV235" s="31"/>
      <c r="HHW235" s="31"/>
      <c r="HHX235" s="31"/>
      <c r="HHY235" s="31"/>
      <c r="HHZ235" s="31"/>
      <c r="HIA235" s="31"/>
      <c r="HIB235" s="31"/>
      <c r="HIC235" s="31"/>
      <c r="HID235" s="31"/>
      <c r="HIE235" s="31"/>
      <c r="HIF235" s="31"/>
      <c r="HIG235" s="31"/>
      <c r="HIH235" s="31"/>
      <c r="HII235" s="31"/>
      <c r="HIJ235" s="31"/>
      <c r="HIK235" s="31"/>
      <c r="HIL235" s="31"/>
      <c r="HIM235" s="31"/>
      <c r="HIN235" s="31"/>
      <c r="HIO235" s="31"/>
      <c r="HIP235" s="31"/>
      <c r="HIQ235" s="31"/>
      <c r="HIR235" s="31"/>
      <c r="HIS235" s="31"/>
      <c r="HIT235" s="31"/>
      <c r="HIU235" s="31"/>
      <c r="HIV235" s="31"/>
      <c r="HIW235" s="31"/>
      <c r="HIX235" s="31"/>
      <c r="HIY235" s="31"/>
      <c r="HIZ235" s="31"/>
      <c r="HJA235" s="31"/>
      <c r="HJB235" s="31"/>
      <c r="HJC235" s="31"/>
      <c r="HJD235" s="31"/>
      <c r="HJE235" s="31"/>
      <c r="HJF235" s="31"/>
      <c r="HJG235" s="31"/>
      <c r="HJH235" s="31"/>
      <c r="HJI235" s="31"/>
      <c r="HJJ235" s="31"/>
      <c r="HJK235" s="31"/>
      <c r="HJL235" s="31"/>
      <c r="HJM235" s="31"/>
      <c r="HJN235" s="31"/>
      <c r="HJO235" s="31"/>
      <c r="HJP235" s="31"/>
      <c r="HJQ235" s="31"/>
      <c r="HJR235" s="31"/>
      <c r="HJS235" s="31"/>
      <c r="HJT235" s="31"/>
      <c r="HJU235" s="31"/>
      <c r="HJV235" s="31"/>
      <c r="HJW235" s="31"/>
      <c r="HJX235" s="31"/>
      <c r="HJY235" s="31"/>
      <c r="HJZ235" s="31"/>
      <c r="HKA235" s="31"/>
      <c r="HKB235" s="31"/>
      <c r="HKC235" s="31"/>
      <c r="HKD235" s="31"/>
      <c r="HKE235" s="31"/>
      <c r="HKF235" s="31"/>
      <c r="HKG235" s="31"/>
      <c r="HKH235" s="31"/>
      <c r="HKI235" s="31"/>
      <c r="HKJ235" s="31"/>
      <c r="HKK235" s="31"/>
      <c r="HKL235" s="31"/>
      <c r="HKM235" s="31"/>
      <c r="HKN235" s="31"/>
      <c r="HKO235" s="31"/>
      <c r="HKP235" s="31"/>
      <c r="HKQ235" s="31"/>
      <c r="HKR235" s="31"/>
      <c r="HKS235" s="31"/>
      <c r="HKT235" s="31"/>
      <c r="HKU235" s="31"/>
      <c r="HKV235" s="31"/>
      <c r="HKW235" s="31"/>
      <c r="HKX235" s="31"/>
      <c r="HKY235" s="31"/>
      <c r="HKZ235" s="31"/>
      <c r="HLA235" s="31"/>
      <c r="HLB235" s="31"/>
      <c r="HLC235" s="31"/>
      <c r="HLD235" s="31"/>
      <c r="HLE235" s="31"/>
      <c r="HLF235" s="31"/>
      <c r="HLG235" s="31"/>
      <c r="HLH235" s="31"/>
      <c r="HLI235" s="31"/>
      <c r="HLJ235" s="31"/>
      <c r="HLK235" s="31"/>
      <c r="HLL235" s="31"/>
      <c r="HLM235" s="31"/>
      <c r="HLN235" s="31"/>
      <c r="HLO235" s="31"/>
      <c r="HLP235" s="31"/>
      <c r="HLQ235" s="31"/>
      <c r="HLR235" s="31"/>
      <c r="HLS235" s="31"/>
      <c r="HLT235" s="31"/>
      <c r="HLU235" s="31"/>
      <c r="HLV235" s="31"/>
      <c r="HLW235" s="31"/>
      <c r="HLX235" s="31"/>
      <c r="HLY235" s="31"/>
      <c r="HLZ235" s="31"/>
      <c r="HMA235" s="31"/>
      <c r="HMB235" s="31"/>
      <c r="HMC235" s="31"/>
      <c r="HMD235" s="31"/>
      <c r="HME235" s="31"/>
      <c r="HMF235" s="31"/>
      <c r="HMG235" s="31"/>
      <c r="HMH235" s="31"/>
      <c r="HMI235" s="31"/>
      <c r="HMJ235" s="31"/>
      <c r="HMK235" s="31"/>
      <c r="HML235" s="31"/>
      <c r="HMM235" s="31"/>
      <c r="HMN235" s="31"/>
      <c r="HMO235" s="31"/>
      <c r="HMP235" s="31"/>
      <c r="HMQ235" s="31"/>
      <c r="HMR235" s="31"/>
      <c r="HMS235" s="31"/>
      <c r="HMT235" s="31"/>
      <c r="HMU235" s="31"/>
      <c r="HMV235" s="31"/>
      <c r="HMW235" s="31"/>
      <c r="HMX235" s="31"/>
      <c r="HMY235" s="31"/>
      <c r="HMZ235" s="31"/>
      <c r="HNA235" s="31"/>
      <c r="HNB235" s="31"/>
      <c r="HNC235" s="31"/>
      <c r="HND235" s="31"/>
      <c r="HNE235" s="31"/>
      <c r="HNF235" s="31"/>
      <c r="HNG235" s="31"/>
      <c r="HNH235" s="31"/>
      <c r="HNI235" s="31"/>
      <c r="HNJ235" s="31"/>
      <c r="HNK235" s="31"/>
      <c r="HNL235" s="31"/>
      <c r="HNM235" s="31"/>
      <c r="HNN235" s="31"/>
      <c r="HNO235" s="31"/>
      <c r="HNP235" s="31"/>
      <c r="HNQ235" s="31"/>
      <c r="HNR235" s="31"/>
      <c r="HNS235" s="31"/>
      <c r="HNT235" s="31"/>
      <c r="HNU235" s="31"/>
      <c r="HNV235" s="31"/>
      <c r="HNW235" s="31"/>
      <c r="HNX235" s="31"/>
      <c r="HNY235" s="31"/>
      <c r="HNZ235" s="31"/>
      <c r="HOA235" s="31"/>
      <c r="HOB235" s="31"/>
      <c r="HOC235" s="31"/>
      <c r="HOD235" s="31"/>
      <c r="HOE235" s="31"/>
      <c r="HOF235" s="31"/>
      <c r="HOG235" s="31"/>
      <c r="HOH235" s="31"/>
      <c r="HOI235" s="31"/>
      <c r="HOJ235" s="31"/>
      <c r="HOK235" s="31"/>
      <c r="HOL235" s="31"/>
      <c r="HOM235" s="31"/>
      <c r="HON235" s="31"/>
      <c r="HOO235" s="31"/>
      <c r="HOP235" s="31"/>
      <c r="HOQ235" s="31"/>
      <c r="HOR235" s="31"/>
      <c r="HOS235" s="31"/>
      <c r="HOT235" s="31"/>
      <c r="HOU235" s="31"/>
      <c r="HOV235" s="31"/>
      <c r="HOW235" s="31"/>
      <c r="HOX235" s="31"/>
      <c r="HOY235" s="31"/>
      <c r="HOZ235" s="31"/>
      <c r="HPA235" s="31"/>
      <c r="HPB235" s="31"/>
      <c r="HPC235" s="31"/>
      <c r="HPD235" s="31"/>
      <c r="HPE235" s="31"/>
      <c r="HPF235" s="31"/>
      <c r="HPG235" s="31"/>
      <c r="HPH235" s="31"/>
      <c r="HPI235" s="31"/>
      <c r="HPJ235" s="31"/>
      <c r="HPK235" s="31"/>
      <c r="HPL235" s="31"/>
      <c r="HPM235" s="31"/>
      <c r="HPN235" s="31"/>
      <c r="HPO235" s="31"/>
      <c r="HPP235" s="31"/>
      <c r="HPQ235" s="31"/>
      <c r="HPR235" s="31"/>
      <c r="HPS235" s="31"/>
      <c r="HPT235" s="31"/>
      <c r="HPU235" s="31"/>
      <c r="HPV235" s="31"/>
      <c r="HPW235" s="31"/>
      <c r="HPX235" s="31"/>
      <c r="HPY235" s="31"/>
      <c r="HPZ235" s="31"/>
      <c r="HQA235" s="31"/>
      <c r="HQB235" s="31"/>
      <c r="HQC235" s="31"/>
      <c r="HQD235" s="31"/>
      <c r="HQE235" s="31"/>
      <c r="HQF235" s="31"/>
      <c r="HQG235" s="31"/>
      <c r="HQH235" s="31"/>
      <c r="HQI235" s="31"/>
      <c r="HQJ235" s="31"/>
      <c r="HQK235" s="31"/>
      <c r="HQL235" s="31"/>
      <c r="HQM235" s="31"/>
      <c r="HQN235" s="31"/>
      <c r="HQO235" s="31"/>
      <c r="HQP235" s="31"/>
      <c r="HQQ235" s="31"/>
      <c r="HQR235" s="31"/>
      <c r="HQS235" s="31"/>
      <c r="HQT235" s="31"/>
      <c r="HQU235" s="31"/>
      <c r="HQV235" s="31"/>
      <c r="HQW235" s="31"/>
      <c r="HQX235" s="31"/>
      <c r="HQY235" s="31"/>
      <c r="HQZ235" s="31"/>
      <c r="HRA235" s="31"/>
      <c r="HRB235" s="31"/>
      <c r="HRC235" s="31"/>
      <c r="HRD235" s="31"/>
      <c r="HRE235" s="31"/>
      <c r="HRF235" s="31"/>
      <c r="HRG235" s="31"/>
      <c r="HRH235" s="31"/>
      <c r="HRI235" s="31"/>
      <c r="HRJ235" s="31"/>
      <c r="HRK235" s="31"/>
      <c r="HRL235" s="31"/>
      <c r="HRM235" s="31"/>
      <c r="HRN235" s="31"/>
      <c r="HRO235" s="31"/>
      <c r="HRP235" s="31"/>
      <c r="HRQ235" s="31"/>
      <c r="HRR235" s="31"/>
      <c r="HRS235" s="31"/>
      <c r="HRT235" s="31"/>
      <c r="HRU235" s="31"/>
      <c r="HRV235" s="31"/>
      <c r="HRW235" s="31"/>
      <c r="HRX235" s="31"/>
      <c r="HRY235" s="31"/>
      <c r="HRZ235" s="31"/>
      <c r="HSA235" s="31"/>
      <c r="HSB235" s="31"/>
      <c r="HSC235" s="31"/>
      <c r="HSD235" s="31"/>
      <c r="HSE235" s="31"/>
      <c r="HSF235" s="31"/>
      <c r="HSG235" s="31"/>
      <c r="HSH235" s="31"/>
      <c r="HSI235" s="31"/>
      <c r="HSJ235" s="31"/>
      <c r="HSK235" s="31"/>
      <c r="HSL235" s="31"/>
      <c r="HSM235" s="31"/>
      <c r="HSN235" s="31"/>
      <c r="HSO235" s="31"/>
      <c r="HSP235" s="31"/>
      <c r="HSQ235" s="31"/>
      <c r="HSR235" s="31"/>
      <c r="HSS235" s="31"/>
      <c r="HST235" s="31"/>
      <c r="HSU235" s="31"/>
      <c r="HSV235" s="31"/>
      <c r="HSW235" s="31"/>
      <c r="HSX235" s="31"/>
      <c r="HSY235" s="31"/>
      <c r="HSZ235" s="31"/>
      <c r="HTA235" s="31"/>
      <c r="HTB235" s="31"/>
      <c r="HTC235" s="31"/>
      <c r="HTD235" s="31"/>
      <c r="HTE235" s="31"/>
      <c r="HTF235" s="31"/>
      <c r="HTG235" s="31"/>
      <c r="HTH235" s="31"/>
      <c r="HTI235" s="31"/>
      <c r="HTJ235" s="31"/>
      <c r="HTK235" s="31"/>
      <c r="HTL235" s="31"/>
      <c r="HTM235" s="31"/>
      <c r="HTN235" s="31"/>
      <c r="HTO235" s="31"/>
      <c r="HTP235" s="31"/>
      <c r="HTQ235" s="31"/>
      <c r="HTR235" s="31"/>
      <c r="HTS235" s="31"/>
      <c r="HTT235" s="31"/>
      <c r="HTU235" s="31"/>
      <c r="HTV235" s="31"/>
      <c r="HTW235" s="31"/>
      <c r="HTX235" s="31"/>
      <c r="HTY235" s="31"/>
      <c r="HTZ235" s="31"/>
      <c r="HUA235" s="31"/>
      <c r="HUB235" s="31"/>
      <c r="HUC235" s="31"/>
      <c r="HUD235" s="31"/>
      <c r="HUE235" s="31"/>
      <c r="HUF235" s="31"/>
      <c r="HUG235" s="31"/>
      <c r="HUH235" s="31"/>
      <c r="HUI235" s="31"/>
      <c r="HUJ235" s="31"/>
      <c r="HUK235" s="31"/>
      <c r="HUL235" s="31"/>
      <c r="HUM235" s="31"/>
      <c r="HUN235" s="31"/>
      <c r="HUO235" s="31"/>
      <c r="HUP235" s="31"/>
      <c r="HUQ235" s="31"/>
      <c r="HUR235" s="31"/>
      <c r="HUS235" s="31"/>
      <c r="HUT235" s="31"/>
      <c r="HUU235" s="31"/>
      <c r="HUV235" s="31"/>
      <c r="HUW235" s="31"/>
      <c r="HUX235" s="31"/>
      <c r="HUY235" s="31"/>
      <c r="HUZ235" s="31"/>
      <c r="HVA235" s="31"/>
      <c r="HVB235" s="31"/>
      <c r="HVC235" s="31"/>
      <c r="HVD235" s="31"/>
      <c r="HVE235" s="31"/>
      <c r="HVF235" s="31"/>
      <c r="HVG235" s="31"/>
      <c r="HVH235" s="31"/>
      <c r="HVI235" s="31"/>
      <c r="HVJ235" s="31"/>
      <c r="HVK235" s="31"/>
      <c r="HVL235" s="31"/>
      <c r="HVM235" s="31"/>
      <c r="HVN235" s="31"/>
      <c r="HVO235" s="31"/>
      <c r="HVP235" s="31"/>
      <c r="HVQ235" s="31"/>
      <c r="HVR235" s="31"/>
      <c r="HVS235" s="31"/>
      <c r="HVT235" s="31"/>
      <c r="HVU235" s="31"/>
      <c r="HVV235" s="31"/>
      <c r="HVW235" s="31"/>
      <c r="HVX235" s="31"/>
      <c r="HVY235" s="31"/>
      <c r="HVZ235" s="31"/>
      <c r="HWA235" s="31"/>
      <c r="HWB235" s="31"/>
      <c r="HWC235" s="31"/>
      <c r="HWD235" s="31"/>
      <c r="HWE235" s="31"/>
      <c r="HWF235" s="31"/>
      <c r="HWG235" s="31"/>
      <c r="HWH235" s="31"/>
      <c r="HWI235" s="31"/>
      <c r="HWJ235" s="31"/>
      <c r="HWK235" s="31"/>
      <c r="HWL235" s="31"/>
      <c r="HWM235" s="31"/>
      <c r="HWN235" s="31"/>
      <c r="HWO235" s="31"/>
      <c r="HWP235" s="31"/>
      <c r="HWQ235" s="31"/>
      <c r="HWR235" s="31"/>
      <c r="HWS235" s="31"/>
      <c r="HWT235" s="31"/>
      <c r="HWU235" s="31"/>
      <c r="HWV235" s="31"/>
      <c r="HWW235" s="31"/>
      <c r="HWX235" s="31"/>
      <c r="HWY235" s="31"/>
      <c r="HWZ235" s="31"/>
      <c r="HXA235" s="31"/>
      <c r="HXB235" s="31"/>
      <c r="HXC235" s="31"/>
      <c r="HXD235" s="31"/>
      <c r="HXE235" s="31"/>
      <c r="HXF235" s="31"/>
      <c r="HXG235" s="31"/>
      <c r="HXH235" s="31"/>
      <c r="HXI235" s="31"/>
      <c r="HXJ235" s="31"/>
      <c r="HXK235" s="31"/>
      <c r="HXL235" s="31"/>
      <c r="HXM235" s="31"/>
      <c r="HXN235" s="31"/>
      <c r="HXO235" s="31"/>
      <c r="HXP235" s="31"/>
      <c r="HXQ235" s="31"/>
      <c r="HXR235" s="31"/>
      <c r="HXS235" s="31"/>
      <c r="HXT235" s="31"/>
      <c r="HXU235" s="31"/>
      <c r="HXV235" s="31"/>
      <c r="HXW235" s="31"/>
      <c r="HXX235" s="31"/>
      <c r="HXY235" s="31"/>
      <c r="HXZ235" s="31"/>
      <c r="HYA235" s="31"/>
      <c r="HYB235" s="31"/>
      <c r="HYC235" s="31"/>
      <c r="HYD235" s="31"/>
      <c r="HYE235" s="31"/>
      <c r="HYF235" s="31"/>
      <c r="HYG235" s="31"/>
      <c r="HYH235" s="31"/>
      <c r="HYI235" s="31"/>
      <c r="HYJ235" s="31"/>
      <c r="HYK235" s="31"/>
      <c r="HYL235" s="31"/>
      <c r="HYM235" s="31"/>
      <c r="HYN235" s="31"/>
      <c r="HYO235" s="31"/>
      <c r="HYP235" s="31"/>
      <c r="HYQ235" s="31"/>
      <c r="HYR235" s="31"/>
      <c r="HYS235" s="31"/>
      <c r="HYT235" s="31"/>
      <c r="HYU235" s="31"/>
      <c r="HYV235" s="31"/>
      <c r="HYW235" s="31"/>
      <c r="HYX235" s="31"/>
      <c r="HYY235" s="31"/>
      <c r="HYZ235" s="31"/>
      <c r="HZA235" s="31"/>
      <c r="HZB235" s="31"/>
      <c r="HZC235" s="31"/>
      <c r="HZD235" s="31"/>
      <c r="HZE235" s="31"/>
      <c r="HZF235" s="31"/>
      <c r="HZG235" s="31"/>
      <c r="HZH235" s="31"/>
      <c r="HZI235" s="31"/>
      <c r="HZJ235" s="31"/>
      <c r="HZK235" s="31"/>
      <c r="HZL235" s="31"/>
      <c r="HZM235" s="31"/>
      <c r="HZN235" s="31"/>
      <c r="HZO235" s="31"/>
      <c r="HZP235" s="31"/>
      <c r="HZQ235" s="31"/>
      <c r="HZR235" s="31"/>
      <c r="HZS235" s="31"/>
      <c r="HZT235" s="31"/>
      <c r="HZU235" s="31"/>
      <c r="HZV235" s="31"/>
      <c r="HZW235" s="31"/>
      <c r="HZX235" s="31"/>
      <c r="HZY235" s="31"/>
      <c r="HZZ235" s="31"/>
      <c r="IAA235" s="31"/>
      <c r="IAB235" s="31"/>
      <c r="IAC235" s="31"/>
      <c r="IAD235" s="31"/>
      <c r="IAE235" s="31"/>
      <c r="IAF235" s="31"/>
      <c r="IAG235" s="31"/>
      <c r="IAH235" s="31"/>
      <c r="IAI235" s="31"/>
      <c r="IAJ235" s="31"/>
      <c r="IAK235" s="31"/>
      <c r="IAL235" s="31"/>
      <c r="IAM235" s="31"/>
      <c r="IAN235" s="31"/>
      <c r="IAO235" s="31"/>
      <c r="IAP235" s="31"/>
      <c r="IAQ235" s="31"/>
      <c r="IAR235" s="31"/>
      <c r="IAS235" s="31"/>
      <c r="IAT235" s="31"/>
      <c r="IAU235" s="31"/>
      <c r="IAV235" s="31"/>
      <c r="IAW235" s="31"/>
      <c r="IAX235" s="31"/>
      <c r="IAY235" s="31"/>
      <c r="IAZ235" s="31"/>
      <c r="IBA235" s="31"/>
      <c r="IBB235" s="31"/>
      <c r="IBC235" s="31"/>
      <c r="IBD235" s="31"/>
      <c r="IBE235" s="31"/>
      <c r="IBF235" s="31"/>
      <c r="IBG235" s="31"/>
      <c r="IBH235" s="31"/>
      <c r="IBI235" s="31"/>
      <c r="IBJ235" s="31"/>
      <c r="IBK235" s="31"/>
      <c r="IBL235" s="31"/>
      <c r="IBM235" s="31"/>
      <c r="IBN235" s="31"/>
      <c r="IBO235" s="31"/>
      <c r="IBP235" s="31"/>
      <c r="IBQ235" s="31"/>
      <c r="IBR235" s="31"/>
      <c r="IBS235" s="31"/>
      <c r="IBT235" s="31"/>
      <c r="IBU235" s="31"/>
      <c r="IBV235" s="31"/>
      <c r="IBW235" s="31"/>
      <c r="IBX235" s="31"/>
      <c r="IBY235" s="31"/>
      <c r="IBZ235" s="31"/>
      <c r="ICA235" s="31"/>
      <c r="ICB235" s="31"/>
      <c r="ICC235" s="31"/>
      <c r="ICD235" s="31"/>
      <c r="ICE235" s="31"/>
      <c r="ICF235" s="31"/>
      <c r="ICG235" s="31"/>
      <c r="ICH235" s="31"/>
      <c r="ICI235" s="31"/>
      <c r="ICJ235" s="31"/>
      <c r="ICK235" s="31"/>
      <c r="ICL235" s="31"/>
      <c r="ICM235" s="31"/>
      <c r="ICN235" s="31"/>
      <c r="ICO235" s="31"/>
      <c r="ICP235" s="31"/>
      <c r="ICQ235" s="31"/>
      <c r="ICR235" s="31"/>
      <c r="ICS235" s="31"/>
      <c r="ICT235" s="31"/>
      <c r="ICU235" s="31"/>
      <c r="ICV235" s="31"/>
      <c r="ICW235" s="31"/>
      <c r="ICX235" s="31"/>
      <c r="ICY235" s="31"/>
      <c r="ICZ235" s="31"/>
      <c r="IDA235" s="31"/>
      <c r="IDB235" s="31"/>
      <c r="IDC235" s="31"/>
      <c r="IDD235" s="31"/>
      <c r="IDE235" s="31"/>
      <c r="IDF235" s="31"/>
      <c r="IDG235" s="31"/>
      <c r="IDH235" s="31"/>
      <c r="IDI235" s="31"/>
      <c r="IDJ235" s="31"/>
      <c r="IDK235" s="31"/>
      <c r="IDL235" s="31"/>
      <c r="IDM235" s="31"/>
      <c r="IDN235" s="31"/>
      <c r="IDO235" s="31"/>
      <c r="IDP235" s="31"/>
      <c r="IDQ235" s="31"/>
      <c r="IDR235" s="31"/>
      <c r="IDS235" s="31"/>
      <c r="IDT235" s="31"/>
      <c r="IDU235" s="31"/>
      <c r="IDV235" s="31"/>
      <c r="IDW235" s="31"/>
      <c r="IDX235" s="31"/>
      <c r="IDY235" s="31"/>
      <c r="IDZ235" s="31"/>
      <c r="IEA235" s="31"/>
      <c r="IEB235" s="31"/>
      <c r="IEC235" s="31"/>
      <c r="IED235" s="31"/>
      <c r="IEE235" s="31"/>
      <c r="IEF235" s="31"/>
      <c r="IEG235" s="31"/>
      <c r="IEH235" s="31"/>
      <c r="IEI235" s="31"/>
      <c r="IEJ235" s="31"/>
      <c r="IEK235" s="31"/>
      <c r="IEL235" s="31"/>
      <c r="IEM235" s="31"/>
      <c r="IEN235" s="31"/>
      <c r="IEO235" s="31"/>
      <c r="IEP235" s="31"/>
      <c r="IEQ235" s="31"/>
      <c r="IER235" s="31"/>
      <c r="IES235" s="31"/>
      <c r="IET235" s="31"/>
      <c r="IEU235" s="31"/>
      <c r="IEV235" s="31"/>
      <c r="IEW235" s="31"/>
      <c r="IEX235" s="31"/>
      <c r="IEY235" s="31"/>
      <c r="IEZ235" s="31"/>
      <c r="IFA235" s="31"/>
      <c r="IFB235" s="31"/>
      <c r="IFC235" s="31"/>
      <c r="IFD235" s="31"/>
      <c r="IFE235" s="31"/>
      <c r="IFF235" s="31"/>
      <c r="IFG235" s="31"/>
      <c r="IFH235" s="31"/>
      <c r="IFI235" s="31"/>
      <c r="IFJ235" s="31"/>
      <c r="IFK235" s="31"/>
      <c r="IFL235" s="31"/>
      <c r="IFM235" s="31"/>
      <c r="IFN235" s="31"/>
      <c r="IFO235" s="31"/>
      <c r="IFP235" s="31"/>
      <c r="IFQ235" s="31"/>
      <c r="IFR235" s="31"/>
      <c r="IFS235" s="31"/>
      <c r="IFT235" s="31"/>
      <c r="IFU235" s="31"/>
      <c r="IFV235" s="31"/>
      <c r="IFW235" s="31"/>
      <c r="IFX235" s="31"/>
      <c r="IFY235" s="31"/>
      <c r="IFZ235" s="31"/>
      <c r="IGA235" s="31"/>
      <c r="IGB235" s="31"/>
      <c r="IGC235" s="31"/>
      <c r="IGD235" s="31"/>
      <c r="IGE235" s="31"/>
      <c r="IGF235" s="31"/>
      <c r="IGG235" s="31"/>
      <c r="IGH235" s="31"/>
      <c r="IGI235" s="31"/>
      <c r="IGJ235" s="31"/>
      <c r="IGK235" s="31"/>
      <c r="IGL235" s="31"/>
      <c r="IGM235" s="31"/>
      <c r="IGN235" s="31"/>
      <c r="IGO235" s="31"/>
      <c r="IGP235" s="31"/>
      <c r="IGQ235" s="31"/>
      <c r="IGR235" s="31"/>
      <c r="IGS235" s="31"/>
      <c r="IGT235" s="31"/>
      <c r="IGU235" s="31"/>
      <c r="IGV235" s="31"/>
      <c r="IGW235" s="31"/>
      <c r="IGX235" s="31"/>
      <c r="IGY235" s="31"/>
      <c r="IGZ235" s="31"/>
      <c r="IHA235" s="31"/>
      <c r="IHB235" s="31"/>
      <c r="IHC235" s="31"/>
      <c r="IHD235" s="31"/>
      <c r="IHE235" s="31"/>
      <c r="IHF235" s="31"/>
      <c r="IHG235" s="31"/>
      <c r="IHH235" s="31"/>
      <c r="IHI235" s="31"/>
      <c r="IHJ235" s="31"/>
      <c r="IHK235" s="31"/>
      <c r="IHL235" s="31"/>
      <c r="IHM235" s="31"/>
      <c r="IHN235" s="31"/>
      <c r="IHO235" s="31"/>
      <c r="IHP235" s="31"/>
      <c r="IHQ235" s="31"/>
      <c r="IHR235" s="31"/>
      <c r="IHS235" s="31"/>
      <c r="IHT235" s="31"/>
      <c r="IHU235" s="31"/>
      <c r="IHV235" s="31"/>
      <c r="IHW235" s="31"/>
      <c r="IHX235" s="31"/>
      <c r="IHY235" s="31"/>
      <c r="IHZ235" s="31"/>
      <c r="IIA235" s="31"/>
      <c r="IIB235" s="31"/>
      <c r="IIC235" s="31"/>
      <c r="IID235" s="31"/>
      <c r="IIE235" s="31"/>
      <c r="IIF235" s="31"/>
      <c r="IIG235" s="31"/>
      <c r="IIH235" s="31"/>
      <c r="III235" s="31"/>
      <c r="IIJ235" s="31"/>
      <c r="IIK235" s="31"/>
      <c r="IIL235" s="31"/>
      <c r="IIM235" s="31"/>
      <c r="IIN235" s="31"/>
      <c r="IIO235" s="31"/>
      <c r="IIP235" s="31"/>
      <c r="IIQ235" s="31"/>
      <c r="IIR235" s="31"/>
      <c r="IIS235" s="31"/>
      <c r="IIT235" s="31"/>
      <c r="IIU235" s="31"/>
      <c r="IIV235" s="31"/>
      <c r="IIW235" s="31"/>
      <c r="IIX235" s="31"/>
      <c r="IIY235" s="31"/>
      <c r="IIZ235" s="31"/>
      <c r="IJA235" s="31"/>
      <c r="IJB235" s="31"/>
      <c r="IJC235" s="31"/>
      <c r="IJD235" s="31"/>
      <c r="IJE235" s="31"/>
      <c r="IJF235" s="31"/>
      <c r="IJG235" s="31"/>
      <c r="IJH235" s="31"/>
      <c r="IJI235" s="31"/>
      <c r="IJJ235" s="31"/>
      <c r="IJK235" s="31"/>
      <c r="IJL235" s="31"/>
      <c r="IJM235" s="31"/>
      <c r="IJN235" s="31"/>
      <c r="IJO235" s="31"/>
      <c r="IJP235" s="31"/>
      <c r="IJQ235" s="31"/>
      <c r="IJR235" s="31"/>
      <c r="IJS235" s="31"/>
      <c r="IJT235" s="31"/>
      <c r="IJU235" s="31"/>
      <c r="IJV235" s="31"/>
      <c r="IJW235" s="31"/>
      <c r="IJX235" s="31"/>
      <c r="IJY235" s="31"/>
      <c r="IJZ235" s="31"/>
      <c r="IKA235" s="31"/>
      <c r="IKB235" s="31"/>
      <c r="IKC235" s="31"/>
      <c r="IKD235" s="31"/>
      <c r="IKE235" s="31"/>
      <c r="IKF235" s="31"/>
      <c r="IKG235" s="31"/>
      <c r="IKH235" s="31"/>
      <c r="IKI235" s="31"/>
      <c r="IKJ235" s="31"/>
      <c r="IKK235" s="31"/>
      <c r="IKL235" s="31"/>
      <c r="IKM235" s="31"/>
      <c r="IKN235" s="31"/>
      <c r="IKO235" s="31"/>
      <c r="IKP235" s="31"/>
      <c r="IKQ235" s="31"/>
      <c r="IKR235" s="31"/>
      <c r="IKS235" s="31"/>
      <c r="IKT235" s="31"/>
      <c r="IKU235" s="31"/>
      <c r="IKV235" s="31"/>
      <c r="IKW235" s="31"/>
      <c r="IKX235" s="31"/>
      <c r="IKY235" s="31"/>
      <c r="IKZ235" s="31"/>
      <c r="ILA235" s="31"/>
      <c r="ILB235" s="31"/>
      <c r="ILC235" s="31"/>
      <c r="ILD235" s="31"/>
      <c r="ILE235" s="31"/>
      <c r="ILF235" s="31"/>
      <c r="ILG235" s="31"/>
      <c r="ILH235" s="31"/>
      <c r="ILI235" s="31"/>
      <c r="ILJ235" s="31"/>
      <c r="ILK235" s="31"/>
      <c r="ILL235" s="31"/>
      <c r="ILM235" s="31"/>
      <c r="ILN235" s="31"/>
      <c r="ILO235" s="31"/>
      <c r="ILP235" s="31"/>
      <c r="ILQ235" s="31"/>
      <c r="ILR235" s="31"/>
      <c r="ILS235" s="31"/>
      <c r="ILT235" s="31"/>
      <c r="ILU235" s="31"/>
      <c r="ILV235" s="31"/>
      <c r="ILW235" s="31"/>
      <c r="ILX235" s="31"/>
      <c r="ILY235" s="31"/>
      <c r="ILZ235" s="31"/>
      <c r="IMA235" s="31"/>
      <c r="IMB235" s="31"/>
      <c r="IMC235" s="31"/>
      <c r="IMD235" s="31"/>
      <c r="IME235" s="31"/>
      <c r="IMF235" s="31"/>
      <c r="IMG235" s="31"/>
      <c r="IMH235" s="31"/>
      <c r="IMI235" s="31"/>
      <c r="IMJ235" s="31"/>
      <c r="IMK235" s="31"/>
      <c r="IML235" s="31"/>
      <c r="IMM235" s="31"/>
      <c r="IMN235" s="31"/>
      <c r="IMO235" s="31"/>
      <c r="IMP235" s="31"/>
      <c r="IMQ235" s="31"/>
      <c r="IMR235" s="31"/>
      <c r="IMS235" s="31"/>
      <c r="IMT235" s="31"/>
      <c r="IMU235" s="31"/>
      <c r="IMV235" s="31"/>
      <c r="IMW235" s="31"/>
      <c r="IMX235" s="31"/>
      <c r="IMY235" s="31"/>
      <c r="IMZ235" s="31"/>
      <c r="INA235" s="31"/>
      <c r="INB235" s="31"/>
      <c r="INC235" s="31"/>
      <c r="IND235" s="31"/>
      <c r="INE235" s="31"/>
      <c r="INF235" s="31"/>
      <c r="ING235" s="31"/>
      <c r="INH235" s="31"/>
      <c r="INI235" s="31"/>
      <c r="INJ235" s="31"/>
      <c r="INK235" s="31"/>
      <c r="INL235" s="31"/>
      <c r="INM235" s="31"/>
      <c r="INN235" s="31"/>
      <c r="INO235" s="31"/>
      <c r="INP235" s="31"/>
      <c r="INQ235" s="31"/>
      <c r="INR235" s="31"/>
      <c r="INS235" s="31"/>
      <c r="INT235" s="31"/>
      <c r="INU235" s="31"/>
      <c r="INV235" s="31"/>
      <c r="INW235" s="31"/>
      <c r="INX235" s="31"/>
      <c r="INY235" s="31"/>
      <c r="INZ235" s="31"/>
      <c r="IOA235" s="31"/>
      <c r="IOB235" s="31"/>
      <c r="IOC235" s="31"/>
      <c r="IOD235" s="31"/>
      <c r="IOE235" s="31"/>
      <c r="IOF235" s="31"/>
      <c r="IOG235" s="31"/>
      <c r="IOH235" s="31"/>
      <c r="IOI235" s="31"/>
      <c r="IOJ235" s="31"/>
      <c r="IOK235" s="31"/>
      <c r="IOL235" s="31"/>
      <c r="IOM235" s="31"/>
      <c r="ION235" s="31"/>
      <c r="IOO235" s="31"/>
      <c r="IOP235" s="31"/>
      <c r="IOQ235" s="31"/>
      <c r="IOR235" s="31"/>
      <c r="IOS235" s="31"/>
      <c r="IOT235" s="31"/>
      <c r="IOU235" s="31"/>
      <c r="IOV235" s="31"/>
      <c r="IOW235" s="31"/>
      <c r="IOX235" s="31"/>
      <c r="IOY235" s="31"/>
      <c r="IOZ235" s="31"/>
      <c r="IPA235" s="31"/>
      <c r="IPB235" s="31"/>
      <c r="IPC235" s="31"/>
      <c r="IPD235" s="31"/>
      <c r="IPE235" s="31"/>
      <c r="IPF235" s="31"/>
      <c r="IPG235" s="31"/>
      <c r="IPH235" s="31"/>
      <c r="IPI235" s="31"/>
      <c r="IPJ235" s="31"/>
      <c r="IPK235" s="31"/>
      <c r="IPL235" s="31"/>
      <c r="IPM235" s="31"/>
      <c r="IPN235" s="31"/>
      <c r="IPO235" s="31"/>
      <c r="IPP235" s="31"/>
      <c r="IPQ235" s="31"/>
      <c r="IPR235" s="31"/>
      <c r="IPS235" s="31"/>
      <c r="IPT235" s="31"/>
      <c r="IPU235" s="31"/>
      <c r="IPV235" s="31"/>
      <c r="IPW235" s="31"/>
      <c r="IPX235" s="31"/>
      <c r="IPY235" s="31"/>
      <c r="IPZ235" s="31"/>
      <c r="IQA235" s="31"/>
      <c r="IQB235" s="31"/>
      <c r="IQC235" s="31"/>
      <c r="IQD235" s="31"/>
      <c r="IQE235" s="31"/>
      <c r="IQF235" s="31"/>
      <c r="IQG235" s="31"/>
      <c r="IQH235" s="31"/>
      <c r="IQI235" s="31"/>
      <c r="IQJ235" s="31"/>
      <c r="IQK235" s="31"/>
      <c r="IQL235" s="31"/>
      <c r="IQM235" s="31"/>
      <c r="IQN235" s="31"/>
      <c r="IQO235" s="31"/>
      <c r="IQP235" s="31"/>
      <c r="IQQ235" s="31"/>
      <c r="IQR235" s="31"/>
      <c r="IQS235" s="31"/>
      <c r="IQT235" s="31"/>
      <c r="IQU235" s="31"/>
      <c r="IQV235" s="31"/>
      <c r="IQW235" s="31"/>
      <c r="IQX235" s="31"/>
      <c r="IQY235" s="31"/>
      <c r="IQZ235" s="31"/>
      <c r="IRA235" s="31"/>
      <c r="IRB235" s="31"/>
      <c r="IRC235" s="31"/>
      <c r="IRD235" s="31"/>
      <c r="IRE235" s="31"/>
      <c r="IRF235" s="31"/>
      <c r="IRG235" s="31"/>
      <c r="IRH235" s="31"/>
      <c r="IRI235" s="31"/>
      <c r="IRJ235" s="31"/>
      <c r="IRK235" s="31"/>
      <c r="IRL235" s="31"/>
      <c r="IRM235" s="31"/>
      <c r="IRN235" s="31"/>
      <c r="IRO235" s="31"/>
      <c r="IRP235" s="31"/>
      <c r="IRQ235" s="31"/>
      <c r="IRR235" s="31"/>
      <c r="IRS235" s="31"/>
      <c r="IRT235" s="31"/>
      <c r="IRU235" s="31"/>
      <c r="IRV235" s="31"/>
      <c r="IRW235" s="31"/>
      <c r="IRX235" s="31"/>
      <c r="IRY235" s="31"/>
      <c r="IRZ235" s="31"/>
      <c r="ISA235" s="31"/>
      <c r="ISB235" s="31"/>
      <c r="ISC235" s="31"/>
      <c r="ISD235" s="31"/>
      <c r="ISE235" s="31"/>
      <c r="ISF235" s="31"/>
      <c r="ISG235" s="31"/>
      <c r="ISH235" s="31"/>
      <c r="ISI235" s="31"/>
      <c r="ISJ235" s="31"/>
      <c r="ISK235" s="31"/>
      <c r="ISL235" s="31"/>
      <c r="ISM235" s="31"/>
      <c r="ISN235" s="31"/>
      <c r="ISO235" s="31"/>
      <c r="ISP235" s="31"/>
      <c r="ISQ235" s="31"/>
      <c r="ISR235" s="31"/>
      <c r="ISS235" s="31"/>
      <c r="IST235" s="31"/>
      <c r="ISU235" s="31"/>
      <c r="ISV235" s="31"/>
      <c r="ISW235" s="31"/>
      <c r="ISX235" s="31"/>
      <c r="ISY235" s="31"/>
      <c r="ISZ235" s="31"/>
      <c r="ITA235" s="31"/>
      <c r="ITB235" s="31"/>
      <c r="ITC235" s="31"/>
      <c r="ITD235" s="31"/>
      <c r="ITE235" s="31"/>
      <c r="ITF235" s="31"/>
      <c r="ITG235" s="31"/>
      <c r="ITH235" s="31"/>
      <c r="ITI235" s="31"/>
      <c r="ITJ235" s="31"/>
      <c r="ITK235" s="31"/>
      <c r="ITL235" s="31"/>
      <c r="ITM235" s="31"/>
      <c r="ITN235" s="31"/>
      <c r="ITO235" s="31"/>
      <c r="ITP235" s="31"/>
      <c r="ITQ235" s="31"/>
      <c r="ITR235" s="31"/>
      <c r="ITS235" s="31"/>
      <c r="ITT235" s="31"/>
      <c r="ITU235" s="31"/>
      <c r="ITV235" s="31"/>
      <c r="ITW235" s="31"/>
      <c r="ITX235" s="31"/>
      <c r="ITY235" s="31"/>
      <c r="ITZ235" s="31"/>
      <c r="IUA235" s="31"/>
      <c r="IUB235" s="31"/>
      <c r="IUC235" s="31"/>
      <c r="IUD235" s="31"/>
      <c r="IUE235" s="31"/>
      <c r="IUF235" s="31"/>
      <c r="IUG235" s="31"/>
      <c r="IUH235" s="31"/>
      <c r="IUI235" s="31"/>
      <c r="IUJ235" s="31"/>
      <c r="IUK235" s="31"/>
      <c r="IUL235" s="31"/>
      <c r="IUM235" s="31"/>
      <c r="IUN235" s="31"/>
      <c r="IUO235" s="31"/>
      <c r="IUP235" s="31"/>
      <c r="IUQ235" s="31"/>
      <c r="IUR235" s="31"/>
      <c r="IUS235" s="31"/>
      <c r="IUT235" s="31"/>
      <c r="IUU235" s="31"/>
      <c r="IUV235" s="31"/>
      <c r="IUW235" s="31"/>
      <c r="IUX235" s="31"/>
      <c r="IUY235" s="31"/>
      <c r="IUZ235" s="31"/>
      <c r="IVA235" s="31"/>
      <c r="IVB235" s="31"/>
      <c r="IVC235" s="31"/>
      <c r="IVD235" s="31"/>
      <c r="IVE235" s="31"/>
      <c r="IVF235" s="31"/>
      <c r="IVG235" s="31"/>
      <c r="IVH235" s="31"/>
      <c r="IVI235" s="31"/>
      <c r="IVJ235" s="31"/>
      <c r="IVK235" s="31"/>
      <c r="IVL235" s="31"/>
      <c r="IVM235" s="31"/>
      <c r="IVN235" s="31"/>
      <c r="IVO235" s="31"/>
      <c r="IVP235" s="31"/>
      <c r="IVQ235" s="31"/>
      <c r="IVR235" s="31"/>
      <c r="IVS235" s="31"/>
      <c r="IVT235" s="31"/>
      <c r="IVU235" s="31"/>
      <c r="IVV235" s="31"/>
      <c r="IVW235" s="31"/>
      <c r="IVX235" s="31"/>
      <c r="IVY235" s="31"/>
      <c r="IVZ235" s="31"/>
      <c r="IWA235" s="31"/>
      <c r="IWB235" s="31"/>
      <c r="IWC235" s="31"/>
      <c r="IWD235" s="31"/>
      <c r="IWE235" s="31"/>
      <c r="IWF235" s="31"/>
      <c r="IWG235" s="31"/>
      <c r="IWH235" s="31"/>
      <c r="IWI235" s="31"/>
      <c r="IWJ235" s="31"/>
      <c r="IWK235" s="31"/>
      <c r="IWL235" s="31"/>
      <c r="IWM235" s="31"/>
      <c r="IWN235" s="31"/>
      <c r="IWO235" s="31"/>
      <c r="IWP235" s="31"/>
      <c r="IWQ235" s="31"/>
      <c r="IWR235" s="31"/>
      <c r="IWS235" s="31"/>
      <c r="IWT235" s="31"/>
      <c r="IWU235" s="31"/>
      <c r="IWV235" s="31"/>
      <c r="IWW235" s="31"/>
      <c r="IWX235" s="31"/>
      <c r="IWY235" s="31"/>
      <c r="IWZ235" s="31"/>
      <c r="IXA235" s="31"/>
      <c r="IXB235" s="31"/>
      <c r="IXC235" s="31"/>
      <c r="IXD235" s="31"/>
      <c r="IXE235" s="31"/>
      <c r="IXF235" s="31"/>
      <c r="IXG235" s="31"/>
      <c r="IXH235" s="31"/>
      <c r="IXI235" s="31"/>
      <c r="IXJ235" s="31"/>
      <c r="IXK235" s="31"/>
      <c r="IXL235" s="31"/>
      <c r="IXM235" s="31"/>
      <c r="IXN235" s="31"/>
      <c r="IXO235" s="31"/>
      <c r="IXP235" s="31"/>
      <c r="IXQ235" s="31"/>
      <c r="IXR235" s="31"/>
      <c r="IXS235" s="31"/>
      <c r="IXT235" s="31"/>
      <c r="IXU235" s="31"/>
      <c r="IXV235" s="31"/>
      <c r="IXW235" s="31"/>
      <c r="IXX235" s="31"/>
      <c r="IXY235" s="31"/>
      <c r="IXZ235" s="31"/>
      <c r="IYA235" s="31"/>
      <c r="IYB235" s="31"/>
      <c r="IYC235" s="31"/>
      <c r="IYD235" s="31"/>
      <c r="IYE235" s="31"/>
      <c r="IYF235" s="31"/>
      <c r="IYG235" s="31"/>
      <c r="IYH235" s="31"/>
      <c r="IYI235" s="31"/>
      <c r="IYJ235" s="31"/>
      <c r="IYK235" s="31"/>
      <c r="IYL235" s="31"/>
      <c r="IYM235" s="31"/>
      <c r="IYN235" s="31"/>
      <c r="IYO235" s="31"/>
      <c r="IYP235" s="31"/>
      <c r="IYQ235" s="31"/>
      <c r="IYR235" s="31"/>
      <c r="IYS235" s="31"/>
      <c r="IYT235" s="31"/>
      <c r="IYU235" s="31"/>
      <c r="IYV235" s="31"/>
      <c r="IYW235" s="31"/>
      <c r="IYX235" s="31"/>
      <c r="IYY235" s="31"/>
      <c r="IYZ235" s="31"/>
      <c r="IZA235" s="31"/>
      <c r="IZB235" s="31"/>
      <c r="IZC235" s="31"/>
      <c r="IZD235" s="31"/>
      <c r="IZE235" s="31"/>
      <c r="IZF235" s="31"/>
      <c r="IZG235" s="31"/>
      <c r="IZH235" s="31"/>
      <c r="IZI235" s="31"/>
      <c r="IZJ235" s="31"/>
      <c r="IZK235" s="31"/>
      <c r="IZL235" s="31"/>
      <c r="IZM235" s="31"/>
      <c r="IZN235" s="31"/>
      <c r="IZO235" s="31"/>
      <c r="IZP235" s="31"/>
      <c r="IZQ235" s="31"/>
      <c r="IZR235" s="31"/>
      <c r="IZS235" s="31"/>
      <c r="IZT235" s="31"/>
      <c r="IZU235" s="31"/>
      <c r="IZV235" s="31"/>
      <c r="IZW235" s="31"/>
      <c r="IZX235" s="31"/>
      <c r="IZY235" s="31"/>
      <c r="IZZ235" s="31"/>
      <c r="JAA235" s="31"/>
      <c r="JAB235" s="31"/>
      <c r="JAC235" s="31"/>
      <c r="JAD235" s="31"/>
      <c r="JAE235" s="31"/>
      <c r="JAF235" s="31"/>
      <c r="JAG235" s="31"/>
      <c r="JAH235" s="31"/>
      <c r="JAI235" s="31"/>
      <c r="JAJ235" s="31"/>
      <c r="JAK235" s="31"/>
      <c r="JAL235" s="31"/>
      <c r="JAM235" s="31"/>
      <c r="JAN235" s="31"/>
      <c r="JAO235" s="31"/>
      <c r="JAP235" s="31"/>
      <c r="JAQ235" s="31"/>
      <c r="JAR235" s="31"/>
      <c r="JAS235" s="31"/>
      <c r="JAT235" s="31"/>
      <c r="JAU235" s="31"/>
      <c r="JAV235" s="31"/>
      <c r="JAW235" s="31"/>
      <c r="JAX235" s="31"/>
      <c r="JAY235" s="31"/>
      <c r="JAZ235" s="31"/>
      <c r="JBA235" s="31"/>
      <c r="JBB235" s="31"/>
      <c r="JBC235" s="31"/>
      <c r="JBD235" s="31"/>
      <c r="JBE235" s="31"/>
      <c r="JBF235" s="31"/>
      <c r="JBG235" s="31"/>
      <c r="JBH235" s="31"/>
      <c r="JBI235" s="31"/>
      <c r="JBJ235" s="31"/>
      <c r="JBK235" s="31"/>
      <c r="JBL235" s="31"/>
      <c r="JBM235" s="31"/>
      <c r="JBN235" s="31"/>
      <c r="JBO235" s="31"/>
      <c r="JBP235" s="31"/>
      <c r="JBQ235" s="31"/>
      <c r="JBR235" s="31"/>
      <c r="JBS235" s="31"/>
      <c r="JBT235" s="31"/>
      <c r="JBU235" s="31"/>
      <c r="JBV235" s="31"/>
      <c r="JBW235" s="31"/>
      <c r="JBX235" s="31"/>
      <c r="JBY235" s="31"/>
      <c r="JBZ235" s="31"/>
      <c r="JCA235" s="31"/>
      <c r="JCB235" s="31"/>
      <c r="JCC235" s="31"/>
      <c r="JCD235" s="31"/>
      <c r="JCE235" s="31"/>
      <c r="JCF235" s="31"/>
      <c r="JCG235" s="31"/>
      <c r="JCH235" s="31"/>
      <c r="JCI235" s="31"/>
      <c r="JCJ235" s="31"/>
      <c r="JCK235" s="31"/>
      <c r="JCL235" s="31"/>
      <c r="JCM235" s="31"/>
      <c r="JCN235" s="31"/>
      <c r="JCO235" s="31"/>
      <c r="JCP235" s="31"/>
      <c r="JCQ235" s="31"/>
      <c r="JCR235" s="31"/>
      <c r="JCS235" s="31"/>
      <c r="JCT235" s="31"/>
      <c r="JCU235" s="31"/>
      <c r="JCV235" s="31"/>
      <c r="JCW235" s="31"/>
      <c r="JCX235" s="31"/>
      <c r="JCY235" s="31"/>
      <c r="JCZ235" s="31"/>
      <c r="JDA235" s="31"/>
      <c r="JDB235" s="31"/>
      <c r="JDC235" s="31"/>
      <c r="JDD235" s="31"/>
      <c r="JDE235" s="31"/>
      <c r="JDF235" s="31"/>
      <c r="JDG235" s="31"/>
      <c r="JDH235" s="31"/>
      <c r="JDI235" s="31"/>
      <c r="JDJ235" s="31"/>
      <c r="JDK235" s="31"/>
      <c r="JDL235" s="31"/>
      <c r="JDM235" s="31"/>
      <c r="JDN235" s="31"/>
      <c r="JDO235" s="31"/>
      <c r="JDP235" s="31"/>
      <c r="JDQ235" s="31"/>
      <c r="JDR235" s="31"/>
      <c r="JDS235" s="31"/>
      <c r="JDT235" s="31"/>
      <c r="JDU235" s="31"/>
      <c r="JDV235" s="31"/>
      <c r="JDW235" s="31"/>
      <c r="JDX235" s="31"/>
      <c r="JDY235" s="31"/>
      <c r="JDZ235" s="31"/>
      <c r="JEA235" s="31"/>
      <c r="JEB235" s="31"/>
      <c r="JEC235" s="31"/>
      <c r="JED235" s="31"/>
      <c r="JEE235" s="31"/>
      <c r="JEF235" s="31"/>
      <c r="JEG235" s="31"/>
      <c r="JEH235" s="31"/>
      <c r="JEI235" s="31"/>
      <c r="JEJ235" s="31"/>
      <c r="JEK235" s="31"/>
      <c r="JEL235" s="31"/>
      <c r="JEM235" s="31"/>
      <c r="JEN235" s="31"/>
      <c r="JEO235" s="31"/>
      <c r="JEP235" s="31"/>
      <c r="JEQ235" s="31"/>
      <c r="JER235" s="31"/>
      <c r="JES235" s="31"/>
      <c r="JET235" s="31"/>
      <c r="JEU235" s="31"/>
      <c r="JEV235" s="31"/>
      <c r="JEW235" s="31"/>
      <c r="JEX235" s="31"/>
      <c r="JEY235" s="31"/>
      <c r="JEZ235" s="31"/>
      <c r="JFA235" s="31"/>
      <c r="JFB235" s="31"/>
      <c r="JFC235" s="31"/>
      <c r="JFD235" s="31"/>
      <c r="JFE235" s="31"/>
      <c r="JFF235" s="31"/>
      <c r="JFG235" s="31"/>
      <c r="JFH235" s="31"/>
      <c r="JFI235" s="31"/>
      <c r="JFJ235" s="31"/>
      <c r="JFK235" s="31"/>
      <c r="JFL235" s="31"/>
      <c r="JFM235" s="31"/>
      <c r="JFN235" s="31"/>
      <c r="JFO235" s="31"/>
      <c r="JFP235" s="31"/>
      <c r="JFQ235" s="31"/>
      <c r="JFR235" s="31"/>
      <c r="JFS235" s="31"/>
      <c r="JFT235" s="31"/>
      <c r="JFU235" s="31"/>
      <c r="JFV235" s="31"/>
      <c r="JFW235" s="31"/>
      <c r="JFX235" s="31"/>
      <c r="JFY235" s="31"/>
      <c r="JFZ235" s="31"/>
      <c r="JGA235" s="31"/>
      <c r="JGB235" s="31"/>
      <c r="JGC235" s="31"/>
      <c r="JGD235" s="31"/>
      <c r="JGE235" s="31"/>
      <c r="JGF235" s="31"/>
      <c r="JGG235" s="31"/>
      <c r="JGH235" s="31"/>
      <c r="JGI235" s="31"/>
      <c r="JGJ235" s="31"/>
      <c r="JGK235" s="31"/>
      <c r="JGL235" s="31"/>
      <c r="JGM235" s="31"/>
      <c r="JGN235" s="31"/>
      <c r="JGO235" s="31"/>
      <c r="JGP235" s="31"/>
      <c r="JGQ235" s="31"/>
      <c r="JGR235" s="31"/>
      <c r="JGS235" s="31"/>
      <c r="JGT235" s="31"/>
      <c r="JGU235" s="31"/>
      <c r="JGV235" s="31"/>
      <c r="JGW235" s="31"/>
      <c r="JGX235" s="31"/>
      <c r="JGY235" s="31"/>
      <c r="JGZ235" s="31"/>
      <c r="JHA235" s="31"/>
      <c r="JHB235" s="31"/>
      <c r="JHC235" s="31"/>
      <c r="JHD235" s="31"/>
      <c r="JHE235" s="31"/>
      <c r="JHF235" s="31"/>
      <c r="JHG235" s="31"/>
      <c r="JHH235" s="31"/>
      <c r="JHI235" s="31"/>
      <c r="JHJ235" s="31"/>
      <c r="JHK235" s="31"/>
      <c r="JHL235" s="31"/>
      <c r="JHM235" s="31"/>
      <c r="JHN235" s="31"/>
      <c r="JHO235" s="31"/>
      <c r="JHP235" s="31"/>
      <c r="JHQ235" s="31"/>
      <c r="JHR235" s="31"/>
      <c r="JHS235" s="31"/>
      <c r="JHT235" s="31"/>
      <c r="JHU235" s="31"/>
      <c r="JHV235" s="31"/>
      <c r="JHW235" s="31"/>
      <c r="JHX235" s="31"/>
      <c r="JHY235" s="31"/>
      <c r="JHZ235" s="31"/>
      <c r="JIA235" s="31"/>
      <c r="JIB235" s="31"/>
      <c r="JIC235" s="31"/>
      <c r="JID235" s="31"/>
      <c r="JIE235" s="31"/>
      <c r="JIF235" s="31"/>
      <c r="JIG235" s="31"/>
      <c r="JIH235" s="31"/>
      <c r="JII235" s="31"/>
      <c r="JIJ235" s="31"/>
      <c r="JIK235" s="31"/>
      <c r="JIL235" s="31"/>
      <c r="JIM235" s="31"/>
      <c r="JIN235" s="31"/>
      <c r="JIO235" s="31"/>
      <c r="JIP235" s="31"/>
      <c r="JIQ235" s="31"/>
      <c r="JIR235" s="31"/>
      <c r="JIS235" s="31"/>
      <c r="JIT235" s="31"/>
      <c r="JIU235" s="31"/>
      <c r="JIV235" s="31"/>
      <c r="JIW235" s="31"/>
      <c r="JIX235" s="31"/>
      <c r="JIY235" s="31"/>
      <c r="JIZ235" s="31"/>
      <c r="JJA235" s="31"/>
      <c r="JJB235" s="31"/>
      <c r="JJC235" s="31"/>
      <c r="JJD235" s="31"/>
      <c r="JJE235" s="31"/>
      <c r="JJF235" s="31"/>
      <c r="JJG235" s="31"/>
      <c r="JJH235" s="31"/>
      <c r="JJI235" s="31"/>
      <c r="JJJ235" s="31"/>
      <c r="JJK235" s="31"/>
      <c r="JJL235" s="31"/>
      <c r="JJM235" s="31"/>
      <c r="JJN235" s="31"/>
      <c r="JJO235" s="31"/>
      <c r="JJP235" s="31"/>
      <c r="JJQ235" s="31"/>
      <c r="JJR235" s="31"/>
      <c r="JJS235" s="31"/>
      <c r="JJT235" s="31"/>
      <c r="JJU235" s="31"/>
      <c r="JJV235" s="31"/>
      <c r="JJW235" s="31"/>
      <c r="JJX235" s="31"/>
      <c r="JJY235" s="31"/>
      <c r="JJZ235" s="31"/>
      <c r="JKA235" s="31"/>
      <c r="JKB235" s="31"/>
      <c r="JKC235" s="31"/>
      <c r="JKD235" s="31"/>
      <c r="JKE235" s="31"/>
      <c r="JKF235" s="31"/>
      <c r="JKG235" s="31"/>
      <c r="JKH235" s="31"/>
      <c r="JKI235" s="31"/>
      <c r="JKJ235" s="31"/>
      <c r="JKK235" s="31"/>
      <c r="JKL235" s="31"/>
      <c r="JKM235" s="31"/>
      <c r="JKN235" s="31"/>
      <c r="JKO235" s="31"/>
      <c r="JKP235" s="31"/>
      <c r="JKQ235" s="31"/>
      <c r="JKR235" s="31"/>
      <c r="JKS235" s="31"/>
      <c r="JKT235" s="31"/>
      <c r="JKU235" s="31"/>
      <c r="JKV235" s="31"/>
      <c r="JKW235" s="31"/>
      <c r="JKX235" s="31"/>
      <c r="JKY235" s="31"/>
      <c r="JKZ235" s="31"/>
      <c r="JLA235" s="31"/>
      <c r="JLB235" s="31"/>
      <c r="JLC235" s="31"/>
      <c r="JLD235" s="31"/>
      <c r="JLE235" s="31"/>
      <c r="JLF235" s="31"/>
      <c r="JLG235" s="31"/>
      <c r="JLH235" s="31"/>
      <c r="JLI235" s="31"/>
      <c r="JLJ235" s="31"/>
      <c r="JLK235" s="31"/>
      <c r="JLL235" s="31"/>
      <c r="JLM235" s="31"/>
      <c r="JLN235" s="31"/>
      <c r="JLO235" s="31"/>
      <c r="JLP235" s="31"/>
      <c r="JLQ235" s="31"/>
      <c r="JLR235" s="31"/>
      <c r="JLS235" s="31"/>
      <c r="JLT235" s="31"/>
      <c r="JLU235" s="31"/>
      <c r="JLV235" s="31"/>
      <c r="JLW235" s="31"/>
      <c r="JLX235" s="31"/>
      <c r="JLY235" s="31"/>
      <c r="JLZ235" s="31"/>
      <c r="JMA235" s="31"/>
      <c r="JMB235" s="31"/>
      <c r="JMC235" s="31"/>
      <c r="JMD235" s="31"/>
      <c r="JME235" s="31"/>
      <c r="JMF235" s="31"/>
      <c r="JMG235" s="31"/>
      <c r="JMH235" s="31"/>
      <c r="JMI235" s="31"/>
      <c r="JMJ235" s="31"/>
      <c r="JMK235" s="31"/>
      <c r="JML235" s="31"/>
      <c r="JMM235" s="31"/>
      <c r="JMN235" s="31"/>
      <c r="JMO235" s="31"/>
      <c r="JMP235" s="31"/>
      <c r="JMQ235" s="31"/>
      <c r="JMR235" s="31"/>
      <c r="JMS235" s="31"/>
      <c r="JMT235" s="31"/>
      <c r="JMU235" s="31"/>
      <c r="JMV235" s="31"/>
      <c r="JMW235" s="31"/>
      <c r="JMX235" s="31"/>
      <c r="JMY235" s="31"/>
      <c r="JMZ235" s="31"/>
      <c r="JNA235" s="31"/>
      <c r="JNB235" s="31"/>
      <c r="JNC235" s="31"/>
      <c r="JND235" s="31"/>
      <c r="JNE235" s="31"/>
      <c r="JNF235" s="31"/>
      <c r="JNG235" s="31"/>
      <c r="JNH235" s="31"/>
      <c r="JNI235" s="31"/>
      <c r="JNJ235" s="31"/>
      <c r="JNK235" s="31"/>
      <c r="JNL235" s="31"/>
      <c r="JNM235" s="31"/>
      <c r="JNN235" s="31"/>
      <c r="JNO235" s="31"/>
      <c r="JNP235" s="31"/>
      <c r="JNQ235" s="31"/>
      <c r="JNR235" s="31"/>
      <c r="JNS235" s="31"/>
      <c r="JNT235" s="31"/>
      <c r="JNU235" s="31"/>
      <c r="JNV235" s="31"/>
      <c r="JNW235" s="31"/>
      <c r="JNX235" s="31"/>
      <c r="JNY235" s="31"/>
      <c r="JNZ235" s="31"/>
      <c r="JOA235" s="31"/>
      <c r="JOB235" s="31"/>
      <c r="JOC235" s="31"/>
      <c r="JOD235" s="31"/>
      <c r="JOE235" s="31"/>
      <c r="JOF235" s="31"/>
      <c r="JOG235" s="31"/>
      <c r="JOH235" s="31"/>
      <c r="JOI235" s="31"/>
      <c r="JOJ235" s="31"/>
      <c r="JOK235" s="31"/>
      <c r="JOL235" s="31"/>
      <c r="JOM235" s="31"/>
      <c r="JON235" s="31"/>
      <c r="JOO235" s="31"/>
      <c r="JOP235" s="31"/>
      <c r="JOQ235" s="31"/>
      <c r="JOR235" s="31"/>
      <c r="JOS235" s="31"/>
      <c r="JOT235" s="31"/>
      <c r="JOU235" s="31"/>
      <c r="JOV235" s="31"/>
      <c r="JOW235" s="31"/>
      <c r="JOX235" s="31"/>
      <c r="JOY235" s="31"/>
      <c r="JOZ235" s="31"/>
      <c r="JPA235" s="31"/>
      <c r="JPB235" s="31"/>
      <c r="JPC235" s="31"/>
      <c r="JPD235" s="31"/>
      <c r="JPE235" s="31"/>
      <c r="JPF235" s="31"/>
      <c r="JPG235" s="31"/>
      <c r="JPH235" s="31"/>
      <c r="JPI235" s="31"/>
      <c r="JPJ235" s="31"/>
      <c r="JPK235" s="31"/>
      <c r="JPL235" s="31"/>
      <c r="JPM235" s="31"/>
      <c r="JPN235" s="31"/>
      <c r="JPO235" s="31"/>
      <c r="JPP235" s="31"/>
      <c r="JPQ235" s="31"/>
      <c r="JPR235" s="31"/>
      <c r="JPS235" s="31"/>
      <c r="JPT235" s="31"/>
      <c r="JPU235" s="31"/>
      <c r="JPV235" s="31"/>
      <c r="JPW235" s="31"/>
      <c r="JPX235" s="31"/>
      <c r="JPY235" s="31"/>
      <c r="JPZ235" s="31"/>
      <c r="JQA235" s="31"/>
      <c r="JQB235" s="31"/>
      <c r="JQC235" s="31"/>
      <c r="JQD235" s="31"/>
      <c r="JQE235" s="31"/>
      <c r="JQF235" s="31"/>
      <c r="JQG235" s="31"/>
      <c r="JQH235" s="31"/>
      <c r="JQI235" s="31"/>
      <c r="JQJ235" s="31"/>
      <c r="JQK235" s="31"/>
      <c r="JQL235" s="31"/>
      <c r="JQM235" s="31"/>
      <c r="JQN235" s="31"/>
      <c r="JQO235" s="31"/>
      <c r="JQP235" s="31"/>
      <c r="JQQ235" s="31"/>
      <c r="JQR235" s="31"/>
      <c r="JQS235" s="31"/>
      <c r="JQT235" s="31"/>
      <c r="JQU235" s="31"/>
      <c r="JQV235" s="31"/>
      <c r="JQW235" s="31"/>
      <c r="JQX235" s="31"/>
      <c r="JQY235" s="31"/>
      <c r="JQZ235" s="31"/>
      <c r="JRA235" s="31"/>
      <c r="JRB235" s="31"/>
      <c r="JRC235" s="31"/>
      <c r="JRD235" s="31"/>
      <c r="JRE235" s="31"/>
      <c r="JRF235" s="31"/>
      <c r="JRG235" s="31"/>
      <c r="JRH235" s="31"/>
      <c r="JRI235" s="31"/>
      <c r="JRJ235" s="31"/>
      <c r="JRK235" s="31"/>
      <c r="JRL235" s="31"/>
      <c r="JRM235" s="31"/>
      <c r="JRN235" s="31"/>
      <c r="JRO235" s="31"/>
      <c r="JRP235" s="31"/>
      <c r="JRQ235" s="31"/>
      <c r="JRR235" s="31"/>
      <c r="JRS235" s="31"/>
      <c r="JRT235" s="31"/>
      <c r="JRU235" s="31"/>
      <c r="JRV235" s="31"/>
      <c r="JRW235" s="31"/>
      <c r="JRX235" s="31"/>
      <c r="JRY235" s="31"/>
      <c r="JRZ235" s="31"/>
      <c r="JSA235" s="31"/>
      <c r="JSB235" s="31"/>
      <c r="JSC235" s="31"/>
      <c r="JSD235" s="31"/>
      <c r="JSE235" s="31"/>
      <c r="JSF235" s="31"/>
      <c r="JSG235" s="31"/>
      <c r="JSH235" s="31"/>
      <c r="JSI235" s="31"/>
      <c r="JSJ235" s="31"/>
      <c r="JSK235" s="31"/>
      <c r="JSL235" s="31"/>
      <c r="JSM235" s="31"/>
      <c r="JSN235" s="31"/>
      <c r="JSO235" s="31"/>
      <c r="JSP235" s="31"/>
      <c r="JSQ235" s="31"/>
      <c r="JSR235" s="31"/>
      <c r="JSS235" s="31"/>
      <c r="JST235" s="31"/>
      <c r="JSU235" s="31"/>
      <c r="JSV235" s="31"/>
      <c r="JSW235" s="31"/>
      <c r="JSX235" s="31"/>
      <c r="JSY235" s="31"/>
      <c r="JSZ235" s="31"/>
      <c r="JTA235" s="31"/>
      <c r="JTB235" s="31"/>
      <c r="JTC235" s="31"/>
      <c r="JTD235" s="31"/>
      <c r="JTE235" s="31"/>
      <c r="JTF235" s="31"/>
      <c r="JTG235" s="31"/>
      <c r="JTH235" s="31"/>
      <c r="JTI235" s="31"/>
      <c r="JTJ235" s="31"/>
      <c r="JTK235" s="31"/>
      <c r="JTL235" s="31"/>
      <c r="JTM235" s="31"/>
      <c r="JTN235" s="31"/>
      <c r="JTO235" s="31"/>
      <c r="JTP235" s="31"/>
      <c r="JTQ235" s="31"/>
      <c r="JTR235" s="31"/>
      <c r="JTS235" s="31"/>
      <c r="JTT235" s="31"/>
      <c r="JTU235" s="31"/>
      <c r="JTV235" s="31"/>
      <c r="JTW235" s="31"/>
      <c r="JTX235" s="31"/>
      <c r="JTY235" s="31"/>
      <c r="JTZ235" s="31"/>
      <c r="JUA235" s="31"/>
      <c r="JUB235" s="31"/>
      <c r="JUC235" s="31"/>
      <c r="JUD235" s="31"/>
      <c r="JUE235" s="31"/>
      <c r="JUF235" s="31"/>
      <c r="JUG235" s="31"/>
      <c r="JUH235" s="31"/>
      <c r="JUI235" s="31"/>
      <c r="JUJ235" s="31"/>
      <c r="JUK235" s="31"/>
      <c r="JUL235" s="31"/>
      <c r="JUM235" s="31"/>
      <c r="JUN235" s="31"/>
      <c r="JUO235" s="31"/>
      <c r="JUP235" s="31"/>
      <c r="JUQ235" s="31"/>
      <c r="JUR235" s="31"/>
      <c r="JUS235" s="31"/>
      <c r="JUT235" s="31"/>
      <c r="JUU235" s="31"/>
      <c r="JUV235" s="31"/>
      <c r="JUW235" s="31"/>
      <c r="JUX235" s="31"/>
      <c r="JUY235" s="31"/>
      <c r="JUZ235" s="31"/>
      <c r="JVA235" s="31"/>
      <c r="JVB235" s="31"/>
      <c r="JVC235" s="31"/>
      <c r="JVD235" s="31"/>
      <c r="JVE235" s="31"/>
      <c r="JVF235" s="31"/>
      <c r="JVG235" s="31"/>
      <c r="JVH235" s="31"/>
      <c r="JVI235" s="31"/>
      <c r="JVJ235" s="31"/>
      <c r="JVK235" s="31"/>
      <c r="JVL235" s="31"/>
      <c r="JVM235" s="31"/>
      <c r="JVN235" s="31"/>
      <c r="JVO235" s="31"/>
      <c r="JVP235" s="31"/>
      <c r="JVQ235" s="31"/>
      <c r="JVR235" s="31"/>
      <c r="JVS235" s="31"/>
      <c r="JVT235" s="31"/>
      <c r="JVU235" s="31"/>
      <c r="JVV235" s="31"/>
      <c r="JVW235" s="31"/>
      <c r="JVX235" s="31"/>
      <c r="JVY235" s="31"/>
      <c r="JVZ235" s="31"/>
      <c r="JWA235" s="31"/>
      <c r="JWB235" s="31"/>
      <c r="JWC235" s="31"/>
      <c r="JWD235" s="31"/>
      <c r="JWE235" s="31"/>
      <c r="JWF235" s="31"/>
      <c r="JWG235" s="31"/>
      <c r="JWH235" s="31"/>
      <c r="JWI235" s="31"/>
      <c r="JWJ235" s="31"/>
      <c r="JWK235" s="31"/>
      <c r="JWL235" s="31"/>
      <c r="JWM235" s="31"/>
      <c r="JWN235" s="31"/>
      <c r="JWO235" s="31"/>
      <c r="JWP235" s="31"/>
      <c r="JWQ235" s="31"/>
      <c r="JWR235" s="31"/>
      <c r="JWS235" s="31"/>
      <c r="JWT235" s="31"/>
      <c r="JWU235" s="31"/>
      <c r="JWV235" s="31"/>
      <c r="JWW235" s="31"/>
      <c r="JWX235" s="31"/>
      <c r="JWY235" s="31"/>
      <c r="JWZ235" s="31"/>
      <c r="JXA235" s="31"/>
      <c r="JXB235" s="31"/>
      <c r="JXC235" s="31"/>
      <c r="JXD235" s="31"/>
      <c r="JXE235" s="31"/>
      <c r="JXF235" s="31"/>
      <c r="JXG235" s="31"/>
      <c r="JXH235" s="31"/>
      <c r="JXI235" s="31"/>
      <c r="JXJ235" s="31"/>
      <c r="JXK235" s="31"/>
      <c r="JXL235" s="31"/>
      <c r="JXM235" s="31"/>
      <c r="JXN235" s="31"/>
      <c r="JXO235" s="31"/>
      <c r="JXP235" s="31"/>
      <c r="JXQ235" s="31"/>
      <c r="JXR235" s="31"/>
      <c r="JXS235" s="31"/>
      <c r="JXT235" s="31"/>
      <c r="JXU235" s="31"/>
      <c r="JXV235" s="31"/>
      <c r="JXW235" s="31"/>
      <c r="JXX235" s="31"/>
      <c r="JXY235" s="31"/>
      <c r="JXZ235" s="31"/>
      <c r="JYA235" s="31"/>
      <c r="JYB235" s="31"/>
      <c r="JYC235" s="31"/>
      <c r="JYD235" s="31"/>
      <c r="JYE235" s="31"/>
      <c r="JYF235" s="31"/>
      <c r="JYG235" s="31"/>
      <c r="JYH235" s="31"/>
      <c r="JYI235" s="31"/>
      <c r="JYJ235" s="31"/>
      <c r="JYK235" s="31"/>
      <c r="JYL235" s="31"/>
      <c r="JYM235" s="31"/>
      <c r="JYN235" s="31"/>
      <c r="JYO235" s="31"/>
      <c r="JYP235" s="31"/>
      <c r="JYQ235" s="31"/>
      <c r="JYR235" s="31"/>
      <c r="JYS235" s="31"/>
      <c r="JYT235" s="31"/>
      <c r="JYU235" s="31"/>
      <c r="JYV235" s="31"/>
      <c r="JYW235" s="31"/>
      <c r="JYX235" s="31"/>
      <c r="JYY235" s="31"/>
      <c r="JYZ235" s="31"/>
      <c r="JZA235" s="31"/>
      <c r="JZB235" s="31"/>
      <c r="JZC235" s="31"/>
      <c r="JZD235" s="31"/>
      <c r="JZE235" s="31"/>
      <c r="JZF235" s="31"/>
      <c r="JZG235" s="31"/>
      <c r="JZH235" s="31"/>
      <c r="JZI235" s="31"/>
      <c r="JZJ235" s="31"/>
      <c r="JZK235" s="31"/>
      <c r="JZL235" s="31"/>
      <c r="JZM235" s="31"/>
      <c r="JZN235" s="31"/>
      <c r="JZO235" s="31"/>
      <c r="JZP235" s="31"/>
      <c r="JZQ235" s="31"/>
      <c r="JZR235" s="31"/>
      <c r="JZS235" s="31"/>
      <c r="JZT235" s="31"/>
      <c r="JZU235" s="31"/>
      <c r="JZV235" s="31"/>
      <c r="JZW235" s="31"/>
      <c r="JZX235" s="31"/>
      <c r="JZY235" s="31"/>
      <c r="JZZ235" s="31"/>
      <c r="KAA235" s="31"/>
      <c r="KAB235" s="31"/>
      <c r="KAC235" s="31"/>
      <c r="KAD235" s="31"/>
      <c r="KAE235" s="31"/>
      <c r="KAF235" s="31"/>
      <c r="KAG235" s="31"/>
      <c r="KAH235" s="31"/>
      <c r="KAI235" s="31"/>
      <c r="KAJ235" s="31"/>
      <c r="KAK235" s="31"/>
      <c r="KAL235" s="31"/>
      <c r="KAM235" s="31"/>
      <c r="KAN235" s="31"/>
      <c r="KAO235" s="31"/>
      <c r="KAP235" s="31"/>
      <c r="KAQ235" s="31"/>
      <c r="KAR235" s="31"/>
      <c r="KAS235" s="31"/>
      <c r="KAT235" s="31"/>
      <c r="KAU235" s="31"/>
      <c r="KAV235" s="31"/>
      <c r="KAW235" s="31"/>
      <c r="KAX235" s="31"/>
      <c r="KAY235" s="31"/>
      <c r="KAZ235" s="31"/>
      <c r="KBA235" s="31"/>
      <c r="KBB235" s="31"/>
      <c r="KBC235" s="31"/>
      <c r="KBD235" s="31"/>
      <c r="KBE235" s="31"/>
      <c r="KBF235" s="31"/>
      <c r="KBG235" s="31"/>
      <c r="KBH235" s="31"/>
      <c r="KBI235" s="31"/>
      <c r="KBJ235" s="31"/>
      <c r="KBK235" s="31"/>
      <c r="KBL235" s="31"/>
      <c r="KBM235" s="31"/>
      <c r="KBN235" s="31"/>
      <c r="KBO235" s="31"/>
      <c r="KBP235" s="31"/>
      <c r="KBQ235" s="31"/>
      <c r="KBR235" s="31"/>
      <c r="KBS235" s="31"/>
      <c r="KBT235" s="31"/>
      <c r="KBU235" s="31"/>
      <c r="KBV235" s="31"/>
      <c r="KBW235" s="31"/>
      <c r="KBX235" s="31"/>
      <c r="KBY235" s="31"/>
      <c r="KBZ235" s="31"/>
      <c r="KCA235" s="31"/>
      <c r="KCB235" s="31"/>
      <c r="KCC235" s="31"/>
      <c r="KCD235" s="31"/>
      <c r="KCE235" s="31"/>
      <c r="KCF235" s="31"/>
      <c r="KCG235" s="31"/>
      <c r="KCH235" s="31"/>
      <c r="KCI235" s="31"/>
      <c r="KCJ235" s="31"/>
      <c r="KCK235" s="31"/>
      <c r="KCL235" s="31"/>
      <c r="KCM235" s="31"/>
      <c r="KCN235" s="31"/>
      <c r="KCO235" s="31"/>
      <c r="KCP235" s="31"/>
      <c r="KCQ235" s="31"/>
      <c r="KCR235" s="31"/>
      <c r="KCS235" s="31"/>
      <c r="KCT235" s="31"/>
      <c r="KCU235" s="31"/>
      <c r="KCV235" s="31"/>
      <c r="KCW235" s="31"/>
      <c r="KCX235" s="31"/>
      <c r="KCY235" s="31"/>
      <c r="KCZ235" s="31"/>
      <c r="KDA235" s="31"/>
      <c r="KDB235" s="31"/>
      <c r="KDC235" s="31"/>
      <c r="KDD235" s="31"/>
      <c r="KDE235" s="31"/>
      <c r="KDF235" s="31"/>
      <c r="KDG235" s="31"/>
      <c r="KDH235" s="31"/>
      <c r="KDI235" s="31"/>
      <c r="KDJ235" s="31"/>
      <c r="KDK235" s="31"/>
      <c r="KDL235" s="31"/>
      <c r="KDM235" s="31"/>
      <c r="KDN235" s="31"/>
      <c r="KDO235" s="31"/>
      <c r="KDP235" s="31"/>
      <c r="KDQ235" s="31"/>
      <c r="KDR235" s="31"/>
      <c r="KDS235" s="31"/>
      <c r="KDT235" s="31"/>
      <c r="KDU235" s="31"/>
      <c r="KDV235" s="31"/>
      <c r="KDW235" s="31"/>
      <c r="KDX235" s="31"/>
      <c r="KDY235" s="31"/>
      <c r="KDZ235" s="31"/>
      <c r="KEA235" s="31"/>
      <c r="KEB235" s="31"/>
      <c r="KEC235" s="31"/>
      <c r="KED235" s="31"/>
      <c r="KEE235" s="31"/>
      <c r="KEF235" s="31"/>
      <c r="KEG235" s="31"/>
      <c r="KEH235" s="31"/>
      <c r="KEI235" s="31"/>
      <c r="KEJ235" s="31"/>
      <c r="KEK235" s="31"/>
      <c r="KEL235" s="31"/>
      <c r="KEM235" s="31"/>
      <c r="KEN235" s="31"/>
      <c r="KEO235" s="31"/>
      <c r="KEP235" s="31"/>
      <c r="KEQ235" s="31"/>
      <c r="KER235" s="31"/>
      <c r="KES235" s="31"/>
      <c r="KET235" s="31"/>
      <c r="KEU235" s="31"/>
      <c r="KEV235" s="31"/>
      <c r="KEW235" s="31"/>
      <c r="KEX235" s="31"/>
      <c r="KEY235" s="31"/>
      <c r="KEZ235" s="31"/>
      <c r="KFA235" s="31"/>
      <c r="KFB235" s="31"/>
      <c r="KFC235" s="31"/>
      <c r="KFD235" s="31"/>
      <c r="KFE235" s="31"/>
      <c r="KFF235" s="31"/>
      <c r="KFG235" s="31"/>
      <c r="KFH235" s="31"/>
      <c r="KFI235" s="31"/>
      <c r="KFJ235" s="31"/>
      <c r="KFK235" s="31"/>
      <c r="KFL235" s="31"/>
      <c r="KFM235" s="31"/>
      <c r="KFN235" s="31"/>
      <c r="KFO235" s="31"/>
      <c r="KFP235" s="31"/>
      <c r="KFQ235" s="31"/>
      <c r="KFR235" s="31"/>
      <c r="KFS235" s="31"/>
      <c r="KFT235" s="31"/>
      <c r="KFU235" s="31"/>
      <c r="KFV235" s="31"/>
      <c r="KFW235" s="31"/>
      <c r="KFX235" s="31"/>
      <c r="KFY235" s="31"/>
      <c r="KFZ235" s="31"/>
      <c r="KGA235" s="31"/>
      <c r="KGB235" s="31"/>
      <c r="KGC235" s="31"/>
      <c r="KGD235" s="31"/>
      <c r="KGE235" s="31"/>
      <c r="KGF235" s="31"/>
      <c r="KGG235" s="31"/>
      <c r="KGH235" s="31"/>
      <c r="KGI235" s="31"/>
      <c r="KGJ235" s="31"/>
      <c r="KGK235" s="31"/>
      <c r="KGL235" s="31"/>
      <c r="KGM235" s="31"/>
      <c r="KGN235" s="31"/>
      <c r="KGO235" s="31"/>
      <c r="KGP235" s="31"/>
      <c r="KGQ235" s="31"/>
      <c r="KGR235" s="31"/>
      <c r="KGS235" s="31"/>
      <c r="KGT235" s="31"/>
      <c r="KGU235" s="31"/>
      <c r="KGV235" s="31"/>
      <c r="KGW235" s="31"/>
      <c r="KGX235" s="31"/>
      <c r="KGY235" s="31"/>
      <c r="KGZ235" s="31"/>
      <c r="KHA235" s="31"/>
      <c r="KHB235" s="31"/>
      <c r="KHC235" s="31"/>
      <c r="KHD235" s="31"/>
      <c r="KHE235" s="31"/>
      <c r="KHF235" s="31"/>
      <c r="KHG235" s="31"/>
      <c r="KHH235" s="31"/>
      <c r="KHI235" s="31"/>
      <c r="KHJ235" s="31"/>
      <c r="KHK235" s="31"/>
      <c r="KHL235" s="31"/>
      <c r="KHM235" s="31"/>
      <c r="KHN235" s="31"/>
      <c r="KHO235" s="31"/>
      <c r="KHP235" s="31"/>
      <c r="KHQ235" s="31"/>
      <c r="KHR235" s="31"/>
      <c r="KHS235" s="31"/>
      <c r="KHT235" s="31"/>
      <c r="KHU235" s="31"/>
      <c r="KHV235" s="31"/>
      <c r="KHW235" s="31"/>
      <c r="KHX235" s="31"/>
      <c r="KHY235" s="31"/>
      <c r="KHZ235" s="31"/>
      <c r="KIA235" s="31"/>
      <c r="KIB235" s="31"/>
      <c r="KIC235" s="31"/>
      <c r="KID235" s="31"/>
      <c r="KIE235" s="31"/>
      <c r="KIF235" s="31"/>
      <c r="KIG235" s="31"/>
      <c r="KIH235" s="31"/>
      <c r="KII235" s="31"/>
      <c r="KIJ235" s="31"/>
      <c r="KIK235" s="31"/>
      <c r="KIL235" s="31"/>
      <c r="KIM235" s="31"/>
      <c r="KIN235" s="31"/>
      <c r="KIO235" s="31"/>
      <c r="KIP235" s="31"/>
      <c r="KIQ235" s="31"/>
      <c r="KIR235" s="31"/>
      <c r="KIS235" s="31"/>
      <c r="KIT235" s="31"/>
      <c r="KIU235" s="31"/>
      <c r="KIV235" s="31"/>
      <c r="KIW235" s="31"/>
      <c r="KIX235" s="31"/>
      <c r="KIY235" s="31"/>
      <c r="KIZ235" s="31"/>
      <c r="KJA235" s="31"/>
      <c r="KJB235" s="31"/>
      <c r="KJC235" s="31"/>
      <c r="KJD235" s="31"/>
      <c r="KJE235" s="31"/>
      <c r="KJF235" s="31"/>
      <c r="KJG235" s="31"/>
      <c r="KJH235" s="31"/>
      <c r="KJI235" s="31"/>
      <c r="KJJ235" s="31"/>
      <c r="KJK235" s="31"/>
      <c r="KJL235" s="31"/>
      <c r="KJM235" s="31"/>
      <c r="KJN235" s="31"/>
      <c r="KJO235" s="31"/>
      <c r="KJP235" s="31"/>
      <c r="KJQ235" s="31"/>
      <c r="KJR235" s="31"/>
      <c r="KJS235" s="31"/>
      <c r="KJT235" s="31"/>
      <c r="KJU235" s="31"/>
      <c r="KJV235" s="31"/>
      <c r="KJW235" s="31"/>
      <c r="KJX235" s="31"/>
      <c r="KJY235" s="31"/>
      <c r="KJZ235" s="31"/>
      <c r="KKA235" s="31"/>
      <c r="KKB235" s="31"/>
      <c r="KKC235" s="31"/>
      <c r="KKD235" s="31"/>
      <c r="KKE235" s="31"/>
      <c r="KKF235" s="31"/>
      <c r="KKG235" s="31"/>
      <c r="KKH235" s="31"/>
      <c r="KKI235" s="31"/>
      <c r="KKJ235" s="31"/>
      <c r="KKK235" s="31"/>
      <c r="KKL235" s="31"/>
      <c r="KKM235" s="31"/>
      <c r="KKN235" s="31"/>
      <c r="KKO235" s="31"/>
      <c r="KKP235" s="31"/>
      <c r="KKQ235" s="31"/>
      <c r="KKR235" s="31"/>
      <c r="KKS235" s="31"/>
      <c r="KKT235" s="31"/>
      <c r="KKU235" s="31"/>
      <c r="KKV235" s="31"/>
      <c r="KKW235" s="31"/>
      <c r="KKX235" s="31"/>
      <c r="KKY235" s="31"/>
      <c r="KKZ235" s="31"/>
      <c r="KLA235" s="31"/>
      <c r="KLB235" s="31"/>
      <c r="KLC235" s="31"/>
      <c r="KLD235" s="31"/>
      <c r="KLE235" s="31"/>
      <c r="KLF235" s="31"/>
      <c r="KLG235" s="31"/>
      <c r="KLH235" s="31"/>
      <c r="KLI235" s="31"/>
      <c r="KLJ235" s="31"/>
      <c r="KLK235" s="31"/>
      <c r="KLL235" s="31"/>
      <c r="KLM235" s="31"/>
      <c r="KLN235" s="31"/>
      <c r="KLO235" s="31"/>
      <c r="KLP235" s="31"/>
      <c r="KLQ235" s="31"/>
      <c r="KLR235" s="31"/>
      <c r="KLS235" s="31"/>
      <c r="KLT235" s="31"/>
      <c r="KLU235" s="31"/>
      <c r="KLV235" s="31"/>
      <c r="KLW235" s="31"/>
      <c r="KLX235" s="31"/>
      <c r="KLY235" s="31"/>
      <c r="KLZ235" s="31"/>
      <c r="KMA235" s="31"/>
      <c r="KMB235" s="31"/>
      <c r="KMC235" s="31"/>
      <c r="KMD235" s="31"/>
      <c r="KME235" s="31"/>
      <c r="KMF235" s="31"/>
      <c r="KMG235" s="31"/>
      <c r="KMH235" s="31"/>
      <c r="KMI235" s="31"/>
      <c r="KMJ235" s="31"/>
      <c r="KMK235" s="31"/>
      <c r="KML235" s="31"/>
      <c r="KMM235" s="31"/>
      <c r="KMN235" s="31"/>
      <c r="KMO235" s="31"/>
      <c r="KMP235" s="31"/>
      <c r="KMQ235" s="31"/>
      <c r="KMR235" s="31"/>
      <c r="KMS235" s="31"/>
      <c r="KMT235" s="31"/>
      <c r="KMU235" s="31"/>
      <c r="KMV235" s="31"/>
      <c r="KMW235" s="31"/>
      <c r="KMX235" s="31"/>
      <c r="KMY235" s="31"/>
      <c r="KMZ235" s="31"/>
      <c r="KNA235" s="31"/>
      <c r="KNB235" s="31"/>
      <c r="KNC235" s="31"/>
      <c r="KND235" s="31"/>
      <c r="KNE235" s="31"/>
      <c r="KNF235" s="31"/>
      <c r="KNG235" s="31"/>
      <c r="KNH235" s="31"/>
      <c r="KNI235" s="31"/>
      <c r="KNJ235" s="31"/>
      <c r="KNK235" s="31"/>
      <c r="KNL235" s="31"/>
      <c r="KNM235" s="31"/>
      <c r="KNN235" s="31"/>
      <c r="KNO235" s="31"/>
      <c r="KNP235" s="31"/>
      <c r="KNQ235" s="31"/>
      <c r="KNR235" s="31"/>
      <c r="KNS235" s="31"/>
      <c r="KNT235" s="31"/>
      <c r="KNU235" s="31"/>
      <c r="KNV235" s="31"/>
      <c r="KNW235" s="31"/>
      <c r="KNX235" s="31"/>
      <c r="KNY235" s="31"/>
      <c r="KNZ235" s="31"/>
      <c r="KOA235" s="31"/>
      <c r="KOB235" s="31"/>
      <c r="KOC235" s="31"/>
      <c r="KOD235" s="31"/>
      <c r="KOE235" s="31"/>
      <c r="KOF235" s="31"/>
      <c r="KOG235" s="31"/>
      <c r="KOH235" s="31"/>
      <c r="KOI235" s="31"/>
      <c r="KOJ235" s="31"/>
      <c r="KOK235" s="31"/>
      <c r="KOL235" s="31"/>
      <c r="KOM235" s="31"/>
      <c r="KON235" s="31"/>
      <c r="KOO235" s="31"/>
      <c r="KOP235" s="31"/>
      <c r="KOQ235" s="31"/>
      <c r="KOR235" s="31"/>
      <c r="KOS235" s="31"/>
      <c r="KOT235" s="31"/>
      <c r="KOU235" s="31"/>
      <c r="KOV235" s="31"/>
      <c r="KOW235" s="31"/>
      <c r="KOX235" s="31"/>
      <c r="KOY235" s="31"/>
      <c r="KOZ235" s="31"/>
      <c r="KPA235" s="31"/>
      <c r="KPB235" s="31"/>
      <c r="KPC235" s="31"/>
      <c r="KPD235" s="31"/>
      <c r="KPE235" s="31"/>
      <c r="KPF235" s="31"/>
      <c r="KPG235" s="31"/>
      <c r="KPH235" s="31"/>
      <c r="KPI235" s="31"/>
      <c r="KPJ235" s="31"/>
      <c r="KPK235" s="31"/>
      <c r="KPL235" s="31"/>
      <c r="KPM235" s="31"/>
      <c r="KPN235" s="31"/>
      <c r="KPO235" s="31"/>
      <c r="KPP235" s="31"/>
      <c r="KPQ235" s="31"/>
      <c r="KPR235" s="31"/>
      <c r="KPS235" s="31"/>
      <c r="KPT235" s="31"/>
      <c r="KPU235" s="31"/>
      <c r="KPV235" s="31"/>
      <c r="KPW235" s="31"/>
      <c r="KPX235" s="31"/>
      <c r="KPY235" s="31"/>
      <c r="KPZ235" s="31"/>
      <c r="KQA235" s="31"/>
      <c r="KQB235" s="31"/>
      <c r="KQC235" s="31"/>
      <c r="KQD235" s="31"/>
      <c r="KQE235" s="31"/>
      <c r="KQF235" s="31"/>
      <c r="KQG235" s="31"/>
      <c r="KQH235" s="31"/>
      <c r="KQI235" s="31"/>
      <c r="KQJ235" s="31"/>
      <c r="KQK235" s="31"/>
      <c r="KQL235" s="31"/>
      <c r="KQM235" s="31"/>
      <c r="KQN235" s="31"/>
      <c r="KQO235" s="31"/>
      <c r="KQP235" s="31"/>
      <c r="KQQ235" s="31"/>
      <c r="KQR235" s="31"/>
      <c r="KQS235" s="31"/>
      <c r="KQT235" s="31"/>
      <c r="KQU235" s="31"/>
      <c r="KQV235" s="31"/>
      <c r="KQW235" s="31"/>
      <c r="KQX235" s="31"/>
      <c r="KQY235" s="31"/>
      <c r="KQZ235" s="31"/>
      <c r="KRA235" s="31"/>
      <c r="KRB235" s="31"/>
      <c r="KRC235" s="31"/>
      <c r="KRD235" s="31"/>
      <c r="KRE235" s="31"/>
      <c r="KRF235" s="31"/>
      <c r="KRG235" s="31"/>
      <c r="KRH235" s="31"/>
      <c r="KRI235" s="31"/>
      <c r="KRJ235" s="31"/>
      <c r="KRK235" s="31"/>
      <c r="KRL235" s="31"/>
      <c r="KRM235" s="31"/>
      <c r="KRN235" s="31"/>
      <c r="KRO235" s="31"/>
      <c r="KRP235" s="31"/>
      <c r="KRQ235" s="31"/>
      <c r="KRR235" s="31"/>
      <c r="KRS235" s="31"/>
      <c r="KRT235" s="31"/>
      <c r="KRU235" s="31"/>
      <c r="KRV235" s="31"/>
      <c r="KRW235" s="31"/>
      <c r="KRX235" s="31"/>
      <c r="KRY235" s="31"/>
      <c r="KRZ235" s="31"/>
      <c r="KSA235" s="31"/>
      <c r="KSB235" s="31"/>
      <c r="KSC235" s="31"/>
      <c r="KSD235" s="31"/>
      <c r="KSE235" s="31"/>
      <c r="KSF235" s="31"/>
      <c r="KSG235" s="31"/>
      <c r="KSH235" s="31"/>
      <c r="KSI235" s="31"/>
      <c r="KSJ235" s="31"/>
      <c r="KSK235" s="31"/>
      <c r="KSL235" s="31"/>
      <c r="KSM235" s="31"/>
      <c r="KSN235" s="31"/>
      <c r="KSO235" s="31"/>
      <c r="KSP235" s="31"/>
      <c r="KSQ235" s="31"/>
      <c r="KSR235" s="31"/>
      <c r="KSS235" s="31"/>
      <c r="KST235" s="31"/>
      <c r="KSU235" s="31"/>
      <c r="KSV235" s="31"/>
      <c r="KSW235" s="31"/>
      <c r="KSX235" s="31"/>
      <c r="KSY235" s="31"/>
      <c r="KSZ235" s="31"/>
      <c r="KTA235" s="31"/>
      <c r="KTB235" s="31"/>
      <c r="KTC235" s="31"/>
      <c r="KTD235" s="31"/>
      <c r="KTE235" s="31"/>
      <c r="KTF235" s="31"/>
      <c r="KTG235" s="31"/>
      <c r="KTH235" s="31"/>
      <c r="KTI235" s="31"/>
      <c r="KTJ235" s="31"/>
      <c r="KTK235" s="31"/>
      <c r="KTL235" s="31"/>
      <c r="KTM235" s="31"/>
      <c r="KTN235" s="31"/>
      <c r="KTO235" s="31"/>
      <c r="KTP235" s="31"/>
      <c r="KTQ235" s="31"/>
      <c r="KTR235" s="31"/>
      <c r="KTS235" s="31"/>
      <c r="KTT235" s="31"/>
      <c r="KTU235" s="31"/>
      <c r="KTV235" s="31"/>
      <c r="KTW235" s="31"/>
      <c r="KTX235" s="31"/>
      <c r="KTY235" s="31"/>
      <c r="KTZ235" s="31"/>
      <c r="KUA235" s="31"/>
      <c r="KUB235" s="31"/>
      <c r="KUC235" s="31"/>
      <c r="KUD235" s="31"/>
      <c r="KUE235" s="31"/>
      <c r="KUF235" s="31"/>
      <c r="KUG235" s="31"/>
      <c r="KUH235" s="31"/>
      <c r="KUI235" s="31"/>
      <c r="KUJ235" s="31"/>
      <c r="KUK235" s="31"/>
      <c r="KUL235" s="31"/>
      <c r="KUM235" s="31"/>
      <c r="KUN235" s="31"/>
      <c r="KUO235" s="31"/>
      <c r="KUP235" s="31"/>
      <c r="KUQ235" s="31"/>
      <c r="KUR235" s="31"/>
      <c r="KUS235" s="31"/>
      <c r="KUT235" s="31"/>
      <c r="KUU235" s="31"/>
      <c r="KUV235" s="31"/>
      <c r="KUW235" s="31"/>
      <c r="KUX235" s="31"/>
      <c r="KUY235" s="31"/>
      <c r="KUZ235" s="31"/>
      <c r="KVA235" s="31"/>
      <c r="KVB235" s="31"/>
      <c r="KVC235" s="31"/>
      <c r="KVD235" s="31"/>
      <c r="KVE235" s="31"/>
      <c r="KVF235" s="31"/>
      <c r="KVG235" s="31"/>
      <c r="KVH235" s="31"/>
      <c r="KVI235" s="31"/>
      <c r="KVJ235" s="31"/>
      <c r="KVK235" s="31"/>
      <c r="KVL235" s="31"/>
      <c r="KVM235" s="31"/>
      <c r="KVN235" s="31"/>
      <c r="KVO235" s="31"/>
      <c r="KVP235" s="31"/>
      <c r="KVQ235" s="31"/>
      <c r="KVR235" s="31"/>
      <c r="KVS235" s="31"/>
      <c r="KVT235" s="31"/>
      <c r="KVU235" s="31"/>
      <c r="KVV235" s="31"/>
      <c r="KVW235" s="31"/>
      <c r="KVX235" s="31"/>
      <c r="KVY235" s="31"/>
      <c r="KVZ235" s="31"/>
      <c r="KWA235" s="31"/>
      <c r="KWB235" s="31"/>
      <c r="KWC235" s="31"/>
      <c r="KWD235" s="31"/>
      <c r="KWE235" s="31"/>
      <c r="KWF235" s="31"/>
      <c r="KWG235" s="31"/>
      <c r="KWH235" s="31"/>
      <c r="KWI235" s="31"/>
      <c r="KWJ235" s="31"/>
      <c r="KWK235" s="31"/>
      <c r="KWL235" s="31"/>
      <c r="KWM235" s="31"/>
      <c r="KWN235" s="31"/>
      <c r="KWO235" s="31"/>
      <c r="KWP235" s="31"/>
      <c r="KWQ235" s="31"/>
      <c r="KWR235" s="31"/>
      <c r="KWS235" s="31"/>
      <c r="KWT235" s="31"/>
      <c r="KWU235" s="31"/>
      <c r="KWV235" s="31"/>
      <c r="KWW235" s="31"/>
      <c r="KWX235" s="31"/>
      <c r="KWY235" s="31"/>
      <c r="KWZ235" s="31"/>
      <c r="KXA235" s="31"/>
      <c r="KXB235" s="31"/>
      <c r="KXC235" s="31"/>
      <c r="KXD235" s="31"/>
      <c r="KXE235" s="31"/>
      <c r="KXF235" s="31"/>
      <c r="KXG235" s="31"/>
      <c r="KXH235" s="31"/>
      <c r="KXI235" s="31"/>
      <c r="KXJ235" s="31"/>
      <c r="KXK235" s="31"/>
      <c r="KXL235" s="31"/>
      <c r="KXM235" s="31"/>
      <c r="KXN235" s="31"/>
      <c r="KXO235" s="31"/>
      <c r="KXP235" s="31"/>
      <c r="KXQ235" s="31"/>
      <c r="KXR235" s="31"/>
      <c r="KXS235" s="31"/>
      <c r="KXT235" s="31"/>
      <c r="KXU235" s="31"/>
      <c r="KXV235" s="31"/>
      <c r="KXW235" s="31"/>
      <c r="KXX235" s="31"/>
      <c r="KXY235" s="31"/>
      <c r="KXZ235" s="31"/>
      <c r="KYA235" s="31"/>
      <c r="KYB235" s="31"/>
      <c r="KYC235" s="31"/>
      <c r="KYD235" s="31"/>
      <c r="KYE235" s="31"/>
      <c r="KYF235" s="31"/>
      <c r="KYG235" s="31"/>
      <c r="KYH235" s="31"/>
      <c r="KYI235" s="31"/>
      <c r="KYJ235" s="31"/>
      <c r="KYK235" s="31"/>
      <c r="KYL235" s="31"/>
      <c r="KYM235" s="31"/>
      <c r="KYN235" s="31"/>
      <c r="KYO235" s="31"/>
      <c r="KYP235" s="31"/>
      <c r="KYQ235" s="31"/>
      <c r="KYR235" s="31"/>
      <c r="KYS235" s="31"/>
      <c r="KYT235" s="31"/>
      <c r="KYU235" s="31"/>
      <c r="KYV235" s="31"/>
      <c r="KYW235" s="31"/>
      <c r="KYX235" s="31"/>
      <c r="KYY235" s="31"/>
      <c r="KYZ235" s="31"/>
      <c r="KZA235" s="31"/>
      <c r="KZB235" s="31"/>
      <c r="KZC235" s="31"/>
      <c r="KZD235" s="31"/>
      <c r="KZE235" s="31"/>
      <c r="KZF235" s="31"/>
      <c r="KZG235" s="31"/>
      <c r="KZH235" s="31"/>
      <c r="KZI235" s="31"/>
      <c r="KZJ235" s="31"/>
      <c r="KZK235" s="31"/>
      <c r="KZL235" s="31"/>
      <c r="KZM235" s="31"/>
      <c r="KZN235" s="31"/>
      <c r="KZO235" s="31"/>
      <c r="KZP235" s="31"/>
      <c r="KZQ235" s="31"/>
      <c r="KZR235" s="31"/>
      <c r="KZS235" s="31"/>
      <c r="KZT235" s="31"/>
      <c r="KZU235" s="31"/>
      <c r="KZV235" s="31"/>
      <c r="KZW235" s="31"/>
      <c r="KZX235" s="31"/>
      <c r="KZY235" s="31"/>
      <c r="KZZ235" s="31"/>
      <c r="LAA235" s="31"/>
      <c r="LAB235" s="31"/>
      <c r="LAC235" s="31"/>
      <c r="LAD235" s="31"/>
      <c r="LAE235" s="31"/>
      <c r="LAF235" s="31"/>
      <c r="LAG235" s="31"/>
      <c r="LAH235" s="31"/>
      <c r="LAI235" s="31"/>
      <c r="LAJ235" s="31"/>
      <c r="LAK235" s="31"/>
      <c r="LAL235" s="31"/>
      <c r="LAM235" s="31"/>
      <c r="LAN235" s="31"/>
      <c r="LAO235" s="31"/>
      <c r="LAP235" s="31"/>
      <c r="LAQ235" s="31"/>
      <c r="LAR235" s="31"/>
      <c r="LAS235" s="31"/>
      <c r="LAT235" s="31"/>
      <c r="LAU235" s="31"/>
      <c r="LAV235" s="31"/>
      <c r="LAW235" s="31"/>
      <c r="LAX235" s="31"/>
      <c r="LAY235" s="31"/>
      <c r="LAZ235" s="31"/>
      <c r="LBA235" s="31"/>
      <c r="LBB235" s="31"/>
      <c r="LBC235" s="31"/>
      <c r="LBD235" s="31"/>
      <c r="LBE235" s="31"/>
      <c r="LBF235" s="31"/>
      <c r="LBG235" s="31"/>
      <c r="LBH235" s="31"/>
      <c r="LBI235" s="31"/>
      <c r="LBJ235" s="31"/>
      <c r="LBK235" s="31"/>
      <c r="LBL235" s="31"/>
      <c r="LBM235" s="31"/>
      <c r="LBN235" s="31"/>
      <c r="LBO235" s="31"/>
      <c r="LBP235" s="31"/>
      <c r="LBQ235" s="31"/>
      <c r="LBR235" s="31"/>
      <c r="LBS235" s="31"/>
      <c r="LBT235" s="31"/>
      <c r="LBU235" s="31"/>
      <c r="LBV235" s="31"/>
      <c r="LBW235" s="31"/>
      <c r="LBX235" s="31"/>
      <c r="LBY235" s="31"/>
      <c r="LBZ235" s="31"/>
      <c r="LCA235" s="31"/>
      <c r="LCB235" s="31"/>
      <c r="LCC235" s="31"/>
      <c r="LCD235" s="31"/>
      <c r="LCE235" s="31"/>
      <c r="LCF235" s="31"/>
      <c r="LCG235" s="31"/>
      <c r="LCH235" s="31"/>
      <c r="LCI235" s="31"/>
      <c r="LCJ235" s="31"/>
      <c r="LCK235" s="31"/>
      <c r="LCL235" s="31"/>
      <c r="LCM235" s="31"/>
      <c r="LCN235" s="31"/>
      <c r="LCO235" s="31"/>
      <c r="LCP235" s="31"/>
      <c r="LCQ235" s="31"/>
      <c r="LCR235" s="31"/>
      <c r="LCS235" s="31"/>
      <c r="LCT235" s="31"/>
      <c r="LCU235" s="31"/>
      <c r="LCV235" s="31"/>
      <c r="LCW235" s="31"/>
      <c r="LCX235" s="31"/>
      <c r="LCY235" s="31"/>
      <c r="LCZ235" s="31"/>
      <c r="LDA235" s="31"/>
      <c r="LDB235" s="31"/>
      <c r="LDC235" s="31"/>
      <c r="LDD235" s="31"/>
      <c r="LDE235" s="31"/>
      <c r="LDF235" s="31"/>
      <c r="LDG235" s="31"/>
      <c r="LDH235" s="31"/>
      <c r="LDI235" s="31"/>
      <c r="LDJ235" s="31"/>
      <c r="LDK235" s="31"/>
      <c r="LDL235" s="31"/>
      <c r="LDM235" s="31"/>
      <c r="LDN235" s="31"/>
      <c r="LDO235" s="31"/>
      <c r="LDP235" s="31"/>
      <c r="LDQ235" s="31"/>
      <c r="LDR235" s="31"/>
      <c r="LDS235" s="31"/>
      <c r="LDT235" s="31"/>
      <c r="LDU235" s="31"/>
      <c r="LDV235" s="31"/>
      <c r="LDW235" s="31"/>
      <c r="LDX235" s="31"/>
      <c r="LDY235" s="31"/>
      <c r="LDZ235" s="31"/>
      <c r="LEA235" s="31"/>
      <c r="LEB235" s="31"/>
      <c r="LEC235" s="31"/>
      <c r="LED235" s="31"/>
      <c r="LEE235" s="31"/>
      <c r="LEF235" s="31"/>
      <c r="LEG235" s="31"/>
      <c r="LEH235" s="31"/>
      <c r="LEI235" s="31"/>
      <c r="LEJ235" s="31"/>
      <c r="LEK235" s="31"/>
      <c r="LEL235" s="31"/>
      <c r="LEM235" s="31"/>
      <c r="LEN235" s="31"/>
      <c r="LEO235" s="31"/>
      <c r="LEP235" s="31"/>
      <c r="LEQ235" s="31"/>
      <c r="LER235" s="31"/>
      <c r="LES235" s="31"/>
      <c r="LET235" s="31"/>
      <c r="LEU235" s="31"/>
      <c r="LEV235" s="31"/>
      <c r="LEW235" s="31"/>
      <c r="LEX235" s="31"/>
      <c r="LEY235" s="31"/>
      <c r="LEZ235" s="31"/>
      <c r="LFA235" s="31"/>
      <c r="LFB235" s="31"/>
      <c r="LFC235" s="31"/>
      <c r="LFD235" s="31"/>
      <c r="LFE235" s="31"/>
      <c r="LFF235" s="31"/>
      <c r="LFG235" s="31"/>
      <c r="LFH235" s="31"/>
      <c r="LFI235" s="31"/>
      <c r="LFJ235" s="31"/>
      <c r="LFK235" s="31"/>
      <c r="LFL235" s="31"/>
      <c r="LFM235" s="31"/>
      <c r="LFN235" s="31"/>
      <c r="LFO235" s="31"/>
      <c r="LFP235" s="31"/>
      <c r="LFQ235" s="31"/>
      <c r="LFR235" s="31"/>
      <c r="LFS235" s="31"/>
      <c r="LFT235" s="31"/>
      <c r="LFU235" s="31"/>
      <c r="LFV235" s="31"/>
      <c r="LFW235" s="31"/>
      <c r="LFX235" s="31"/>
      <c r="LFY235" s="31"/>
      <c r="LFZ235" s="31"/>
      <c r="LGA235" s="31"/>
      <c r="LGB235" s="31"/>
      <c r="LGC235" s="31"/>
      <c r="LGD235" s="31"/>
      <c r="LGE235" s="31"/>
      <c r="LGF235" s="31"/>
      <c r="LGG235" s="31"/>
      <c r="LGH235" s="31"/>
      <c r="LGI235" s="31"/>
      <c r="LGJ235" s="31"/>
      <c r="LGK235" s="31"/>
      <c r="LGL235" s="31"/>
      <c r="LGM235" s="31"/>
      <c r="LGN235" s="31"/>
      <c r="LGO235" s="31"/>
      <c r="LGP235" s="31"/>
      <c r="LGQ235" s="31"/>
      <c r="LGR235" s="31"/>
      <c r="LGS235" s="31"/>
      <c r="LGT235" s="31"/>
      <c r="LGU235" s="31"/>
      <c r="LGV235" s="31"/>
      <c r="LGW235" s="31"/>
      <c r="LGX235" s="31"/>
      <c r="LGY235" s="31"/>
      <c r="LGZ235" s="31"/>
      <c r="LHA235" s="31"/>
      <c r="LHB235" s="31"/>
      <c r="LHC235" s="31"/>
      <c r="LHD235" s="31"/>
      <c r="LHE235" s="31"/>
      <c r="LHF235" s="31"/>
      <c r="LHG235" s="31"/>
      <c r="LHH235" s="31"/>
      <c r="LHI235" s="31"/>
      <c r="LHJ235" s="31"/>
      <c r="LHK235" s="31"/>
      <c r="LHL235" s="31"/>
      <c r="LHM235" s="31"/>
      <c r="LHN235" s="31"/>
      <c r="LHO235" s="31"/>
      <c r="LHP235" s="31"/>
      <c r="LHQ235" s="31"/>
      <c r="LHR235" s="31"/>
      <c r="LHS235" s="31"/>
      <c r="LHT235" s="31"/>
      <c r="LHU235" s="31"/>
      <c r="LHV235" s="31"/>
      <c r="LHW235" s="31"/>
      <c r="LHX235" s="31"/>
      <c r="LHY235" s="31"/>
      <c r="LHZ235" s="31"/>
      <c r="LIA235" s="31"/>
      <c r="LIB235" s="31"/>
      <c r="LIC235" s="31"/>
      <c r="LID235" s="31"/>
      <c r="LIE235" s="31"/>
      <c r="LIF235" s="31"/>
      <c r="LIG235" s="31"/>
      <c r="LIH235" s="31"/>
      <c r="LII235" s="31"/>
      <c r="LIJ235" s="31"/>
      <c r="LIK235" s="31"/>
      <c r="LIL235" s="31"/>
      <c r="LIM235" s="31"/>
      <c r="LIN235" s="31"/>
      <c r="LIO235" s="31"/>
      <c r="LIP235" s="31"/>
      <c r="LIQ235" s="31"/>
      <c r="LIR235" s="31"/>
      <c r="LIS235" s="31"/>
      <c r="LIT235" s="31"/>
      <c r="LIU235" s="31"/>
      <c r="LIV235" s="31"/>
      <c r="LIW235" s="31"/>
      <c r="LIX235" s="31"/>
      <c r="LIY235" s="31"/>
      <c r="LIZ235" s="31"/>
      <c r="LJA235" s="31"/>
      <c r="LJB235" s="31"/>
      <c r="LJC235" s="31"/>
      <c r="LJD235" s="31"/>
      <c r="LJE235" s="31"/>
      <c r="LJF235" s="31"/>
      <c r="LJG235" s="31"/>
      <c r="LJH235" s="31"/>
      <c r="LJI235" s="31"/>
      <c r="LJJ235" s="31"/>
      <c r="LJK235" s="31"/>
      <c r="LJL235" s="31"/>
      <c r="LJM235" s="31"/>
      <c r="LJN235" s="31"/>
      <c r="LJO235" s="31"/>
      <c r="LJP235" s="31"/>
      <c r="LJQ235" s="31"/>
      <c r="LJR235" s="31"/>
      <c r="LJS235" s="31"/>
      <c r="LJT235" s="31"/>
      <c r="LJU235" s="31"/>
      <c r="LJV235" s="31"/>
      <c r="LJW235" s="31"/>
      <c r="LJX235" s="31"/>
      <c r="LJY235" s="31"/>
      <c r="LJZ235" s="31"/>
      <c r="LKA235" s="31"/>
      <c r="LKB235" s="31"/>
      <c r="LKC235" s="31"/>
      <c r="LKD235" s="31"/>
      <c r="LKE235" s="31"/>
      <c r="LKF235" s="31"/>
      <c r="LKG235" s="31"/>
      <c r="LKH235" s="31"/>
      <c r="LKI235" s="31"/>
      <c r="LKJ235" s="31"/>
      <c r="LKK235" s="31"/>
      <c r="LKL235" s="31"/>
      <c r="LKM235" s="31"/>
      <c r="LKN235" s="31"/>
      <c r="LKO235" s="31"/>
      <c r="LKP235" s="31"/>
      <c r="LKQ235" s="31"/>
      <c r="LKR235" s="31"/>
      <c r="LKS235" s="31"/>
      <c r="LKT235" s="31"/>
      <c r="LKU235" s="31"/>
      <c r="LKV235" s="31"/>
      <c r="LKW235" s="31"/>
      <c r="LKX235" s="31"/>
      <c r="LKY235" s="31"/>
      <c r="LKZ235" s="31"/>
      <c r="LLA235" s="31"/>
      <c r="LLB235" s="31"/>
      <c r="LLC235" s="31"/>
      <c r="LLD235" s="31"/>
      <c r="LLE235" s="31"/>
      <c r="LLF235" s="31"/>
      <c r="LLG235" s="31"/>
      <c r="LLH235" s="31"/>
      <c r="LLI235" s="31"/>
      <c r="LLJ235" s="31"/>
      <c r="LLK235" s="31"/>
      <c r="LLL235" s="31"/>
      <c r="LLM235" s="31"/>
      <c r="LLN235" s="31"/>
      <c r="LLO235" s="31"/>
      <c r="LLP235" s="31"/>
      <c r="LLQ235" s="31"/>
      <c r="LLR235" s="31"/>
      <c r="LLS235" s="31"/>
      <c r="LLT235" s="31"/>
      <c r="LLU235" s="31"/>
      <c r="LLV235" s="31"/>
      <c r="LLW235" s="31"/>
      <c r="LLX235" s="31"/>
      <c r="LLY235" s="31"/>
      <c r="LLZ235" s="31"/>
      <c r="LMA235" s="31"/>
      <c r="LMB235" s="31"/>
      <c r="LMC235" s="31"/>
      <c r="LMD235" s="31"/>
      <c r="LME235" s="31"/>
      <c r="LMF235" s="31"/>
      <c r="LMG235" s="31"/>
      <c r="LMH235" s="31"/>
      <c r="LMI235" s="31"/>
      <c r="LMJ235" s="31"/>
      <c r="LMK235" s="31"/>
      <c r="LML235" s="31"/>
      <c r="LMM235" s="31"/>
      <c r="LMN235" s="31"/>
      <c r="LMO235" s="31"/>
      <c r="LMP235" s="31"/>
      <c r="LMQ235" s="31"/>
      <c r="LMR235" s="31"/>
      <c r="LMS235" s="31"/>
      <c r="LMT235" s="31"/>
      <c r="LMU235" s="31"/>
      <c r="LMV235" s="31"/>
      <c r="LMW235" s="31"/>
      <c r="LMX235" s="31"/>
      <c r="LMY235" s="31"/>
      <c r="LMZ235" s="31"/>
      <c r="LNA235" s="31"/>
      <c r="LNB235" s="31"/>
      <c r="LNC235" s="31"/>
      <c r="LND235" s="31"/>
      <c r="LNE235" s="31"/>
      <c r="LNF235" s="31"/>
      <c r="LNG235" s="31"/>
      <c r="LNH235" s="31"/>
      <c r="LNI235" s="31"/>
      <c r="LNJ235" s="31"/>
      <c r="LNK235" s="31"/>
      <c r="LNL235" s="31"/>
      <c r="LNM235" s="31"/>
      <c r="LNN235" s="31"/>
      <c r="LNO235" s="31"/>
      <c r="LNP235" s="31"/>
      <c r="LNQ235" s="31"/>
      <c r="LNR235" s="31"/>
      <c r="LNS235" s="31"/>
      <c r="LNT235" s="31"/>
      <c r="LNU235" s="31"/>
      <c r="LNV235" s="31"/>
      <c r="LNW235" s="31"/>
      <c r="LNX235" s="31"/>
      <c r="LNY235" s="31"/>
      <c r="LNZ235" s="31"/>
      <c r="LOA235" s="31"/>
      <c r="LOB235" s="31"/>
      <c r="LOC235" s="31"/>
      <c r="LOD235" s="31"/>
      <c r="LOE235" s="31"/>
      <c r="LOF235" s="31"/>
      <c r="LOG235" s="31"/>
      <c r="LOH235" s="31"/>
      <c r="LOI235" s="31"/>
      <c r="LOJ235" s="31"/>
      <c r="LOK235" s="31"/>
      <c r="LOL235" s="31"/>
      <c r="LOM235" s="31"/>
      <c r="LON235" s="31"/>
      <c r="LOO235" s="31"/>
      <c r="LOP235" s="31"/>
      <c r="LOQ235" s="31"/>
      <c r="LOR235" s="31"/>
      <c r="LOS235" s="31"/>
      <c r="LOT235" s="31"/>
      <c r="LOU235" s="31"/>
      <c r="LOV235" s="31"/>
      <c r="LOW235" s="31"/>
      <c r="LOX235" s="31"/>
      <c r="LOY235" s="31"/>
      <c r="LOZ235" s="31"/>
      <c r="LPA235" s="31"/>
      <c r="LPB235" s="31"/>
      <c r="LPC235" s="31"/>
      <c r="LPD235" s="31"/>
      <c r="LPE235" s="31"/>
      <c r="LPF235" s="31"/>
      <c r="LPG235" s="31"/>
      <c r="LPH235" s="31"/>
      <c r="LPI235" s="31"/>
      <c r="LPJ235" s="31"/>
      <c r="LPK235" s="31"/>
      <c r="LPL235" s="31"/>
      <c r="LPM235" s="31"/>
      <c r="LPN235" s="31"/>
      <c r="LPO235" s="31"/>
      <c r="LPP235" s="31"/>
      <c r="LPQ235" s="31"/>
      <c r="LPR235" s="31"/>
      <c r="LPS235" s="31"/>
      <c r="LPT235" s="31"/>
      <c r="LPU235" s="31"/>
      <c r="LPV235" s="31"/>
      <c r="LPW235" s="31"/>
      <c r="LPX235" s="31"/>
      <c r="LPY235" s="31"/>
      <c r="LPZ235" s="31"/>
      <c r="LQA235" s="31"/>
      <c r="LQB235" s="31"/>
      <c r="LQC235" s="31"/>
      <c r="LQD235" s="31"/>
      <c r="LQE235" s="31"/>
      <c r="LQF235" s="31"/>
      <c r="LQG235" s="31"/>
      <c r="LQH235" s="31"/>
      <c r="LQI235" s="31"/>
      <c r="LQJ235" s="31"/>
      <c r="LQK235" s="31"/>
      <c r="LQL235" s="31"/>
      <c r="LQM235" s="31"/>
      <c r="LQN235" s="31"/>
      <c r="LQO235" s="31"/>
      <c r="LQP235" s="31"/>
      <c r="LQQ235" s="31"/>
      <c r="LQR235" s="31"/>
      <c r="LQS235" s="31"/>
      <c r="LQT235" s="31"/>
      <c r="LQU235" s="31"/>
      <c r="LQV235" s="31"/>
      <c r="LQW235" s="31"/>
      <c r="LQX235" s="31"/>
      <c r="LQY235" s="31"/>
      <c r="LQZ235" s="31"/>
      <c r="LRA235" s="31"/>
      <c r="LRB235" s="31"/>
      <c r="LRC235" s="31"/>
      <c r="LRD235" s="31"/>
      <c r="LRE235" s="31"/>
      <c r="LRF235" s="31"/>
      <c r="LRG235" s="31"/>
      <c r="LRH235" s="31"/>
      <c r="LRI235" s="31"/>
      <c r="LRJ235" s="31"/>
      <c r="LRK235" s="31"/>
      <c r="LRL235" s="31"/>
      <c r="LRM235" s="31"/>
      <c r="LRN235" s="31"/>
      <c r="LRO235" s="31"/>
      <c r="LRP235" s="31"/>
      <c r="LRQ235" s="31"/>
      <c r="LRR235" s="31"/>
      <c r="LRS235" s="31"/>
      <c r="LRT235" s="31"/>
      <c r="LRU235" s="31"/>
      <c r="LRV235" s="31"/>
      <c r="LRW235" s="31"/>
      <c r="LRX235" s="31"/>
      <c r="LRY235" s="31"/>
      <c r="LRZ235" s="31"/>
      <c r="LSA235" s="31"/>
      <c r="LSB235" s="31"/>
      <c r="LSC235" s="31"/>
      <c r="LSD235" s="31"/>
      <c r="LSE235" s="31"/>
      <c r="LSF235" s="31"/>
      <c r="LSG235" s="31"/>
      <c r="LSH235" s="31"/>
      <c r="LSI235" s="31"/>
      <c r="LSJ235" s="31"/>
      <c r="LSK235" s="31"/>
      <c r="LSL235" s="31"/>
      <c r="LSM235" s="31"/>
      <c r="LSN235" s="31"/>
      <c r="LSO235" s="31"/>
      <c r="LSP235" s="31"/>
      <c r="LSQ235" s="31"/>
      <c r="LSR235" s="31"/>
      <c r="LSS235" s="31"/>
      <c r="LST235" s="31"/>
      <c r="LSU235" s="31"/>
      <c r="LSV235" s="31"/>
      <c r="LSW235" s="31"/>
      <c r="LSX235" s="31"/>
      <c r="LSY235" s="31"/>
      <c r="LSZ235" s="31"/>
      <c r="LTA235" s="31"/>
      <c r="LTB235" s="31"/>
      <c r="LTC235" s="31"/>
      <c r="LTD235" s="31"/>
      <c r="LTE235" s="31"/>
      <c r="LTF235" s="31"/>
      <c r="LTG235" s="31"/>
      <c r="LTH235" s="31"/>
      <c r="LTI235" s="31"/>
      <c r="LTJ235" s="31"/>
      <c r="LTK235" s="31"/>
      <c r="LTL235" s="31"/>
      <c r="LTM235" s="31"/>
      <c r="LTN235" s="31"/>
      <c r="LTO235" s="31"/>
      <c r="LTP235" s="31"/>
      <c r="LTQ235" s="31"/>
      <c r="LTR235" s="31"/>
      <c r="LTS235" s="31"/>
      <c r="LTT235" s="31"/>
      <c r="LTU235" s="31"/>
      <c r="LTV235" s="31"/>
      <c r="LTW235" s="31"/>
      <c r="LTX235" s="31"/>
      <c r="LTY235" s="31"/>
      <c r="LTZ235" s="31"/>
      <c r="LUA235" s="31"/>
      <c r="LUB235" s="31"/>
      <c r="LUC235" s="31"/>
      <c r="LUD235" s="31"/>
      <c r="LUE235" s="31"/>
      <c r="LUF235" s="31"/>
      <c r="LUG235" s="31"/>
      <c r="LUH235" s="31"/>
      <c r="LUI235" s="31"/>
      <c r="LUJ235" s="31"/>
      <c r="LUK235" s="31"/>
      <c r="LUL235" s="31"/>
      <c r="LUM235" s="31"/>
      <c r="LUN235" s="31"/>
      <c r="LUO235" s="31"/>
      <c r="LUP235" s="31"/>
      <c r="LUQ235" s="31"/>
      <c r="LUR235" s="31"/>
      <c r="LUS235" s="31"/>
      <c r="LUT235" s="31"/>
      <c r="LUU235" s="31"/>
      <c r="LUV235" s="31"/>
      <c r="LUW235" s="31"/>
      <c r="LUX235" s="31"/>
      <c r="LUY235" s="31"/>
      <c r="LUZ235" s="31"/>
      <c r="LVA235" s="31"/>
      <c r="LVB235" s="31"/>
      <c r="LVC235" s="31"/>
      <c r="LVD235" s="31"/>
      <c r="LVE235" s="31"/>
      <c r="LVF235" s="31"/>
      <c r="LVG235" s="31"/>
      <c r="LVH235" s="31"/>
      <c r="LVI235" s="31"/>
      <c r="LVJ235" s="31"/>
      <c r="LVK235" s="31"/>
      <c r="LVL235" s="31"/>
      <c r="LVM235" s="31"/>
      <c r="LVN235" s="31"/>
      <c r="LVO235" s="31"/>
      <c r="LVP235" s="31"/>
      <c r="LVQ235" s="31"/>
      <c r="LVR235" s="31"/>
      <c r="LVS235" s="31"/>
      <c r="LVT235" s="31"/>
      <c r="LVU235" s="31"/>
      <c r="LVV235" s="31"/>
      <c r="LVW235" s="31"/>
      <c r="LVX235" s="31"/>
      <c r="LVY235" s="31"/>
      <c r="LVZ235" s="31"/>
      <c r="LWA235" s="31"/>
      <c r="LWB235" s="31"/>
      <c r="LWC235" s="31"/>
      <c r="LWD235" s="31"/>
      <c r="LWE235" s="31"/>
      <c r="LWF235" s="31"/>
      <c r="LWG235" s="31"/>
      <c r="LWH235" s="31"/>
      <c r="LWI235" s="31"/>
      <c r="LWJ235" s="31"/>
      <c r="LWK235" s="31"/>
      <c r="LWL235" s="31"/>
      <c r="LWM235" s="31"/>
      <c r="LWN235" s="31"/>
      <c r="LWO235" s="31"/>
      <c r="LWP235" s="31"/>
      <c r="LWQ235" s="31"/>
      <c r="LWR235" s="31"/>
      <c r="LWS235" s="31"/>
      <c r="LWT235" s="31"/>
      <c r="LWU235" s="31"/>
      <c r="LWV235" s="31"/>
      <c r="LWW235" s="31"/>
      <c r="LWX235" s="31"/>
      <c r="LWY235" s="31"/>
      <c r="LWZ235" s="31"/>
      <c r="LXA235" s="31"/>
      <c r="LXB235" s="31"/>
      <c r="LXC235" s="31"/>
      <c r="LXD235" s="31"/>
      <c r="LXE235" s="31"/>
      <c r="LXF235" s="31"/>
      <c r="LXG235" s="31"/>
      <c r="LXH235" s="31"/>
      <c r="LXI235" s="31"/>
      <c r="LXJ235" s="31"/>
      <c r="LXK235" s="31"/>
      <c r="LXL235" s="31"/>
      <c r="LXM235" s="31"/>
      <c r="LXN235" s="31"/>
      <c r="LXO235" s="31"/>
      <c r="LXP235" s="31"/>
      <c r="LXQ235" s="31"/>
      <c r="LXR235" s="31"/>
      <c r="LXS235" s="31"/>
      <c r="LXT235" s="31"/>
      <c r="LXU235" s="31"/>
      <c r="LXV235" s="31"/>
      <c r="LXW235" s="31"/>
      <c r="LXX235" s="31"/>
      <c r="LXY235" s="31"/>
      <c r="LXZ235" s="31"/>
      <c r="LYA235" s="31"/>
      <c r="LYB235" s="31"/>
      <c r="LYC235" s="31"/>
      <c r="LYD235" s="31"/>
      <c r="LYE235" s="31"/>
      <c r="LYF235" s="31"/>
      <c r="LYG235" s="31"/>
      <c r="LYH235" s="31"/>
      <c r="LYI235" s="31"/>
      <c r="LYJ235" s="31"/>
      <c r="LYK235" s="31"/>
      <c r="LYL235" s="31"/>
      <c r="LYM235" s="31"/>
      <c r="LYN235" s="31"/>
      <c r="LYO235" s="31"/>
      <c r="LYP235" s="31"/>
      <c r="LYQ235" s="31"/>
      <c r="LYR235" s="31"/>
      <c r="LYS235" s="31"/>
      <c r="LYT235" s="31"/>
      <c r="LYU235" s="31"/>
      <c r="LYV235" s="31"/>
      <c r="LYW235" s="31"/>
      <c r="LYX235" s="31"/>
      <c r="LYY235" s="31"/>
      <c r="LYZ235" s="31"/>
      <c r="LZA235" s="31"/>
      <c r="LZB235" s="31"/>
      <c r="LZC235" s="31"/>
      <c r="LZD235" s="31"/>
      <c r="LZE235" s="31"/>
      <c r="LZF235" s="31"/>
      <c r="LZG235" s="31"/>
      <c r="LZH235" s="31"/>
      <c r="LZI235" s="31"/>
      <c r="LZJ235" s="31"/>
      <c r="LZK235" s="31"/>
      <c r="LZL235" s="31"/>
      <c r="LZM235" s="31"/>
      <c r="LZN235" s="31"/>
      <c r="LZO235" s="31"/>
      <c r="LZP235" s="31"/>
      <c r="LZQ235" s="31"/>
      <c r="LZR235" s="31"/>
      <c r="LZS235" s="31"/>
      <c r="LZT235" s="31"/>
      <c r="LZU235" s="31"/>
      <c r="LZV235" s="31"/>
      <c r="LZW235" s="31"/>
      <c r="LZX235" s="31"/>
      <c r="LZY235" s="31"/>
      <c r="LZZ235" s="31"/>
      <c r="MAA235" s="31"/>
      <c r="MAB235" s="31"/>
      <c r="MAC235" s="31"/>
      <c r="MAD235" s="31"/>
      <c r="MAE235" s="31"/>
      <c r="MAF235" s="31"/>
      <c r="MAG235" s="31"/>
      <c r="MAH235" s="31"/>
      <c r="MAI235" s="31"/>
      <c r="MAJ235" s="31"/>
      <c r="MAK235" s="31"/>
      <c r="MAL235" s="31"/>
      <c r="MAM235" s="31"/>
      <c r="MAN235" s="31"/>
      <c r="MAO235" s="31"/>
      <c r="MAP235" s="31"/>
      <c r="MAQ235" s="31"/>
      <c r="MAR235" s="31"/>
      <c r="MAS235" s="31"/>
      <c r="MAT235" s="31"/>
      <c r="MAU235" s="31"/>
      <c r="MAV235" s="31"/>
      <c r="MAW235" s="31"/>
      <c r="MAX235" s="31"/>
      <c r="MAY235" s="31"/>
      <c r="MAZ235" s="31"/>
      <c r="MBA235" s="31"/>
      <c r="MBB235" s="31"/>
      <c r="MBC235" s="31"/>
      <c r="MBD235" s="31"/>
      <c r="MBE235" s="31"/>
      <c r="MBF235" s="31"/>
      <c r="MBG235" s="31"/>
      <c r="MBH235" s="31"/>
      <c r="MBI235" s="31"/>
      <c r="MBJ235" s="31"/>
      <c r="MBK235" s="31"/>
      <c r="MBL235" s="31"/>
      <c r="MBM235" s="31"/>
      <c r="MBN235" s="31"/>
      <c r="MBO235" s="31"/>
      <c r="MBP235" s="31"/>
      <c r="MBQ235" s="31"/>
      <c r="MBR235" s="31"/>
      <c r="MBS235" s="31"/>
      <c r="MBT235" s="31"/>
      <c r="MBU235" s="31"/>
      <c r="MBV235" s="31"/>
      <c r="MBW235" s="31"/>
      <c r="MBX235" s="31"/>
      <c r="MBY235" s="31"/>
      <c r="MBZ235" s="31"/>
      <c r="MCA235" s="31"/>
      <c r="MCB235" s="31"/>
      <c r="MCC235" s="31"/>
      <c r="MCD235" s="31"/>
      <c r="MCE235" s="31"/>
      <c r="MCF235" s="31"/>
      <c r="MCG235" s="31"/>
      <c r="MCH235" s="31"/>
      <c r="MCI235" s="31"/>
      <c r="MCJ235" s="31"/>
      <c r="MCK235" s="31"/>
      <c r="MCL235" s="31"/>
      <c r="MCM235" s="31"/>
      <c r="MCN235" s="31"/>
      <c r="MCO235" s="31"/>
      <c r="MCP235" s="31"/>
      <c r="MCQ235" s="31"/>
      <c r="MCR235" s="31"/>
      <c r="MCS235" s="31"/>
      <c r="MCT235" s="31"/>
      <c r="MCU235" s="31"/>
      <c r="MCV235" s="31"/>
      <c r="MCW235" s="31"/>
      <c r="MCX235" s="31"/>
      <c r="MCY235" s="31"/>
      <c r="MCZ235" s="31"/>
      <c r="MDA235" s="31"/>
      <c r="MDB235" s="31"/>
      <c r="MDC235" s="31"/>
      <c r="MDD235" s="31"/>
      <c r="MDE235" s="31"/>
      <c r="MDF235" s="31"/>
      <c r="MDG235" s="31"/>
      <c r="MDH235" s="31"/>
      <c r="MDI235" s="31"/>
      <c r="MDJ235" s="31"/>
      <c r="MDK235" s="31"/>
      <c r="MDL235" s="31"/>
      <c r="MDM235" s="31"/>
      <c r="MDN235" s="31"/>
      <c r="MDO235" s="31"/>
      <c r="MDP235" s="31"/>
      <c r="MDQ235" s="31"/>
      <c r="MDR235" s="31"/>
      <c r="MDS235" s="31"/>
      <c r="MDT235" s="31"/>
      <c r="MDU235" s="31"/>
      <c r="MDV235" s="31"/>
      <c r="MDW235" s="31"/>
      <c r="MDX235" s="31"/>
      <c r="MDY235" s="31"/>
      <c r="MDZ235" s="31"/>
      <c r="MEA235" s="31"/>
      <c r="MEB235" s="31"/>
      <c r="MEC235" s="31"/>
      <c r="MED235" s="31"/>
      <c r="MEE235" s="31"/>
      <c r="MEF235" s="31"/>
      <c r="MEG235" s="31"/>
      <c r="MEH235" s="31"/>
      <c r="MEI235" s="31"/>
      <c r="MEJ235" s="31"/>
      <c r="MEK235" s="31"/>
      <c r="MEL235" s="31"/>
      <c r="MEM235" s="31"/>
      <c r="MEN235" s="31"/>
      <c r="MEO235" s="31"/>
      <c r="MEP235" s="31"/>
      <c r="MEQ235" s="31"/>
      <c r="MER235" s="31"/>
      <c r="MES235" s="31"/>
      <c r="MET235" s="31"/>
      <c r="MEU235" s="31"/>
      <c r="MEV235" s="31"/>
      <c r="MEW235" s="31"/>
      <c r="MEX235" s="31"/>
      <c r="MEY235" s="31"/>
      <c r="MEZ235" s="31"/>
      <c r="MFA235" s="31"/>
      <c r="MFB235" s="31"/>
      <c r="MFC235" s="31"/>
      <c r="MFD235" s="31"/>
      <c r="MFE235" s="31"/>
      <c r="MFF235" s="31"/>
      <c r="MFG235" s="31"/>
      <c r="MFH235" s="31"/>
      <c r="MFI235" s="31"/>
      <c r="MFJ235" s="31"/>
      <c r="MFK235" s="31"/>
      <c r="MFL235" s="31"/>
      <c r="MFM235" s="31"/>
      <c r="MFN235" s="31"/>
      <c r="MFO235" s="31"/>
      <c r="MFP235" s="31"/>
      <c r="MFQ235" s="31"/>
      <c r="MFR235" s="31"/>
      <c r="MFS235" s="31"/>
      <c r="MFT235" s="31"/>
      <c r="MFU235" s="31"/>
      <c r="MFV235" s="31"/>
      <c r="MFW235" s="31"/>
      <c r="MFX235" s="31"/>
      <c r="MFY235" s="31"/>
      <c r="MFZ235" s="31"/>
      <c r="MGA235" s="31"/>
      <c r="MGB235" s="31"/>
      <c r="MGC235" s="31"/>
      <c r="MGD235" s="31"/>
      <c r="MGE235" s="31"/>
      <c r="MGF235" s="31"/>
      <c r="MGG235" s="31"/>
      <c r="MGH235" s="31"/>
      <c r="MGI235" s="31"/>
      <c r="MGJ235" s="31"/>
      <c r="MGK235" s="31"/>
      <c r="MGL235" s="31"/>
      <c r="MGM235" s="31"/>
      <c r="MGN235" s="31"/>
      <c r="MGO235" s="31"/>
      <c r="MGP235" s="31"/>
      <c r="MGQ235" s="31"/>
      <c r="MGR235" s="31"/>
      <c r="MGS235" s="31"/>
      <c r="MGT235" s="31"/>
      <c r="MGU235" s="31"/>
      <c r="MGV235" s="31"/>
      <c r="MGW235" s="31"/>
      <c r="MGX235" s="31"/>
      <c r="MGY235" s="31"/>
      <c r="MGZ235" s="31"/>
      <c r="MHA235" s="31"/>
      <c r="MHB235" s="31"/>
      <c r="MHC235" s="31"/>
      <c r="MHD235" s="31"/>
      <c r="MHE235" s="31"/>
      <c r="MHF235" s="31"/>
      <c r="MHG235" s="31"/>
      <c r="MHH235" s="31"/>
      <c r="MHI235" s="31"/>
      <c r="MHJ235" s="31"/>
      <c r="MHK235" s="31"/>
      <c r="MHL235" s="31"/>
      <c r="MHM235" s="31"/>
      <c r="MHN235" s="31"/>
      <c r="MHO235" s="31"/>
      <c r="MHP235" s="31"/>
      <c r="MHQ235" s="31"/>
      <c r="MHR235" s="31"/>
      <c r="MHS235" s="31"/>
      <c r="MHT235" s="31"/>
      <c r="MHU235" s="31"/>
      <c r="MHV235" s="31"/>
      <c r="MHW235" s="31"/>
      <c r="MHX235" s="31"/>
      <c r="MHY235" s="31"/>
      <c r="MHZ235" s="31"/>
      <c r="MIA235" s="31"/>
      <c r="MIB235" s="31"/>
      <c r="MIC235" s="31"/>
      <c r="MID235" s="31"/>
      <c r="MIE235" s="31"/>
      <c r="MIF235" s="31"/>
      <c r="MIG235" s="31"/>
      <c r="MIH235" s="31"/>
      <c r="MII235" s="31"/>
      <c r="MIJ235" s="31"/>
      <c r="MIK235" s="31"/>
      <c r="MIL235" s="31"/>
      <c r="MIM235" s="31"/>
      <c r="MIN235" s="31"/>
      <c r="MIO235" s="31"/>
      <c r="MIP235" s="31"/>
      <c r="MIQ235" s="31"/>
      <c r="MIR235" s="31"/>
      <c r="MIS235" s="31"/>
      <c r="MIT235" s="31"/>
      <c r="MIU235" s="31"/>
      <c r="MIV235" s="31"/>
      <c r="MIW235" s="31"/>
      <c r="MIX235" s="31"/>
      <c r="MIY235" s="31"/>
      <c r="MIZ235" s="31"/>
      <c r="MJA235" s="31"/>
      <c r="MJB235" s="31"/>
      <c r="MJC235" s="31"/>
      <c r="MJD235" s="31"/>
      <c r="MJE235" s="31"/>
      <c r="MJF235" s="31"/>
      <c r="MJG235" s="31"/>
      <c r="MJH235" s="31"/>
      <c r="MJI235" s="31"/>
      <c r="MJJ235" s="31"/>
      <c r="MJK235" s="31"/>
      <c r="MJL235" s="31"/>
      <c r="MJM235" s="31"/>
      <c r="MJN235" s="31"/>
      <c r="MJO235" s="31"/>
      <c r="MJP235" s="31"/>
      <c r="MJQ235" s="31"/>
      <c r="MJR235" s="31"/>
      <c r="MJS235" s="31"/>
      <c r="MJT235" s="31"/>
      <c r="MJU235" s="31"/>
      <c r="MJV235" s="31"/>
      <c r="MJW235" s="31"/>
      <c r="MJX235" s="31"/>
      <c r="MJY235" s="31"/>
      <c r="MJZ235" s="31"/>
      <c r="MKA235" s="31"/>
      <c r="MKB235" s="31"/>
      <c r="MKC235" s="31"/>
      <c r="MKD235" s="31"/>
      <c r="MKE235" s="31"/>
      <c r="MKF235" s="31"/>
      <c r="MKG235" s="31"/>
      <c r="MKH235" s="31"/>
      <c r="MKI235" s="31"/>
      <c r="MKJ235" s="31"/>
      <c r="MKK235" s="31"/>
      <c r="MKL235" s="31"/>
      <c r="MKM235" s="31"/>
      <c r="MKN235" s="31"/>
      <c r="MKO235" s="31"/>
      <c r="MKP235" s="31"/>
      <c r="MKQ235" s="31"/>
      <c r="MKR235" s="31"/>
      <c r="MKS235" s="31"/>
      <c r="MKT235" s="31"/>
      <c r="MKU235" s="31"/>
      <c r="MKV235" s="31"/>
      <c r="MKW235" s="31"/>
      <c r="MKX235" s="31"/>
      <c r="MKY235" s="31"/>
      <c r="MKZ235" s="31"/>
      <c r="MLA235" s="31"/>
      <c r="MLB235" s="31"/>
      <c r="MLC235" s="31"/>
      <c r="MLD235" s="31"/>
      <c r="MLE235" s="31"/>
      <c r="MLF235" s="31"/>
      <c r="MLG235" s="31"/>
      <c r="MLH235" s="31"/>
      <c r="MLI235" s="31"/>
      <c r="MLJ235" s="31"/>
      <c r="MLK235" s="31"/>
      <c r="MLL235" s="31"/>
      <c r="MLM235" s="31"/>
      <c r="MLN235" s="31"/>
      <c r="MLO235" s="31"/>
      <c r="MLP235" s="31"/>
      <c r="MLQ235" s="31"/>
      <c r="MLR235" s="31"/>
      <c r="MLS235" s="31"/>
      <c r="MLT235" s="31"/>
      <c r="MLU235" s="31"/>
      <c r="MLV235" s="31"/>
      <c r="MLW235" s="31"/>
      <c r="MLX235" s="31"/>
      <c r="MLY235" s="31"/>
      <c r="MLZ235" s="31"/>
      <c r="MMA235" s="31"/>
      <c r="MMB235" s="31"/>
      <c r="MMC235" s="31"/>
      <c r="MMD235" s="31"/>
      <c r="MME235" s="31"/>
      <c r="MMF235" s="31"/>
      <c r="MMG235" s="31"/>
      <c r="MMH235" s="31"/>
      <c r="MMI235" s="31"/>
      <c r="MMJ235" s="31"/>
      <c r="MMK235" s="31"/>
      <c r="MML235" s="31"/>
      <c r="MMM235" s="31"/>
      <c r="MMN235" s="31"/>
      <c r="MMO235" s="31"/>
      <c r="MMP235" s="31"/>
      <c r="MMQ235" s="31"/>
      <c r="MMR235" s="31"/>
      <c r="MMS235" s="31"/>
      <c r="MMT235" s="31"/>
      <c r="MMU235" s="31"/>
      <c r="MMV235" s="31"/>
      <c r="MMW235" s="31"/>
      <c r="MMX235" s="31"/>
      <c r="MMY235" s="31"/>
      <c r="MMZ235" s="31"/>
      <c r="MNA235" s="31"/>
      <c r="MNB235" s="31"/>
      <c r="MNC235" s="31"/>
      <c r="MND235" s="31"/>
      <c r="MNE235" s="31"/>
      <c r="MNF235" s="31"/>
      <c r="MNG235" s="31"/>
      <c r="MNH235" s="31"/>
      <c r="MNI235" s="31"/>
      <c r="MNJ235" s="31"/>
      <c r="MNK235" s="31"/>
      <c r="MNL235" s="31"/>
      <c r="MNM235" s="31"/>
      <c r="MNN235" s="31"/>
      <c r="MNO235" s="31"/>
      <c r="MNP235" s="31"/>
      <c r="MNQ235" s="31"/>
      <c r="MNR235" s="31"/>
      <c r="MNS235" s="31"/>
      <c r="MNT235" s="31"/>
      <c r="MNU235" s="31"/>
      <c r="MNV235" s="31"/>
      <c r="MNW235" s="31"/>
      <c r="MNX235" s="31"/>
      <c r="MNY235" s="31"/>
      <c r="MNZ235" s="31"/>
      <c r="MOA235" s="31"/>
      <c r="MOB235" s="31"/>
      <c r="MOC235" s="31"/>
      <c r="MOD235" s="31"/>
      <c r="MOE235" s="31"/>
      <c r="MOF235" s="31"/>
      <c r="MOG235" s="31"/>
      <c r="MOH235" s="31"/>
      <c r="MOI235" s="31"/>
      <c r="MOJ235" s="31"/>
      <c r="MOK235" s="31"/>
      <c r="MOL235" s="31"/>
      <c r="MOM235" s="31"/>
      <c r="MON235" s="31"/>
      <c r="MOO235" s="31"/>
      <c r="MOP235" s="31"/>
      <c r="MOQ235" s="31"/>
      <c r="MOR235" s="31"/>
      <c r="MOS235" s="31"/>
      <c r="MOT235" s="31"/>
      <c r="MOU235" s="31"/>
      <c r="MOV235" s="31"/>
      <c r="MOW235" s="31"/>
      <c r="MOX235" s="31"/>
      <c r="MOY235" s="31"/>
      <c r="MOZ235" s="31"/>
      <c r="MPA235" s="31"/>
      <c r="MPB235" s="31"/>
      <c r="MPC235" s="31"/>
      <c r="MPD235" s="31"/>
      <c r="MPE235" s="31"/>
      <c r="MPF235" s="31"/>
      <c r="MPG235" s="31"/>
      <c r="MPH235" s="31"/>
      <c r="MPI235" s="31"/>
      <c r="MPJ235" s="31"/>
      <c r="MPK235" s="31"/>
      <c r="MPL235" s="31"/>
      <c r="MPM235" s="31"/>
      <c r="MPN235" s="31"/>
      <c r="MPO235" s="31"/>
      <c r="MPP235" s="31"/>
      <c r="MPQ235" s="31"/>
      <c r="MPR235" s="31"/>
      <c r="MPS235" s="31"/>
      <c r="MPT235" s="31"/>
      <c r="MPU235" s="31"/>
      <c r="MPV235" s="31"/>
      <c r="MPW235" s="31"/>
      <c r="MPX235" s="31"/>
      <c r="MPY235" s="31"/>
      <c r="MPZ235" s="31"/>
      <c r="MQA235" s="31"/>
      <c r="MQB235" s="31"/>
      <c r="MQC235" s="31"/>
      <c r="MQD235" s="31"/>
      <c r="MQE235" s="31"/>
      <c r="MQF235" s="31"/>
      <c r="MQG235" s="31"/>
      <c r="MQH235" s="31"/>
      <c r="MQI235" s="31"/>
      <c r="MQJ235" s="31"/>
      <c r="MQK235" s="31"/>
      <c r="MQL235" s="31"/>
      <c r="MQM235" s="31"/>
      <c r="MQN235" s="31"/>
      <c r="MQO235" s="31"/>
      <c r="MQP235" s="31"/>
      <c r="MQQ235" s="31"/>
      <c r="MQR235" s="31"/>
      <c r="MQS235" s="31"/>
      <c r="MQT235" s="31"/>
      <c r="MQU235" s="31"/>
      <c r="MQV235" s="31"/>
      <c r="MQW235" s="31"/>
      <c r="MQX235" s="31"/>
      <c r="MQY235" s="31"/>
      <c r="MQZ235" s="31"/>
      <c r="MRA235" s="31"/>
      <c r="MRB235" s="31"/>
      <c r="MRC235" s="31"/>
      <c r="MRD235" s="31"/>
      <c r="MRE235" s="31"/>
      <c r="MRF235" s="31"/>
      <c r="MRG235" s="31"/>
      <c r="MRH235" s="31"/>
      <c r="MRI235" s="31"/>
      <c r="MRJ235" s="31"/>
      <c r="MRK235" s="31"/>
      <c r="MRL235" s="31"/>
      <c r="MRM235" s="31"/>
      <c r="MRN235" s="31"/>
      <c r="MRO235" s="31"/>
      <c r="MRP235" s="31"/>
      <c r="MRQ235" s="31"/>
      <c r="MRR235" s="31"/>
      <c r="MRS235" s="31"/>
      <c r="MRT235" s="31"/>
      <c r="MRU235" s="31"/>
      <c r="MRV235" s="31"/>
      <c r="MRW235" s="31"/>
      <c r="MRX235" s="31"/>
      <c r="MRY235" s="31"/>
      <c r="MRZ235" s="31"/>
      <c r="MSA235" s="31"/>
      <c r="MSB235" s="31"/>
      <c r="MSC235" s="31"/>
      <c r="MSD235" s="31"/>
      <c r="MSE235" s="31"/>
      <c r="MSF235" s="31"/>
      <c r="MSG235" s="31"/>
      <c r="MSH235" s="31"/>
      <c r="MSI235" s="31"/>
      <c r="MSJ235" s="31"/>
      <c r="MSK235" s="31"/>
      <c r="MSL235" s="31"/>
      <c r="MSM235" s="31"/>
      <c r="MSN235" s="31"/>
      <c r="MSO235" s="31"/>
      <c r="MSP235" s="31"/>
      <c r="MSQ235" s="31"/>
      <c r="MSR235" s="31"/>
      <c r="MSS235" s="31"/>
      <c r="MST235" s="31"/>
      <c r="MSU235" s="31"/>
      <c r="MSV235" s="31"/>
      <c r="MSW235" s="31"/>
      <c r="MSX235" s="31"/>
      <c r="MSY235" s="31"/>
      <c r="MSZ235" s="31"/>
      <c r="MTA235" s="31"/>
      <c r="MTB235" s="31"/>
      <c r="MTC235" s="31"/>
      <c r="MTD235" s="31"/>
      <c r="MTE235" s="31"/>
      <c r="MTF235" s="31"/>
      <c r="MTG235" s="31"/>
      <c r="MTH235" s="31"/>
      <c r="MTI235" s="31"/>
      <c r="MTJ235" s="31"/>
      <c r="MTK235" s="31"/>
      <c r="MTL235" s="31"/>
      <c r="MTM235" s="31"/>
      <c r="MTN235" s="31"/>
      <c r="MTO235" s="31"/>
      <c r="MTP235" s="31"/>
      <c r="MTQ235" s="31"/>
      <c r="MTR235" s="31"/>
      <c r="MTS235" s="31"/>
      <c r="MTT235" s="31"/>
      <c r="MTU235" s="31"/>
      <c r="MTV235" s="31"/>
      <c r="MTW235" s="31"/>
      <c r="MTX235" s="31"/>
      <c r="MTY235" s="31"/>
      <c r="MTZ235" s="31"/>
      <c r="MUA235" s="31"/>
      <c r="MUB235" s="31"/>
      <c r="MUC235" s="31"/>
      <c r="MUD235" s="31"/>
      <c r="MUE235" s="31"/>
      <c r="MUF235" s="31"/>
      <c r="MUG235" s="31"/>
      <c r="MUH235" s="31"/>
      <c r="MUI235" s="31"/>
      <c r="MUJ235" s="31"/>
      <c r="MUK235" s="31"/>
      <c r="MUL235" s="31"/>
      <c r="MUM235" s="31"/>
      <c r="MUN235" s="31"/>
      <c r="MUO235" s="31"/>
      <c r="MUP235" s="31"/>
      <c r="MUQ235" s="31"/>
      <c r="MUR235" s="31"/>
      <c r="MUS235" s="31"/>
      <c r="MUT235" s="31"/>
      <c r="MUU235" s="31"/>
      <c r="MUV235" s="31"/>
      <c r="MUW235" s="31"/>
      <c r="MUX235" s="31"/>
      <c r="MUY235" s="31"/>
      <c r="MUZ235" s="31"/>
      <c r="MVA235" s="31"/>
      <c r="MVB235" s="31"/>
      <c r="MVC235" s="31"/>
      <c r="MVD235" s="31"/>
      <c r="MVE235" s="31"/>
      <c r="MVF235" s="31"/>
      <c r="MVG235" s="31"/>
      <c r="MVH235" s="31"/>
      <c r="MVI235" s="31"/>
      <c r="MVJ235" s="31"/>
      <c r="MVK235" s="31"/>
      <c r="MVL235" s="31"/>
      <c r="MVM235" s="31"/>
      <c r="MVN235" s="31"/>
      <c r="MVO235" s="31"/>
      <c r="MVP235" s="31"/>
      <c r="MVQ235" s="31"/>
      <c r="MVR235" s="31"/>
      <c r="MVS235" s="31"/>
      <c r="MVT235" s="31"/>
      <c r="MVU235" s="31"/>
      <c r="MVV235" s="31"/>
      <c r="MVW235" s="31"/>
      <c r="MVX235" s="31"/>
      <c r="MVY235" s="31"/>
      <c r="MVZ235" s="31"/>
      <c r="MWA235" s="31"/>
      <c r="MWB235" s="31"/>
      <c r="MWC235" s="31"/>
      <c r="MWD235" s="31"/>
      <c r="MWE235" s="31"/>
      <c r="MWF235" s="31"/>
      <c r="MWG235" s="31"/>
      <c r="MWH235" s="31"/>
      <c r="MWI235" s="31"/>
      <c r="MWJ235" s="31"/>
      <c r="MWK235" s="31"/>
      <c r="MWL235" s="31"/>
      <c r="MWM235" s="31"/>
      <c r="MWN235" s="31"/>
      <c r="MWO235" s="31"/>
      <c r="MWP235" s="31"/>
      <c r="MWQ235" s="31"/>
      <c r="MWR235" s="31"/>
      <c r="MWS235" s="31"/>
      <c r="MWT235" s="31"/>
      <c r="MWU235" s="31"/>
      <c r="MWV235" s="31"/>
      <c r="MWW235" s="31"/>
      <c r="MWX235" s="31"/>
      <c r="MWY235" s="31"/>
      <c r="MWZ235" s="31"/>
      <c r="MXA235" s="31"/>
      <c r="MXB235" s="31"/>
      <c r="MXC235" s="31"/>
      <c r="MXD235" s="31"/>
      <c r="MXE235" s="31"/>
      <c r="MXF235" s="31"/>
      <c r="MXG235" s="31"/>
      <c r="MXH235" s="31"/>
      <c r="MXI235" s="31"/>
      <c r="MXJ235" s="31"/>
      <c r="MXK235" s="31"/>
      <c r="MXL235" s="31"/>
      <c r="MXM235" s="31"/>
      <c r="MXN235" s="31"/>
      <c r="MXO235" s="31"/>
      <c r="MXP235" s="31"/>
      <c r="MXQ235" s="31"/>
      <c r="MXR235" s="31"/>
      <c r="MXS235" s="31"/>
      <c r="MXT235" s="31"/>
      <c r="MXU235" s="31"/>
      <c r="MXV235" s="31"/>
      <c r="MXW235" s="31"/>
      <c r="MXX235" s="31"/>
      <c r="MXY235" s="31"/>
      <c r="MXZ235" s="31"/>
      <c r="MYA235" s="31"/>
      <c r="MYB235" s="31"/>
      <c r="MYC235" s="31"/>
      <c r="MYD235" s="31"/>
      <c r="MYE235" s="31"/>
      <c r="MYF235" s="31"/>
      <c r="MYG235" s="31"/>
      <c r="MYH235" s="31"/>
      <c r="MYI235" s="31"/>
      <c r="MYJ235" s="31"/>
      <c r="MYK235" s="31"/>
      <c r="MYL235" s="31"/>
      <c r="MYM235" s="31"/>
      <c r="MYN235" s="31"/>
      <c r="MYO235" s="31"/>
      <c r="MYP235" s="31"/>
      <c r="MYQ235" s="31"/>
      <c r="MYR235" s="31"/>
      <c r="MYS235" s="31"/>
      <c r="MYT235" s="31"/>
      <c r="MYU235" s="31"/>
      <c r="MYV235" s="31"/>
      <c r="MYW235" s="31"/>
      <c r="MYX235" s="31"/>
      <c r="MYY235" s="31"/>
      <c r="MYZ235" s="31"/>
      <c r="MZA235" s="31"/>
      <c r="MZB235" s="31"/>
      <c r="MZC235" s="31"/>
      <c r="MZD235" s="31"/>
      <c r="MZE235" s="31"/>
      <c r="MZF235" s="31"/>
      <c r="MZG235" s="31"/>
      <c r="MZH235" s="31"/>
      <c r="MZI235" s="31"/>
      <c r="MZJ235" s="31"/>
      <c r="MZK235" s="31"/>
      <c r="MZL235" s="31"/>
      <c r="MZM235" s="31"/>
      <c r="MZN235" s="31"/>
      <c r="MZO235" s="31"/>
      <c r="MZP235" s="31"/>
      <c r="MZQ235" s="31"/>
      <c r="MZR235" s="31"/>
      <c r="MZS235" s="31"/>
      <c r="MZT235" s="31"/>
      <c r="MZU235" s="31"/>
      <c r="MZV235" s="31"/>
      <c r="MZW235" s="31"/>
      <c r="MZX235" s="31"/>
      <c r="MZY235" s="31"/>
      <c r="MZZ235" s="31"/>
      <c r="NAA235" s="31"/>
      <c r="NAB235" s="31"/>
      <c r="NAC235" s="31"/>
      <c r="NAD235" s="31"/>
      <c r="NAE235" s="31"/>
      <c r="NAF235" s="31"/>
      <c r="NAG235" s="31"/>
      <c r="NAH235" s="31"/>
      <c r="NAI235" s="31"/>
      <c r="NAJ235" s="31"/>
      <c r="NAK235" s="31"/>
      <c r="NAL235" s="31"/>
      <c r="NAM235" s="31"/>
      <c r="NAN235" s="31"/>
      <c r="NAO235" s="31"/>
      <c r="NAP235" s="31"/>
      <c r="NAQ235" s="31"/>
      <c r="NAR235" s="31"/>
      <c r="NAS235" s="31"/>
      <c r="NAT235" s="31"/>
      <c r="NAU235" s="31"/>
      <c r="NAV235" s="31"/>
      <c r="NAW235" s="31"/>
      <c r="NAX235" s="31"/>
      <c r="NAY235" s="31"/>
      <c r="NAZ235" s="31"/>
      <c r="NBA235" s="31"/>
      <c r="NBB235" s="31"/>
      <c r="NBC235" s="31"/>
      <c r="NBD235" s="31"/>
      <c r="NBE235" s="31"/>
      <c r="NBF235" s="31"/>
      <c r="NBG235" s="31"/>
      <c r="NBH235" s="31"/>
      <c r="NBI235" s="31"/>
      <c r="NBJ235" s="31"/>
      <c r="NBK235" s="31"/>
      <c r="NBL235" s="31"/>
      <c r="NBM235" s="31"/>
      <c r="NBN235" s="31"/>
      <c r="NBO235" s="31"/>
      <c r="NBP235" s="31"/>
      <c r="NBQ235" s="31"/>
      <c r="NBR235" s="31"/>
      <c r="NBS235" s="31"/>
      <c r="NBT235" s="31"/>
      <c r="NBU235" s="31"/>
      <c r="NBV235" s="31"/>
      <c r="NBW235" s="31"/>
      <c r="NBX235" s="31"/>
      <c r="NBY235" s="31"/>
      <c r="NBZ235" s="31"/>
      <c r="NCA235" s="31"/>
      <c r="NCB235" s="31"/>
      <c r="NCC235" s="31"/>
      <c r="NCD235" s="31"/>
      <c r="NCE235" s="31"/>
      <c r="NCF235" s="31"/>
      <c r="NCG235" s="31"/>
      <c r="NCH235" s="31"/>
      <c r="NCI235" s="31"/>
      <c r="NCJ235" s="31"/>
      <c r="NCK235" s="31"/>
      <c r="NCL235" s="31"/>
      <c r="NCM235" s="31"/>
      <c r="NCN235" s="31"/>
      <c r="NCO235" s="31"/>
      <c r="NCP235" s="31"/>
      <c r="NCQ235" s="31"/>
      <c r="NCR235" s="31"/>
      <c r="NCS235" s="31"/>
      <c r="NCT235" s="31"/>
      <c r="NCU235" s="31"/>
      <c r="NCV235" s="31"/>
      <c r="NCW235" s="31"/>
      <c r="NCX235" s="31"/>
      <c r="NCY235" s="31"/>
      <c r="NCZ235" s="31"/>
      <c r="NDA235" s="31"/>
      <c r="NDB235" s="31"/>
      <c r="NDC235" s="31"/>
      <c r="NDD235" s="31"/>
      <c r="NDE235" s="31"/>
      <c r="NDF235" s="31"/>
      <c r="NDG235" s="31"/>
      <c r="NDH235" s="31"/>
      <c r="NDI235" s="31"/>
      <c r="NDJ235" s="31"/>
      <c r="NDK235" s="31"/>
      <c r="NDL235" s="31"/>
      <c r="NDM235" s="31"/>
      <c r="NDN235" s="31"/>
      <c r="NDO235" s="31"/>
      <c r="NDP235" s="31"/>
      <c r="NDQ235" s="31"/>
      <c r="NDR235" s="31"/>
      <c r="NDS235" s="31"/>
      <c r="NDT235" s="31"/>
      <c r="NDU235" s="31"/>
      <c r="NDV235" s="31"/>
      <c r="NDW235" s="31"/>
      <c r="NDX235" s="31"/>
      <c r="NDY235" s="31"/>
      <c r="NDZ235" s="31"/>
      <c r="NEA235" s="31"/>
      <c r="NEB235" s="31"/>
      <c r="NEC235" s="31"/>
      <c r="NED235" s="31"/>
      <c r="NEE235" s="31"/>
      <c r="NEF235" s="31"/>
      <c r="NEG235" s="31"/>
      <c r="NEH235" s="31"/>
      <c r="NEI235" s="31"/>
      <c r="NEJ235" s="31"/>
      <c r="NEK235" s="31"/>
      <c r="NEL235" s="31"/>
      <c r="NEM235" s="31"/>
      <c r="NEN235" s="31"/>
      <c r="NEO235" s="31"/>
      <c r="NEP235" s="31"/>
      <c r="NEQ235" s="31"/>
      <c r="NER235" s="31"/>
      <c r="NES235" s="31"/>
      <c r="NET235" s="31"/>
      <c r="NEU235" s="31"/>
      <c r="NEV235" s="31"/>
      <c r="NEW235" s="31"/>
      <c r="NEX235" s="31"/>
      <c r="NEY235" s="31"/>
      <c r="NEZ235" s="31"/>
      <c r="NFA235" s="31"/>
      <c r="NFB235" s="31"/>
      <c r="NFC235" s="31"/>
      <c r="NFD235" s="31"/>
      <c r="NFE235" s="31"/>
      <c r="NFF235" s="31"/>
      <c r="NFG235" s="31"/>
      <c r="NFH235" s="31"/>
      <c r="NFI235" s="31"/>
      <c r="NFJ235" s="31"/>
      <c r="NFK235" s="31"/>
      <c r="NFL235" s="31"/>
      <c r="NFM235" s="31"/>
      <c r="NFN235" s="31"/>
      <c r="NFO235" s="31"/>
      <c r="NFP235" s="31"/>
      <c r="NFQ235" s="31"/>
      <c r="NFR235" s="31"/>
      <c r="NFS235" s="31"/>
      <c r="NFT235" s="31"/>
      <c r="NFU235" s="31"/>
      <c r="NFV235" s="31"/>
      <c r="NFW235" s="31"/>
      <c r="NFX235" s="31"/>
      <c r="NFY235" s="31"/>
      <c r="NFZ235" s="31"/>
      <c r="NGA235" s="31"/>
      <c r="NGB235" s="31"/>
      <c r="NGC235" s="31"/>
      <c r="NGD235" s="31"/>
      <c r="NGE235" s="31"/>
      <c r="NGF235" s="31"/>
      <c r="NGG235" s="31"/>
      <c r="NGH235" s="31"/>
      <c r="NGI235" s="31"/>
      <c r="NGJ235" s="31"/>
      <c r="NGK235" s="31"/>
      <c r="NGL235" s="31"/>
      <c r="NGM235" s="31"/>
      <c r="NGN235" s="31"/>
      <c r="NGO235" s="31"/>
      <c r="NGP235" s="31"/>
      <c r="NGQ235" s="31"/>
      <c r="NGR235" s="31"/>
      <c r="NGS235" s="31"/>
      <c r="NGT235" s="31"/>
      <c r="NGU235" s="31"/>
      <c r="NGV235" s="31"/>
      <c r="NGW235" s="31"/>
      <c r="NGX235" s="31"/>
      <c r="NGY235" s="31"/>
      <c r="NGZ235" s="31"/>
      <c r="NHA235" s="31"/>
      <c r="NHB235" s="31"/>
      <c r="NHC235" s="31"/>
      <c r="NHD235" s="31"/>
      <c r="NHE235" s="31"/>
      <c r="NHF235" s="31"/>
      <c r="NHG235" s="31"/>
      <c r="NHH235" s="31"/>
      <c r="NHI235" s="31"/>
      <c r="NHJ235" s="31"/>
      <c r="NHK235" s="31"/>
      <c r="NHL235" s="31"/>
      <c r="NHM235" s="31"/>
      <c r="NHN235" s="31"/>
      <c r="NHO235" s="31"/>
      <c r="NHP235" s="31"/>
      <c r="NHQ235" s="31"/>
      <c r="NHR235" s="31"/>
      <c r="NHS235" s="31"/>
      <c r="NHT235" s="31"/>
      <c r="NHU235" s="31"/>
      <c r="NHV235" s="31"/>
      <c r="NHW235" s="31"/>
      <c r="NHX235" s="31"/>
      <c r="NHY235" s="31"/>
      <c r="NHZ235" s="31"/>
      <c r="NIA235" s="31"/>
      <c r="NIB235" s="31"/>
      <c r="NIC235" s="31"/>
      <c r="NID235" s="31"/>
      <c r="NIE235" s="31"/>
      <c r="NIF235" s="31"/>
      <c r="NIG235" s="31"/>
      <c r="NIH235" s="31"/>
      <c r="NII235" s="31"/>
      <c r="NIJ235" s="31"/>
      <c r="NIK235" s="31"/>
      <c r="NIL235" s="31"/>
      <c r="NIM235" s="31"/>
      <c r="NIN235" s="31"/>
      <c r="NIO235" s="31"/>
      <c r="NIP235" s="31"/>
      <c r="NIQ235" s="31"/>
      <c r="NIR235" s="31"/>
      <c r="NIS235" s="31"/>
      <c r="NIT235" s="31"/>
      <c r="NIU235" s="31"/>
      <c r="NIV235" s="31"/>
      <c r="NIW235" s="31"/>
      <c r="NIX235" s="31"/>
      <c r="NIY235" s="31"/>
      <c r="NIZ235" s="31"/>
      <c r="NJA235" s="31"/>
      <c r="NJB235" s="31"/>
      <c r="NJC235" s="31"/>
      <c r="NJD235" s="31"/>
      <c r="NJE235" s="31"/>
      <c r="NJF235" s="31"/>
      <c r="NJG235" s="31"/>
      <c r="NJH235" s="31"/>
      <c r="NJI235" s="31"/>
      <c r="NJJ235" s="31"/>
      <c r="NJK235" s="31"/>
      <c r="NJL235" s="31"/>
      <c r="NJM235" s="31"/>
      <c r="NJN235" s="31"/>
      <c r="NJO235" s="31"/>
      <c r="NJP235" s="31"/>
      <c r="NJQ235" s="31"/>
      <c r="NJR235" s="31"/>
      <c r="NJS235" s="31"/>
      <c r="NJT235" s="31"/>
      <c r="NJU235" s="31"/>
      <c r="NJV235" s="31"/>
      <c r="NJW235" s="31"/>
      <c r="NJX235" s="31"/>
      <c r="NJY235" s="31"/>
      <c r="NJZ235" s="31"/>
      <c r="NKA235" s="31"/>
      <c r="NKB235" s="31"/>
      <c r="NKC235" s="31"/>
      <c r="NKD235" s="31"/>
      <c r="NKE235" s="31"/>
      <c r="NKF235" s="31"/>
      <c r="NKG235" s="31"/>
      <c r="NKH235" s="31"/>
      <c r="NKI235" s="31"/>
      <c r="NKJ235" s="31"/>
      <c r="NKK235" s="31"/>
      <c r="NKL235" s="31"/>
      <c r="NKM235" s="31"/>
      <c r="NKN235" s="31"/>
      <c r="NKO235" s="31"/>
      <c r="NKP235" s="31"/>
      <c r="NKQ235" s="31"/>
      <c r="NKR235" s="31"/>
      <c r="NKS235" s="31"/>
      <c r="NKT235" s="31"/>
      <c r="NKU235" s="31"/>
      <c r="NKV235" s="31"/>
      <c r="NKW235" s="31"/>
      <c r="NKX235" s="31"/>
      <c r="NKY235" s="31"/>
      <c r="NKZ235" s="31"/>
      <c r="NLA235" s="31"/>
      <c r="NLB235" s="31"/>
      <c r="NLC235" s="31"/>
      <c r="NLD235" s="31"/>
      <c r="NLE235" s="31"/>
      <c r="NLF235" s="31"/>
      <c r="NLG235" s="31"/>
      <c r="NLH235" s="31"/>
      <c r="NLI235" s="31"/>
      <c r="NLJ235" s="31"/>
      <c r="NLK235" s="31"/>
      <c r="NLL235" s="31"/>
      <c r="NLM235" s="31"/>
      <c r="NLN235" s="31"/>
      <c r="NLO235" s="31"/>
      <c r="NLP235" s="31"/>
      <c r="NLQ235" s="31"/>
      <c r="NLR235" s="31"/>
      <c r="NLS235" s="31"/>
      <c r="NLT235" s="31"/>
      <c r="NLU235" s="31"/>
      <c r="NLV235" s="31"/>
      <c r="NLW235" s="31"/>
      <c r="NLX235" s="31"/>
      <c r="NLY235" s="31"/>
      <c r="NLZ235" s="31"/>
      <c r="NMA235" s="31"/>
      <c r="NMB235" s="31"/>
      <c r="NMC235" s="31"/>
      <c r="NMD235" s="31"/>
      <c r="NME235" s="31"/>
      <c r="NMF235" s="31"/>
      <c r="NMG235" s="31"/>
      <c r="NMH235" s="31"/>
      <c r="NMI235" s="31"/>
      <c r="NMJ235" s="31"/>
      <c r="NMK235" s="31"/>
      <c r="NML235" s="31"/>
      <c r="NMM235" s="31"/>
      <c r="NMN235" s="31"/>
      <c r="NMO235" s="31"/>
      <c r="NMP235" s="31"/>
      <c r="NMQ235" s="31"/>
      <c r="NMR235" s="31"/>
      <c r="NMS235" s="31"/>
      <c r="NMT235" s="31"/>
      <c r="NMU235" s="31"/>
      <c r="NMV235" s="31"/>
      <c r="NMW235" s="31"/>
      <c r="NMX235" s="31"/>
      <c r="NMY235" s="31"/>
      <c r="NMZ235" s="31"/>
      <c r="NNA235" s="31"/>
      <c r="NNB235" s="31"/>
      <c r="NNC235" s="31"/>
      <c r="NND235" s="31"/>
      <c r="NNE235" s="31"/>
      <c r="NNF235" s="31"/>
      <c r="NNG235" s="31"/>
      <c r="NNH235" s="31"/>
      <c r="NNI235" s="31"/>
      <c r="NNJ235" s="31"/>
      <c r="NNK235" s="31"/>
      <c r="NNL235" s="31"/>
      <c r="NNM235" s="31"/>
      <c r="NNN235" s="31"/>
      <c r="NNO235" s="31"/>
      <c r="NNP235" s="31"/>
      <c r="NNQ235" s="31"/>
      <c r="NNR235" s="31"/>
      <c r="NNS235" s="31"/>
      <c r="NNT235" s="31"/>
      <c r="NNU235" s="31"/>
      <c r="NNV235" s="31"/>
      <c r="NNW235" s="31"/>
      <c r="NNX235" s="31"/>
      <c r="NNY235" s="31"/>
      <c r="NNZ235" s="31"/>
      <c r="NOA235" s="31"/>
      <c r="NOB235" s="31"/>
      <c r="NOC235" s="31"/>
      <c r="NOD235" s="31"/>
      <c r="NOE235" s="31"/>
      <c r="NOF235" s="31"/>
      <c r="NOG235" s="31"/>
      <c r="NOH235" s="31"/>
      <c r="NOI235" s="31"/>
      <c r="NOJ235" s="31"/>
      <c r="NOK235" s="31"/>
      <c r="NOL235" s="31"/>
      <c r="NOM235" s="31"/>
      <c r="NON235" s="31"/>
      <c r="NOO235" s="31"/>
      <c r="NOP235" s="31"/>
      <c r="NOQ235" s="31"/>
      <c r="NOR235" s="31"/>
      <c r="NOS235" s="31"/>
      <c r="NOT235" s="31"/>
      <c r="NOU235" s="31"/>
      <c r="NOV235" s="31"/>
      <c r="NOW235" s="31"/>
      <c r="NOX235" s="31"/>
      <c r="NOY235" s="31"/>
      <c r="NOZ235" s="31"/>
      <c r="NPA235" s="31"/>
      <c r="NPB235" s="31"/>
      <c r="NPC235" s="31"/>
      <c r="NPD235" s="31"/>
      <c r="NPE235" s="31"/>
      <c r="NPF235" s="31"/>
      <c r="NPG235" s="31"/>
      <c r="NPH235" s="31"/>
      <c r="NPI235" s="31"/>
      <c r="NPJ235" s="31"/>
      <c r="NPK235" s="31"/>
      <c r="NPL235" s="31"/>
      <c r="NPM235" s="31"/>
      <c r="NPN235" s="31"/>
      <c r="NPO235" s="31"/>
      <c r="NPP235" s="31"/>
      <c r="NPQ235" s="31"/>
      <c r="NPR235" s="31"/>
      <c r="NPS235" s="31"/>
      <c r="NPT235" s="31"/>
      <c r="NPU235" s="31"/>
      <c r="NPV235" s="31"/>
      <c r="NPW235" s="31"/>
      <c r="NPX235" s="31"/>
      <c r="NPY235" s="31"/>
      <c r="NPZ235" s="31"/>
      <c r="NQA235" s="31"/>
      <c r="NQB235" s="31"/>
      <c r="NQC235" s="31"/>
      <c r="NQD235" s="31"/>
      <c r="NQE235" s="31"/>
      <c r="NQF235" s="31"/>
      <c r="NQG235" s="31"/>
      <c r="NQH235" s="31"/>
      <c r="NQI235" s="31"/>
      <c r="NQJ235" s="31"/>
      <c r="NQK235" s="31"/>
      <c r="NQL235" s="31"/>
      <c r="NQM235" s="31"/>
      <c r="NQN235" s="31"/>
      <c r="NQO235" s="31"/>
      <c r="NQP235" s="31"/>
      <c r="NQQ235" s="31"/>
      <c r="NQR235" s="31"/>
      <c r="NQS235" s="31"/>
      <c r="NQT235" s="31"/>
      <c r="NQU235" s="31"/>
      <c r="NQV235" s="31"/>
      <c r="NQW235" s="31"/>
      <c r="NQX235" s="31"/>
      <c r="NQY235" s="31"/>
      <c r="NQZ235" s="31"/>
      <c r="NRA235" s="31"/>
      <c r="NRB235" s="31"/>
      <c r="NRC235" s="31"/>
      <c r="NRD235" s="31"/>
      <c r="NRE235" s="31"/>
      <c r="NRF235" s="31"/>
      <c r="NRG235" s="31"/>
      <c r="NRH235" s="31"/>
      <c r="NRI235" s="31"/>
      <c r="NRJ235" s="31"/>
      <c r="NRK235" s="31"/>
      <c r="NRL235" s="31"/>
      <c r="NRM235" s="31"/>
      <c r="NRN235" s="31"/>
      <c r="NRO235" s="31"/>
      <c r="NRP235" s="31"/>
      <c r="NRQ235" s="31"/>
      <c r="NRR235" s="31"/>
      <c r="NRS235" s="31"/>
      <c r="NRT235" s="31"/>
      <c r="NRU235" s="31"/>
      <c r="NRV235" s="31"/>
      <c r="NRW235" s="31"/>
      <c r="NRX235" s="31"/>
      <c r="NRY235" s="31"/>
      <c r="NRZ235" s="31"/>
      <c r="NSA235" s="31"/>
      <c r="NSB235" s="31"/>
      <c r="NSC235" s="31"/>
      <c r="NSD235" s="31"/>
      <c r="NSE235" s="31"/>
      <c r="NSF235" s="31"/>
      <c r="NSG235" s="31"/>
      <c r="NSH235" s="31"/>
      <c r="NSI235" s="31"/>
      <c r="NSJ235" s="31"/>
      <c r="NSK235" s="31"/>
      <c r="NSL235" s="31"/>
      <c r="NSM235" s="31"/>
      <c r="NSN235" s="31"/>
      <c r="NSO235" s="31"/>
      <c r="NSP235" s="31"/>
      <c r="NSQ235" s="31"/>
      <c r="NSR235" s="31"/>
      <c r="NSS235" s="31"/>
      <c r="NST235" s="31"/>
      <c r="NSU235" s="31"/>
      <c r="NSV235" s="31"/>
      <c r="NSW235" s="31"/>
      <c r="NSX235" s="31"/>
      <c r="NSY235" s="31"/>
      <c r="NSZ235" s="31"/>
      <c r="NTA235" s="31"/>
      <c r="NTB235" s="31"/>
      <c r="NTC235" s="31"/>
      <c r="NTD235" s="31"/>
      <c r="NTE235" s="31"/>
      <c r="NTF235" s="31"/>
      <c r="NTG235" s="31"/>
      <c r="NTH235" s="31"/>
      <c r="NTI235" s="31"/>
      <c r="NTJ235" s="31"/>
      <c r="NTK235" s="31"/>
      <c r="NTL235" s="31"/>
      <c r="NTM235" s="31"/>
      <c r="NTN235" s="31"/>
      <c r="NTO235" s="31"/>
      <c r="NTP235" s="31"/>
      <c r="NTQ235" s="31"/>
      <c r="NTR235" s="31"/>
      <c r="NTS235" s="31"/>
      <c r="NTT235" s="31"/>
      <c r="NTU235" s="31"/>
      <c r="NTV235" s="31"/>
      <c r="NTW235" s="31"/>
      <c r="NTX235" s="31"/>
      <c r="NTY235" s="31"/>
      <c r="NTZ235" s="31"/>
      <c r="NUA235" s="31"/>
      <c r="NUB235" s="31"/>
      <c r="NUC235" s="31"/>
      <c r="NUD235" s="31"/>
      <c r="NUE235" s="31"/>
      <c r="NUF235" s="31"/>
      <c r="NUG235" s="31"/>
      <c r="NUH235" s="31"/>
      <c r="NUI235" s="31"/>
      <c r="NUJ235" s="31"/>
      <c r="NUK235" s="31"/>
      <c r="NUL235" s="31"/>
      <c r="NUM235" s="31"/>
      <c r="NUN235" s="31"/>
      <c r="NUO235" s="31"/>
      <c r="NUP235" s="31"/>
      <c r="NUQ235" s="31"/>
      <c r="NUR235" s="31"/>
      <c r="NUS235" s="31"/>
      <c r="NUT235" s="31"/>
      <c r="NUU235" s="31"/>
      <c r="NUV235" s="31"/>
      <c r="NUW235" s="31"/>
      <c r="NUX235" s="31"/>
      <c r="NUY235" s="31"/>
      <c r="NUZ235" s="31"/>
      <c r="NVA235" s="31"/>
      <c r="NVB235" s="31"/>
      <c r="NVC235" s="31"/>
      <c r="NVD235" s="31"/>
      <c r="NVE235" s="31"/>
      <c r="NVF235" s="31"/>
      <c r="NVG235" s="31"/>
      <c r="NVH235" s="31"/>
      <c r="NVI235" s="31"/>
      <c r="NVJ235" s="31"/>
      <c r="NVK235" s="31"/>
      <c r="NVL235" s="31"/>
      <c r="NVM235" s="31"/>
      <c r="NVN235" s="31"/>
      <c r="NVO235" s="31"/>
      <c r="NVP235" s="31"/>
      <c r="NVQ235" s="31"/>
      <c r="NVR235" s="31"/>
      <c r="NVS235" s="31"/>
      <c r="NVT235" s="31"/>
      <c r="NVU235" s="31"/>
      <c r="NVV235" s="31"/>
      <c r="NVW235" s="31"/>
      <c r="NVX235" s="31"/>
      <c r="NVY235" s="31"/>
      <c r="NVZ235" s="31"/>
      <c r="NWA235" s="31"/>
      <c r="NWB235" s="31"/>
      <c r="NWC235" s="31"/>
      <c r="NWD235" s="31"/>
      <c r="NWE235" s="31"/>
      <c r="NWF235" s="31"/>
      <c r="NWG235" s="31"/>
      <c r="NWH235" s="31"/>
      <c r="NWI235" s="31"/>
      <c r="NWJ235" s="31"/>
      <c r="NWK235" s="31"/>
      <c r="NWL235" s="31"/>
      <c r="NWM235" s="31"/>
      <c r="NWN235" s="31"/>
      <c r="NWO235" s="31"/>
      <c r="NWP235" s="31"/>
      <c r="NWQ235" s="31"/>
      <c r="NWR235" s="31"/>
      <c r="NWS235" s="31"/>
      <c r="NWT235" s="31"/>
      <c r="NWU235" s="31"/>
      <c r="NWV235" s="31"/>
      <c r="NWW235" s="31"/>
      <c r="NWX235" s="31"/>
      <c r="NWY235" s="31"/>
      <c r="NWZ235" s="31"/>
      <c r="NXA235" s="31"/>
      <c r="NXB235" s="31"/>
      <c r="NXC235" s="31"/>
      <c r="NXD235" s="31"/>
      <c r="NXE235" s="31"/>
      <c r="NXF235" s="31"/>
      <c r="NXG235" s="31"/>
      <c r="NXH235" s="31"/>
      <c r="NXI235" s="31"/>
      <c r="NXJ235" s="31"/>
      <c r="NXK235" s="31"/>
      <c r="NXL235" s="31"/>
      <c r="NXM235" s="31"/>
      <c r="NXN235" s="31"/>
      <c r="NXO235" s="31"/>
      <c r="NXP235" s="31"/>
      <c r="NXQ235" s="31"/>
      <c r="NXR235" s="31"/>
      <c r="NXS235" s="31"/>
      <c r="NXT235" s="31"/>
      <c r="NXU235" s="31"/>
      <c r="NXV235" s="31"/>
      <c r="NXW235" s="31"/>
      <c r="NXX235" s="31"/>
      <c r="NXY235" s="31"/>
      <c r="NXZ235" s="31"/>
      <c r="NYA235" s="31"/>
      <c r="NYB235" s="31"/>
      <c r="NYC235" s="31"/>
      <c r="NYD235" s="31"/>
      <c r="NYE235" s="31"/>
      <c r="NYF235" s="31"/>
      <c r="NYG235" s="31"/>
      <c r="NYH235" s="31"/>
      <c r="NYI235" s="31"/>
      <c r="NYJ235" s="31"/>
      <c r="NYK235" s="31"/>
      <c r="NYL235" s="31"/>
      <c r="NYM235" s="31"/>
      <c r="NYN235" s="31"/>
      <c r="NYO235" s="31"/>
      <c r="NYP235" s="31"/>
      <c r="NYQ235" s="31"/>
      <c r="NYR235" s="31"/>
      <c r="NYS235" s="31"/>
      <c r="NYT235" s="31"/>
      <c r="NYU235" s="31"/>
      <c r="NYV235" s="31"/>
      <c r="NYW235" s="31"/>
      <c r="NYX235" s="31"/>
      <c r="NYY235" s="31"/>
      <c r="NYZ235" s="31"/>
      <c r="NZA235" s="31"/>
      <c r="NZB235" s="31"/>
      <c r="NZC235" s="31"/>
      <c r="NZD235" s="31"/>
      <c r="NZE235" s="31"/>
      <c r="NZF235" s="31"/>
      <c r="NZG235" s="31"/>
      <c r="NZH235" s="31"/>
      <c r="NZI235" s="31"/>
      <c r="NZJ235" s="31"/>
      <c r="NZK235" s="31"/>
      <c r="NZL235" s="31"/>
      <c r="NZM235" s="31"/>
      <c r="NZN235" s="31"/>
      <c r="NZO235" s="31"/>
      <c r="NZP235" s="31"/>
      <c r="NZQ235" s="31"/>
      <c r="NZR235" s="31"/>
      <c r="NZS235" s="31"/>
      <c r="NZT235" s="31"/>
      <c r="NZU235" s="31"/>
      <c r="NZV235" s="31"/>
      <c r="NZW235" s="31"/>
      <c r="NZX235" s="31"/>
      <c r="NZY235" s="31"/>
      <c r="NZZ235" s="31"/>
      <c r="OAA235" s="31"/>
      <c r="OAB235" s="31"/>
      <c r="OAC235" s="31"/>
      <c r="OAD235" s="31"/>
      <c r="OAE235" s="31"/>
      <c r="OAF235" s="31"/>
      <c r="OAG235" s="31"/>
      <c r="OAH235" s="31"/>
      <c r="OAI235" s="31"/>
      <c r="OAJ235" s="31"/>
      <c r="OAK235" s="31"/>
      <c r="OAL235" s="31"/>
      <c r="OAM235" s="31"/>
      <c r="OAN235" s="31"/>
      <c r="OAO235" s="31"/>
      <c r="OAP235" s="31"/>
      <c r="OAQ235" s="31"/>
      <c r="OAR235" s="31"/>
      <c r="OAS235" s="31"/>
      <c r="OAT235" s="31"/>
      <c r="OAU235" s="31"/>
      <c r="OAV235" s="31"/>
      <c r="OAW235" s="31"/>
      <c r="OAX235" s="31"/>
      <c r="OAY235" s="31"/>
      <c r="OAZ235" s="31"/>
      <c r="OBA235" s="31"/>
      <c r="OBB235" s="31"/>
      <c r="OBC235" s="31"/>
      <c r="OBD235" s="31"/>
      <c r="OBE235" s="31"/>
      <c r="OBF235" s="31"/>
      <c r="OBG235" s="31"/>
      <c r="OBH235" s="31"/>
      <c r="OBI235" s="31"/>
      <c r="OBJ235" s="31"/>
      <c r="OBK235" s="31"/>
      <c r="OBL235" s="31"/>
      <c r="OBM235" s="31"/>
      <c r="OBN235" s="31"/>
      <c r="OBO235" s="31"/>
      <c r="OBP235" s="31"/>
      <c r="OBQ235" s="31"/>
      <c r="OBR235" s="31"/>
      <c r="OBS235" s="31"/>
      <c r="OBT235" s="31"/>
      <c r="OBU235" s="31"/>
      <c r="OBV235" s="31"/>
      <c r="OBW235" s="31"/>
      <c r="OBX235" s="31"/>
      <c r="OBY235" s="31"/>
      <c r="OBZ235" s="31"/>
      <c r="OCA235" s="31"/>
      <c r="OCB235" s="31"/>
      <c r="OCC235" s="31"/>
      <c r="OCD235" s="31"/>
      <c r="OCE235" s="31"/>
      <c r="OCF235" s="31"/>
      <c r="OCG235" s="31"/>
      <c r="OCH235" s="31"/>
      <c r="OCI235" s="31"/>
      <c r="OCJ235" s="31"/>
      <c r="OCK235" s="31"/>
      <c r="OCL235" s="31"/>
      <c r="OCM235" s="31"/>
      <c r="OCN235" s="31"/>
      <c r="OCO235" s="31"/>
      <c r="OCP235" s="31"/>
      <c r="OCQ235" s="31"/>
      <c r="OCR235" s="31"/>
      <c r="OCS235" s="31"/>
      <c r="OCT235" s="31"/>
      <c r="OCU235" s="31"/>
      <c r="OCV235" s="31"/>
      <c r="OCW235" s="31"/>
      <c r="OCX235" s="31"/>
      <c r="OCY235" s="31"/>
      <c r="OCZ235" s="31"/>
      <c r="ODA235" s="31"/>
      <c r="ODB235" s="31"/>
      <c r="ODC235" s="31"/>
      <c r="ODD235" s="31"/>
      <c r="ODE235" s="31"/>
      <c r="ODF235" s="31"/>
      <c r="ODG235" s="31"/>
      <c r="ODH235" s="31"/>
      <c r="ODI235" s="31"/>
      <c r="ODJ235" s="31"/>
      <c r="ODK235" s="31"/>
      <c r="ODL235" s="31"/>
      <c r="ODM235" s="31"/>
      <c r="ODN235" s="31"/>
      <c r="ODO235" s="31"/>
      <c r="ODP235" s="31"/>
      <c r="ODQ235" s="31"/>
      <c r="ODR235" s="31"/>
      <c r="ODS235" s="31"/>
      <c r="ODT235" s="31"/>
      <c r="ODU235" s="31"/>
      <c r="ODV235" s="31"/>
      <c r="ODW235" s="31"/>
      <c r="ODX235" s="31"/>
      <c r="ODY235" s="31"/>
      <c r="ODZ235" s="31"/>
      <c r="OEA235" s="31"/>
      <c r="OEB235" s="31"/>
      <c r="OEC235" s="31"/>
      <c r="OED235" s="31"/>
      <c r="OEE235" s="31"/>
      <c r="OEF235" s="31"/>
      <c r="OEG235" s="31"/>
      <c r="OEH235" s="31"/>
      <c r="OEI235" s="31"/>
      <c r="OEJ235" s="31"/>
      <c r="OEK235" s="31"/>
      <c r="OEL235" s="31"/>
      <c r="OEM235" s="31"/>
      <c r="OEN235" s="31"/>
      <c r="OEO235" s="31"/>
      <c r="OEP235" s="31"/>
      <c r="OEQ235" s="31"/>
      <c r="OER235" s="31"/>
      <c r="OES235" s="31"/>
      <c r="OET235" s="31"/>
      <c r="OEU235" s="31"/>
      <c r="OEV235" s="31"/>
      <c r="OEW235" s="31"/>
      <c r="OEX235" s="31"/>
      <c r="OEY235" s="31"/>
      <c r="OEZ235" s="31"/>
      <c r="OFA235" s="31"/>
      <c r="OFB235" s="31"/>
      <c r="OFC235" s="31"/>
      <c r="OFD235" s="31"/>
      <c r="OFE235" s="31"/>
      <c r="OFF235" s="31"/>
      <c r="OFG235" s="31"/>
      <c r="OFH235" s="31"/>
      <c r="OFI235" s="31"/>
      <c r="OFJ235" s="31"/>
      <c r="OFK235" s="31"/>
      <c r="OFL235" s="31"/>
      <c r="OFM235" s="31"/>
      <c r="OFN235" s="31"/>
      <c r="OFO235" s="31"/>
      <c r="OFP235" s="31"/>
      <c r="OFQ235" s="31"/>
      <c r="OFR235" s="31"/>
      <c r="OFS235" s="31"/>
      <c r="OFT235" s="31"/>
      <c r="OFU235" s="31"/>
      <c r="OFV235" s="31"/>
      <c r="OFW235" s="31"/>
      <c r="OFX235" s="31"/>
      <c r="OFY235" s="31"/>
      <c r="OFZ235" s="31"/>
      <c r="OGA235" s="31"/>
      <c r="OGB235" s="31"/>
      <c r="OGC235" s="31"/>
      <c r="OGD235" s="31"/>
      <c r="OGE235" s="31"/>
      <c r="OGF235" s="31"/>
      <c r="OGG235" s="31"/>
      <c r="OGH235" s="31"/>
      <c r="OGI235" s="31"/>
      <c r="OGJ235" s="31"/>
      <c r="OGK235" s="31"/>
      <c r="OGL235" s="31"/>
      <c r="OGM235" s="31"/>
      <c r="OGN235" s="31"/>
      <c r="OGO235" s="31"/>
      <c r="OGP235" s="31"/>
      <c r="OGQ235" s="31"/>
      <c r="OGR235" s="31"/>
      <c r="OGS235" s="31"/>
      <c r="OGT235" s="31"/>
      <c r="OGU235" s="31"/>
      <c r="OGV235" s="31"/>
      <c r="OGW235" s="31"/>
      <c r="OGX235" s="31"/>
      <c r="OGY235" s="31"/>
      <c r="OGZ235" s="31"/>
      <c r="OHA235" s="31"/>
      <c r="OHB235" s="31"/>
      <c r="OHC235" s="31"/>
      <c r="OHD235" s="31"/>
      <c r="OHE235" s="31"/>
      <c r="OHF235" s="31"/>
      <c r="OHG235" s="31"/>
      <c r="OHH235" s="31"/>
      <c r="OHI235" s="31"/>
      <c r="OHJ235" s="31"/>
      <c r="OHK235" s="31"/>
      <c r="OHL235" s="31"/>
      <c r="OHM235" s="31"/>
      <c r="OHN235" s="31"/>
      <c r="OHO235" s="31"/>
      <c r="OHP235" s="31"/>
      <c r="OHQ235" s="31"/>
      <c r="OHR235" s="31"/>
      <c r="OHS235" s="31"/>
      <c r="OHT235" s="31"/>
      <c r="OHU235" s="31"/>
      <c r="OHV235" s="31"/>
      <c r="OHW235" s="31"/>
      <c r="OHX235" s="31"/>
      <c r="OHY235" s="31"/>
      <c r="OHZ235" s="31"/>
      <c r="OIA235" s="31"/>
      <c r="OIB235" s="31"/>
      <c r="OIC235" s="31"/>
      <c r="OID235" s="31"/>
      <c r="OIE235" s="31"/>
      <c r="OIF235" s="31"/>
      <c r="OIG235" s="31"/>
      <c r="OIH235" s="31"/>
      <c r="OII235" s="31"/>
      <c r="OIJ235" s="31"/>
      <c r="OIK235" s="31"/>
      <c r="OIL235" s="31"/>
      <c r="OIM235" s="31"/>
      <c r="OIN235" s="31"/>
      <c r="OIO235" s="31"/>
      <c r="OIP235" s="31"/>
      <c r="OIQ235" s="31"/>
      <c r="OIR235" s="31"/>
      <c r="OIS235" s="31"/>
      <c r="OIT235" s="31"/>
      <c r="OIU235" s="31"/>
      <c r="OIV235" s="31"/>
      <c r="OIW235" s="31"/>
      <c r="OIX235" s="31"/>
      <c r="OIY235" s="31"/>
      <c r="OIZ235" s="31"/>
      <c r="OJA235" s="31"/>
      <c r="OJB235" s="31"/>
      <c r="OJC235" s="31"/>
      <c r="OJD235" s="31"/>
      <c r="OJE235" s="31"/>
      <c r="OJF235" s="31"/>
      <c r="OJG235" s="31"/>
      <c r="OJH235" s="31"/>
      <c r="OJI235" s="31"/>
      <c r="OJJ235" s="31"/>
      <c r="OJK235" s="31"/>
      <c r="OJL235" s="31"/>
      <c r="OJM235" s="31"/>
      <c r="OJN235" s="31"/>
      <c r="OJO235" s="31"/>
      <c r="OJP235" s="31"/>
      <c r="OJQ235" s="31"/>
      <c r="OJR235" s="31"/>
      <c r="OJS235" s="31"/>
      <c r="OJT235" s="31"/>
      <c r="OJU235" s="31"/>
      <c r="OJV235" s="31"/>
      <c r="OJW235" s="31"/>
      <c r="OJX235" s="31"/>
      <c r="OJY235" s="31"/>
      <c r="OJZ235" s="31"/>
      <c r="OKA235" s="31"/>
      <c r="OKB235" s="31"/>
      <c r="OKC235" s="31"/>
      <c r="OKD235" s="31"/>
      <c r="OKE235" s="31"/>
      <c r="OKF235" s="31"/>
      <c r="OKG235" s="31"/>
      <c r="OKH235" s="31"/>
      <c r="OKI235" s="31"/>
      <c r="OKJ235" s="31"/>
      <c r="OKK235" s="31"/>
      <c r="OKL235" s="31"/>
      <c r="OKM235" s="31"/>
      <c r="OKN235" s="31"/>
      <c r="OKO235" s="31"/>
      <c r="OKP235" s="31"/>
      <c r="OKQ235" s="31"/>
      <c r="OKR235" s="31"/>
      <c r="OKS235" s="31"/>
      <c r="OKT235" s="31"/>
      <c r="OKU235" s="31"/>
      <c r="OKV235" s="31"/>
      <c r="OKW235" s="31"/>
      <c r="OKX235" s="31"/>
      <c r="OKY235" s="31"/>
      <c r="OKZ235" s="31"/>
      <c r="OLA235" s="31"/>
      <c r="OLB235" s="31"/>
      <c r="OLC235" s="31"/>
      <c r="OLD235" s="31"/>
      <c r="OLE235" s="31"/>
      <c r="OLF235" s="31"/>
      <c r="OLG235" s="31"/>
      <c r="OLH235" s="31"/>
      <c r="OLI235" s="31"/>
      <c r="OLJ235" s="31"/>
      <c r="OLK235" s="31"/>
      <c r="OLL235" s="31"/>
      <c r="OLM235" s="31"/>
      <c r="OLN235" s="31"/>
      <c r="OLO235" s="31"/>
      <c r="OLP235" s="31"/>
      <c r="OLQ235" s="31"/>
      <c r="OLR235" s="31"/>
      <c r="OLS235" s="31"/>
      <c r="OLT235" s="31"/>
      <c r="OLU235" s="31"/>
      <c r="OLV235" s="31"/>
      <c r="OLW235" s="31"/>
      <c r="OLX235" s="31"/>
      <c r="OLY235" s="31"/>
      <c r="OLZ235" s="31"/>
      <c r="OMA235" s="31"/>
      <c r="OMB235" s="31"/>
      <c r="OMC235" s="31"/>
      <c r="OMD235" s="31"/>
      <c r="OME235" s="31"/>
      <c r="OMF235" s="31"/>
      <c r="OMG235" s="31"/>
      <c r="OMH235" s="31"/>
      <c r="OMI235" s="31"/>
      <c r="OMJ235" s="31"/>
      <c r="OMK235" s="31"/>
      <c r="OML235" s="31"/>
      <c r="OMM235" s="31"/>
      <c r="OMN235" s="31"/>
      <c r="OMO235" s="31"/>
      <c r="OMP235" s="31"/>
      <c r="OMQ235" s="31"/>
      <c r="OMR235" s="31"/>
      <c r="OMS235" s="31"/>
      <c r="OMT235" s="31"/>
      <c r="OMU235" s="31"/>
      <c r="OMV235" s="31"/>
      <c r="OMW235" s="31"/>
      <c r="OMX235" s="31"/>
      <c r="OMY235" s="31"/>
      <c r="OMZ235" s="31"/>
      <c r="ONA235" s="31"/>
      <c r="ONB235" s="31"/>
      <c r="ONC235" s="31"/>
      <c r="OND235" s="31"/>
      <c r="ONE235" s="31"/>
      <c r="ONF235" s="31"/>
      <c r="ONG235" s="31"/>
      <c r="ONH235" s="31"/>
      <c r="ONI235" s="31"/>
      <c r="ONJ235" s="31"/>
      <c r="ONK235" s="31"/>
      <c r="ONL235" s="31"/>
      <c r="ONM235" s="31"/>
      <c r="ONN235" s="31"/>
      <c r="ONO235" s="31"/>
      <c r="ONP235" s="31"/>
      <c r="ONQ235" s="31"/>
      <c r="ONR235" s="31"/>
      <c r="ONS235" s="31"/>
      <c r="ONT235" s="31"/>
      <c r="ONU235" s="31"/>
      <c r="ONV235" s="31"/>
      <c r="ONW235" s="31"/>
      <c r="ONX235" s="31"/>
      <c r="ONY235" s="31"/>
      <c r="ONZ235" s="31"/>
      <c r="OOA235" s="31"/>
      <c r="OOB235" s="31"/>
      <c r="OOC235" s="31"/>
      <c r="OOD235" s="31"/>
      <c r="OOE235" s="31"/>
      <c r="OOF235" s="31"/>
      <c r="OOG235" s="31"/>
      <c r="OOH235" s="31"/>
      <c r="OOI235" s="31"/>
      <c r="OOJ235" s="31"/>
      <c r="OOK235" s="31"/>
      <c r="OOL235" s="31"/>
      <c r="OOM235" s="31"/>
      <c r="OON235" s="31"/>
      <c r="OOO235" s="31"/>
      <c r="OOP235" s="31"/>
      <c r="OOQ235" s="31"/>
      <c r="OOR235" s="31"/>
      <c r="OOS235" s="31"/>
      <c r="OOT235" s="31"/>
      <c r="OOU235" s="31"/>
      <c r="OOV235" s="31"/>
      <c r="OOW235" s="31"/>
      <c r="OOX235" s="31"/>
      <c r="OOY235" s="31"/>
      <c r="OOZ235" s="31"/>
      <c r="OPA235" s="31"/>
      <c r="OPB235" s="31"/>
      <c r="OPC235" s="31"/>
      <c r="OPD235" s="31"/>
      <c r="OPE235" s="31"/>
      <c r="OPF235" s="31"/>
      <c r="OPG235" s="31"/>
      <c r="OPH235" s="31"/>
      <c r="OPI235" s="31"/>
      <c r="OPJ235" s="31"/>
      <c r="OPK235" s="31"/>
      <c r="OPL235" s="31"/>
      <c r="OPM235" s="31"/>
      <c r="OPN235" s="31"/>
      <c r="OPO235" s="31"/>
      <c r="OPP235" s="31"/>
      <c r="OPQ235" s="31"/>
      <c r="OPR235" s="31"/>
      <c r="OPS235" s="31"/>
      <c r="OPT235" s="31"/>
      <c r="OPU235" s="31"/>
      <c r="OPV235" s="31"/>
      <c r="OPW235" s="31"/>
      <c r="OPX235" s="31"/>
      <c r="OPY235" s="31"/>
      <c r="OPZ235" s="31"/>
      <c r="OQA235" s="31"/>
      <c r="OQB235" s="31"/>
      <c r="OQC235" s="31"/>
      <c r="OQD235" s="31"/>
      <c r="OQE235" s="31"/>
      <c r="OQF235" s="31"/>
      <c r="OQG235" s="31"/>
      <c r="OQH235" s="31"/>
      <c r="OQI235" s="31"/>
      <c r="OQJ235" s="31"/>
      <c r="OQK235" s="31"/>
      <c r="OQL235" s="31"/>
      <c r="OQM235" s="31"/>
      <c r="OQN235" s="31"/>
      <c r="OQO235" s="31"/>
      <c r="OQP235" s="31"/>
      <c r="OQQ235" s="31"/>
      <c r="OQR235" s="31"/>
      <c r="OQS235" s="31"/>
      <c r="OQT235" s="31"/>
      <c r="OQU235" s="31"/>
      <c r="OQV235" s="31"/>
      <c r="OQW235" s="31"/>
      <c r="OQX235" s="31"/>
      <c r="OQY235" s="31"/>
      <c r="OQZ235" s="31"/>
      <c r="ORA235" s="31"/>
      <c r="ORB235" s="31"/>
      <c r="ORC235" s="31"/>
      <c r="ORD235" s="31"/>
      <c r="ORE235" s="31"/>
      <c r="ORF235" s="31"/>
      <c r="ORG235" s="31"/>
      <c r="ORH235" s="31"/>
      <c r="ORI235" s="31"/>
      <c r="ORJ235" s="31"/>
      <c r="ORK235" s="31"/>
      <c r="ORL235" s="31"/>
      <c r="ORM235" s="31"/>
      <c r="ORN235" s="31"/>
      <c r="ORO235" s="31"/>
      <c r="ORP235" s="31"/>
      <c r="ORQ235" s="31"/>
      <c r="ORR235" s="31"/>
      <c r="ORS235" s="31"/>
      <c r="ORT235" s="31"/>
      <c r="ORU235" s="31"/>
      <c r="ORV235" s="31"/>
      <c r="ORW235" s="31"/>
      <c r="ORX235" s="31"/>
      <c r="ORY235" s="31"/>
      <c r="ORZ235" s="31"/>
      <c r="OSA235" s="31"/>
      <c r="OSB235" s="31"/>
      <c r="OSC235" s="31"/>
      <c r="OSD235" s="31"/>
      <c r="OSE235" s="31"/>
      <c r="OSF235" s="31"/>
      <c r="OSG235" s="31"/>
      <c r="OSH235" s="31"/>
      <c r="OSI235" s="31"/>
      <c r="OSJ235" s="31"/>
      <c r="OSK235" s="31"/>
      <c r="OSL235" s="31"/>
      <c r="OSM235" s="31"/>
      <c r="OSN235" s="31"/>
      <c r="OSO235" s="31"/>
      <c r="OSP235" s="31"/>
      <c r="OSQ235" s="31"/>
      <c r="OSR235" s="31"/>
      <c r="OSS235" s="31"/>
      <c r="OST235" s="31"/>
      <c r="OSU235" s="31"/>
      <c r="OSV235" s="31"/>
      <c r="OSW235" s="31"/>
      <c r="OSX235" s="31"/>
      <c r="OSY235" s="31"/>
      <c r="OSZ235" s="31"/>
      <c r="OTA235" s="31"/>
      <c r="OTB235" s="31"/>
      <c r="OTC235" s="31"/>
      <c r="OTD235" s="31"/>
      <c r="OTE235" s="31"/>
      <c r="OTF235" s="31"/>
      <c r="OTG235" s="31"/>
      <c r="OTH235" s="31"/>
      <c r="OTI235" s="31"/>
      <c r="OTJ235" s="31"/>
      <c r="OTK235" s="31"/>
      <c r="OTL235" s="31"/>
      <c r="OTM235" s="31"/>
      <c r="OTN235" s="31"/>
      <c r="OTO235" s="31"/>
      <c r="OTP235" s="31"/>
      <c r="OTQ235" s="31"/>
      <c r="OTR235" s="31"/>
      <c r="OTS235" s="31"/>
      <c r="OTT235" s="31"/>
      <c r="OTU235" s="31"/>
      <c r="OTV235" s="31"/>
      <c r="OTW235" s="31"/>
      <c r="OTX235" s="31"/>
      <c r="OTY235" s="31"/>
      <c r="OTZ235" s="31"/>
      <c r="OUA235" s="31"/>
      <c r="OUB235" s="31"/>
      <c r="OUC235" s="31"/>
      <c r="OUD235" s="31"/>
      <c r="OUE235" s="31"/>
      <c r="OUF235" s="31"/>
      <c r="OUG235" s="31"/>
      <c r="OUH235" s="31"/>
      <c r="OUI235" s="31"/>
      <c r="OUJ235" s="31"/>
      <c r="OUK235" s="31"/>
      <c r="OUL235" s="31"/>
      <c r="OUM235" s="31"/>
      <c r="OUN235" s="31"/>
      <c r="OUO235" s="31"/>
      <c r="OUP235" s="31"/>
      <c r="OUQ235" s="31"/>
      <c r="OUR235" s="31"/>
      <c r="OUS235" s="31"/>
      <c r="OUT235" s="31"/>
      <c r="OUU235" s="31"/>
      <c r="OUV235" s="31"/>
      <c r="OUW235" s="31"/>
      <c r="OUX235" s="31"/>
      <c r="OUY235" s="31"/>
      <c r="OUZ235" s="31"/>
      <c r="OVA235" s="31"/>
      <c r="OVB235" s="31"/>
      <c r="OVC235" s="31"/>
      <c r="OVD235" s="31"/>
      <c r="OVE235" s="31"/>
      <c r="OVF235" s="31"/>
      <c r="OVG235" s="31"/>
      <c r="OVH235" s="31"/>
      <c r="OVI235" s="31"/>
      <c r="OVJ235" s="31"/>
      <c r="OVK235" s="31"/>
      <c r="OVL235" s="31"/>
      <c r="OVM235" s="31"/>
      <c r="OVN235" s="31"/>
      <c r="OVO235" s="31"/>
      <c r="OVP235" s="31"/>
      <c r="OVQ235" s="31"/>
      <c r="OVR235" s="31"/>
      <c r="OVS235" s="31"/>
      <c r="OVT235" s="31"/>
      <c r="OVU235" s="31"/>
      <c r="OVV235" s="31"/>
      <c r="OVW235" s="31"/>
      <c r="OVX235" s="31"/>
      <c r="OVY235" s="31"/>
      <c r="OVZ235" s="31"/>
      <c r="OWA235" s="31"/>
      <c r="OWB235" s="31"/>
      <c r="OWC235" s="31"/>
      <c r="OWD235" s="31"/>
      <c r="OWE235" s="31"/>
      <c r="OWF235" s="31"/>
      <c r="OWG235" s="31"/>
      <c r="OWH235" s="31"/>
      <c r="OWI235" s="31"/>
      <c r="OWJ235" s="31"/>
      <c r="OWK235" s="31"/>
      <c r="OWL235" s="31"/>
      <c r="OWM235" s="31"/>
      <c r="OWN235" s="31"/>
      <c r="OWO235" s="31"/>
      <c r="OWP235" s="31"/>
      <c r="OWQ235" s="31"/>
      <c r="OWR235" s="31"/>
      <c r="OWS235" s="31"/>
      <c r="OWT235" s="31"/>
      <c r="OWU235" s="31"/>
      <c r="OWV235" s="31"/>
      <c r="OWW235" s="31"/>
      <c r="OWX235" s="31"/>
      <c r="OWY235" s="31"/>
      <c r="OWZ235" s="31"/>
      <c r="OXA235" s="31"/>
      <c r="OXB235" s="31"/>
      <c r="OXC235" s="31"/>
      <c r="OXD235" s="31"/>
      <c r="OXE235" s="31"/>
      <c r="OXF235" s="31"/>
      <c r="OXG235" s="31"/>
      <c r="OXH235" s="31"/>
      <c r="OXI235" s="31"/>
      <c r="OXJ235" s="31"/>
      <c r="OXK235" s="31"/>
      <c r="OXL235" s="31"/>
      <c r="OXM235" s="31"/>
      <c r="OXN235" s="31"/>
      <c r="OXO235" s="31"/>
      <c r="OXP235" s="31"/>
      <c r="OXQ235" s="31"/>
      <c r="OXR235" s="31"/>
      <c r="OXS235" s="31"/>
      <c r="OXT235" s="31"/>
      <c r="OXU235" s="31"/>
      <c r="OXV235" s="31"/>
      <c r="OXW235" s="31"/>
      <c r="OXX235" s="31"/>
      <c r="OXY235" s="31"/>
      <c r="OXZ235" s="31"/>
      <c r="OYA235" s="31"/>
      <c r="OYB235" s="31"/>
      <c r="OYC235" s="31"/>
      <c r="OYD235" s="31"/>
      <c r="OYE235" s="31"/>
      <c r="OYF235" s="31"/>
      <c r="OYG235" s="31"/>
      <c r="OYH235" s="31"/>
      <c r="OYI235" s="31"/>
      <c r="OYJ235" s="31"/>
      <c r="OYK235" s="31"/>
      <c r="OYL235" s="31"/>
      <c r="OYM235" s="31"/>
      <c r="OYN235" s="31"/>
      <c r="OYO235" s="31"/>
      <c r="OYP235" s="31"/>
      <c r="OYQ235" s="31"/>
      <c r="OYR235" s="31"/>
      <c r="OYS235" s="31"/>
      <c r="OYT235" s="31"/>
      <c r="OYU235" s="31"/>
      <c r="OYV235" s="31"/>
      <c r="OYW235" s="31"/>
      <c r="OYX235" s="31"/>
      <c r="OYY235" s="31"/>
      <c r="OYZ235" s="31"/>
      <c r="OZA235" s="31"/>
      <c r="OZB235" s="31"/>
      <c r="OZC235" s="31"/>
      <c r="OZD235" s="31"/>
      <c r="OZE235" s="31"/>
      <c r="OZF235" s="31"/>
      <c r="OZG235" s="31"/>
      <c r="OZH235" s="31"/>
      <c r="OZI235" s="31"/>
      <c r="OZJ235" s="31"/>
      <c r="OZK235" s="31"/>
      <c r="OZL235" s="31"/>
      <c r="OZM235" s="31"/>
      <c r="OZN235" s="31"/>
      <c r="OZO235" s="31"/>
      <c r="OZP235" s="31"/>
      <c r="OZQ235" s="31"/>
      <c r="OZR235" s="31"/>
      <c r="OZS235" s="31"/>
      <c r="OZT235" s="31"/>
      <c r="OZU235" s="31"/>
      <c r="OZV235" s="31"/>
      <c r="OZW235" s="31"/>
      <c r="OZX235" s="31"/>
      <c r="OZY235" s="31"/>
      <c r="OZZ235" s="31"/>
      <c r="PAA235" s="31"/>
      <c r="PAB235" s="31"/>
      <c r="PAC235" s="31"/>
      <c r="PAD235" s="31"/>
      <c r="PAE235" s="31"/>
      <c r="PAF235" s="31"/>
      <c r="PAG235" s="31"/>
      <c r="PAH235" s="31"/>
      <c r="PAI235" s="31"/>
      <c r="PAJ235" s="31"/>
      <c r="PAK235" s="31"/>
      <c r="PAL235" s="31"/>
      <c r="PAM235" s="31"/>
      <c r="PAN235" s="31"/>
      <c r="PAO235" s="31"/>
      <c r="PAP235" s="31"/>
      <c r="PAQ235" s="31"/>
      <c r="PAR235" s="31"/>
      <c r="PAS235" s="31"/>
      <c r="PAT235" s="31"/>
      <c r="PAU235" s="31"/>
      <c r="PAV235" s="31"/>
      <c r="PAW235" s="31"/>
      <c r="PAX235" s="31"/>
      <c r="PAY235" s="31"/>
      <c r="PAZ235" s="31"/>
      <c r="PBA235" s="31"/>
      <c r="PBB235" s="31"/>
      <c r="PBC235" s="31"/>
      <c r="PBD235" s="31"/>
      <c r="PBE235" s="31"/>
      <c r="PBF235" s="31"/>
      <c r="PBG235" s="31"/>
      <c r="PBH235" s="31"/>
      <c r="PBI235" s="31"/>
      <c r="PBJ235" s="31"/>
      <c r="PBK235" s="31"/>
      <c r="PBL235" s="31"/>
      <c r="PBM235" s="31"/>
      <c r="PBN235" s="31"/>
      <c r="PBO235" s="31"/>
      <c r="PBP235" s="31"/>
      <c r="PBQ235" s="31"/>
      <c r="PBR235" s="31"/>
      <c r="PBS235" s="31"/>
      <c r="PBT235" s="31"/>
      <c r="PBU235" s="31"/>
      <c r="PBV235" s="31"/>
      <c r="PBW235" s="31"/>
      <c r="PBX235" s="31"/>
      <c r="PBY235" s="31"/>
      <c r="PBZ235" s="31"/>
      <c r="PCA235" s="31"/>
      <c r="PCB235" s="31"/>
      <c r="PCC235" s="31"/>
      <c r="PCD235" s="31"/>
      <c r="PCE235" s="31"/>
      <c r="PCF235" s="31"/>
      <c r="PCG235" s="31"/>
      <c r="PCH235" s="31"/>
      <c r="PCI235" s="31"/>
      <c r="PCJ235" s="31"/>
      <c r="PCK235" s="31"/>
      <c r="PCL235" s="31"/>
      <c r="PCM235" s="31"/>
      <c r="PCN235" s="31"/>
      <c r="PCO235" s="31"/>
      <c r="PCP235" s="31"/>
      <c r="PCQ235" s="31"/>
      <c r="PCR235" s="31"/>
      <c r="PCS235" s="31"/>
      <c r="PCT235" s="31"/>
      <c r="PCU235" s="31"/>
      <c r="PCV235" s="31"/>
      <c r="PCW235" s="31"/>
      <c r="PCX235" s="31"/>
      <c r="PCY235" s="31"/>
      <c r="PCZ235" s="31"/>
      <c r="PDA235" s="31"/>
      <c r="PDB235" s="31"/>
      <c r="PDC235" s="31"/>
      <c r="PDD235" s="31"/>
      <c r="PDE235" s="31"/>
      <c r="PDF235" s="31"/>
      <c r="PDG235" s="31"/>
      <c r="PDH235" s="31"/>
      <c r="PDI235" s="31"/>
      <c r="PDJ235" s="31"/>
      <c r="PDK235" s="31"/>
      <c r="PDL235" s="31"/>
      <c r="PDM235" s="31"/>
      <c r="PDN235" s="31"/>
      <c r="PDO235" s="31"/>
      <c r="PDP235" s="31"/>
      <c r="PDQ235" s="31"/>
      <c r="PDR235" s="31"/>
      <c r="PDS235" s="31"/>
      <c r="PDT235" s="31"/>
      <c r="PDU235" s="31"/>
      <c r="PDV235" s="31"/>
      <c r="PDW235" s="31"/>
      <c r="PDX235" s="31"/>
      <c r="PDY235" s="31"/>
      <c r="PDZ235" s="31"/>
      <c r="PEA235" s="31"/>
      <c r="PEB235" s="31"/>
      <c r="PEC235" s="31"/>
      <c r="PED235" s="31"/>
      <c r="PEE235" s="31"/>
      <c r="PEF235" s="31"/>
      <c r="PEG235" s="31"/>
      <c r="PEH235" s="31"/>
      <c r="PEI235" s="31"/>
      <c r="PEJ235" s="31"/>
      <c r="PEK235" s="31"/>
      <c r="PEL235" s="31"/>
      <c r="PEM235" s="31"/>
      <c r="PEN235" s="31"/>
      <c r="PEO235" s="31"/>
      <c r="PEP235" s="31"/>
      <c r="PEQ235" s="31"/>
      <c r="PER235" s="31"/>
      <c r="PES235" s="31"/>
      <c r="PET235" s="31"/>
      <c r="PEU235" s="31"/>
      <c r="PEV235" s="31"/>
      <c r="PEW235" s="31"/>
      <c r="PEX235" s="31"/>
      <c r="PEY235" s="31"/>
      <c r="PEZ235" s="31"/>
      <c r="PFA235" s="31"/>
      <c r="PFB235" s="31"/>
      <c r="PFC235" s="31"/>
      <c r="PFD235" s="31"/>
      <c r="PFE235" s="31"/>
      <c r="PFF235" s="31"/>
      <c r="PFG235" s="31"/>
      <c r="PFH235" s="31"/>
      <c r="PFI235" s="31"/>
      <c r="PFJ235" s="31"/>
      <c r="PFK235" s="31"/>
      <c r="PFL235" s="31"/>
      <c r="PFM235" s="31"/>
      <c r="PFN235" s="31"/>
      <c r="PFO235" s="31"/>
      <c r="PFP235" s="31"/>
      <c r="PFQ235" s="31"/>
      <c r="PFR235" s="31"/>
      <c r="PFS235" s="31"/>
      <c r="PFT235" s="31"/>
      <c r="PFU235" s="31"/>
      <c r="PFV235" s="31"/>
      <c r="PFW235" s="31"/>
      <c r="PFX235" s="31"/>
      <c r="PFY235" s="31"/>
      <c r="PFZ235" s="31"/>
      <c r="PGA235" s="31"/>
      <c r="PGB235" s="31"/>
      <c r="PGC235" s="31"/>
      <c r="PGD235" s="31"/>
      <c r="PGE235" s="31"/>
      <c r="PGF235" s="31"/>
      <c r="PGG235" s="31"/>
      <c r="PGH235" s="31"/>
      <c r="PGI235" s="31"/>
      <c r="PGJ235" s="31"/>
      <c r="PGK235" s="31"/>
      <c r="PGL235" s="31"/>
      <c r="PGM235" s="31"/>
      <c r="PGN235" s="31"/>
      <c r="PGO235" s="31"/>
      <c r="PGP235" s="31"/>
      <c r="PGQ235" s="31"/>
      <c r="PGR235" s="31"/>
      <c r="PGS235" s="31"/>
      <c r="PGT235" s="31"/>
      <c r="PGU235" s="31"/>
      <c r="PGV235" s="31"/>
      <c r="PGW235" s="31"/>
      <c r="PGX235" s="31"/>
      <c r="PGY235" s="31"/>
      <c r="PGZ235" s="31"/>
      <c r="PHA235" s="31"/>
      <c r="PHB235" s="31"/>
      <c r="PHC235" s="31"/>
      <c r="PHD235" s="31"/>
      <c r="PHE235" s="31"/>
      <c r="PHF235" s="31"/>
      <c r="PHG235" s="31"/>
      <c r="PHH235" s="31"/>
      <c r="PHI235" s="31"/>
      <c r="PHJ235" s="31"/>
      <c r="PHK235" s="31"/>
      <c r="PHL235" s="31"/>
      <c r="PHM235" s="31"/>
      <c r="PHN235" s="31"/>
      <c r="PHO235" s="31"/>
      <c r="PHP235" s="31"/>
      <c r="PHQ235" s="31"/>
      <c r="PHR235" s="31"/>
      <c r="PHS235" s="31"/>
      <c r="PHT235" s="31"/>
      <c r="PHU235" s="31"/>
      <c r="PHV235" s="31"/>
      <c r="PHW235" s="31"/>
      <c r="PHX235" s="31"/>
      <c r="PHY235" s="31"/>
      <c r="PHZ235" s="31"/>
      <c r="PIA235" s="31"/>
      <c r="PIB235" s="31"/>
      <c r="PIC235" s="31"/>
      <c r="PID235" s="31"/>
      <c r="PIE235" s="31"/>
      <c r="PIF235" s="31"/>
      <c r="PIG235" s="31"/>
      <c r="PIH235" s="31"/>
      <c r="PII235" s="31"/>
      <c r="PIJ235" s="31"/>
      <c r="PIK235" s="31"/>
      <c r="PIL235" s="31"/>
      <c r="PIM235" s="31"/>
      <c r="PIN235" s="31"/>
      <c r="PIO235" s="31"/>
      <c r="PIP235" s="31"/>
      <c r="PIQ235" s="31"/>
      <c r="PIR235" s="31"/>
      <c r="PIS235" s="31"/>
      <c r="PIT235" s="31"/>
      <c r="PIU235" s="31"/>
      <c r="PIV235" s="31"/>
      <c r="PIW235" s="31"/>
      <c r="PIX235" s="31"/>
      <c r="PIY235" s="31"/>
      <c r="PIZ235" s="31"/>
      <c r="PJA235" s="31"/>
      <c r="PJB235" s="31"/>
      <c r="PJC235" s="31"/>
      <c r="PJD235" s="31"/>
      <c r="PJE235" s="31"/>
      <c r="PJF235" s="31"/>
      <c r="PJG235" s="31"/>
      <c r="PJH235" s="31"/>
      <c r="PJI235" s="31"/>
      <c r="PJJ235" s="31"/>
      <c r="PJK235" s="31"/>
      <c r="PJL235" s="31"/>
      <c r="PJM235" s="31"/>
      <c r="PJN235" s="31"/>
      <c r="PJO235" s="31"/>
      <c r="PJP235" s="31"/>
      <c r="PJQ235" s="31"/>
      <c r="PJR235" s="31"/>
      <c r="PJS235" s="31"/>
      <c r="PJT235" s="31"/>
      <c r="PJU235" s="31"/>
      <c r="PJV235" s="31"/>
      <c r="PJW235" s="31"/>
      <c r="PJX235" s="31"/>
      <c r="PJY235" s="31"/>
      <c r="PJZ235" s="31"/>
      <c r="PKA235" s="31"/>
      <c r="PKB235" s="31"/>
      <c r="PKC235" s="31"/>
      <c r="PKD235" s="31"/>
      <c r="PKE235" s="31"/>
      <c r="PKF235" s="31"/>
      <c r="PKG235" s="31"/>
      <c r="PKH235" s="31"/>
      <c r="PKI235" s="31"/>
      <c r="PKJ235" s="31"/>
      <c r="PKK235" s="31"/>
      <c r="PKL235" s="31"/>
      <c r="PKM235" s="31"/>
      <c r="PKN235" s="31"/>
      <c r="PKO235" s="31"/>
      <c r="PKP235" s="31"/>
      <c r="PKQ235" s="31"/>
      <c r="PKR235" s="31"/>
      <c r="PKS235" s="31"/>
      <c r="PKT235" s="31"/>
      <c r="PKU235" s="31"/>
      <c r="PKV235" s="31"/>
      <c r="PKW235" s="31"/>
      <c r="PKX235" s="31"/>
      <c r="PKY235" s="31"/>
      <c r="PKZ235" s="31"/>
      <c r="PLA235" s="31"/>
      <c r="PLB235" s="31"/>
      <c r="PLC235" s="31"/>
      <c r="PLD235" s="31"/>
      <c r="PLE235" s="31"/>
      <c r="PLF235" s="31"/>
      <c r="PLG235" s="31"/>
      <c r="PLH235" s="31"/>
      <c r="PLI235" s="31"/>
      <c r="PLJ235" s="31"/>
      <c r="PLK235" s="31"/>
      <c r="PLL235" s="31"/>
      <c r="PLM235" s="31"/>
      <c r="PLN235" s="31"/>
      <c r="PLO235" s="31"/>
      <c r="PLP235" s="31"/>
      <c r="PLQ235" s="31"/>
      <c r="PLR235" s="31"/>
      <c r="PLS235" s="31"/>
      <c r="PLT235" s="31"/>
      <c r="PLU235" s="31"/>
      <c r="PLV235" s="31"/>
      <c r="PLW235" s="31"/>
      <c r="PLX235" s="31"/>
      <c r="PLY235" s="31"/>
      <c r="PLZ235" s="31"/>
      <c r="PMA235" s="31"/>
      <c r="PMB235" s="31"/>
      <c r="PMC235" s="31"/>
      <c r="PMD235" s="31"/>
      <c r="PME235" s="31"/>
      <c r="PMF235" s="31"/>
      <c r="PMG235" s="31"/>
      <c r="PMH235" s="31"/>
      <c r="PMI235" s="31"/>
      <c r="PMJ235" s="31"/>
      <c r="PMK235" s="31"/>
      <c r="PML235" s="31"/>
      <c r="PMM235" s="31"/>
      <c r="PMN235" s="31"/>
      <c r="PMO235" s="31"/>
      <c r="PMP235" s="31"/>
      <c r="PMQ235" s="31"/>
      <c r="PMR235" s="31"/>
      <c r="PMS235" s="31"/>
      <c r="PMT235" s="31"/>
      <c r="PMU235" s="31"/>
      <c r="PMV235" s="31"/>
      <c r="PMW235" s="31"/>
      <c r="PMX235" s="31"/>
      <c r="PMY235" s="31"/>
      <c r="PMZ235" s="31"/>
      <c r="PNA235" s="31"/>
      <c r="PNB235" s="31"/>
      <c r="PNC235" s="31"/>
      <c r="PND235" s="31"/>
      <c r="PNE235" s="31"/>
      <c r="PNF235" s="31"/>
      <c r="PNG235" s="31"/>
      <c r="PNH235" s="31"/>
      <c r="PNI235" s="31"/>
      <c r="PNJ235" s="31"/>
      <c r="PNK235" s="31"/>
      <c r="PNL235" s="31"/>
      <c r="PNM235" s="31"/>
      <c r="PNN235" s="31"/>
      <c r="PNO235" s="31"/>
      <c r="PNP235" s="31"/>
      <c r="PNQ235" s="31"/>
      <c r="PNR235" s="31"/>
      <c r="PNS235" s="31"/>
      <c r="PNT235" s="31"/>
      <c r="PNU235" s="31"/>
      <c r="PNV235" s="31"/>
      <c r="PNW235" s="31"/>
      <c r="PNX235" s="31"/>
      <c r="PNY235" s="31"/>
      <c r="PNZ235" s="31"/>
      <c r="POA235" s="31"/>
      <c r="POB235" s="31"/>
      <c r="POC235" s="31"/>
      <c r="POD235" s="31"/>
      <c r="POE235" s="31"/>
      <c r="POF235" s="31"/>
      <c r="POG235" s="31"/>
      <c r="POH235" s="31"/>
      <c r="POI235" s="31"/>
      <c r="POJ235" s="31"/>
      <c r="POK235" s="31"/>
      <c r="POL235" s="31"/>
      <c r="POM235" s="31"/>
      <c r="PON235" s="31"/>
      <c r="POO235" s="31"/>
      <c r="POP235" s="31"/>
      <c r="POQ235" s="31"/>
      <c r="POR235" s="31"/>
      <c r="POS235" s="31"/>
      <c r="POT235" s="31"/>
      <c r="POU235" s="31"/>
      <c r="POV235" s="31"/>
      <c r="POW235" s="31"/>
      <c r="POX235" s="31"/>
      <c r="POY235" s="31"/>
      <c r="POZ235" s="31"/>
      <c r="PPA235" s="31"/>
      <c r="PPB235" s="31"/>
      <c r="PPC235" s="31"/>
      <c r="PPD235" s="31"/>
      <c r="PPE235" s="31"/>
      <c r="PPF235" s="31"/>
      <c r="PPG235" s="31"/>
      <c r="PPH235" s="31"/>
      <c r="PPI235" s="31"/>
      <c r="PPJ235" s="31"/>
      <c r="PPK235" s="31"/>
      <c r="PPL235" s="31"/>
      <c r="PPM235" s="31"/>
      <c r="PPN235" s="31"/>
      <c r="PPO235" s="31"/>
      <c r="PPP235" s="31"/>
      <c r="PPQ235" s="31"/>
      <c r="PPR235" s="31"/>
      <c r="PPS235" s="31"/>
      <c r="PPT235" s="31"/>
      <c r="PPU235" s="31"/>
      <c r="PPV235" s="31"/>
      <c r="PPW235" s="31"/>
      <c r="PPX235" s="31"/>
      <c r="PPY235" s="31"/>
      <c r="PPZ235" s="31"/>
      <c r="PQA235" s="31"/>
      <c r="PQB235" s="31"/>
      <c r="PQC235" s="31"/>
      <c r="PQD235" s="31"/>
      <c r="PQE235" s="31"/>
      <c r="PQF235" s="31"/>
      <c r="PQG235" s="31"/>
      <c r="PQH235" s="31"/>
      <c r="PQI235" s="31"/>
      <c r="PQJ235" s="31"/>
      <c r="PQK235" s="31"/>
      <c r="PQL235" s="31"/>
      <c r="PQM235" s="31"/>
      <c r="PQN235" s="31"/>
      <c r="PQO235" s="31"/>
      <c r="PQP235" s="31"/>
      <c r="PQQ235" s="31"/>
      <c r="PQR235" s="31"/>
      <c r="PQS235" s="31"/>
      <c r="PQT235" s="31"/>
      <c r="PQU235" s="31"/>
      <c r="PQV235" s="31"/>
      <c r="PQW235" s="31"/>
      <c r="PQX235" s="31"/>
      <c r="PQY235" s="31"/>
      <c r="PQZ235" s="31"/>
      <c r="PRA235" s="31"/>
      <c r="PRB235" s="31"/>
      <c r="PRC235" s="31"/>
      <c r="PRD235" s="31"/>
      <c r="PRE235" s="31"/>
      <c r="PRF235" s="31"/>
      <c r="PRG235" s="31"/>
      <c r="PRH235" s="31"/>
      <c r="PRI235" s="31"/>
      <c r="PRJ235" s="31"/>
      <c r="PRK235" s="31"/>
      <c r="PRL235" s="31"/>
      <c r="PRM235" s="31"/>
      <c r="PRN235" s="31"/>
      <c r="PRO235" s="31"/>
      <c r="PRP235" s="31"/>
      <c r="PRQ235" s="31"/>
      <c r="PRR235" s="31"/>
      <c r="PRS235" s="31"/>
      <c r="PRT235" s="31"/>
      <c r="PRU235" s="31"/>
      <c r="PRV235" s="31"/>
      <c r="PRW235" s="31"/>
      <c r="PRX235" s="31"/>
      <c r="PRY235" s="31"/>
      <c r="PRZ235" s="31"/>
      <c r="PSA235" s="31"/>
      <c r="PSB235" s="31"/>
      <c r="PSC235" s="31"/>
      <c r="PSD235" s="31"/>
      <c r="PSE235" s="31"/>
      <c r="PSF235" s="31"/>
      <c r="PSG235" s="31"/>
      <c r="PSH235" s="31"/>
      <c r="PSI235" s="31"/>
      <c r="PSJ235" s="31"/>
      <c r="PSK235" s="31"/>
      <c r="PSL235" s="31"/>
      <c r="PSM235" s="31"/>
      <c r="PSN235" s="31"/>
      <c r="PSO235" s="31"/>
      <c r="PSP235" s="31"/>
      <c r="PSQ235" s="31"/>
      <c r="PSR235" s="31"/>
      <c r="PSS235" s="31"/>
      <c r="PST235" s="31"/>
      <c r="PSU235" s="31"/>
      <c r="PSV235" s="31"/>
      <c r="PSW235" s="31"/>
      <c r="PSX235" s="31"/>
      <c r="PSY235" s="31"/>
      <c r="PSZ235" s="31"/>
      <c r="PTA235" s="31"/>
      <c r="PTB235" s="31"/>
      <c r="PTC235" s="31"/>
      <c r="PTD235" s="31"/>
      <c r="PTE235" s="31"/>
      <c r="PTF235" s="31"/>
      <c r="PTG235" s="31"/>
      <c r="PTH235" s="31"/>
      <c r="PTI235" s="31"/>
      <c r="PTJ235" s="31"/>
      <c r="PTK235" s="31"/>
      <c r="PTL235" s="31"/>
      <c r="PTM235" s="31"/>
      <c r="PTN235" s="31"/>
      <c r="PTO235" s="31"/>
      <c r="PTP235" s="31"/>
      <c r="PTQ235" s="31"/>
      <c r="PTR235" s="31"/>
      <c r="PTS235" s="31"/>
      <c r="PTT235" s="31"/>
      <c r="PTU235" s="31"/>
      <c r="PTV235" s="31"/>
      <c r="PTW235" s="31"/>
      <c r="PTX235" s="31"/>
      <c r="PTY235" s="31"/>
      <c r="PTZ235" s="31"/>
      <c r="PUA235" s="31"/>
      <c r="PUB235" s="31"/>
      <c r="PUC235" s="31"/>
      <c r="PUD235" s="31"/>
      <c r="PUE235" s="31"/>
      <c r="PUF235" s="31"/>
      <c r="PUG235" s="31"/>
      <c r="PUH235" s="31"/>
      <c r="PUI235" s="31"/>
      <c r="PUJ235" s="31"/>
      <c r="PUK235" s="31"/>
      <c r="PUL235" s="31"/>
      <c r="PUM235" s="31"/>
      <c r="PUN235" s="31"/>
      <c r="PUO235" s="31"/>
      <c r="PUP235" s="31"/>
      <c r="PUQ235" s="31"/>
      <c r="PUR235" s="31"/>
      <c r="PUS235" s="31"/>
      <c r="PUT235" s="31"/>
      <c r="PUU235" s="31"/>
      <c r="PUV235" s="31"/>
      <c r="PUW235" s="31"/>
      <c r="PUX235" s="31"/>
      <c r="PUY235" s="31"/>
      <c r="PUZ235" s="31"/>
      <c r="PVA235" s="31"/>
      <c r="PVB235" s="31"/>
      <c r="PVC235" s="31"/>
      <c r="PVD235" s="31"/>
      <c r="PVE235" s="31"/>
      <c r="PVF235" s="31"/>
      <c r="PVG235" s="31"/>
      <c r="PVH235" s="31"/>
      <c r="PVI235" s="31"/>
      <c r="PVJ235" s="31"/>
      <c r="PVK235" s="31"/>
      <c r="PVL235" s="31"/>
      <c r="PVM235" s="31"/>
      <c r="PVN235" s="31"/>
      <c r="PVO235" s="31"/>
      <c r="PVP235" s="31"/>
      <c r="PVQ235" s="31"/>
      <c r="PVR235" s="31"/>
      <c r="PVS235" s="31"/>
      <c r="PVT235" s="31"/>
      <c r="PVU235" s="31"/>
      <c r="PVV235" s="31"/>
      <c r="PVW235" s="31"/>
      <c r="PVX235" s="31"/>
      <c r="PVY235" s="31"/>
      <c r="PVZ235" s="31"/>
      <c r="PWA235" s="31"/>
      <c r="PWB235" s="31"/>
      <c r="PWC235" s="31"/>
      <c r="PWD235" s="31"/>
      <c r="PWE235" s="31"/>
      <c r="PWF235" s="31"/>
      <c r="PWG235" s="31"/>
      <c r="PWH235" s="31"/>
      <c r="PWI235" s="31"/>
      <c r="PWJ235" s="31"/>
      <c r="PWK235" s="31"/>
      <c r="PWL235" s="31"/>
      <c r="PWM235" s="31"/>
      <c r="PWN235" s="31"/>
      <c r="PWO235" s="31"/>
      <c r="PWP235" s="31"/>
      <c r="PWQ235" s="31"/>
      <c r="PWR235" s="31"/>
      <c r="PWS235" s="31"/>
      <c r="PWT235" s="31"/>
      <c r="PWU235" s="31"/>
      <c r="PWV235" s="31"/>
      <c r="PWW235" s="31"/>
      <c r="PWX235" s="31"/>
      <c r="PWY235" s="31"/>
      <c r="PWZ235" s="31"/>
      <c r="PXA235" s="31"/>
      <c r="PXB235" s="31"/>
      <c r="PXC235" s="31"/>
      <c r="PXD235" s="31"/>
      <c r="PXE235" s="31"/>
      <c r="PXF235" s="31"/>
      <c r="PXG235" s="31"/>
      <c r="PXH235" s="31"/>
      <c r="PXI235" s="31"/>
      <c r="PXJ235" s="31"/>
      <c r="PXK235" s="31"/>
      <c r="PXL235" s="31"/>
      <c r="PXM235" s="31"/>
      <c r="PXN235" s="31"/>
      <c r="PXO235" s="31"/>
      <c r="PXP235" s="31"/>
      <c r="PXQ235" s="31"/>
      <c r="PXR235" s="31"/>
      <c r="PXS235" s="31"/>
      <c r="PXT235" s="31"/>
      <c r="PXU235" s="31"/>
      <c r="PXV235" s="31"/>
      <c r="PXW235" s="31"/>
      <c r="PXX235" s="31"/>
      <c r="PXY235" s="31"/>
      <c r="PXZ235" s="31"/>
      <c r="PYA235" s="31"/>
      <c r="PYB235" s="31"/>
      <c r="PYC235" s="31"/>
      <c r="PYD235" s="31"/>
      <c r="PYE235" s="31"/>
      <c r="PYF235" s="31"/>
      <c r="PYG235" s="31"/>
      <c r="PYH235" s="31"/>
      <c r="PYI235" s="31"/>
      <c r="PYJ235" s="31"/>
      <c r="PYK235" s="31"/>
      <c r="PYL235" s="31"/>
      <c r="PYM235" s="31"/>
      <c r="PYN235" s="31"/>
      <c r="PYO235" s="31"/>
      <c r="PYP235" s="31"/>
      <c r="PYQ235" s="31"/>
      <c r="PYR235" s="31"/>
      <c r="PYS235" s="31"/>
      <c r="PYT235" s="31"/>
      <c r="PYU235" s="31"/>
      <c r="PYV235" s="31"/>
      <c r="PYW235" s="31"/>
      <c r="PYX235" s="31"/>
      <c r="PYY235" s="31"/>
      <c r="PYZ235" s="31"/>
      <c r="PZA235" s="31"/>
      <c r="PZB235" s="31"/>
      <c r="PZC235" s="31"/>
      <c r="PZD235" s="31"/>
      <c r="PZE235" s="31"/>
      <c r="PZF235" s="31"/>
      <c r="PZG235" s="31"/>
      <c r="PZH235" s="31"/>
      <c r="PZI235" s="31"/>
      <c r="PZJ235" s="31"/>
      <c r="PZK235" s="31"/>
      <c r="PZL235" s="31"/>
      <c r="PZM235" s="31"/>
      <c r="PZN235" s="31"/>
      <c r="PZO235" s="31"/>
      <c r="PZP235" s="31"/>
      <c r="PZQ235" s="31"/>
      <c r="PZR235" s="31"/>
      <c r="PZS235" s="31"/>
      <c r="PZT235" s="31"/>
      <c r="PZU235" s="31"/>
      <c r="PZV235" s="31"/>
      <c r="PZW235" s="31"/>
      <c r="PZX235" s="31"/>
      <c r="PZY235" s="31"/>
      <c r="PZZ235" s="31"/>
      <c r="QAA235" s="31"/>
      <c r="QAB235" s="31"/>
      <c r="QAC235" s="31"/>
      <c r="QAD235" s="31"/>
      <c r="QAE235" s="31"/>
      <c r="QAF235" s="31"/>
      <c r="QAG235" s="31"/>
      <c r="QAH235" s="31"/>
      <c r="QAI235" s="31"/>
      <c r="QAJ235" s="31"/>
      <c r="QAK235" s="31"/>
      <c r="QAL235" s="31"/>
      <c r="QAM235" s="31"/>
      <c r="QAN235" s="31"/>
      <c r="QAO235" s="31"/>
      <c r="QAP235" s="31"/>
      <c r="QAQ235" s="31"/>
      <c r="QAR235" s="31"/>
      <c r="QAS235" s="31"/>
      <c r="QAT235" s="31"/>
      <c r="QAU235" s="31"/>
      <c r="QAV235" s="31"/>
      <c r="QAW235" s="31"/>
      <c r="QAX235" s="31"/>
      <c r="QAY235" s="31"/>
      <c r="QAZ235" s="31"/>
      <c r="QBA235" s="31"/>
      <c r="QBB235" s="31"/>
      <c r="QBC235" s="31"/>
      <c r="QBD235" s="31"/>
      <c r="QBE235" s="31"/>
      <c r="QBF235" s="31"/>
      <c r="QBG235" s="31"/>
      <c r="QBH235" s="31"/>
      <c r="QBI235" s="31"/>
      <c r="QBJ235" s="31"/>
      <c r="QBK235" s="31"/>
      <c r="QBL235" s="31"/>
      <c r="QBM235" s="31"/>
      <c r="QBN235" s="31"/>
      <c r="QBO235" s="31"/>
      <c r="QBP235" s="31"/>
      <c r="QBQ235" s="31"/>
      <c r="QBR235" s="31"/>
      <c r="QBS235" s="31"/>
      <c r="QBT235" s="31"/>
      <c r="QBU235" s="31"/>
      <c r="QBV235" s="31"/>
      <c r="QBW235" s="31"/>
      <c r="QBX235" s="31"/>
      <c r="QBY235" s="31"/>
      <c r="QBZ235" s="31"/>
      <c r="QCA235" s="31"/>
      <c r="QCB235" s="31"/>
      <c r="QCC235" s="31"/>
      <c r="QCD235" s="31"/>
      <c r="QCE235" s="31"/>
      <c r="QCF235" s="31"/>
      <c r="QCG235" s="31"/>
      <c r="QCH235" s="31"/>
      <c r="QCI235" s="31"/>
      <c r="QCJ235" s="31"/>
      <c r="QCK235" s="31"/>
      <c r="QCL235" s="31"/>
      <c r="QCM235" s="31"/>
      <c r="QCN235" s="31"/>
      <c r="QCO235" s="31"/>
      <c r="QCP235" s="31"/>
      <c r="QCQ235" s="31"/>
      <c r="QCR235" s="31"/>
      <c r="QCS235" s="31"/>
      <c r="QCT235" s="31"/>
      <c r="QCU235" s="31"/>
      <c r="QCV235" s="31"/>
      <c r="QCW235" s="31"/>
      <c r="QCX235" s="31"/>
      <c r="QCY235" s="31"/>
      <c r="QCZ235" s="31"/>
      <c r="QDA235" s="31"/>
      <c r="QDB235" s="31"/>
      <c r="QDC235" s="31"/>
      <c r="QDD235" s="31"/>
      <c r="QDE235" s="31"/>
      <c r="QDF235" s="31"/>
      <c r="QDG235" s="31"/>
      <c r="QDH235" s="31"/>
      <c r="QDI235" s="31"/>
      <c r="QDJ235" s="31"/>
      <c r="QDK235" s="31"/>
      <c r="QDL235" s="31"/>
      <c r="QDM235" s="31"/>
      <c r="QDN235" s="31"/>
      <c r="QDO235" s="31"/>
      <c r="QDP235" s="31"/>
      <c r="QDQ235" s="31"/>
      <c r="QDR235" s="31"/>
      <c r="QDS235" s="31"/>
      <c r="QDT235" s="31"/>
      <c r="QDU235" s="31"/>
      <c r="QDV235" s="31"/>
      <c r="QDW235" s="31"/>
      <c r="QDX235" s="31"/>
      <c r="QDY235" s="31"/>
      <c r="QDZ235" s="31"/>
      <c r="QEA235" s="31"/>
      <c r="QEB235" s="31"/>
      <c r="QEC235" s="31"/>
      <c r="QED235" s="31"/>
      <c r="QEE235" s="31"/>
      <c r="QEF235" s="31"/>
      <c r="QEG235" s="31"/>
      <c r="QEH235" s="31"/>
      <c r="QEI235" s="31"/>
      <c r="QEJ235" s="31"/>
      <c r="QEK235" s="31"/>
      <c r="QEL235" s="31"/>
      <c r="QEM235" s="31"/>
      <c r="QEN235" s="31"/>
      <c r="QEO235" s="31"/>
      <c r="QEP235" s="31"/>
      <c r="QEQ235" s="31"/>
      <c r="QER235" s="31"/>
      <c r="QES235" s="31"/>
      <c r="QET235" s="31"/>
      <c r="QEU235" s="31"/>
      <c r="QEV235" s="31"/>
      <c r="QEW235" s="31"/>
      <c r="QEX235" s="31"/>
      <c r="QEY235" s="31"/>
      <c r="QEZ235" s="31"/>
      <c r="QFA235" s="31"/>
      <c r="QFB235" s="31"/>
      <c r="QFC235" s="31"/>
      <c r="QFD235" s="31"/>
      <c r="QFE235" s="31"/>
      <c r="QFF235" s="31"/>
      <c r="QFG235" s="31"/>
      <c r="QFH235" s="31"/>
      <c r="QFI235" s="31"/>
      <c r="QFJ235" s="31"/>
      <c r="QFK235" s="31"/>
      <c r="QFL235" s="31"/>
      <c r="QFM235" s="31"/>
      <c r="QFN235" s="31"/>
      <c r="QFO235" s="31"/>
      <c r="QFP235" s="31"/>
      <c r="QFQ235" s="31"/>
      <c r="QFR235" s="31"/>
      <c r="QFS235" s="31"/>
      <c r="QFT235" s="31"/>
      <c r="QFU235" s="31"/>
      <c r="QFV235" s="31"/>
      <c r="QFW235" s="31"/>
      <c r="QFX235" s="31"/>
      <c r="QFY235" s="31"/>
      <c r="QFZ235" s="31"/>
      <c r="QGA235" s="31"/>
      <c r="QGB235" s="31"/>
      <c r="QGC235" s="31"/>
      <c r="QGD235" s="31"/>
      <c r="QGE235" s="31"/>
      <c r="QGF235" s="31"/>
      <c r="QGG235" s="31"/>
      <c r="QGH235" s="31"/>
      <c r="QGI235" s="31"/>
      <c r="QGJ235" s="31"/>
      <c r="QGK235" s="31"/>
      <c r="QGL235" s="31"/>
      <c r="QGM235" s="31"/>
      <c r="QGN235" s="31"/>
      <c r="QGO235" s="31"/>
      <c r="QGP235" s="31"/>
      <c r="QGQ235" s="31"/>
      <c r="QGR235" s="31"/>
      <c r="QGS235" s="31"/>
      <c r="QGT235" s="31"/>
      <c r="QGU235" s="31"/>
      <c r="QGV235" s="31"/>
      <c r="QGW235" s="31"/>
      <c r="QGX235" s="31"/>
      <c r="QGY235" s="31"/>
      <c r="QGZ235" s="31"/>
      <c r="QHA235" s="31"/>
      <c r="QHB235" s="31"/>
      <c r="QHC235" s="31"/>
      <c r="QHD235" s="31"/>
      <c r="QHE235" s="31"/>
      <c r="QHF235" s="31"/>
      <c r="QHG235" s="31"/>
      <c r="QHH235" s="31"/>
      <c r="QHI235" s="31"/>
      <c r="QHJ235" s="31"/>
      <c r="QHK235" s="31"/>
      <c r="QHL235" s="31"/>
      <c r="QHM235" s="31"/>
      <c r="QHN235" s="31"/>
      <c r="QHO235" s="31"/>
      <c r="QHP235" s="31"/>
      <c r="QHQ235" s="31"/>
      <c r="QHR235" s="31"/>
      <c r="QHS235" s="31"/>
      <c r="QHT235" s="31"/>
      <c r="QHU235" s="31"/>
      <c r="QHV235" s="31"/>
      <c r="QHW235" s="31"/>
      <c r="QHX235" s="31"/>
      <c r="QHY235" s="31"/>
      <c r="QHZ235" s="31"/>
      <c r="QIA235" s="31"/>
      <c r="QIB235" s="31"/>
      <c r="QIC235" s="31"/>
      <c r="QID235" s="31"/>
      <c r="QIE235" s="31"/>
      <c r="QIF235" s="31"/>
      <c r="QIG235" s="31"/>
      <c r="QIH235" s="31"/>
      <c r="QII235" s="31"/>
      <c r="QIJ235" s="31"/>
      <c r="QIK235" s="31"/>
      <c r="QIL235" s="31"/>
      <c r="QIM235" s="31"/>
      <c r="QIN235" s="31"/>
      <c r="QIO235" s="31"/>
      <c r="QIP235" s="31"/>
      <c r="QIQ235" s="31"/>
      <c r="QIR235" s="31"/>
      <c r="QIS235" s="31"/>
      <c r="QIT235" s="31"/>
      <c r="QIU235" s="31"/>
      <c r="QIV235" s="31"/>
      <c r="QIW235" s="31"/>
      <c r="QIX235" s="31"/>
      <c r="QIY235" s="31"/>
      <c r="QIZ235" s="31"/>
      <c r="QJA235" s="31"/>
      <c r="QJB235" s="31"/>
      <c r="QJC235" s="31"/>
      <c r="QJD235" s="31"/>
      <c r="QJE235" s="31"/>
      <c r="QJF235" s="31"/>
      <c r="QJG235" s="31"/>
      <c r="QJH235" s="31"/>
      <c r="QJI235" s="31"/>
      <c r="QJJ235" s="31"/>
      <c r="QJK235" s="31"/>
      <c r="QJL235" s="31"/>
      <c r="QJM235" s="31"/>
      <c r="QJN235" s="31"/>
      <c r="QJO235" s="31"/>
      <c r="QJP235" s="31"/>
      <c r="QJQ235" s="31"/>
      <c r="QJR235" s="31"/>
      <c r="QJS235" s="31"/>
      <c r="QJT235" s="31"/>
      <c r="QJU235" s="31"/>
      <c r="QJV235" s="31"/>
      <c r="QJW235" s="31"/>
      <c r="QJX235" s="31"/>
      <c r="QJY235" s="31"/>
      <c r="QJZ235" s="31"/>
      <c r="QKA235" s="31"/>
      <c r="QKB235" s="31"/>
      <c r="QKC235" s="31"/>
      <c r="QKD235" s="31"/>
      <c r="QKE235" s="31"/>
      <c r="QKF235" s="31"/>
      <c r="QKG235" s="31"/>
      <c r="QKH235" s="31"/>
      <c r="QKI235" s="31"/>
      <c r="QKJ235" s="31"/>
      <c r="QKK235" s="31"/>
      <c r="QKL235" s="31"/>
      <c r="QKM235" s="31"/>
      <c r="QKN235" s="31"/>
      <c r="QKO235" s="31"/>
      <c r="QKP235" s="31"/>
      <c r="QKQ235" s="31"/>
      <c r="QKR235" s="31"/>
      <c r="QKS235" s="31"/>
      <c r="QKT235" s="31"/>
      <c r="QKU235" s="31"/>
      <c r="QKV235" s="31"/>
      <c r="QKW235" s="31"/>
      <c r="QKX235" s="31"/>
      <c r="QKY235" s="31"/>
      <c r="QKZ235" s="31"/>
      <c r="QLA235" s="31"/>
      <c r="QLB235" s="31"/>
      <c r="QLC235" s="31"/>
      <c r="QLD235" s="31"/>
      <c r="QLE235" s="31"/>
      <c r="QLF235" s="31"/>
      <c r="QLG235" s="31"/>
      <c r="QLH235" s="31"/>
      <c r="QLI235" s="31"/>
      <c r="QLJ235" s="31"/>
      <c r="QLK235" s="31"/>
      <c r="QLL235" s="31"/>
      <c r="QLM235" s="31"/>
      <c r="QLN235" s="31"/>
      <c r="QLO235" s="31"/>
      <c r="QLP235" s="31"/>
      <c r="QLQ235" s="31"/>
      <c r="QLR235" s="31"/>
      <c r="QLS235" s="31"/>
      <c r="QLT235" s="31"/>
      <c r="QLU235" s="31"/>
      <c r="QLV235" s="31"/>
      <c r="QLW235" s="31"/>
      <c r="QLX235" s="31"/>
      <c r="QLY235" s="31"/>
      <c r="QLZ235" s="31"/>
      <c r="QMA235" s="31"/>
      <c r="QMB235" s="31"/>
      <c r="QMC235" s="31"/>
      <c r="QMD235" s="31"/>
      <c r="QME235" s="31"/>
      <c r="QMF235" s="31"/>
      <c r="QMG235" s="31"/>
      <c r="QMH235" s="31"/>
      <c r="QMI235" s="31"/>
      <c r="QMJ235" s="31"/>
      <c r="QMK235" s="31"/>
      <c r="QML235" s="31"/>
      <c r="QMM235" s="31"/>
      <c r="QMN235" s="31"/>
      <c r="QMO235" s="31"/>
      <c r="QMP235" s="31"/>
      <c r="QMQ235" s="31"/>
      <c r="QMR235" s="31"/>
      <c r="QMS235" s="31"/>
      <c r="QMT235" s="31"/>
      <c r="QMU235" s="31"/>
      <c r="QMV235" s="31"/>
      <c r="QMW235" s="31"/>
      <c r="QMX235" s="31"/>
      <c r="QMY235" s="31"/>
      <c r="QMZ235" s="31"/>
      <c r="QNA235" s="31"/>
      <c r="QNB235" s="31"/>
      <c r="QNC235" s="31"/>
      <c r="QND235" s="31"/>
      <c r="QNE235" s="31"/>
      <c r="QNF235" s="31"/>
      <c r="QNG235" s="31"/>
      <c r="QNH235" s="31"/>
      <c r="QNI235" s="31"/>
      <c r="QNJ235" s="31"/>
      <c r="QNK235" s="31"/>
      <c r="QNL235" s="31"/>
      <c r="QNM235" s="31"/>
      <c r="QNN235" s="31"/>
      <c r="QNO235" s="31"/>
      <c r="QNP235" s="31"/>
      <c r="QNQ235" s="31"/>
      <c r="QNR235" s="31"/>
      <c r="QNS235" s="31"/>
      <c r="QNT235" s="31"/>
      <c r="QNU235" s="31"/>
      <c r="QNV235" s="31"/>
      <c r="QNW235" s="31"/>
      <c r="QNX235" s="31"/>
      <c r="QNY235" s="31"/>
      <c r="QNZ235" s="31"/>
      <c r="QOA235" s="31"/>
      <c r="QOB235" s="31"/>
      <c r="QOC235" s="31"/>
      <c r="QOD235" s="31"/>
      <c r="QOE235" s="31"/>
      <c r="QOF235" s="31"/>
      <c r="QOG235" s="31"/>
      <c r="QOH235" s="31"/>
      <c r="QOI235" s="31"/>
      <c r="QOJ235" s="31"/>
      <c r="QOK235" s="31"/>
      <c r="QOL235" s="31"/>
      <c r="QOM235" s="31"/>
      <c r="QON235" s="31"/>
      <c r="QOO235" s="31"/>
      <c r="QOP235" s="31"/>
      <c r="QOQ235" s="31"/>
      <c r="QOR235" s="31"/>
      <c r="QOS235" s="31"/>
      <c r="QOT235" s="31"/>
      <c r="QOU235" s="31"/>
      <c r="QOV235" s="31"/>
      <c r="QOW235" s="31"/>
      <c r="QOX235" s="31"/>
      <c r="QOY235" s="31"/>
      <c r="QOZ235" s="31"/>
      <c r="QPA235" s="31"/>
      <c r="QPB235" s="31"/>
      <c r="QPC235" s="31"/>
      <c r="QPD235" s="31"/>
      <c r="QPE235" s="31"/>
      <c r="QPF235" s="31"/>
      <c r="QPG235" s="31"/>
      <c r="QPH235" s="31"/>
      <c r="QPI235" s="31"/>
      <c r="QPJ235" s="31"/>
      <c r="QPK235" s="31"/>
      <c r="QPL235" s="31"/>
      <c r="QPM235" s="31"/>
      <c r="QPN235" s="31"/>
      <c r="QPO235" s="31"/>
      <c r="QPP235" s="31"/>
      <c r="QPQ235" s="31"/>
      <c r="QPR235" s="31"/>
      <c r="QPS235" s="31"/>
      <c r="QPT235" s="31"/>
      <c r="QPU235" s="31"/>
      <c r="QPV235" s="31"/>
      <c r="QPW235" s="31"/>
      <c r="QPX235" s="31"/>
      <c r="QPY235" s="31"/>
      <c r="QPZ235" s="31"/>
      <c r="QQA235" s="31"/>
      <c r="QQB235" s="31"/>
      <c r="QQC235" s="31"/>
      <c r="QQD235" s="31"/>
      <c r="QQE235" s="31"/>
      <c r="QQF235" s="31"/>
      <c r="QQG235" s="31"/>
      <c r="QQH235" s="31"/>
      <c r="QQI235" s="31"/>
      <c r="QQJ235" s="31"/>
      <c r="QQK235" s="31"/>
      <c r="QQL235" s="31"/>
      <c r="QQM235" s="31"/>
      <c r="QQN235" s="31"/>
      <c r="QQO235" s="31"/>
      <c r="QQP235" s="31"/>
      <c r="QQQ235" s="31"/>
      <c r="QQR235" s="31"/>
      <c r="QQS235" s="31"/>
      <c r="QQT235" s="31"/>
      <c r="QQU235" s="31"/>
      <c r="QQV235" s="31"/>
      <c r="QQW235" s="31"/>
      <c r="QQX235" s="31"/>
      <c r="QQY235" s="31"/>
      <c r="QQZ235" s="31"/>
      <c r="QRA235" s="31"/>
      <c r="QRB235" s="31"/>
      <c r="QRC235" s="31"/>
      <c r="QRD235" s="31"/>
      <c r="QRE235" s="31"/>
      <c r="QRF235" s="31"/>
      <c r="QRG235" s="31"/>
      <c r="QRH235" s="31"/>
      <c r="QRI235" s="31"/>
      <c r="QRJ235" s="31"/>
      <c r="QRK235" s="31"/>
      <c r="QRL235" s="31"/>
      <c r="QRM235" s="31"/>
      <c r="QRN235" s="31"/>
      <c r="QRO235" s="31"/>
      <c r="QRP235" s="31"/>
      <c r="QRQ235" s="31"/>
      <c r="QRR235" s="31"/>
      <c r="QRS235" s="31"/>
      <c r="QRT235" s="31"/>
      <c r="QRU235" s="31"/>
      <c r="QRV235" s="31"/>
      <c r="QRW235" s="31"/>
      <c r="QRX235" s="31"/>
      <c r="QRY235" s="31"/>
      <c r="QRZ235" s="31"/>
      <c r="QSA235" s="31"/>
      <c r="QSB235" s="31"/>
      <c r="QSC235" s="31"/>
      <c r="QSD235" s="31"/>
      <c r="QSE235" s="31"/>
      <c r="QSF235" s="31"/>
      <c r="QSG235" s="31"/>
      <c r="QSH235" s="31"/>
      <c r="QSI235" s="31"/>
      <c r="QSJ235" s="31"/>
      <c r="QSK235" s="31"/>
      <c r="QSL235" s="31"/>
      <c r="QSM235" s="31"/>
      <c r="QSN235" s="31"/>
      <c r="QSO235" s="31"/>
      <c r="QSP235" s="31"/>
      <c r="QSQ235" s="31"/>
      <c r="QSR235" s="31"/>
      <c r="QSS235" s="31"/>
      <c r="QST235" s="31"/>
      <c r="QSU235" s="31"/>
      <c r="QSV235" s="31"/>
      <c r="QSW235" s="31"/>
      <c r="QSX235" s="31"/>
      <c r="QSY235" s="31"/>
      <c r="QSZ235" s="31"/>
      <c r="QTA235" s="31"/>
      <c r="QTB235" s="31"/>
      <c r="QTC235" s="31"/>
      <c r="QTD235" s="31"/>
      <c r="QTE235" s="31"/>
      <c r="QTF235" s="31"/>
      <c r="QTG235" s="31"/>
      <c r="QTH235" s="31"/>
      <c r="QTI235" s="31"/>
      <c r="QTJ235" s="31"/>
      <c r="QTK235" s="31"/>
      <c r="QTL235" s="31"/>
      <c r="QTM235" s="31"/>
      <c r="QTN235" s="31"/>
      <c r="QTO235" s="31"/>
      <c r="QTP235" s="31"/>
      <c r="QTQ235" s="31"/>
      <c r="QTR235" s="31"/>
      <c r="QTS235" s="31"/>
      <c r="QTT235" s="31"/>
      <c r="QTU235" s="31"/>
      <c r="QTV235" s="31"/>
      <c r="QTW235" s="31"/>
      <c r="QTX235" s="31"/>
      <c r="QTY235" s="31"/>
      <c r="QTZ235" s="31"/>
      <c r="QUA235" s="31"/>
      <c r="QUB235" s="31"/>
      <c r="QUC235" s="31"/>
      <c r="QUD235" s="31"/>
      <c r="QUE235" s="31"/>
      <c r="QUF235" s="31"/>
      <c r="QUG235" s="31"/>
      <c r="QUH235" s="31"/>
      <c r="QUI235" s="31"/>
      <c r="QUJ235" s="31"/>
      <c r="QUK235" s="31"/>
      <c r="QUL235" s="31"/>
      <c r="QUM235" s="31"/>
      <c r="QUN235" s="31"/>
      <c r="QUO235" s="31"/>
      <c r="QUP235" s="31"/>
      <c r="QUQ235" s="31"/>
      <c r="QUR235" s="31"/>
      <c r="QUS235" s="31"/>
      <c r="QUT235" s="31"/>
      <c r="QUU235" s="31"/>
      <c r="QUV235" s="31"/>
      <c r="QUW235" s="31"/>
      <c r="QUX235" s="31"/>
      <c r="QUY235" s="31"/>
      <c r="QUZ235" s="31"/>
      <c r="QVA235" s="31"/>
      <c r="QVB235" s="31"/>
      <c r="QVC235" s="31"/>
      <c r="QVD235" s="31"/>
      <c r="QVE235" s="31"/>
      <c r="QVF235" s="31"/>
      <c r="QVG235" s="31"/>
      <c r="QVH235" s="31"/>
      <c r="QVI235" s="31"/>
      <c r="QVJ235" s="31"/>
      <c r="QVK235" s="31"/>
      <c r="QVL235" s="31"/>
      <c r="QVM235" s="31"/>
      <c r="QVN235" s="31"/>
      <c r="QVO235" s="31"/>
      <c r="QVP235" s="31"/>
      <c r="QVQ235" s="31"/>
      <c r="QVR235" s="31"/>
      <c r="QVS235" s="31"/>
      <c r="QVT235" s="31"/>
      <c r="QVU235" s="31"/>
      <c r="QVV235" s="31"/>
      <c r="QVW235" s="31"/>
      <c r="QVX235" s="31"/>
      <c r="QVY235" s="31"/>
      <c r="QVZ235" s="31"/>
      <c r="QWA235" s="31"/>
      <c r="QWB235" s="31"/>
      <c r="QWC235" s="31"/>
      <c r="QWD235" s="31"/>
      <c r="QWE235" s="31"/>
      <c r="QWF235" s="31"/>
      <c r="QWG235" s="31"/>
      <c r="QWH235" s="31"/>
      <c r="QWI235" s="31"/>
      <c r="QWJ235" s="31"/>
      <c r="QWK235" s="31"/>
      <c r="QWL235" s="31"/>
      <c r="QWM235" s="31"/>
      <c r="QWN235" s="31"/>
      <c r="QWO235" s="31"/>
      <c r="QWP235" s="31"/>
      <c r="QWQ235" s="31"/>
      <c r="QWR235" s="31"/>
      <c r="QWS235" s="31"/>
      <c r="QWT235" s="31"/>
      <c r="QWU235" s="31"/>
      <c r="QWV235" s="31"/>
      <c r="QWW235" s="31"/>
      <c r="QWX235" s="31"/>
      <c r="QWY235" s="31"/>
      <c r="QWZ235" s="31"/>
      <c r="QXA235" s="31"/>
      <c r="QXB235" s="31"/>
      <c r="QXC235" s="31"/>
      <c r="QXD235" s="31"/>
      <c r="QXE235" s="31"/>
      <c r="QXF235" s="31"/>
      <c r="QXG235" s="31"/>
      <c r="QXH235" s="31"/>
      <c r="QXI235" s="31"/>
      <c r="QXJ235" s="31"/>
      <c r="QXK235" s="31"/>
      <c r="QXL235" s="31"/>
      <c r="QXM235" s="31"/>
      <c r="QXN235" s="31"/>
      <c r="QXO235" s="31"/>
      <c r="QXP235" s="31"/>
      <c r="QXQ235" s="31"/>
      <c r="QXR235" s="31"/>
      <c r="QXS235" s="31"/>
      <c r="QXT235" s="31"/>
      <c r="QXU235" s="31"/>
      <c r="QXV235" s="31"/>
      <c r="QXW235" s="31"/>
      <c r="QXX235" s="31"/>
      <c r="QXY235" s="31"/>
      <c r="QXZ235" s="31"/>
      <c r="QYA235" s="31"/>
      <c r="QYB235" s="31"/>
      <c r="QYC235" s="31"/>
      <c r="QYD235" s="31"/>
      <c r="QYE235" s="31"/>
      <c r="QYF235" s="31"/>
      <c r="QYG235" s="31"/>
      <c r="QYH235" s="31"/>
      <c r="QYI235" s="31"/>
      <c r="QYJ235" s="31"/>
      <c r="QYK235" s="31"/>
      <c r="QYL235" s="31"/>
      <c r="QYM235" s="31"/>
      <c r="QYN235" s="31"/>
      <c r="QYO235" s="31"/>
      <c r="QYP235" s="31"/>
      <c r="QYQ235" s="31"/>
      <c r="QYR235" s="31"/>
      <c r="QYS235" s="31"/>
      <c r="QYT235" s="31"/>
      <c r="QYU235" s="31"/>
      <c r="QYV235" s="31"/>
      <c r="QYW235" s="31"/>
      <c r="QYX235" s="31"/>
      <c r="QYY235" s="31"/>
      <c r="QYZ235" s="31"/>
      <c r="QZA235" s="31"/>
      <c r="QZB235" s="31"/>
      <c r="QZC235" s="31"/>
      <c r="QZD235" s="31"/>
      <c r="QZE235" s="31"/>
      <c r="QZF235" s="31"/>
      <c r="QZG235" s="31"/>
      <c r="QZH235" s="31"/>
      <c r="QZI235" s="31"/>
      <c r="QZJ235" s="31"/>
      <c r="QZK235" s="31"/>
      <c r="QZL235" s="31"/>
      <c r="QZM235" s="31"/>
      <c r="QZN235" s="31"/>
      <c r="QZO235" s="31"/>
      <c r="QZP235" s="31"/>
      <c r="QZQ235" s="31"/>
      <c r="QZR235" s="31"/>
      <c r="QZS235" s="31"/>
      <c r="QZT235" s="31"/>
      <c r="QZU235" s="31"/>
      <c r="QZV235" s="31"/>
      <c r="QZW235" s="31"/>
      <c r="QZX235" s="31"/>
      <c r="QZY235" s="31"/>
      <c r="QZZ235" s="31"/>
      <c r="RAA235" s="31"/>
      <c r="RAB235" s="31"/>
      <c r="RAC235" s="31"/>
      <c r="RAD235" s="31"/>
      <c r="RAE235" s="31"/>
      <c r="RAF235" s="31"/>
      <c r="RAG235" s="31"/>
      <c r="RAH235" s="31"/>
      <c r="RAI235" s="31"/>
      <c r="RAJ235" s="31"/>
      <c r="RAK235" s="31"/>
      <c r="RAL235" s="31"/>
      <c r="RAM235" s="31"/>
      <c r="RAN235" s="31"/>
      <c r="RAO235" s="31"/>
      <c r="RAP235" s="31"/>
      <c r="RAQ235" s="31"/>
      <c r="RAR235" s="31"/>
      <c r="RAS235" s="31"/>
      <c r="RAT235" s="31"/>
      <c r="RAU235" s="31"/>
      <c r="RAV235" s="31"/>
      <c r="RAW235" s="31"/>
      <c r="RAX235" s="31"/>
      <c r="RAY235" s="31"/>
      <c r="RAZ235" s="31"/>
      <c r="RBA235" s="31"/>
      <c r="RBB235" s="31"/>
      <c r="RBC235" s="31"/>
      <c r="RBD235" s="31"/>
      <c r="RBE235" s="31"/>
      <c r="RBF235" s="31"/>
      <c r="RBG235" s="31"/>
      <c r="RBH235" s="31"/>
      <c r="RBI235" s="31"/>
      <c r="RBJ235" s="31"/>
      <c r="RBK235" s="31"/>
      <c r="RBL235" s="31"/>
      <c r="RBM235" s="31"/>
      <c r="RBN235" s="31"/>
      <c r="RBO235" s="31"/>
      <c r="RBP235" s="31"/>
      <c r="RBQ235" s="31"/>
      <c r="RBR235" s="31"/>
      <c r="RBS235" s="31"/>
      <c r="RBT235" s="31"/>
      <c r="RBU235" s="31"/>
      <c r="RBV235" s="31"/>
      <c r="RBW235" s="31"/>
      <c r="RBX235" s="31"/>
      <c r="RBY235" s="31"/>
      <c r="RBZ235" s="31"/>
      <c r="RCA235" s="31"/>
      <c r="RCB235" s="31"/>
      <c r="RCC235" s="31"/>
      <c r="RCD235" s="31"/>
      <c r="RCE235" s="31"/>
      <c r="RCF235" s="31"/>
      <c r="RCG235" s="31"/>
      <c r="RCH235" s="31"/>
      <c r="RCI235" s="31"/>
      <c r="RCJ235" s="31"/>
      <c r="RCK235" s="31"/>
      <c r="RCL235" s="31"/>
      <c r="RCM235" s="31"/>
      <c r="RCN235" s="31"/>
      <c r="RCO235" s="31"/>
      <c r="RCP235" s="31"/>
      <c r="RCQ235" s="31"/>
      <c r="RCR235" s="31"/>
      <c r="RCS235" s="31"/>
      <c r="RCT235" s="31"/>
      <c r="RCU235" s="31"/>
      <c r="RCV235" s="31"/>
      <c r="RCW235" s="31"/>
      <c r="RCX235" s="31"/>
      <c r="RCY235" s="31"/>
      <c r="RCZ235" s="31"/>
      <c r="RDA235" s="31"/>
      <c r="RDB235" s="31"/>
      <c r="RDC235" s="31"/>
      <c r="RDD235" s="31"/>
      <c r="RDE235" s="31"/>
      <c r="RDF235" s="31"/>
      <c r="RDG235" s="31"/>
      <c r="RDH235" s="31"/>
      <c r="RDI235" s="31"/>
      <c r="RDJ235" s="31"/>
      <c r="RDK235" s="31"/>
      <c r="RDL235" s="31"/>
      <c r="RDM235" s="31"/>
      <c r="RDN235" s="31"/>
      <c r="RDO235" s="31"/>
      <c r="RDP235" s="31"/>
      <c r="RDQ235" s="31"/>
      <c r="RDR235" s="31"/>
      <c r="RDS235" s="31"/>
      <c r="RDT235" s="31"/>
      <c r="RDU235" s="31"/>
      <c r="RDV235" s="31"/>
      <c r="RDW235" s="31"/>
      <c r="RDX235" s="31"/>
      <c r="RDY235" s="31"/>
      <c r="RDZ235" s="31"/>
      <c r="REA235" s="31"/>
      <c r="REB235" s="31"/>
      <c r="REC235" s="31"/>
      <c r="RED235" s="31"/>
      <c r="REE235" s="31"/>
      <c r="REF235" s="31"/>
      <c r="REG235" s="31"/>
      <c r="REH235" s="31"/>
      <c r="REI235" s="31"/>
      <c r="REJ235" s="31"/>
      <c r="REK235" s="31"/>
      <c r="REL235" s="31"/>
      <c r="REM235" s="31"/>
      <c r="REN235" s="31"/>
      <c r="REO235" s="31"/>
      <c r="REP235" s="31"/>
      <c r="REQ235" s="31"/>
      <c r="RER235" s="31"/>
      <c r="RES235" s="31"/>
      <c r="RET235" s="31"/>
      <c r="REU235" s="31"/>
      <c r="REV235" s="31"/>
      <c r="REW235" s="31"/>
      <c r="REX235" s="31"/>
      <c r="REY235" s="31"/>
      <c r="REZ235" s="31"/>
      <c r="RFA235" s="31"/>
      <c r="RFB235" s="31"/>
      <c r="RFC235" s="31"/>
      <c r="RFD235" s="31"/>
      <c r="RFE235" s="31"/>
      <c r="RFF235" s="31"/>
      <c r="RFG235" s="31"/>
      <c r="RFH235" s="31"/>
      <c r="RFI235" s="31"/>
      <c r="RFJ235" s="31"/>
      <c r="RFK235" s="31"/>
      <c r="RFL235" s="31"/>
      <c r="RFM235" s="31"/>
      <c r="RFN235" s="31"/>
      <c r="RFO235" s="31"/>
      <c r="RFP235" s="31"/>
      <c r="RFQ235" s="31"/>
      <c r="RFR235" s="31"/>
      <c r="RFS235" s="31"/>
      <c r="RFT235" s="31"/>
      <c r="RFU235" s="31"/>
      <c r="RFV235" s="31"/>
      <c r="RFW235" s="31"/>
      <c r="RFX235" s="31"/>
      <c r="RFY235" s="31"/>
      <c r="RFZ235" s="31"/>
      <c r="RGA235" s="31"/>
      <c r="RGB235" s="31"/>
      <c r="RGC235" s="31"/>
      <c r="RGD235" s="31"/>
      <c r="RGE235" s="31"/>
      <c r="RGF235" s="31"/>
      <c r="RGG235" s="31"/>
      <c r="RGH235" s="31"/>
      <c r="RGI235" s="31"/>
      <c r="RGJ235" s="31"/>
      <c r="RGK235" s="31"/>
      <c r="RGL235" s="31"/>
      <c r="RGM235" s="31"/>
      <c r="RGN235" s="31"/>
      <c r="RGO235" s="31"/>
      <c r="RGP235" s="31"/>
      <c r="RGQ235" s="31"/>
      <c r="RGR235" s="31"/>
      <c r="RGS235" s="31"/>
      <c r="RGT235" s="31"/>
      <c r="RGU235" s="31"/>
      <c r="RGV235" s="31"/>
      <c r="RGW235" s="31"/>
      <c r="RGX235" s="31"/>
      <c r="RGY235" s="31"/>
      <c r="RGZ235" s="31"/>
      <c r="RHA235" s="31"/>
      <c r="RHB235" s="31"/>
      <c r="RHC235" s="31"/>
      <c r="RHD235" s="31"/>
      <c r="RHE235" s="31"/>
      <c r="RHF235" s="31"/>
      <c r="RHG235" s="31"/>
      <c r="RHH235" s="31"/>
      <c r="RHI235" s="31"/>
      <c r="RHJ235" s="31"/>
      <c r="RHK235" s="31"/>
      <c r="RHL235" s="31"/>
      <c r="RHM235" s="31"/>
      <c r="RHN235" s="31"/>
      <c r="RHO235" s="31"/>
      <c r="RHP235" s="31"/>
      <c r="RHQ235" s="31"/>
      <c r="RHR235" s="31"/>
      <c r="RHS235" s="31"/>
      <c r="RHT235" s="31"/>
      <c r="RHU235" s="31"/>
      <c r="RHV235" s="31"/>
      <c r="RHW235" s="31"/>
      <c r="RHX235" s="31"/>
      <c r="RHY235" s="31"/>
      <c r="RHZ235" s="31"/>
      <c r="RIA235" s="31"/>
      <c r="RIB235" s="31"/>
      <c r="RIC235" s="31"/>
      <c r="RID235" s="31"/>
      <c r="RIE235" s="31"/>
      <c r="RIF235" s="31"/>
      <c r="RIG235" s="31"/>
      <c r="RIH235" s="31"/>
      <c r="RII235" s="31"/>
      <c r="RIJ235" s="31"/>
      <c r="RIK235" s="31"/>
      <c r="RIL235" s="31"/>
      <c r="RIM235" s="31"/>
      <c r="RIN235" s="31"/>
      <c r="RIO235" s="31"/>
      <c r="RIP235" s="31"/>
      <c r="RIQ235" s="31"/>
      <c r="RIR235" s="31"/>
      <c r="RIS235" s="31"/>
      <c r="RIT235" s="31"/>
      <c r="RIU235" s="31"/>
      <c r="RIV235" s="31"/>
      <c r="RIW235" s="31"/>
      <c r="RIX235" s="31"/>
      <c r="RIY235" s="31"/>
      <c r="RIZ235" s="31"/>
      <c r="RJA235" s="31"/>
      <c r="RJB235" s="31"/>
      <c r="RJC235" s="31"/>
      <c r="RJD235" s="31"/>
      <c r="RJE235" s="31"/>
      <c r="RJF235" s="31"/>
      <c r="RJG235" s="31"/>
      <c r="RJH235" s="31"/>
      <c r="RJI235" s="31"/>
      <c r="RJJ235" s="31"/>
      <c r="RJK235" s="31"/>
      <c r="RJL235" s="31"/>
      <c r="RJM235" s="31"/>
      <c r="RJN235" s="31"/>
      <c r="RJO235" s="31"/>
      <c r="RJP235" s="31"/>
      <c r="RJQ235" s="31"/>
      <c r="RJR235" s="31"/>
      <c r="RJS235" s="31"/>
      <c r="RJT235" s="31"/>
      <c r="RJU235" s="31"/>
      <c r="RJV235" s="31"/>
      <c r="RJW235" s="31"/>
      <c r="RJX235" s="31"/>
      <c r="RJY235" s="31"/>
      <c r="RJZ235" s="31"/>
      <c r="RKA235" s="31"/>
      <c r="RKB235" s="31"/>
      <c r="RKC235" s="31"/>
      <c r="RKD235" s="31"/>
      <c r="RKE235" s="31"/>
      <c r="RKF235" s="31"/>
      <c r="RKG235" s="31"/>
      <c r="RKH235" s="31"/>
      <c r="RKI235" s="31"/>
      <c r="RKJ235" s="31"/>
      <c r="RKK235" s="31"/>
      <c r="RKL235" s="31"/>
      <c r="RKM235" s="31"/>
      <c r="RKN235" s="31"/>
      <c r="RKO235" s="31"/>
      <c r="RKP235" s="31"/>
      <c r="RKQ235" s="31"/>
      <c r="RKR235" s="31"/>
      <c r="RKS235" s="31"/>
      <c r="RKT235" s="31"/>
      <c r="RKU235" s="31"/>
      <c r="RKV235" s="31"/>
      <c r="RKW235" s="31"/>
      <c r="RKX235" s="31"/>
      <c r="RKY235" s="31"/>
      <c r="RKZ235" s="31"/>
      <c r="RLA235" s="31"/>
      <c r="RLB235" s="31"/>
      <c r="RLC235" s="31"/>
      <c r="RLD235" s="31"/>
      <c r="RLE235" s="31"/>
      <c r="RLF235" s="31"/>
      <c r="RLG235" s="31"/>
      <c r="RLH235" s="31"/>
      <c r="RLI235" s="31"/>
      <c r="RLJ235" s="31"/>
      <c r="RLK235" s="31"/>
      <c r="RLL235" s="31"/>
      <c r="RLM235" s="31"/>
      <c r="RLN235" s="31"/>
      <c r="RLO235" s="31"/>
      <c r="RLP235" s="31"/>
      <c r="RLQ235" s="31"/>
      <c r="RLR235" s="31"/>
      <c r="RLS235" s="31"/>
      <c r="RLT235" s="31"/>
      <c r="RLU235" s="31"/>
      <c r="RLV235" s="31"/>
      <c r="RLW235" s="31"/>
      <c r="RLX235" s="31"/>
      <c r="RLY235" s="31"/>
      <c r="RLZ235" s="31"/>
      <c r="RMA235" s="31"/>
      <c r="RMB235" s="31"/>
      <c r="RMC235" s="31"/>
      <c r="RMD235" s="31"/>
      <c r="RME235" s="31"/>
      <c r="RMF235" s="31"/>
      <c r="RMG235" s="31"/>
      <c r="RMH235" s="31"/>
      <c r="RMI235" s="31"/>
      <c r="RMJ235" s="31"/>
      <c r="RMK235" s="31"/>
      <c r="RML235" s="31"/>
      <c r="RMM235" s="31"/>
      <c r="RMN235" s="31"/>
      <c r="RMO235" s="31"/>
      <c r="RMP235" s="31"/>
      <c r="RMQ235" s="31"/>
      <c r="RMR235" s="31"/>
      <c r="RMS235" s="31"/>
      <c r="RMT235" s="31"/>
      <c r="RMU235" s="31"/>
      <c r="RMV235" s="31"/>
      <c r="RMW235" s="31"/>
      <c r="RMX235" s="31"/>
      <c r="RMY235" s="31"/>
      <c r="RMZ235" s="31"/>
      <c r="RNA235" s="31"/>
      <c r="RNB235" s="31"/>
      <c r="RNC235" s="31"/>
      <c r="RND235" s="31"/>
      <c r="RNE235" s="31"/>
      <c r="RNF235" s="31"/>
      <c r="RNG235" s="31"/>
      <c r="RNH235" s="31"/>
      <c r="RNI235" s="31"/>
      <c r="RNJ235" s="31"/>
      <c r="RNK235" s="31"/>
      <c r="RNL235" s="31"/>
      <c r="RNM235" s="31"/>
      <c r="RNN235" s="31"/>
      <c r="RNO235" s="31"/>
      <c r="RNP235" s="31"/>
      <c r="RNQ235" s="31"/>
      <c r="RNR235" s="31"/>
      <c r="RNS235" s="31"/>
      <c r="RNT235" s="31"/>
      <c r="RNU235" s="31"/>
      <c r="RNV235" s="31"/>
      <c r="RNW235" s="31"/>
      <c r="RNX235" s="31"/>
      <c r="RNY235" s="31"/>
      <c r="RNZ235" s="31"/>
      <c r="ROA235" s="31"/>
      <c r="ROB235" s="31"/>
      <c r="ROC235" s="31"/>
      <c r="ROD235" s="31"/>
      <c r="ROE235" s="31"/>
      <c r="ROF235" s="31"/>
      <c r="ROG235" s="31"/>
      <c r="ROH235" s="31"/>
      <c r="ROI235" s="31"/>
      <c r="ROJ235" s="31"/>
      <c r="ROK235" s="31"/>
      <c r="ROL235" s="31"/>
      <c r="ROM235" s="31"/>
      <c r="RON235" s="31"/>
      <c r="ROO235" s="31"/>
      <c r="ROP235" s="31"/>
      <c r="ROQ235" s="31"/>
      <c r="ROR235" s="31"/>
      <c r="ROS235" s="31"/>
      <c r="ROT235" s="31"/>
      <c r="ROU235" s="31"/>
      <c r="ROV235" s="31"/>
      <c r="ROW235" s="31"/>
      <c r="ROX235" s="31"/>
      <c r="ROY235" s="31"/>
      <c r="ROZ235" s="31"/>
      <c r="RPA235" s="31"/>
      <c r="RPB235" s="31"/>
      <c r="RPC235" s="31"/>
      <c r="RPD235" s="31"/>
      <c r="RPE235" s="31"/>
      <c r="RPF235" s="31"/>
      <c r="RPG235" s="31"/>
      <c r="RPH235" s="31"/>
      <c r="RPI235" s="31"/>
      <c r="RPJ235" s="31"/>
      <c r="RPK235" s="31"/>
      <c r="RPL235" s="31"/>
      <c r="RPM235" s="31"/>
      <c r="RPN235" s="31"/>
      <c r="RPO235" s="31"/>
      <c r="RPP235" s="31"/>
      <c r="RPQ235" s="31"/>
      <c r="RPR235" s="31"/>
      <c r="RPS235" s="31"/>
      <c r="RPT235" s="31"/>
      <c r="RPU235" s="31"/>
      <c r="RPV235" s="31"/>
      <c r="RPW235" s="31"/>
      <c r="RPX235" s="31"/>
      <c r="RPY235" s="31"/>
      <c r="RPZ235" s="31"/>
      <c r="RQA235" s="31"/>
      <c r="RQB235" s="31"/>
      <c r="RQC235" s="31"/>
      <c r="RQD235" s="31"/>
      <c r="RQE235" s="31"/>
      <c r="RQF235" s="31"/>
      <c r="RQG235" s="31"/>
      <c r="RQH235" s="31"/>
      <c r="RQI235" s="31"/>
      <c r="RQJ235" s="31"/>
      <c r="RQK235" s="31"/>
      <c r="RQL235" s="31"/>
      <c r="RQM235" s="31"/>
      <c r="RQN235" s="31"/>
      <c r="RQO235" s="31"/>
      <c r="RQP235" s="31"/>
      <c r="RQQ235" s="31"/>
      <c r="RQR235" s="31"/>
      <c r="RQS235" s="31"/>
      <c r="RQT235" s="31"/>
      <c r="RQU235" s="31"/>
      <c r="RQV235" s="31"/>
      <c r="RQW235" s="31"/>
      <c r="RQX235" s="31"/>
      <c r="RQY235" s="31"/>
      <c r="RQZ235" s="31"/>
      <c r="RRA235" s="31"/>
      <c r="RRB235" s="31"/>
      <c r="RRC235" s="31"/>
      <c r="RRD235" s="31"/>
      <c r="RRE235" s="31"/>
      <c r="RRF235" s="31"/>
      <c r="RRG235" s="31"/>
      <c r="RRH235" s="31"/>
      <c r="RRI235" s="31"/>
      <c r="RRJ235" s="31"/>
      <c r="RRK235" s="31"/>
      <c r="RRL235" s="31"/>
      <c r="RRM235" s="31"/>
      <c r="RRN235" s="31"/>
      <c r="RRO235" s="31"/>
      <c r="RRP235" s="31"/>
      <c r="RRQ235" s="31"/>
      <c r="RRR235" s="31"/>
      <c r="RRS235" s="31"/>
      <c r="RRT235" s="31"/>
      <c r="RRU235" s="31"/>
      <c r="RRV235" s="31"/>
      <c r="RRW235" s="31"/>
      <c r="RRX235" s="31"/>
      <c r="RRY235" s="31"/>
      <c r="RRZ235" s="31"/>
      <c r="RSA235" s="31"/>
      <c r="RSB235" s="31"/>
      <c r="RSC235" s="31"/>
      <c r="RSD235" s="31"/>
      <c r="RSE235" s="31"/>
      <c r="RSF235" s="31"/>
      <c r="RSG235" s="31"/>
      <c r="RSH235" s="31"/>
      <c r="RSI235" s="31"/>
      <c r="RSJ235" s="31"/>
      <c r="RSK235" s="31"/>
      <c r="RSL235" s="31"/>
      <c r="RSM235" s="31"/>
      <c r="RSN235" s="31"/>
      <c r="RSO235" s="31"/>
      <c r="RSP235" s="31"/>
      <c r="RSQ235" s="31"/>
      <c r="RSR235" s="31"/>
      <c r="RSS235" s="31"/>
      <c r="RST235" s="31"/>
      <c r="RSU235" s="31"/>
      <c r="RSV235" s="31"/>
      <c r="RSW235" s="31"/>
      <c r="RSX235" s="31"/>
      <c r="RSY235" s="31"/>
      <c r="RSZ235" s="31"/>
      <c r="RTA235" s="31"/>
      <c r="RTB235" s="31"/>
      <c r="RTC235" s="31"/>
      <c r="RTD235" s="31"/>
      <c r="RTE235" s="31"/>
      <c r="RTF235" s="31"/>
      <c r="RTG235" s="31"/>
      <c r="RTH235" s="31"/>
      <c r="RTI235" s="31"/>
      <c r="RTJ235" s="31"/>
      <c r="RTK235" s="31"/>
      <c r="RTL235" s="31"/>
      <c r="RTM235" s="31"/>
      <c r="RTN235" s="31"/>
      <c r="RTO235" s="31"/>
      <c r="RTP235" s="31"/>
      <c r="RTQ235" s="31"/>
      <c r="RTR235" s="31"/>
      <c r="RTS235" s="31"/>
      <c r="RTT235" s="31"/>
      <c r="RTU235" s="31"/>
      <c r="RTV235" s="31"/>
      <c r="RTW235" s="31"/>
      <c r="RTX235" s="31"/>
      <c r="RTY235" s="31"/>
      <c r="RTZ235" s="31"/>
      <c r="RUA235" s="31"/>
      <c r="RUB235" s="31"/>
      <c r="RUC235" s="31"/>
      <c r="RUD235" s="31"/>
      <c r="RUE235" s="31"/>
      <c r="RUF235" s="31"/>
      <c r="RUG235" s="31"/>
      <c r="RUH235" s="31"/>
      <c r="RUI235" s="31"/>
      <c r="RUJ235" s="31"/>
      <c r="RUK235" s="31"/>
      <c r="RUL235" s="31"/>
      <c r="RUM235" s="31"/>
      <c r="RUN235" s="31"/>
      <c r="RUO235" s="31"/>
      <c r="RUP235" s="31"/>
      <c r="RUQ235" s="31"/>
      <c r="RUR235" s="31"/>
      <c r="RUS235" s="31"/>
      <c r="RUT235" s="31"/>
      <c r="RUU235" s="31"/>
      <c r="RUV235" s="31"/>
      <c r="RUW235" s="31"/>
      <c r="RUX235" s="31"/>
      <c r="RUY235" s="31"/>
      <c r="RUZ235" s="31"/>
      <c r="RVA235" s="31"/>
      <c r="RVB235" s="31"/>
      <c r="RVC235" s="31"/>
      <c r="RVD235" s="31"/>
      <c r="RVE235" s="31"/>
      <c r="RVF235" s="31"/>
      <c r="RVG235" s="31"/>
      <c r="RVH235" s="31"/>
      <c r="RVI235" s="31"/>
      <c r="RVJ235" s="31"/>
      <c r="RVK235" s="31"/>
      <c r="RVL235" s="31"/>
      <c r="RVM235" s="31"/>
      <c r="RVN235" s="31"/>
      <c r="RVO235" s="31"/>
      <c r="RVP235" s="31"/>
      <c r="RVQ235" s="31"/>
      <c r="RVR235" s="31"/>
      <c r="RVS235" s="31"/>
      <c r="RVT235" s="31"/>
      <c r="RVU235" s="31"/>
      <c r="RVV235" s="31"/>
      <c r="RVW235" s="31"/>
      <c r="RVX235" s="31"/>
      <c r="RVY235" s="31"/>
      <c r="RVZ235" s="31"/>
      <c r="RWA235" s="31"/>
      <c r="RWB235" s="31"/>
      <c r="RWC235" s="31"/>
      <c r="RWD235" s="31"/>
      <c r="RWE235" s="31"/>
      <c r="RWF235" s="31"/>
      <c r="RWG235" s="31"/>
      <c r="RWH235" s="31"/>
      <c r="RWI235" s="31"/>
      <c r="RWJ235" s="31"/>
      <c r="RWK235" s="31"/>
      <c r="RWL235" s="31"/>
      <c r="RWM235" s="31"/>
      <c r="RWN235" s="31"/>
      <c r="RWO235" s="31"/>
      <c r="RWP235" s="31"/>
      <c r="RWQ235" s="31"/>
      <c r="RWR235" s="31"/>
      <c r="RWS235" s="31"/>
      <c r="RWT235" s="31"/>
      <c r="RWU235" s="31"/>
      <c r="RWV235" s="31"/>
      <c r="RWW235" s="31"/>
      <c r="RWX235" s="31"/>
      <c r="RWY235" s="31"/>
      <c r="RWZ235" s="31"/>
      <c r="RXA235" s="31"/>
      <c r="RXB235" s="31"/>
      <c r="RXC235" s="31"/>
      <c r="RXD235" s="31"/>
      <c r="RXE235" s="31"/>
      <c r="RXF235" s="31"/>
      <c r="RXG235" s="31"/>
      <c r="RXH235" s="31"/>
      <c r="RXI235" s="31"/>
      <c r="RXJ235" s="31"/>
      <c r="RXK235" s="31"/>
      <c r="RXL235" s="31"/>
      <c r="RXM235" s="31"/>
      <c r="RXN235" s="31"/>
      <c r="RXO235" s="31"/>
      <c r="RXP235" s="31"/>
      <c r="RXQ235" s="31"/>
      <c r="RXR235" s="31"/>
      <c r="RXS235" s="31"/>
      <c r="RXT235" s="31"/>
      <c r="RXU235" s="31"/>
      <c r="RXV235" s="31"/>
      <c r="RXW235" s="31"/>
      <c r="RXX235" s="31"/>
      <c r="RXY235" s="31"/>
      <c r="RXZ235" s="31"/>
      <c r="RYA235" s="31"/>
      <c r="RYB235" s="31"/>
      <c r="RYC235" s="31"/>
      <c r="RYD235" s="31"/>
      <c r="RYE235" s="31"/>
      <c r="RYF235" s="31"/>
      <c r="RYG235" s="31"/>
      <c r="RYH235" s="31"/>
      <c r="RYI235" s="31"/>
      <c r="RYJ235" s="31"/>
      <c r="RYK235" s="31"/>
      <c r="RYL235" s="31"/>
      <c r="RYM235" s="31"/>
      <c r="RYN235" s="31"/>
      <c r="RYO235" s="31"/>
      <c r="RYP235" s="31"/>
      <c r="RYQ235" s="31"/>
      <c r="RYR235" s="31"/>
      <c r="RYS235" s="31"/>
      <c r="RYT235" s="31"/>
      <c r="RYU235" s="31"/>
      <c r="RYV235" s="31"/>
      <c r="RYW235" s="31"/>
      <c r="RYX235" s="31"/>
      <c r="RYY235" s="31"/>
      <c r="RYZ235" s="31"/>
      <c r="RZA235" s="31"/>
      <c r="RZB235" s="31"/>
      <c r="RZC235" s="31"/>
      <c r="RZD235" s="31"/>
      <c r="RZE235" s="31"/>
      <c r="RZF235" s="31"/>
      <c r="RZG235" s="31"/>
      <c r="RZH235" s="31"/>
      <c r="RZI235" s="31"/>
      <c r="RZJ235" s="31"/>
      <c r="RZK235" s="31"/>
      <c r="RZL235" s="31"/>
      <c r="RZM235" s="31"/>
      <c r="RZN235" s="31"/>
      <c r="RZO235" s="31"/>
      <c r="RZP235" s="31"/>
      <c r="RZQ235" s="31"/>
      <c r="RZR235" s="31"/>
      <c r="RZS235" s="31"/>
      <c r="RZT235" s="31"/>
      <c r="RZU235" s="31"/>
      <c r="RZV235" s="31"/>
      <c r="RZW235" s="31"/>
      <c r="RZX235" s="31"/>
      <c r="RZY235" s="31"/>
      <c r="RZZ235" s="31"/>
      <c r="SAA235" s="31"/>
      <c r="SAB235" s="31"/>
      <c r="SAC235" s="31"/>
      <c r="SAD235" s="31"/>
      <c r="SAE235" s="31"/>
      <c r="SAF235" s="31"/>
      <c r="SAG235" s="31"/>
      <c r="SAH235" s="31"/>
      <c r="SAI235" s="31"/>
      <c r="SAJ235" s="31"/>
      <c r="SAK235" s="31"/>
      <c r="SAL235" s="31"/>
      <c r="SAM235" s="31"/>
      <c r="SAN235" s="31"/>
      <c r="SAO235" s="31"/>
      <c r="SAP235" s="31"/>
      <c r="SAQ235" s="31"/>
      <c r="SAR235" s="31"/>
      <c r="SAS235" s="31"/>
      <c r="SAT235" s="31"/>
      <c r="SAU235" s="31"/>
      <c r="SAV235" s="31"/>
      <c r="SAW235" s="31"/>
      <c r="SAX235" s="31"/>
      <c r="SAY235" s="31"/>
      <c r="SAZ235" s="31"/>
      <c r="SBA235" s="31"/>
      <c r="SBB235" s="31"/>
      <c r="SBC235" s="31"/>
      <c r="SBD235" s="31"/>
      <c r="SBE235" s="31"/>
      <c r="SBF235" s="31"/>
      <c r="SBG235" s="31"/>
      <c r="SBH235" s="31"/>
      <c r="SBI235" s="31"/>
      <c r="SBJ235" s="31"/>
      <c r="SBK235" s="31"/>
      <c r="SBL235" s="31"/>
      <c r="SBM235" s="31"/>
      <c r="SBN235" s="31"/>
      <c r="SBO235" s="31"/>
      <c r="SBP235" s="31"/>
      <c r="SBQ235" s="31"/>
      <c r="SBR235" s="31"/>
      <c r="SBS235" s="31"/>
      <c r="SBT235" s="31"/>
      <c r="SBU235" s="31"/>
      <c r="SBV235" s="31"/>
      <c r="SBW235" s="31"/>
      <c r="SBX235" s="31"/>
      <c r="SBY235" s="31"/>
      <c r="SBZ235" s="31"/>
      <c r="SCA235" s="31"/>
      <c r="SCB235" s="31"/>
      <c r="SCC235" s="31"/>
      <c r="SCD235" s="31"/>
      <c r="SCE235" s="31"/>
      <c r="SCF235" s="31"/>
      <c r="SCG235" s="31"/>
      <c r="SCH235" s="31"/>
      <c r="SCI235" s="31"/>
      <c r="SCJ235" s="31"/>
      <c r="SCK235" s="31"/>
      <c r="SCL235" s="31"/>
      <c r="SCM235" s="31"/>
      <c r="SCN235" s="31"/>
      <c r="SCO235" s="31"/>
      <c r="SCP235" s="31"/>
      <c r="SCQ235" s="31"/>
      <c r="SCR235" s="31"/>
      <c r="SCS235" s="31"/>
      <c r="SCT235" s="31"/>
      <c r="SCU235" s="31"/>
      <c r="SCV235" s="31"/>
      <c r="SCW235" s="31"/>
      <c r="SCX235" s="31"/>
      <c r="SCY235" s="31"/>
      <c r="SCZ235" s="31"/>
      <c r="SDA235" s="31"/>
      <c r="SDB235" s="31"/>
      <c r="SDC235" s="31"/>
      <c r="SDD235" s="31"/>
      <c r="SDE235" s="31"/>
      <c r="SDF235" s="31"/>
      <c r="SDG235" s="31"/>
      <c r="SDH235" s="31"/>
      <c r="SDI235" s="31"/>
      <c r="SDJ235" s="31"/>
      <c r="SDK235" s="31"/>
      <c r="SDL235" s="31"/>
      <c r="SDM235" s="31"/>
      <c r="SDN235" s="31"/>
      <c r="SDO235" s="31"/>
      <c r="SDP235" s="31"/>
      <c r="SDQ235" s="31"/>
      <c r="SDR235" s="31"/>
      <c r="SDS235" s="31"/>
      <c r="SDT235" s="31"/>
      <c r="SDU235" s="31"/>
      <c r="SDV235" s="31"/>
      <c r="SDW235" s="31"/>
      <c r="SDX235" s="31"/>
      <c r="SDY235" s="31"/>
      <c r="SDZ235" s="31"/>
      <c r="SEA235" s="31"/>
      <c r="SEB235" s="31"/>
      <c r="SEC235" s="31"/>
      <c r="SED235" s="31"/>
      <c r="SEE235" s="31"/>
      <c r="SEF235" s="31"/>
      <c r="SEG235" s="31"/>
      <c r="SEH235" s="31"/>
      <c r="SEI235" s="31"/>
      <c r="SEJ235" s="31"/>
      <c r="SEK235" s="31"/>
      <c r="SEL235" s="31"/>
      <c r="SEM235" s="31"/>
      <c r="SEN235" s="31"/>
      <c r="SEO235" s="31"/>
      <c r="SEP235" s="31"/>
      <c r="SEQ235" s="31"/>
      <c r="SER235" s="31"/>
      <c r="SES235" s="31"/>
      <c r="SET235" s="31"/>
      <c r="SEU235" s="31"/>
      <c r="SEV235" s="31"/>
      <c r="SEW235" s="31"/>
      <c r="SEX235" s="31"/>
      <c r="SEY235" s="31"/>
      <c r="SEZ235" s="31"/>
      <c r="SFA235" s="31"/>
      <c r="SFB235" s="31"/>
      <c r="SFC235" s="31"/>
      <c r="SFD235" s="31"/>
      <c r="SFE235" s="31"/>
      <c r="SFF235" s="31"/>
      <c r="SFG235" s="31"/>
      <c r="SFH235" s="31"/>
      <c r="SFI235" s="31"/>
      <c r="SFJ235" s="31"/>
      <c r="SFK235" s="31"/>
      <c r="SFL235" s="31"/>
      <c r="SFM235" s="31"/>
      <c r="SFN235" s="31"/>
      <c r="SFO235" s="31"/>
      <c r="SFP235" s="31"/>
      <c r="SFQ235" s="31"/>
      <c r="SFR235" s="31"/>
      <c r="SFS235" s="31"/>
      <c r="SFT235" s="31"/>
      <c r="SFU235" s="31"/>
      <c r="SFV235" s="31"/>
      <c r="SFW235" s="31"/>
      <c r="SFX235" s="31"/>
      <c r="SFY235" s="31"/>
      <c r="SFZ235" s="31"/>
      <c r="SGA235" s="31"/>
      <c r="SGB235" s="31"/>
      <c r="SGC235" s="31"/>
      <c r="SGD235" s="31"/>
      <c r="SGE235" s="31"/>
      <c r="SGF235" s="31"/>
      <c r="SGG235" s="31"/>
      <c r="SGH235" s="31"/>
      <c r="SGI235" s="31"/>
      <c r="SGJ235" s="31"/>
      <c r="SGK235" s="31"/>
      <c r="SGL235" s="31"/>
      <c r="SGM235" s="31"/>
      <c r="SGN235" s="31"/>
      <c r="SGO235" s="31"/>
      <c r="SGP235" s="31"/>
      <c r="SGQ235" s="31"/>
      <c r="SGR235" s="31"/>
      <c r="SGS235" s="31"/>
      <c r="SGT235" s="31"/>
      <c r="SGU235" s="31"/>
      <c r="SGV235" s="31"/>
      <c r="SGW235" s="31"/>
      <c r="SGX235" s="31"/>
      <c r="SGY235" s="31"/>
      <c r="SGZ235" s="31"/>
      <c r="SHA235" s="31"/>
      <c r="SHB235" s="31"/>
      <c r="SHC235" s="31"/>
      <c r="SHD235" s="31"/>
      <c r="SHE235" s="31"/>
      <c r="SHF235" s="31"/>
      <c r="SHG235" s="31"/>
      <c r="SHH235" s="31"/>
      <c r="SHI235" s="31"/>
      <c r="SHJ235" s="31"/>
      <c r="SHK235" s="31"/>
      <c r="SHL235" s="31"/>
      <c r="SHM235" s="31"/>
      <c r="SHN235" s="31"/>
      <c r="SHO235" s="31"/>
      <c r="SHP235" s="31"/>
      <c r="SHQ235" s="31"/>
      <c r="SHR235" s="31"/>
      <c r="SHS235" s="31"/>
      <c r="SHT235" s="31"/>
      <c r="SHU235" s="31"/>
      <c r="SHV235" s="31"/>
      <c r="SHW235" s="31"/>
      <c r="SHX235" s="31"/>
      <c r="SHY235" s="31"/>
      <c r="SHZ235" s="31"/>
      <c r="SIA235" s="31"/>
      <c r="SIB235" s="31"/>
      <c r="SIC235" s="31"/>
      <c r="SID235" s="31"/>
      <c r="SIE235" s="31"/>
      <c r="SIF235" s="31"/>
      <c r="SIG235" s="31"/>
      <c r="SIH235" s="31"/>
      <c r="SII235" s="31"/>
      <c r="SIJ235" s="31"/>
      <c r="SIK235" s="31"/>
      <c r="SIL235" s="31"/>
      <c r="SIM235" s="31"/>
      <c r="SIN235" s="31"/>
      <c r="SIO235" s="31"/>
      <c r="SIP235" s="31"/>
      <c r="SIQ235" s="31"/>
      <c r="SIR235" s="31"/>
      <c r="SIS235" s="31"/>
      <c r="SIT235" s="31"/>
      <c r="SIU235" s="31"/>
      <c r="SIV235" s="31"/>
      <c r="SIW235" s="31"/>
      <c r="SIX235" s="31"/>
      <c r="SIY235" s="31"/>
      <c r="SIZ235" s="31"/>
      <c r="SJA235" s="31"/>
      <c r="SJB235" s="31"/>
      <c r="SJC235" s="31"/>
      <c r="SJD235" s="31"/>
      <c r="SJE235" s="31"/>
      <c r="SJF235" s="31"/>
      <c r="SJG235" s="31"/>
      <c r="SJH235" s="31"/>
      <c r="SJI235" s="31"/>
      <c r="SJJ235" s="31"/>
      <c r="SJK235" s="31"/>
      <c r="SJL235" s="31"/>
      <c r="SJM235" s="31"/>
      <c r="SJN235" s="31"/>
      <c r="SJO235" s="31"/>
      <c r="SJP235" s="31"/>
      <c r="SJQ235" s="31"/>
      <c r="SJR235" s="31"/>
      <c r="SJS235" s="31"/>
      <c r="SJT235" s="31"/>
      <c r="SJU235" s="31"/>
      <c r="SJV235" s="31"/>
      <c r="SJW235" s="31"/>
      <c r="SJX235" s="31"/>
      <c r="SJY235" s="31"/>
      <c r="SJZ235" s="31"/>
      <c r="SKA235" s="31"/>
      <c r="SKB235" s="31"/>
      <c r="SKC235" s="31"/>
      <c r="SKD235" s="31"/>
      <c r="SKE235" s="31"/>
      <c r="SKF235" s="31"/>
      <c r="SKG235" s="31"/>
      <c r="SKH235" s="31"/>
      <c r="SKI235" s="31"/>
      <c r="SKJ235" s="31"/>
      <c r="SKK235" s="31"/>
      <c r="SKL235" s="31"/>
      <c r="SKM235" s="31"/>
      <c r="SKN235" s="31"/>
      <c r="SKO235" s="31"/>
      <c r="SKP235" s="31"/>
      <c r="SKQ235" s="31"/>
      <c r="SKR235" s="31"/>
      <c r="SKS235" s="31"/>
      <c r="SKT235" s="31"/>
      <c r="SKU235" s="31"/>
      <c r="SKV235" s="31"/>
      <c r="SKW235" s="31"/>
      <c r="SKX235" s="31"/>
      <c r="SKY235" s="31"/>
      <c r="SKZ235" s="31"/>
      <c r="SLA235" s="31"/>
      <c r="SLB235" s="31"/>
      <c r="SLC235" s="31"/>
      <c r="SLD235" s="31"/>
      <c r="SLE235" s="31"/>
      <c r="SLF235" s="31"/>
      <c r="SLG235" s="31"/>
      <c r="SLH235" s="31"/>
      <c r="SLI235" s="31"/>
      <c r="SLJ235" s="31"/>
      <c r="SLK235" s="31"/>
      <c r="SLL235" s="31"/>
      <c r="SLM235" s="31"/>
      <c r="SLN235" s="31"/>
      <c r="SLO235" s="31"/>
      <c r="SLP235" s="31"/>
      <c r="SLQ235" s="31"/>
      <c r="SLR235" s="31"/>
      <c r="SLS235" s="31"/>
      <c r="SLT235" s="31"/>
      <c r="SLU235" s="31"/>
      <c r="SLV235" s="31"/>
      <c r="SLW235" s="31"/>
      <c r="SLX235" s="31"/>
      <c r="SLY235" s="31"/>
      <c r="SLZ235" s="31"/>
      <c r="SMA235" s="31"/>
      <c r="SMB235" s="31"/>
      <c r="SMC235" s="31"/>
      <c r="SMD235" s="31"/>
      <c r="SME235" s="31"/>
      <c r="SMF235" s="31"/>
      <c r="SMG235" s="31"/>
      <c r="SMH235" s="31"/>
      <c r="SMI235" s="31"/>
      <c r="SMJ235" s="31"/>
      <c r="SMK235" s="31"/>
      <c r="SML235" s="31"/>
      <c r="SMM235" s="31"/>
      <c r="SMN235" s="31"/>
      <c r="SMO235" s="31"/>
      <c r="SMP235" s="31"/>
      <c r="SMQ235" s="31"/>
      <c r="SMR235" s="31"/>
      <c r="SMS235" s="31"/>
      <c r="SMT235" s="31"/>
      <c r="SMU235" s="31"/>
      <c r="SMV235" s="31"/>
      <c r="SMW235" s="31"/>
      <c r="SMX235" s="31"/>
      <c r="SMY235" s="31"/>
      <c r="SMZ235" s="31"/>
      <c r="SNA235" s="31"/>
      <c r="SNB235" s="31"/>
      <c r="SNC235" s="31"/>
      <c r="SND235" s="31"/>
      <c r="SNE235" s="31"/>
      <c r="SNF235" s="31"/>
      <c r="SNG235" s="31"/>
      <c r="SNH235" s="31"/>
      <c r="SNI235" s="31"/>
      <c r="SNJ235" s="31"/>
      <c r="SNK235" s="31"/>
      <c r="SNL235" s="31"/>
      <c r="SNM235" s="31"/>
      <c r="SNN235" s="31"/>
      <c r="SNO235" s="31"/>
      <c r="SNP235" s="31"/>
      <c r="SNQ235" s="31"/>
      <c r="SNR235" s="31"/>
      <c r="SNS235" s="31"/>
      <c r="SNT235" s="31"/>
      <c r="SNU235" s="31"/>
      <c r="SNV235" s="31"/>
      <c r="SNW235" s="31"/>
      <c r="SNX235" s="31"/>
      <c r="SNY235" s="31"/>
      <c r="SNZ235" s="31"/>
      <c r="SOA235" s="31"/>
      <c r="SOB235" s="31"/>
      <c r="SOC235" s="31"/>
      <c r="SOD235" s="31"/>
      <c r="SOE235" s="31"/>
      <c r="SOF235" s="31"/>
      <c r="SOG235" s="31"/>
      <c r="SOH235" s="31"/>
      <c r="SOI235" s="31"/>
      <c r="SOJ235" s="31"/>
      <c r="SOK235" s="31"/>
      <c r="SOL235" s="31"/>
      <c r="SOM235" s="31"/>
      <c r="SON235" s="31"/>
      <c r="SOO235" s="31"/>
      <c r="SOP235" s="31"/>
      <c r="SOQ235" s="31"/>
      <c r="SOR235" s="31"/>
      <c r="SOS235" s="31"/>
      <c r="SOT235" s="31"/>
      <c r="SOU235" s="31"/>
      <c r="SOV235" s="31"/>
      <c r="SOW235" s="31"/>
      <c r="SOX235" s="31"/>
      <c r="SOY235" s="31"/>
      <c r="SOZ235" s="31"/>
      <c r="SPA235" s="31"/>
      <c r="SPB235" s="31"/>
      <c r="SPC235" s="31"/>
      <c r="SPD235" s="31"/>
      <c r="SPE235" s="31"/>
      <c r="SPF235" s="31"/>
      <c r="SPG235" s="31"/>
      <c r="SPH235" s="31"/>
      <c r="SPI235" s="31"/>
      <c r="SPJ235" s="31"/>
      <c r="SPK235" s="31"/>
      <c r="SPL235" s="31"/>
      <c r="SPM235" s="31"/>
      <c r="SPN235" s="31"/>
      <c r="SPO235" s="31"/>
      <c r="SPP235" s="31"/>
      <c r="SPQ235" s="31"/>
      <c r="SPR235" s="31"/>
      <c r="SPS235" s="31"/>
      <c r="SPT235" s="31"/>
      <c r="SPU235" s="31"/>
      <c r="SPV235" s="31"/>
      <c r="SPW235" s="31"/>
      <c r="SPX235" s="31"/>
      <c r="SPY235" s="31"/>
      <c r="SPZ235" s="31"/>
      <c r="SQA235" s="31"/>
      <c r="SQB235" s="31"/>
      <c r="SQC235" s="31"/>
      <c r="SQD235" s="31"/>
      <c r="SQE235" s="31"/>
      <c r="SQF235" s="31"/>
      <c r="SQG235" s="31"/>
      <c r="SQH235" s="31"/>
      <c r="SQI235" s="31"/>
      <c r="SQJ235" s="31"/>
      <c r="SQK235" s="31"/>
      <c r="SQL235" s="31"/>
      <c r="SQM235" s="31"/>
      <c r="SQN235" s="31"/>
      <c r="SQO235" s="31"/>
      <c r="SQP235" s="31"/>
      <c r="SQQ235" s="31"/>
      <c r="SQR235" s="31"/>
      <c r="SQS235" s="31"/>
      <c r="SQT235" s="31"/>
      <c r="SQU235" s="31"/>
      <c r="SQV235" s="31"/>
      <c r="SQW235" s="31"/>
      <c r="SQX235" s="31"/>
      <c r="SQY235" s="31"/>
      <c r="SQZ235" s="31"/>
      <c r="SRA235" s="31"/>
      <c r="SRB235" s="31"/>
      <c r="SRC235" s="31"/>
      <c r="SRD235" s="31"/>
      <c r="SRE235" s="31"/>
      <c r="SRF235" s="31"/>
      <c r="SRG235" s="31"/>
      <c r="SRH235" s="31"/>
      <c r="SRI235" s="31"/>
      <c r="SRJ235" s="31"/>
      <c r="SRK235" s="31"/>
      <c r="SRL235" s="31"/>
      <c r="SRM235" s="31"/>
      <c r="SRN235" s="31"/>
      <c r="SRO235" s="31"/>
      <c r="SRP235" s="31"/>
      <c r="SRQ235" s="31"/>
      <c r="SRR235" s="31"/>
      <c r="SRS235" s="31"/>
      <c r="SRT235" s="31"/>
      <c r="SRU235" s="31"/>
      <c r="SRV235" s="31"/>
      <c r="SRW235" s="31"/>
      <c r="SRX235" s="31"/>
      <c r="SRY235" s="31"/>
      <c r="SRZ235" s="31"/>
      <c r="SSA235" s="31"/>
      <c r="SSB235" s="31"/>
      <c r="SSC235" s="31"/>
      <c r="SSD235" s="31"/>
      <c r="SSE235" s="31"/>
      <c r="SSF235" s="31"/>
      <c r="SSG235" s="31"/>
      <c r="SSH235" s="31"/>
      <c r="SSI235" s="31"/>
      <c r="SSJ235" s="31"/>
      <c r="SSK235" s="31"/>
      <c r="SSL235" s="31"/>
      <c r="SSM235" s="31"/>
      <c r="SSN235" s="31"/>
      <c r="SSO235" s="31"/>
      <c r="SSP235" s="31"/>
      <c r="SSQ235" s="31"/>
      <c r="SSR235" s="31"/>
      <c r="SSS235" s="31"/>
      <c r="SST235" s="31"/>
      <c r="SSU235" s="31"/>
      <c r="SSV235" s="31"/>
      <c r="SSW235" s="31"/>
      <c r="SSX235" s="31"/>
      <c r="SSY235" s="31"/>
      <c r="SSZ235" s="31"/>
      <c r="STA235" s="31"/>
      <c r="STB235" s="31"/>
      <c r="STC235" s="31"/>
      <c r="STD235" s="31"/>
      <c r="STE235" s="31"/>
      <c r="STF235" s="31"/>
      <c r="STG235" s="31"/>
      <c r="STH235" s="31"/>
      <c r="STI235" s="31"/>
      <c r="STJ235" s="31"/>
      <c r="STK235" s="31"/>
      <c r="STL235" s="31"/>
      <c r="STM235" s="31"/>
      <c r="STN235" s="31"/>
      <c r="STO235" s="31"/>
      <c r="STP235" s="31"/>
      <c r="STQ235" s="31"/>
      <c r="STR235" s="31"/>
      <c r="STS235" s="31"/>
      <c r="STT235" s="31"/>
      <c r="STU235" s="31"/>
      <c r="STV235" s="31"/>
      <c r="STW235" s="31"/>
      <c r="STX235" s="31"/>
      <c r="STY235" s="31"/>
      <c r="STZ235" s="31"/>
      <c r="SUA235" s="31"/>
      <c r="SUB235" s="31"/>
      <c r="SUC235" s="31"/>
      <c r="SUD235" s="31"/>
      <c r="SUE235" s="31"/>
      <c r="SUF235" s="31"/>
      <c r="SUG235" s="31"/>
      <c r="SUH235" s="31"/>
      <c r="SUI235" s="31"/>
      <c r="SUJ235" s="31"/>
      <c r="SUK235" s="31"/>
      <c r="SUL235" s="31"/>
      <c r="SUM235" s="31"/>
      <c r="SUN235" s="31"/>
      <c r="SUO235" s="31"/>
      <c r="SUP235" s="31"/>
      <c r="SUQ235" s="31"/>
      <c r="SUR235" s="31"/>
      <c r="SUS235" s="31"/>
      <c r="SUT235" s="31"/>
      <c r="SUU235" s="31"/>
      <c r="SUV235" s="31"/>
      <c r="SUW235" s="31"/>
      <c r="SUX235" s="31"/>
      <c r="SUY235" s="31"/>
      <c r="SUZ235" s="31"/>
      <c r="SVA235" s="31"/>
      <c r="SVB235" s="31"/>
      <c r="SVC235" s="31"/>
      <c r="SVD235" s="31"/>
      <c r="SVE235" s="31"/>
      <c r="SVF235" s="31"/>
      <c r="SVG235" s="31"/>
      <c r="SVH235" s="31"/>
      <c r="SVI235" s="31"/>
      <c r="SVJ235" s="31"/>
      <c r="SVK235" s="31"/>
      <c r="SVL235" s="31"/>
      <c r="SVM235" s="31"/>
      <c r="SVN235" s="31"/>
      <c r="SVO235" s="31"/>
      <c r="SVP235" s="31"/>
      <c r="SVQ235" s="31"/>
      <c r="SVR235" s="31"/>
      <c r="SVS235" s="31"/>
      <c r="SVT235" s="31"/>
      <c r="SVU235" s="31"/>
      <c r="SVV235" s="31"/>
      <c r="SVW235" s="31"/>
      <c r="SVX235" s="31"/>
      <c r="SVY235" s="31"/>
      <c r="SVZ235" s="31"/>
      <c r="SWA235" s="31"/>
      <c r="SWB235" s="31"/>
      <c r="SWC235" s="31"/>
      <c r="SWD235" s="31"/>
      <c r="SWE235" s="31"/>
      <c r="SWF235" s="31"/>
      <c r="SWG235" s="31"/>
      <c r="SWH235" s="31"/>
      <c r="SWI235" s="31"/>
      <c r="SWJ235" s="31"/>
      <c r="SWK235" s="31"/>
      <c r="SWL235" s="31"/>
      <c r="SWM235" s="31"/>
      <c r="SWN235" s="31"/>
      <c r="SWO235" s="31"/>
      <c r="SWP235" s="31"/>
      <c r="SWQ235" s="31"/>
      <c r="SWR235" s="31"/>
      <c r="SWS235" s="31"/>
      <c r="SWT235" s="31"/>
      <c r="SWU235" s="31"/>
      <c r="SWV235" s="31"/>
      <c r="SWW235" s="31"/>
      <c r="SWX235" s="31"/>
      <c r="SWY235" s="31"/>
      <c r="SWZ235" s="31"/>
      <c r="SXA235" s="31"/>
      <c r="SXB235" s="31"/>
      <c r="SXC235" s="31"/>
      <c r="SXD235" s="31"/>
      <c r="SXE235" s="31"/>
      <c r="SXF235" s="31"/>
      <c r="SXG235" s="31"/>
      <c r="SXH235" s="31"/>
      <c r="SXI235" s="31"/>
      <c r="SXJ235" s="31"/>
      <c r="SXK235" s="31"/>
      <c r="SXL235" s="31"/>
      <c r="SXM235" s="31"/>
      <c r="SXN235" s="31"/>
      <c r="SXO235" s="31"/>
      <c r="SXP235" s="31"/>
      <c r="SXQ235" s="31"/>
      <c r="SXR235" s="31"/>
      <c r="SXS235" s="31"/>
      <c r="SXT235" s="31"/>
      <c r="SXU235" s="31"/>
      <c r="SXV235" s="31"/>
      <c r="SXW235" s="31"/>
      <c r="SXX235" s="31"/>
      <c r="SXY235" s="31"/>
      <c r="SXZ235" s="31"/>
      <c r="SYA235" s="31"/>
      <c r="SYB235" s="31"/>
      <c r="SYC235" s="31"/>
      <c r="SYD235" s="31"/>
      <c r="SYE235" s="31"/>
      <c r="SYF235" s="31"/>
      <c r="SYG235" s="31"/>
      <c r="SYH235" s="31"/>
      <c r="SYI235" s="31"/>
      <c r="SYJ235" s="31"/>
      <c r="SYK235" s="31"/>
      <c r="SYL235" s="31"/>
      <c r="SYM235" s="31"/>
      <c r="SYN235" s="31"/>
      <c r="SYO235" s="31"/>
      <c r="SYP235" s="31"/>
      <c r="SYQ235" s="31"/>
      <c r="SYR235" s="31"/>
      <c r="SYS235" s="31"/>
      <c r="SYT235" s="31"/>
      <c r="SYU235" s="31"/>
      <c r="SYV235" s="31"/>
      <c r="SYW235" s="31"/>
      <c r="SYX235" s="31"/>
      <c r="SYY235" s="31"/>
      <c r="SYZ235" s="31"/>
      <c r="SZA235" s="31"/>
      <c r="SZB235" s="31"/>
      <c r="SZC235" s="31"/>
      <c r="SZD235" s="31"/>
      <c r="SZE235" s="31"/>
      <c r="SZF235" s="31"/>
      <c r="SZG235" s="31"/>
      <c r="SZH235" s="31"/>
      <c r="SZI235" s="31"/>
      <c r="SZJ235" s="31"/>
      <c r="SZK235" s="31"/>
      <c r="SZL235" s="31"/>
      <c r="SZM235" s="31"/>
      <c r="SZN235" s="31"/>
      <c r="SZO235" s="31"/>
      <c r="SZP235" s="31"/>
      <c r="SZQ235" s="31"/>
      <c r="SZR235" s="31"/>
      <c r="SZS235" s="31"/>
      <c r="SZT235" s="31"/>
      <c r="SZU235" s="31"/>
      <c r="SZV235" s="31"/>
      <c r="SZW235" s="31"/>
      <c r="SZX235" s="31"/>
      <c r="SZY235" s="31"/>
      <c r="SZZ235" s="31"/>
      <c r="TAA235" s="31"/>
      <c r="TAB235" s="31"/>
      <c r="TAC235" s="31"/>
      <c r="TAD235" s="31"/>
      <c r="TAE235" s="31"/>
      <c r="TAF235" s="31"/>
      <c r="TAG235" s="31"/>
      <c r="TAH235" s="31"/>
      <c r="TAI235" s="31"/>
      <c r="TAJ235" s="31"/>
      <c r="TAK235" s="31"/>
      <c r="TAL235" s="31"/>
      <c r="TAM235" s="31"/>
      <c r="TAN235" s="31"/>
      <c r="TAO235" s="31"/>
      <c r="TAP235" s="31"/>
      <c r="TAQ235" s="31"/>
      <c r="TAR235" s="31"/>
      <c r="TAS235" s="31"/>
      <c r="TAT235" s="31"/>
      <c r="TAU235" s="31"/>
      <c r="TAV235" s="31"/>
      <c r="TAW235" s="31"/>
      <c r="TAX235" s="31"/>
      <c r="TAY235" s="31"/>
      <c r="TAZ235" s="31"/>
      <c r="TBA235" s="31"/>
      <c r="TBB235" s="31"/>
      <c r="TBC235" s="31"/>
      <c r="TBD235" s="31"/>
      <c r="TBE235" s="31"/>
      <c r="TBF235" s="31"/>
      <c r="TBG235" s="31"/>
      <c r="TBH235" s="31"/>
      <c r="TBI235" s="31"/>
      <c r="TBJ235" s="31"/>
      <c r="TBK235" s="31"/>
      <c r="TBL235" s="31"/>
      <c r="TBM235" s="31"/>
      <c r="TBN235" s="31"/>
      <c r="TBO235" s="31"/>
      <c r="TBP235" s="31"/>
      <c r="TBQ235" s="31"/>
      <c r="TBR235" s="31"/>
      <c r="TBS235" s="31"/>
      <c r="TBT235" s="31"/>
      <c r="TBU235" s="31"/>
      <c r="TBV235" s="31"/>
      <c r="TBW235" s="31"/>
      <c r="TBX235" s="31"/>
      <c r="TBY235" s="31"/>
      <c r="TBZ235" s="31"/>
      <c r="TCA235" s="31"/>
      <c r="TCB235" s="31"/>
      <c r="TCC235" s="31"/>
      <c r="TCD235" s="31"/>
      <c r="TCE235" s="31"/>
      <c r="TCF235" s="31"/>
      <c r="TCG235" s="31"/>
      <c r="TCH235" s="31"/>
      <c r="TCI235" s="31"/>
      <c r="TCJ235" s="31"/>
      <c r="TCK235" s="31"/>
      <c r="TCL235" s="31"/>
      <c r="TCM235" s="31"/>
      <c r="TCN235" s="31"/>
      <c r="TCO235" s="31"/>
      <c r="TCP235" s="31"/>
      <c r="TCQ235" s="31"/>
      <c r="TCR235" s="31"/>
      <c r="TCS235" s="31"/>
      <c r="TCT235" s="31"/>
      <c r="TCU235" s="31"/>
      <c r="TCV235" s="31"/>
      <c r="TCW235" s="31"/>
      <c r="TCX235" s="31"/>
      <c r="TCY235" s="31"/>
      <c r="TCZ235" s="31"/>
      <c r="TDA235" s="31"/>
      <c r="TDB235" s="31"/>
      <c r="TDC235" s="31"/>
      <c r="TDD235" s="31"/>
      <c r="TDE235" s="31"/>
      <c r="TDF235" s="31"/>
      <c r="TDG235" s="31"/>
      <c r="TDH235" s="31"/>
      <c r="TDI235" s="31"/>
      <c r="TDJ235" s="31"/>
      <c r="TDK235" s="31"/>
      <c r="TDL235" s="31"/>
      <c r="TDM235" s="31"/>
      <c r="TDN235" s="31"/>
      <c r="TDO235" s="31"/>
      <c r="TDP235" s="31"/>
      <c r="TDQ235" s="31"/>
      <c r="TDR235" s="31"/>
      <c r="TDS235" s="31"/>
      <c r="TDT235" s="31"/>
      <c r="TDU235" s="31"/>
      <c r="TDV235" s="31"/>
      <c r="TDW235" s="31"/>
      <c r="TDX235" s="31"/>
      <c r="TDY235" s="31"/>
      <c r="TDZ235" s="31"/>
      <c r="TEA235" s="31"/>
      <c r="TEB235" s="31"/>
      <c r="TEC235" s="31"/>
      <c r="TED235" s="31"/>
      <c r="TEE235" s="31"/>
      <c r="TEF235" s="31"/>
      <c r="TEG235" s="31"/>
      <c r="TEH235" s="31"/>
      <c r="TEI235" s="31"/>
      <c r="TEJ235" s="31"/>
      <c r="TEK235" s="31"/>
      <c r="TEL235" s="31"/>
      <c r="TEM235" s="31"/>
      <c r="TEN235" s="31"/>
      <c r="TEO235" s="31"/>
      <c r="TEP235" s="31"/>
      <c r="TEQ235" s="31"/>
      <c r="TER235" s="31"/>
      <c r="TES235" s="31"/>
      <c r="TET235" s="31"/>
      <c r="TEU235" s="31"/>
      <c r="TEV235" s="31"/>
      <c r="TEW235" s="31"/>
      <c r="TEX235" s="31"/>
      <c r="TEY235" s="31"/>
      <c r="TEZ235" s="31"/>
      <c r="TFA235" s="31"/>
      <c r="TFB235" s="31"/>
      <c r="TFC235" s="31"/>
      <c r="TFD235" s="31"/>
      <c r="TFE235" s="31"/>
      <c r="TFF235" s="31"/>
      <c r="TFG235" s="31"/>
      <c r="TFH235" s="31"/>
      <c r="TFI235" s="31"/>
      <c r="TFJ235" s="31"/>
      <c r="TFK235" s="31"/>
      <c r="TFL235" s="31"/>
      <c r="TFM235" s="31"/>
      <c r="TFN235" s="31"/>
      <c r="TFO235" s="31"/>
      <c r="TFP235" s="31"/>
      <c r="TFQ235" s="31"/>
      <c r="TFR235" s="31"/>
      <c r="TFS235" s="31"/>
      <c r="TFT235" s="31"/>
      <c r="TFU235" s="31"/>
      <c r="TFV235" s="31"/>
      <c r="TFW235" s="31"/>
      <c r="TFX235" s="31"/>
      <c r="TFY235" s="31"/>
      <c r="TFZ235" s="31"/>
      <c r="TGA235" s="31"/>
      <c r="TGB235" s="31"/>
      <c r="TGC235" s="31"/>
      <c r="TGD235" s="31"/>
      <c r="TGE235" s="31"/>
      <c r="TGF235" s="31"/>
      <c r="TGG235" s="31"/>
      <c r="TGH235" s="31"/>
      <c r="TGI235" s="31"/>
      <c r="TGJ235" s="31"/>
      <c r="TGK235" s="31"/>
      <c r="TGL235" s="31"/>
      <c r="TGM235" s="31"/>
      <c r="TGN235" s="31"/>
      <c r="TGO235" s="31"/>
      <c r="TGP235" s="31"/>
      <c r="TGQ235" s="31"/>
      <c r="TGR235" s="31"/>
      <c r="TGS235" s="31"/>
      <c r="TGT235" s="31"/>
      <c r="TGU235" s="31"/>
      <c r="TGV235" s="31"/>
      <c r="TGW235" s="31"/>
      <c r="TGX235" s="31"/>
      <c r="TGY235" s="31"/>
      <c r="TGZ235" s="31"/>
      <c r="THA235" s="31"/>
      <c r="THB235" s="31"/>
      <c r="THC235" s="31"/>
      <c r="THD235" s="31"/>
      <c r="THE235" s="31"/>
      <c r="THF235" s="31"/>
      <c r="THG235" s="31"/>
      <c r="THH235" s="31"/>
      <c r="THI235" s="31"/>
      <c r="THJ235" s="31"/>
      <c r="THK235" s="31"/>
      <c r="THL235" s="31"/>
      <c r="THM235" s="31"/>
      <c r="THN235" s="31"/>
      <c r="THO235" s="31"/>
      <c r="THP235" s="31"/>
      <c r="THQ235" s="31"/>
      <c r="THR235" s="31"/>
      <c r="THS235" s="31"/>
      <c r="THT235" s="31"/>
      <c r="THU235" s="31"/>
      <c r="THV235" s="31"/>
      <c r="THW235" s="31"/>
      <c r="THX235" s="31"/>
      <c r="THY235" s="31"/>
      <c r="THZ235" s="31"/>
      <c r="TIA235" s="31"/>
      <c r="TIB235" s="31"/>
      <c r="TIC235" s="31"/>
      <c r="TID235" s="31"/>
      <c r="TIE235" s="31"/>
      <c r="TIF235" s="31"/>
      <c r="TIG235" s="31"/>
      <c r="TIH235" s="31"/>
      <c r="TII235" s="31"/>
      <c r="TIJ235" s="31"/>
      <c r="TIK235" s="31"/>
      <c r="TIL235" s="31"/>
      <c r="TIM235" s="31"/>
      <c r="TIN235" s="31"/>
      <c r="TIO235" s="31"/>
      <c r="TIP235" s="31"/>
      <c r="TIQ235" s="31"/>
      <c r="TIR235" s="31"/>
      <c r="TIS235" s="31"/>
      <c r="TIT235" s="31"/>
      <c r="TIU235" s="31"/>
      <c r="TIV235" s="31"/>
      <c r="TIW235" s="31"/>
      <c r="TIX235" s="31"/>
      <c r="TIY235" s="31"/>
      <c r="TIZ235" s="31"/>
      <c r="TJA235" s="31"/>
      <c r="TJB235" s="31"/>
      <c r="TJC235" s="31"/>
      <c r="TJD235" s="31"/>
      <c r="TJE235" s="31"/>
      <c r="TJF235" s="31"/>
      <c r="TJG235" s="31"/>
      <c r="TJH235" s="31"/>
      <c r="TJI235" s="31"/>
      <c r="TJJ235" s="31"/>
      <c r="TJK235" s="31"/>
      <c r="TJL235" s="31"/>
      <c r="TJM235" s="31"/>
      <c r="TJN235" s="31"/>
      <c r="TJO235" s="31"/>
      <c r="TJP235" s="31"/>
      <c r="TJQ235" s="31"/>
      <c r="TJR235" s="31"/>
      <c r="TJS235" s="31"/>
      <c r="TJT235" s="31"/>
      <c r="TJU235" s="31"/>
      <c r="TJV235" s="31"/>
      <c r="TJW235" s="31"/>
      <c r="TJX235" s="31"/>
      <c r="TJY235" s="31"/>
      <c r="TJZ235" s="31"/>
      <c r="TKA235" s="31"/>
      <c r="TKB235" s="31"/>
      <c r="TKC235" s="31"/>
      <c r="TKD235" s="31"/>
      <c r="TKE235" s="31"/>
      <c r="TKF235" s="31"/>
      <c r="TKG235" s="31"/>
      <c r="TKH235" s="31"/>
      <c r="TKI235" s="31"/>
      <c r="TKJ235" s="31"/>
      <c r="TKK235" s="31"/>
      <c r="TKL235" s="31"/>
      <c r="TKM235" s="31"/>
      <c r="TKN235" s="31"/>
      <c r="TKO235" s="31"/>
      <c r="TKP235" s="31"/>
      <c r="TKQ235" s="31"/>
      <c r="TKR235" s="31"/>
      <c r="TKS235" s="31"/>
      <c r="TKT235" s="31"/>
      <c r="TKU235" s="31"/>
      <c r="TKV235" s="31"/>
      <c r="TKW235" s="31"/>
      <c r="TKX235" s="31"/>
      <c r="TKY235" s="31"/>
      <c r="TKZ235" s="31"/>
      <c r="TLA235" s="31"/>
      <c r="TLB235" s="31"/>
      <c r="TLC235" s="31"/>
      <c r="TLD235" s="31"/>
      <c r="TLE235" s="31"/>
      <c r="TLF235" s="31"/>
      <c r="TLG235" s="31"/>
      <c r="TLH235" s="31"/>
      <c r="TLI235" s="31"/>
      <c r="TLJ235" s="31"/>
      <c r="TLK235" s="31"/>
      <c r="TLL235" s="31"/>
      <c r="TLM235" s="31"/>
      <c r="TLN235" s="31"/>
      <c r="TLO235" s="31"/>
      <c r="TLP235" s="31"/>
      <c r="TLQ235" s="31"/>
      <c r="TLR235" s="31"/>
      <c r="TLS235" s="31"/>
      <c r="TLT235" s="31"/>
      <c r="TLU235" s="31"/>
      <c r="TLV235" s="31"/>
      <c r="TLW235" s="31"/>
      <c r="TLX235" s="31"/>
      <c r="TLY235" s="31"/>
      <c r="TLZ235" s="31"/>
      <c r="TMA235" s="31"/>
      <c r="TMB235" s="31"/>
      <c r="TMC235" s="31"/>
      <c r="TMD235" s="31"/>
      <c r="TME235" s="31"/>
      <c r="TMF235" s="31"/>
      <c r="TMG235" s="31"/>
      <c r="TMH235" s="31"/>
      <c r="TMI235" s="31"/>
      <c r="TMJ235" s="31"/>
      <c r="TMK235" s="31"/>
      <c r="TML235" s="31"/>
      <c r="TMM235" s="31"/>
      <c r="TMN235" s="31"/>
      <c r="TMO235" s="31"/>
      <c r="TMP235" s="31"/>
      <c r="TMQ235" s="31"/>
      <c r="TMR235" s="31"/>
      <c r="TMS235" s="31"/>
      <c r="TMT235" s="31"/>
      <c r="TMU235" s="31"/>
      <c r="TMV235" s="31"/>
      <c r="TMW235" s="31"/>
      <c r="TMX235" s="31"/>
      <c r="TMY235" s="31"/>
      <c r="TMZ235" s="31"/>
      <c r="TNA235" s="31"/>
      <c r="TNB235" s="31"/>
      <c r="TNC235" s="31"/>
      <c r="TND235" s="31"/>
      <c r="TNE235" s="31"/>
      <c r="TNF235" s="31"/>
      <c r="TNG235" s="31"/>
      <c r="TNH235" s="31"/>
      <c r="TNI235" s="31"/>
      <c r="TNJ235" s="31"/>
      <c r="TNK235" s="31"/>
      <c r="TNL235" s="31"/>
      <c r="TNM235" s="31"/>
      <c r="TNN235" s="31"/>
      <c r="TNO235" s="31"/>
      <c r="TNP235" s="31"/>
      <c r="TNQ235" s="31"/>
      <c r="TNR235" s="31"/>
      <c r="TNS235" s="31"/>
      <c r="TNT235" s="31"/>
      <c r="TNU235" s="31"/>
      <c r="TNV235" s="31"/>
      <c r="TNW235" s="31"/>
      <c r="TNX235" s="31"/>
      <c r="TNY235" s="31"/>
      <c r="TNZ235" s="31"/>
      <c r="TOA235" s="31"/>
      <c r="TOB235" s="31"/>
      <c r="TOC235" s="31"/>
      <c r="TOD235" s="31"/>
      <c r="TOE235" s="31"/>
      <c r="TOF235" s="31"/>
      <c r="TOG235" s="31"/>
      <c r="TOH235" s="31"/>
      <c r="TOI235" s="31"/>
      <c r="TOJ235" s="31"/>
      <c r="TOK235" s="31"/>
      <c r="TOL235" s="31"/>
      <c r="TOM235" s="31"/>
      <c r="TON235" s="31"/>
      <c r="TOO235" s="31"/>
      <c r="TOP235" s="31"/>
      <c r="TOQ235" s="31"/>
      <c r="TOR235" s="31"/>
      <c r="TOS235" s="31"/>
      <c r="TOT235" s="31"/>
      <c r="TOU235" s="31"/>
      <c r="TOV235" s="31"/>
      <c r="TOW235" s="31"/>
      <c r="TOX235" s="31"/>
      <c r="TOY235" s="31"/>
      <c r="TOZ235" s="31"/>
      <c r="TPA235" s="31"/>
      <c r="TPB235" s="31"/>
      <c r="TPC235" s="31"/>
      <c r="TPD235" s="31"/>
      <c r="TPE235" s="31"/>
      <c r="TPF235" s="31"/>
      <c r="TPG235" s="31"/>
      <c r="TPH235" s="31"/>
      <c r="TPI235" s="31"/>
      <c r="TPJ235" s="31"/>
      <c r="TPK235" s="31"/>
      <c r="TPL235" s="31"/>
      <c r="TPM235" s="31"/>
      <c r="TPN235" s="31"/>
      <c r="TPO235" s="31"/>
      <c r="TPP235" s="31"/>
      <c r="TPQ235" s="31"/>
      <c r="TPR235" s="31"/>
      <c r="TPS235" s="31"/>
      <c r="TPT235" s="31"/>
      <c r="TPU235" s="31"/>
      <c r="TPV235" s="31"/>
      <c r="TPW235" s="31"/>
      <c r="TPX235" s="31"/>
      <c r="TPY235" s="31"/>
      <c r="TPZ235" s="31"/>
      <c r="TQA235" s="31"/>
      <c r="TQB235" s="31"/>
      <c r="TQC235" s="31"/>
      <c r="TQD235" s="31"/>
      <c r="TQE235" s="31"/>
      <c r="TQF235" s="31"/>
      <c r="TQG235" s="31"/>
      <c r="TQH235" s="31"/>
      <c r="TQI235" s="31"/>
      <c r="TQJ235" s="31"/>
      <c r="TQK235" s="31"/>
      <c r="TQL235" s="31"/>
      <c r="TQM235" s="31"/>
      <c r="TQN235" s="31"/>
      <c r="TQO235" s="31"/>
      <c r="TQP235" s="31"/>
      <c r="TQQ235" s="31"/>
      <c r="TQR235" s="31"/>
      <c r="TQS235" s="31"/>
      <c r="TQT235" s="31"/>
      <c r="TQU235" s="31"/>
      <c r="TQV235" s="31"/>
      <c r="TQW235" s="31"/>
      <c r="TQX235" s="31"/>
      <c r="TQY235" s="31"/>
      <c r="TQZ235" s="31"/>
      <c r="TRA235" s="31"/>
      <c r="TRB235" s="31"/>
      <c r="TRC235" s="31"/>
      <c r="TRD235" s="31"/>
      <c r="TRE235" s="31"/>
      <c r="TRF235" s="31"/>
      <c r="TRG235" s="31"/>
      <c r="TRH235" s="31"/>
      <c r="TRI235" s="31"/>
      <c r="TRJ235" s="31"/>
      <c r="TRK235" s="31"/>
      <c r="TRL235" s="31"/>
      <c r="TRM235" s="31"/>
      <c r="TRN235" s="31"/>
      <c r="TRO235" s="31"/>
      <c r="TRP235" s="31"/>
      <c r="TRQ235" s="31"/>
      <c r="TRR235" s="31"/>
      <c r="TRS235" s="31"/>
      <c r="TRT235" s="31"/>
      <c r="TRU235" s="31"/>
      <c r="TRV235" s="31"/>
      <c r="TRW235" s="31"/>
      <c r="TRX235" s="31"/>
      <c r="TRY235" s="31"/>
      <c r="TRZ235" s="31"/>
      <c r="TSA235" s="31"/>
      <c r="TSB235" s="31"/>
      <c r="TSC235" s="31"/>
      <c r="TSD235" s="31"/>
      <c r="TSE235" s="31"/>
      <c r="TSF235" s="31"/>
      <c r="TSG235" s="31"/>
      <c r="TSH235" s="31"/>
      <c r="TSI235" s="31"/>
      <c r="TSJ235" s="31"/>
      <c r="TSK235" s="31"/>
      <c r="TSL235" s="31"/>
      <c r="TSM235" s="31"/>
      <c r="TSN235" s="31"/>
      <c r="TSO235" s="31"/>
      <c r="TSP235" s="31"/>
      <c r="TSQ235" s="31"/>
      <c r="TSR235" s="31"/>
      <c r="TSS235" s="31"/>
      <c r="TST235" s="31"/>
      <c r="TSU235" s="31"/>
      <c r="TSV235" s="31"/>
      <c r="TSW235" s="31"/>
      <c r="TSX235" s="31"/>
      <c r="TSY235" s="31"/>
      <c r="TSZ235" s="31"/>
      <c r="TTA235" s="31"/>
      <c r="TTB235" s="31"/>
      <c r="TTC235" s="31"/>
      <c r="TTD235" s="31"/>
      <c r="TTE235" s="31"/>
      <c r="TTF235" s="31"/>
      <c r="TTG235" s="31"/>
      <c r="TTH235" s="31"/>
      <c r="TTI235" s="31"/>
      <c r="TTJ235" s="31"/>
      <c r="TTK235" s="31"/>
      <c r="TTL235" s="31"/>
      <c r="TTM235" s="31"/>
      <c r="TTN235" s="31"/>
      <c r="TTO235" s="31"/>
      <c r="TTP235" s="31"/>
      <c r="TTQ235" s="31"/>
      <c r="TTR235" s="31"/>
      <c r="TTS235" s="31"/>
      <c r="TTT235" s="31"/>
      <c r="TTU235" s="31"/>
      <c r="TTV235" s="31"/>
      <c r="TTW235" s="31"/>
      <c r="TTX235" s="31"/>
      <c r="TTY235" s="31"/>
      <c r="TTZ235" s="31"/>
      <c r="TUA235" s="31"/>
      <c r="TUB235" s="31"/>
      <c r="TUC235" s="31"/>
      <c r="TUD235" s="31"/>
      <c r="TUE235" s="31"/>
      <c r="TUF235" s="31"/>
      <c r="TUG235" s="31"/>
      <c r="TUH235" s="31"/>
      <c r="TUI235" s="31"/>
      <c r="TUJ235" s="31"/>
      <c r="TUK235" s="31"/>
      <c r="TUL235" s="31"/>
      <c r="TUM235" s="31"/>
      <c r="TUN235" s="31"/>
      <c r="TUO235" s="31"/>
      <c r="TUP235" s="31"/>
      <c r="TUQ235" s="31"/>
      <c r="TUR235" s="31"/>
      <c r="TUS235" s="31"/>
      <c r="TUT235" s="31"/>
      <c r="TUU235" s="31"/>
      <c r="TUV235" s="31"/>
      <c r="TUW235" s="31"/>
      <c r="TUX235" s="31"/>
      <c r="TUY235" s="31"/>
      <c r="TUZ235" s="31"/>
      <c r="TVA235" s="31"/>
      <c r="TVB235" s="31"/>
      <c r="TVC235" s="31"/>
      <c r="TVD235" s="31"/>
      <c r="TVE235" s="31"/>
      <c r="TVF235" s="31"/>
      <c r="TVG235" s="31"/>
      <c r="TVH235" s="31"/>
      <c r="TVI235" s="31"/>
      <c r="TVJ235" s="31"/>
      <c r="TVK235" s="31"/>
      <c r="TVL235" s="31"/>
      <c r="TVM235" s="31"/>
      <c r="TVN235" s="31"/>
      <c r="TVO235" s="31"/>
      <c r="TVP235" s="31"/>
      <c r="TVQ235" s="31"/>
      <c r="TVR235" s="31"/>
      <c r="TVS235" s="31"/>
      <c r="TVT235" s="31"/>
      <c r="TVU235" s="31"/>
      <c r="TVV235" s="31"/>
      <c r="TVW235" s="31"/>
      <c r="TVX235" s="31"/>
      <c r="TVY235" s="31"/>
      <c r="TVZ235" s="31"/>
      <c r="TWA235" s="31"/>
      <c r="TWB235" s="31"/>
      <c r="TWC235" s="31"/>
      <c r="TWD235" s="31"/>
      <c r="TWE235" s="31"/>
      <c r="TWF235" s="31"/>
      <c r="TWG235" s="31"/>
      <c r="TWH235" s="31"/>
      <c r="TWI235" s="31"/>
      <c r="TWJ235" s="31"/>
      <c r="TWK235" s="31"/>
      <c r="TWL235" s="31"/>
      <c r="TWM235" s="31"/>
      <c r="TWN235" s="31"/>
      <c r="TWO235" s="31"/>
      <c r="TWP235" s="31"/>
      <c r="TWQ235" s="31"/>
      <c r="TWR235" s="31"/>
      <c r="TWS235" s="31"/>
      <c r="TWT235" s="31"/>
      <c r="TWU235" s="31"/>
      <c r="TWV235" s="31"/>
      <c r="TWW235" s="31"/>
      <c r="TWX235" s="31"/>
      <c r="TWY235" s="31"/>
      <c r="TWZ235" s="31"/>
      <c r="TXA235" s="31"/>
      <c r="TXB235" s="31"/>
      <c r="TXC235" s="31"/>
      <c r="TXD235" s="31"/>
      <c r="TXE235" s="31"/>
      <c r="TXF235" s="31"/>
      <c r="TXG235" s="31"/>
      <c r="TXH235" s="31"/>
      <c r="TXI235" s="31"/>
      <c r="TXJ235" s="31"/>
      <c r="TXK235" s="31"/>
      <c r="TXL235" s="31"/>
      <c r="TXM235" s="31"/>
      <c r="TXN235" s="31"/>
      <c r="TXO235" s="31"/>
      <c r="TXP235" s="31"/>
      <c r="TXQ235" s="31"/>
      <c r="TXR235" s="31"/>
      <c r="TXS235" s="31"/>
      <c r="TXT235" s="31"/>
      <c r="TXU235" s="31"/>
      <c r="TXV235" s="31"/>
      <c r="TXW235" s="31"/>
      <c r="TXX235" s="31"/>
      <c r="TXY235" s="31"/>
      <c r="TXZ235" s="31"/>
      <c r="TYA235" s="31"/>
      <c r="TYB235" s="31"/>
      <c r="TYC235" s="31"/>
      <c r="TYD235" s="31"/>
      <c r="TYE235" s="31"/>
      <c r="TYF235" s="31"/>
      <c r="TYG235" s="31"/>
      <c r="TYH235" s="31"/>
      <c r="TYI235" s="31"/>
      <c r="TYJ235" s="31"/>
      <c r="TYK235" s="31"/>
      <c r="TYL235" s="31"/>
      <c r="TYM235" s="31"/>
      <c r="TYN235" s="31"/>
      <c r="TYO235" s="31"/>
      <c r="TYP235" s="31"/>
      <c r="TYQ235" s="31"/>
      <c r="TYR235" s="31"/>
      <c r="TYS235" s="31"/>
      <c r="TYT235" s="31"/>
      <c r="TYU235" s="31"/>
      <c r="TYV235" s="31"/>
      <c r="TYW235" s="31"/>
      <c r="TYX235" s="31"/>
      <c r="TYY235" s="31"/>
      <c r="TYZ235" s="31"/>
      <c r="TZA235" s="31"/>
      <c r="TZB235" s="31"/>
      <c r="TZC235" s="31"/>
      <c r="TZD235" s="31"/>
      <c r="TZE235" s="31"/>
      <c r="TZF235" s="31"/>
      <c r="TZG235" s="31"/>
      <c r="TZH235" s="31"/>
      <c r="TZI235" s="31"/>
      <c r="TZJ235" s="31"/>
      <c r="TZK235" s="31"/>
      <c r="TZL235" s="31"/>
      <c r="TZM235" s="31"/>
      <c r="TZN235" s="31"/>
      <c r="TZO235" s="31"/>
      <c r="TZP235" s="31"/>
      <c r="TZQ235" s="31"/>
      <c r="TZR235" s="31"/>
      <c r="TZS235" s="31"/>
      <c r="TZT235" s="31"/>
      <c r="TZU235" s="31"/>
      <c r="TZV235" s="31"/>
      <c r="TZW235" s="31"/>
      <c r="TZX235" s="31"/>
      <c r="TZY235" s="31"/>
      <c r="TZZ235" s="31"/>
      <c r="UAA235" s="31"/>
      <c r="UAB235" s="31"/>
      <c r="UAC235" s="31"/>
      <c r="UAD235" s="31"/>
      <c r="UAE235" s="31"/>
      <c r="UAF235" s="31"/>
      <c r="UAG235" s="31"/>
      <c r="UAH235" s="31"/>
      <c r="UAI235" s="31"/>
      <c r="UAJ235" s="31"/>
      <c r="UAK235" s="31"/>
      <c r="UAL235" s="31"/>
      <c r="UAM235" s="31"/>
      <c r="UAN235" s="31"/>
      <c r="UAO235" s="31"/>
      <c r="UAP235" s="31"/>
      <c r="UAQ235" s="31"/>
      <c r="UAR235" s="31"/>
      <c r="UAS235" s="31"/>
      <c r="UAT235" s="31"/>
      <c r="UAU235" s="31"/>
      <c r="UAV235" s="31"/>
      <c r="UAW235" s="31"/>
      <c r="UAX235" s="31"/>
      <c r="UAY235" s="31"/>
      <c r="UAZ235" s="31"/>
      <c r="UBA235" s="31"/>
      <c r="UBB235" s="31"/>
      <c r="UBC235" s="31"/>
      <c r="UBD235" s="31"/>
      <c r="UBE235" s="31"/>
      <c r="UBF235" s="31"/>
      <c r="UBG235" s="31"/>
      <c r="UBH235" s="31"/>
      <c r="UBI235" s="31"/>
      <c r="UBJ235" s="31"/>
      <c r="UBK235" s="31"/>
      <c r="UBL235" s="31"/>
      <c r="UBM235" s="31"/>
      <c r="UBN235" s="31"/>
      <c r="UBO235" s="31"/>
      <c r="UBP235" s="31"/>
      <c r="UBQ235" s="31"/>
      <c r="UBR235" s="31"/>
      <c r="UBS235" s="31"/>
      <c r="UBT235" s="31"/>
      <c r="UBU235" s="31"/>
      <c r="UBV235" s="31"/>
      <c r="UBW235" s="31"/>
      <c r="UBX235" s="31"/>
      <c r="UBY235" s="31"/>
      <c r="UBZ235" s="31"/>
      <c r="UCA235" s="31"/>
      <c r="UCB235" s="31"/>
      <c r="UCC235" s="31"/>
      <c r="UCD235" s="31"/>
      <c r="UCE235" s="31"/>
      <c r="UCF235" s="31"/>
      <c r="UCG235" s="31"/>
      <c r="UCH235" s="31"/>
      <c r="UCI235" s="31"/>
      <c r="UCJ235" s="31"/>
      <c r="UCK235" s="31"/>
      <c r="UCL235" s="31"/>
      <c r="UCM235" s="31"/>
      <c r="UCN235" s="31"/>
      <c r="UCO235" s="31"/>
      <c r="UCP235" s="31"/>
      <c r="UCQ235" s="31"/>
      <c r="UCR235" s="31"/>
      <c r="UCS235" s="31"/>
      <c r="UCT235" s="31"/>
      <c r="UCU235" s="31"/>
      <c r="UCV235" s="31"/>
      <c r="UCW235" s="31"/>
      <c r="UCX235" s="31"/>
      <c r="UCY235" s="31"/>
      <c r="UCZ235" s="31"/>
      <c r="UDA235" s="31"/>
      <c r="UDB235" s="31"/>
      <c r="UDC235" s="31"/>
      <c r="UDD235" s="31"/>
      <c r="UDE235" s="31"/>
      <c r="UDF235" s="31"/>
      <c r="UDG235" s="31"/>
      <c r="UDH235" s="31"/>
      <c r="UDI235" s="31"/>
      <c r="UDJ235" s="31"/>
      <c r="UDK235" s="31"/>
      <c r="UDL235" s="31"/>
      <c r="UDM235" s="31"/>
      <c r="UDN235" s="31"/>
      <c r="UDO235" s="31"/>
      <c r="UDP235" s="31"/>
      <c r="UDQ235" s="31"/>
      <c r="UDR235" s="31"/>
      <c r="UDS235" s="31"/>
      <c r="UDT235" s="31"/>
      <c r="UDU235" s="31"/>
      <c r="UDV235" s="31"/>
      <c r="UDW235" s="31"/>
      <c r="UDX235" s="31"/>
      <c r="UDY235" s="31"/>
      <c r="UDZ235" s="31"/>
      <c r="UEA235" s="31"/>
      <c r="UEB235" s="31"/>
      <c r="UEC235" s="31"/>
      <c r="UED235" s="31"/>
      <c r="UEE235" s="31"/>
      <c r="UEF235" s="31"/>
      <c r="UEG235" s="31"/>
      <c r="UEH235" s="31"/>
      <c r="UEI235" s="31"/>
      <c r="UEJ235" s="31"/>
      <c r="UEK235" s="31"/>
      <c r="UEL235" s="31"/>
      <c r="UEM235" s="31"/>
      <c r="UEN235" s="31"/>
      <c r="UEO235" s="31"/>
      <c r="UEP235" s="31"/>
      <c r="UEQ235" s="31"/>
      <c r="UER235" s="31"/>
      <c r="UES235" s="31"/>
      <c r="UET235" s="31"/>
      <c r="UEU235" s="31"/>
      <c r="UEV235" s="31"/>
      <c r="UEW235" s="31"/>
      <c r="UEX235" s="31"/>
      <c r="UEY235" s="31"/>
      <c r="UEZ235" s="31"/>
      <c r="UFA235" s="31"/>
      <c r="UFB235" s="31"/>
      <c r="UFC235" s="31"/>
      <c r="UFD235" s="31"/>
      <c r="UFE235" s="31"/>
      <c r="UFF235" s="31"/>
      <c r="UFG235" s="31"/>
      <c r="UFH235" s="31"/>
      <c r="UFI235" s="31"/>
      <c r="UFJ235" s="31"/>
      <c r="UFK235" s="31"/>
      <c r="UFL235" s="31"/>
      <c r="UFM235" s="31"/>
      <c r="UFN235" s="31"/>
      <c r="UFO235" s="31"/>
      <c r="UFP235" s="31"/>
      <c r="UFQ235" s="31"/>
      <c r="UFR235" s="31"/>
      <c r="UFS235" s="31"/>
      <c r="UFT235" s="31"/>
      <c r="UFU235" s="31"/>
      <c r="UFV235" s="31"/>
      <c r="UFW235" s="31"/>
      <c r="UFX235" s="31"/>
      <c r="UFY235" s="31"/>
      <c r="UFZ235" s="31"/>
      <c r="UGA235" s="31"/>
      <c r="UGB235" s="31"/>
      <c r="UGC235" s="31"/>
      <c r="UGD235" s="31"/>
      <c r="UGE235" s="31"/>
      <c r="UGF235" s="31"/>
      <c r="UGG235" s="31"/>
      <c r="UGH235" s="31"/>
      <c r="UGI235" s="31"/>
      <c r="UGJ235" s="31"/>
      <c r="UGK235" s="31"/>
      <c r="UGL235" s="31"/>
      <c r="UGM235" s="31"/>
      <c r="UGN235" s="31"/>
      <c r="UGO235" s="31"/>
      <c r="UGP235" s="31"/>
      <c r="UGQ235" s="31"/>
      <c r="UGR235" s="31"/>
      <c r="UGS235" s="31"/>
      <c r="UGT235" s="31"/>
      <c r="UGU235" s="31"/>
      <c r="UGV235" s="31"/>
      <c r="UGW235" s="31"/>
      <c r="UGX235" s="31"/>
      <c r="UGY235" s="31"/>
      <c r="UGZ235" s="31"/>
      <c r="UHA235" s="31"/>
      <c r="UHB235" s="31"/>
      <c r="UHC235" s="31"/>
      <c r="UHD235" s="31"/>
      <c r="UHE235" s="31"/>
      <c r="UHF235" s="31"/>
      <c r="UHG235" s="31"/>
      <c r="UHH235" s="31"/>
      <c r="UHI235" s="31"/>
      <c r="UHJ235" s="31"/>
      <c r="UHK235" s="31"/>
      <c r="UHL235" s="31"/>
      <c r="UHM235" s="31"/>
      <c r="UHN235" s="31"/>
      <c r="UHO235" s="31"/>
      <c r="UHP235" s="31"/>
      <c r="UHQ235" s="31"/>
      <c r="UHR235" s="31"/>
      <c r="UHS235" s="31"/>
      <c r="UHT235" s="31"/>
      <c r="UHU235" s="31"/>
      <c r="UHV235" s="31"/>
      <c r="UHW235" s="31"/>
      <c r="UHX235" s="31"/>
      <c r="UHY235" s="31"/>
      <c r="UHZ235" s="31"/>
      <c r="UIA235" s="31"/>
      <c r="UIB235" s="31"/>
      <c r="UIC235" s="31"/>
      <c r="UID235" s="31"/>
      <c r="UIE235" s="31"/>
      <c r="UIF235" s="31"/>
      <c r="UIG235" s="31"/>
      <c r="UIH235" s="31"/>
      <c r="UII235" s="31"/>
      <c r="UIJ235" s="31"/>
      <c r="UIK235" s="31"/>
      <c r="UIL235" s="31"/>
      <c r="UIM235" s="31"/>
      <c r="UIN235" s="31"/>
      <c r="UIO235" s="31"/>
      <c r="UIP235" s="31"/>
      <c r="UIQ235" s="31"/>
      <c r="UIR235" s="31"/>
      <c r="UIS235" s="31"/>
      <c r="UIT235" s="31"/>
      <c r="UIU235" s="31"/>
      <c r="UIV235" s="31"/>
      <c r="UIW235" s="31"/>
      <c r="UIX235" s="31"/>
      <c r="UIY235" s="31"/>
      <c r="UIZ235" s="31"/>
      <c r="UJA235" s="31"/>
      <c r="UJB235" s="31"/>
      <c r="UJC235" s="31"/>
      <c r="UJD235" s="31"/>
      <c r="UJE235" s="31"/>
      <c r="UJF235" s="31"/>
      <c r="UJG235" s="31"/>
      <c r="UJH235" s="31"/>
      <c r="UJI235" s="31"/>
      <c r="UJJ235" s="31"/>
      <c r="UJK235" s="31"/>
      <c r="UJL235" s="31"/>
      <c r="UJM235" s="31"/>
      <c r="UJN235" s="31"/>
      <c r="UJO235" s="31"/>
      <c r="UJP235" s="31"/>
      <c r="UJQ235" s="31"/>
      <c r="UJR235" s="31"/>
      <c r="UJS235" s="31"/>
      <c r="UJT235" s="31"/>
      <c r="UJU235" s="31"/>
      <c r="UJV235" s="31"/>
      <c r="UJW235" s="31"/>
      <c r="UJX235" s="31"/>
      <c r="UJY235" s="31"/>
      <c r="UJZ235" s="31"/>
      <c r="UKA235" s="31"/>
      <c r="UKB235" s="31"/>
      <c r="UKC235" s="31"/>
      <c r="UKD235" s="31"/>
      <c r="UKE235" s="31"/>
      <c r="UKF235" s="31"/>
      <c r="UKG235" s="31"/>
      <c r="UKH235" s="31"/>
      <c r="UKI235" s="31"/>
      <c r="UKJ235" s="31"/>
      <c r="UKK235" s="31"/>
      <c r="UKL235" s="31"/>
      <c r="UKM235" s="31"/>
      <c r="UKN235" s="31"/>
      <c r="UKO235" s="31"/>
      <c r="UKP235" s="31"/>
      <c r="UKQ235" s="31"/>
      <c r="UKR235" s="31"/>
      <c r="UKS235" s="31"/>
      <c r="UKT235" s="31"/>
      <c r="UKU235" s="31"/>
      <c r="UKV235" s="31"/>
      <c r="UKW235" s="31"/>
      <c r="UKX235" s="31"/>
      <c r="UKY235" s="31"/>
      <c r="UKZ235" s="31"/>
      <c r="ULA235" s="31"/>
      <c r="ULB235" s="31"/>
      <c r="ULC235" s="31"/>
      <c r="ULD235" s="31"/>
      <c r="ULE235" s="31"/>
      <c r="ULF235" s="31"/>
      <c r="ULG235" s="31"/>
      <c r="ULH235" s="31"/>
      <c r="ULI235" s="31"/>
      <c r="ULJ235" s="31"/>
      <c r="ULK235" s="31"/>
      <c r="ULL235" s="31"/>
      <c r="ULM235" s="31"/>
      <c r="ULN235" s="31"/>
      <c r="ULO235" s="31"/>
      <c r="ULP235" s="31"/>
      <c r="ULQ235" s="31"/>
      <c r="ULR235" s="31"/>
      <c r="ULS235" s="31"/>
      <c r="ULT235" s="31"/>
      <c r="ULU235" s="31"/>
      <c r="ULV235" s="31"/>
      <c r="ULW235" s="31"/>
      <c r="ULX235" s="31"/>
      <c r="ULY235" s="31"/>
      <c r="ULZ235" s="31"/>
      <c r="UMA235" s="31"/>
      <c r="UMB235" s="31"/>
      <c r="UMC235" s="31"/>
      <c r="UMD235" s="31"/>
      <c r="UME235" s="31"/>
      <c r="UMF235" s="31"/>
      <c r="UMG235" s="31"/>
      <c r="UMH235" s="31"/>
      <c r="UMI235" s="31"/>
      <c r="UMJ235" s="31"/>
      <c r="UMK235" s="31"/>
      <c r="UML235" s="31"/>
      <c r="UMM235" s="31"/>
      <c r="UMN235" s="31"/>
      <c r="UMO235" s="31"/>
      <c r="UMP235" s="31"/>
      <c r="UMQ235" s="31"/>
      <c r="UMR235" s="31"/>
      <c r="UMS235" s="31"/>
      <c r="UMT235" s="31"/>
      <c r="UMU235" s="31"/>
      <c r="UMV235" s="31"/>
      <c r="UMW235" s="31"/>
      <c r="UMX235" s="31"/>
      <c r="UMY235" s="31"/>
      <c r="UMZ235" s="31"/>
      <c r="UNA235" s="31"/>
      <c r="UNB235" s="31"/>
      <c r="UNC235" s="31"/>
      <c r="UND235" s="31"/>
      <c r="UNE235" s="31"/>
      <c r="UNF235" s="31"/>
      <c r="UNG235" s="31"/>
      <c r="UNH235" s="31"/>
      <c r="UNI235" s="31"/>
      <c r="UNJ235" s="31"/>
      <c r="UNK235" s="31"/>
      <c r="UNL235" s="31"/>
      <c r="UNM235" s="31"/>
      <c r="UNN235" s="31"/>
      <c r="UNO235" s="31"/>
      <c r="UNP235" s="31"/>
      <c r="UNQ235" s="31"/>
      <c r="UNR235" s="31"/>
      <c r="UNS235" s="31"/>
      <c r="UNT235" s="31"/>
      <c r="UNU235" s="31"/>
      <c r="UNV235" s="31"/>
      <c r="UNW235" s="31"/>
      <c r="UNX235" s="31"/>
      <c r="UNY235" s="31"/>
      <c r="UNZ235" s="31"/>
      <c r="UOA235" s="31"/>
      <c r="UOB235" s="31"/>
      <c r="UOC235" s="31"/>
      <c r="UOD235" s="31"/>
      <c r="UOE235" s="31"/>
      <c r="UOF235" s="31"/>
      <c r="UOG235" s="31"/>
      <c r="UOH235" s="31"/>
      <c r="UOI235" s="31"/>
      <c r="UOJ235" s="31"/>
      <c r="UOK235" s="31"/>
      <c r="UOL235" s="31"/>
      <c r="UOM235" s="31"/>
      <c r="UON235" s="31"/>
      <c r="UOO235" s="31"/>
      <c r="UOP235" s="31"/>
      <c r="UOQ235" s="31"/>
      <c r="UOR235" s="31"/>
      <c r="UOS235" s="31"/>
      <c r="UOT235" s="31"/>
      <c r="UOU235" s="31"/>
      <c r="UOV235" s="31"/>
      <c r="UOW235" s="31"/>
      <c r="UOX235" s="31"/>
      <c r="UOY235" s="31"/>
      <c r="UOZ235" s="31"/>
      <c r="UPA235" s="31"/>
      <c r="UPB235" s="31"/>
      <c r="UPC235" s="31"/>
      <c r="UPD235" s="31"/>
      <c r="UPE235" s="31"/>
      <c r="UPF235" s="31"/>
      <c r="UPG235" s="31"/>
      <c r="UPH235" s="31"/>
      <c r="UPI235" s="31"/>
      <c r="UPJ235" s="31"/>
      <c r="UPK235" s="31"/>
      <c r="UPL235" s="31"/>
      <c r="UPM235" s="31"/>
      <c r="UPN235" s="31"/>
      <c r="UPO235" s="31"/>
      <c r="UPP235" s="31"/>
      <c r="UPQ235" s="31"/>
      <c r="UPR235" s="31"/>
      <c r="UPS235" s="31"/>
      <c r="UPT235" s="31"/>
      <c r="UPU235" s="31"/>
      <c r="UPV235" s="31"/>
      <c r="UPW235" s="31"/>
      <c r="UPX235" s="31"/>
      <c r="UPY235" s="31"/>
      <c r="UPZ235" s="31"/>
      <c r="UQA235" s="31"/>
      <c r="UQB235" s="31"/>
      <c r="UQC235" s="31"/>
      <c r="UQD235" s="31"/>
      <c r="UQE235" s="31"/>
      <c r="UQF235" s="31"/>
      <c r="UQG235" s="31"/>
      <c r="UQH235" s="31"/>
      <c r="UQI235" s="31"/>
      <c r="UQJ235" s="31"/>
      <c r="UQK235" s="31"/>
      <c r="UQL235" s="31"/>
      <c r="UQM235" s="31"/>
      <c r="UQN235" s="31"/>
      <c r="UQO235" s="31"/>
      <c r="UQP235" s="31"/>
      <c r="UQQ235" s="31"/>
      <c r="UQR235" s="31"/>
      <c r="UQS235" s="31"/>
      <c r="UQT235" s="31"/>
      <c r="UQU235" s="31"/>
      <c r="UQV235" s="31"/>
      <c r="UQW235" s="31"/>
      <c r="UQX235" s="31"/>
      <c r="UQY235" s="31"/>
      <c r="UQZ235" s="31"/>
      <c r="URA235" s="31"/>
      <c r="URB235" s="31"/>
      <c r="URC235" s="31"/>
      <c r="URD235" s="31"/>
      <c r="URE235" s="31"/>
      <c r="URF235" s="31"/>
      <c r="URG235" s="31"/>
      <c r="URH235" s="31"/>
      <c r="URI235" s="31"/>
      <c r="URJ235" s="31"/>
      <c r="URK235" s="31"/>
      <c r="URL235" s="31"/>
      <c r="URM235" s="31"/>
      <c r="URN235" s="31"/>
      <c r="URO235" s="31"/>
      <c r="URP235" s="31"/>
      <c r="URQ235" s="31"/>
      <c r="URR235" s="31"/>
      <c r="URS235" s="31"/>
      <c r="URT235" s="31"/>
      <c r="URU235" s="31"/>
      <c r="URV235" s="31"/>
      <c r="URW235" s="31"/>
      <c r="URX235" s="31"/>
      <c r="URY235" s="31"/>
      <c r="URZ235" s="31"/>
      <c r="USA235" s="31"/>
      <c r="USB235" s="31"/>
      <c r="USC235" s="31"/>
      <c r="USD235" s="31"/>
      <c r="USE235" s="31"/>
      <c r="USF235" s="31"/>
      <c r="USG235" s="31"/>
      <c r="USH235" s="31"/>
      <c r="USI235" s="31"/>
      <c r="USJ235" s="31"/>
      <c r="USK235" s="31"/>
      <c r="USL235" s="31"/>
      <c r="USM235" s="31"/>
      <c r="USN235" s="31"/>
      <c r="USO235" s="31"/>
      <c r="USP235" s="31"/>
      <c r="USQ235" s="31"/>
      <c r="USR235" s="31"/>
      <c r="USS235" s="31"/>
      <c r="UST235" s="31"/>
      <c r="USU235" s="31"/>
      <c r="USV235" s="31"/>
      <c r="USW235" s="31"/>
      <c r="USX235" s="31"/>
      <c r="USY235" s="31"/>
      <c r="USZ235" s="31"/>
      <c r="UTA235" s="31"/>
      <c r="UTB235" s="31"/>
      <c r="UTC235" s="31"/>
      <c r="UTD235" s="31"/>
      <c r="UTE235" s="31"/>
      <c r="UTF235" s="31"/>
      <c r="UTG235" s="31"/>
      <c r="UTH235" s="31"/>
      <c r="UTI235" s="31"/>
      <c r="UTJ235" s="31"/>
      <c r="UTK235" s="31"/>
      <c r="UTL235" s="31"/>
      <c r="UTM235" s="31"/>
      <c r="UTN235" s="31"/>
      <c r="UTO235" s="31"/>
      <c r="UTP235" s="31"/>
      <c r="UTQ235" s="31"/>
      <c r="UTR235" s="31"/>
      <c r="UTS235" s="31"/>
      <c r="UTT235" s="31"/>
      <c r="UTU235" s="31"/>
      <c r="UTV235" s="31"/>
      <c r="UTW235" s="31"/>
      <c r="UTX235" s="31"/>
      <c r="UTY235" s="31"/>
      <c r="UTZ235" s="31"/>
      <c r="UUA235" s="31"/>
      <c r="UUB235" s="31"/>
      <c r="UUC235" s="31"/>
      <c r="UUD235" s="31"/>
      <c r="UUE235" s="31"/>
      <c r="UUF235" s="31"/>
      <c r="UUG235" s="31"/>
      <c r="UUH235" s="31"/>
      <c r="UUI235" s="31"/>
      <c r="UUJ235" s="31"/>
      <c r="UUK235" s="31"/>
      <c r="UUL235" s="31"/>
      <c r="UUM235" s="31"/>
      <c r="UUN235" s="31"/>
      <c r="UUO235" s="31"/>
      <c r="UUP235" s="31"/>
      <c r="UUQ235" s="31"/>
      <c r="UUR235" s="31"/>
      <c r="UUS235" s="31"/>
      <c r="UUT235" s="31"/>
      <c r="UUU235" s="31"/>
      <c r="UUV235" s="31"/>
      <c r="UUW235" s="31"/>
      <c r="UUX235" s="31"/>
      <c r="UUY235" s="31"/>
      <c r="UUZ235" s="31"/>
      <c r="UVA235" s="31"/>
      <c r="UVB235" s="31"/>
      <c r="UVC235" s="31"/>
      <c r="UVD235" s="31"/>
      <c r="UVE235" s="31"/>
      <c r="UVF235" s="31"/>
      <c r="UVG235" s="31"/>
      <c r="UVH235" s="31"/>
      <c r="UVI235" s="31"/>
      <c r="UVJ235" s="31"/>
      <c r="UVK235" s="31"/>
      <c r="UVL235" s="31"/>
      <c r="UVM235" s="31"/>
      <c r="UVN235" s="31"/>
      <c r="UVO235" s="31"/>
      <c r="UVP235" s="31"/>
      <c r="UVQ235" s="31"/>
      <c r="UVR235" s="31"/>
      <c r="UVS235" s="31"/>
      <c r="UVT235" s="31"/>
      <c r="UVU235" s="31"/>
      <c r="UVV235" s="31"/>
      <c r="UVW235" s="31"/>
      <c r="UVX235" s="31"/>
      <c r="UVY235" s="31"/>
      <c r="UVZ235" s="31"/>
      <c r="UWA235" s="31"/>
      <c r="UWB235" s="31"/>
      <c r="UWC235" s="31"/>
      <c r="UWD235" s="31"/>
      <c r="UWE235" s="31"/>
      <c r="UWF235" s="31"/>
      <c r="UWG235" s="31"/>
      <c r="UWH235" s="31"/>
      <c r="UWI235" s="31"/>
      <c r="UWJ235" s="31"/>
      <c r="UWK235" s="31"/>
      <c r="UWL235" s="31"/>
      <c r="UWM235" s="31"/>
      <c r="UWN235" s="31"/>
      <c r="UWO235" s="31"/>
      <c r="UWP235" s="31"/>
      <c r="UWQ235" s="31"/>
      <c r="UWR235" s="31"/>
      <c r="UWS235" s="31"/>
      <c r="UWT235" s="31"/>
      <c r="UWU235" s="31"/>
      <c r="UWV235" s="31"/>
      <c r="UWW235" s="31"/>
      <c r="UWX235" s="31"/>
      <c r="UWY235" s="31"/>
      <c r="UWZ235" s="31"/>
      <c r="UXA235" s="31"/>
      <c r="UXB235" s="31"/>
      <c r="UXC235" s="31"/>
      <c r="UXD235" s="31"/>
      <c r="UXE235" s="31"/>
      <c r="UXF235" s="31"/>
      <c r="UXG235" s="31"/>
      <c r="UXH235" s="31"/>
      <c r="UXI235" s="31"/>
      <c r="UXJ235" s="31"/>
      <c r="UXK235" s="31"/>
      <c r="UXL235" s="31"/>
      <c r="UXM235" s="31"/>
      <c r="UXN235" s="31"/>
      <c r="UXO235" s="31"/>
      <c r="UXP235" s="31"/>
      <c r="UXQ235" s="31"/>
      <c r="UXR235" s="31"/>
      <c r="UXS235" s="31"/>
      <c r="UXT235" s="31"/>
      <c r="UXU235" s="31"/>
      <c r="UXV235" s="31"/>
      <c r="UXW235" s="31"/>
      <c r="UXX235" s="31"/>
      <c r="UXY235" s="31"/>
      <c r="UXZ235" s="31"/>
      <c r="UYA235" s="31"/>
      <c r="UYB235" s="31"/>
      <c r="UYC235" s="31"/>
      <c r="UYD235" s="31"/>
      <c r="UYE235" s="31"/>
      <c r="UYF235" s="31"/>
      <c r="UYG235" s="31"/>
      <c r="UYH235" s="31"/>
      <c r="UYI235" s="31"/>
      <c r="UYJ235" s="31"/>
      <c r="UYK235" s="31"/>
      <c r="UYL235" s="31"/>
      <c r="UYM235" s="31"/>
      <c r="UYN235" s="31"/>
      <c r="UYO235" s="31"/>
      <c r="UYP235" s="31"/>
      <c r="UYQ235" s="31"/>
      <c r="UYR235" s="31"/>
      <c r="UYS235" s="31"/>
      <c r="UYT235" s="31"/>
      <c r="UYU235" s="31"/>
      <c r="UYV235" s="31"/>
      <c r="UYW235" s="31"/>
      <c r="UYX235" s="31"/>
      <c r="UYY235" s="31"/>
      <c r="UYZ235" s="31"/>
      <c r="UZA235" s="31"/>
      <c r="UZB235" s="31"/>
      <c r="UZC235" s="31"/>
      <c r="UZD235" s="31"/>
      <c r="UZE235" s="31"/>
      <c r="UZF235" s="31"/>
      <c r="UZG235" s="31"/>
      <c r="UZH235" s="31"/>
      <c r="UZI235" s="31"/>
      <c r="UZJ235" s="31"/>
      <c r="UZK235" s="31"/>
      <c r="UZL235" s="31"/>
      <c r="UZM235" s="31"/>
      <c r="UZN235" s="31"/>
      <c r="UZO235" s="31"/>
      <c r="UZP235" s="31"/>
      <c r="UZQ235" s="31"/>
      <c r="UZR235" s="31"/>
      <c r="UZS235" s="31"/>
      <c r="UZT235" s="31"/>
      <c r="UZU235" s="31"/>
      <c r="UZV235" s="31"/>
      <c r="UZW235" s="31"/>
      <c r="UZX235" s="31"/>
      <c r="UZY235" s="31"/>
      <c r="UZZ235" s="31"/>
      <c r="VAA235" s="31"/>
      <c r="VAB235" s="31"/>
      <c r="VAC235" s="31"/>
      <c r="VAD235" s="31"/>
      <c r="VAE235" s="31"/>
      <c r="VAF235" s="31"/>
      <c r="VAG235" s="31"/>
      <c r="VAH235" s="31"/>
      <c r="VAI235" s="31"/>
      <c r="VAJ235" s="31"/>
      <c r="VAK235" s="31"/>
      <c r="VAL235" s="31"/>
      <c r="VAM235" s="31"/>
      <c r="VAN235" s="31"/>
      <c r="VAO235" s="31"/>
      <c r="VAP235" s="31"/>
      <c r="VAQ235" s="31"/>
      <c r="VAR235" s="31"/>
      <c r="VAS235" s="31"/>
      <c r="VAT235" s="31"/>
      <c r="VAU235" s="31"/>
      <c r="VAV235" s="31"/>
      <c r="VAW235" s="31"/>
      <c r="VAX235" s="31"/>
      <c r="VAY235" s="31"/>
      <c r="VAZ235" s="31"/>
      <c r="VBA235" s="31"/>
      <c r="VBB235" s="31"/>
      <c r="VBC235" s="31"/>
      <c r="VBD235" s="31"/>
      <c r="VBE235" s="31"/>
      <c r="VBF235" s="31"/>
      <c r="VBG235" s="31"/>
      <c r="VBH235" s="31"/>
      <c r="VBI235" s="31"/>
      <c r="VBJ235" s="31"/>
      <c r="VBK235" s="31"/>
      <c r="VBL235" s="31"/>
      <c r="VBM235" s="31"/>
      <c r="VBN235" s="31"/>
      <c r="VBO235" s="31"/>
      <c r="VBP235" s="31"/>
      <c r="VBQ235" s="31"/>
      <c r="VBR235" s="31"/>
      <c r="VBS235" s="31"/>
      <c r="VBT235" s="31"/>
      <c r="VBU235" s="31"/>
      <c r="VBV235" s="31"/>
      <c r="VBW235" s="31"/>
      <c r="VBX235" s="31"/>
      <c r="VBY235" s="31"/>
      <c r="VBZ235" s="31"/>
      <c r="VCA235" s="31"/>
      <c r="VCB235" s="31"/>
      <c r="VCC235" s="31"/>
      <c r="VCD235" s="31"/>
      <c r="VCE235" s="31"/>
      <c r="VCF235" s="31"/>
      <c r="VCG235" s="31"/>
      <c r="VCH235" s="31"/>
      <c r="VCI235" s="31"/>
      <c r="VCJ235" s="31"/>
      <c r="VCK235" s="31"/>
      <c r="VCL235" s="31"/>
      <c r="VCM235" s="31"/>
      <c r="VCN235" s="31"/>
      <c r="VCO235" s="31"/>
      <c r="VCP235" s="31"/>
      <c r="VCQ235" s="31"/>
      <c r="VCR235" s="31"/>
      <c r="VCS235" s="31"/>
      <c r="VCT235" s="31"/>
      <c r="VCU235" s="31"/>
      <c r="VCV235" s="31"/>
      <c r="VCW235" s="31"/>
      <c r="VCX235" s="31"/>
      <c r="VCY235" s="31"/>
      <c r="VCZ235" s="31"/>
      <c r="VDA235" s="31"/>
      <c r="VDB235" s="31"/>
      <c r="VDC235" s="31"/>
      <c r="VDD235" s="31"/>
      <c r="VDE235" s="31"/>
      <c r="VDF235" s="31"/>
      <c r="VDG235" s="31"/>
      <c r="VDH235" s="31"/>
      <c r="VDI235" s="31"/>
      <c r="VDJ235" s="31"/>
      <c r="VDK235" s="31"/>
      <c r="VDL235" s="31"/>
      <c r="VDM235" s="31"/>
      <c r="VDN235" s="31"/>
      <c r="VDO235" s="31"/>
      <c r="VDP235" s="31"/>
      <c r="VDQ235" s="31"/>
      <c r="VDR235" s="31"/>
      <c r="VDS235" s="31"/>
      <c r="VDT235" s="31"/>
      <c r="VDU235" s="31"/>
      <c r="VDV235" s="31"/>
      <c r="VDW235" s="31"/>
      <c r="VDX235" s="31"/>
      <c r="VDY235" s="31"/>
      <c r="VDZ235" s="31"/>
      <c r="VEA235" s="31"/>
      <c r="VEB235" s="31"/>
      <c r="VEC235" s="31"/>
      <c r="VED235" s="31"/>
      <c r="VEE235" s="31"/>
      <c r="VEF235" s="31"/>
      <c r="VEG235" s="31"/>
      <c r="VEH235" s="31"/>
      <c r="VEI235" s="31"/>
      <c r="VEJ235" s="31"/>
      <c r="VEK235" s="31"/>
      <c r="VEL235" s="31"/>
      <c r="VEM235" s="31"/>
      <c r="VEN235" s="31"/>
      <c r="VEO235" s="31"/>
      <c r="VEP235" s="31"/>
      <c r="VEQ235" s="31"/>
      <c r="VER235" s="31"/>
      <c r="VES235" s="31"/>
      <c r="VET235" s="31"/>
      <c r="VEU235" s="31"/>
      <c r="VEV235" s="31"/>
      <c r="VEW235" s="31"/>
      <c r="VEX235" s="31"/>
      <c r="VEY235" s="31"/>
      <c r="VEZ235" s="31"/>
      <c r="VFA235" s="31"/>
      <c r="VFB235" s="31"/>
      <c r="VFC235" s="31"/>
      <c r="VFD235" s="31"/>
      <c r="VFE235" s="31"/>
      <c r="VFF235" s="31"/>
      <c r="VFG235" s="31"/>
      <c r="VFH235" s="31"/>
      <c r="VFI235" s="31"/>
      <c r="VFJ235" s="31"/>
      <c r="VFK235" s="31"/>
      <c r="VFL235" s="31"/>
      <c r="VFM235" s="31"/>
      <c r="VFN235" s="31"/>
      <c r="VFO235" s="31"/>
      <c r="VFP235" s="31"/>
      <c r="VFQ235" s="31"/>
      <c r="VFR235" s="31"/>
      <c r="VFS235" s="31"/>
      <c r="VFT235" s="31"/>
      <c r="VFU235" s="31"/>
      <c r="VFV235" s="31"/>
      <c r="VFW235" s="31"/>
      <c r="VFX235" s="31"/>
      <c r="VFY235" s="31"/>
      <c r="VFZ235" s="31"/>
      <c r="VGA235" s="31"/>
      <c r="VGB235" s="31"/>
      <c r="VGC235" s="31"/>
      <c r="VGD235" s="31"/>
      <c r="VGE235" s="31"/>
      <c r="VGF235" s="31"/>
      <c r="VGG235" s="31"/>
      <c r="VGH235" s="31"/>
      <c r="VGI235" s="31"/>
      <c r="VGJ235" s="31"/>
      <c r="VGK235" s="31"/>
      <c r="VGL235" s="31"/>
      <c r="VGM235" s="31"/>
      <c r="VGN235" s="31"/>
      <c r="VGO235" s="31"/>
      <c r="VGP235" s="31"/>
      <c r="VGQ235" s="31"/>
      <c r="VGR235" s="31"/>
      <c r="VGS235" s="31"/>
      <c r="VGT235" s="31"/>
      <c r="VGU235" s="31"/>
      <c r="VGV235" s="31"/>
      <c r="VGW235" s="31"/>
      <c r="VGX235" s="31"/>
      <c r="VGY235" s="31"/>
      <c r="VGZ235" s="31"/>
      <c r="VHA235" s="31"/>
      <c r="VHB235" s="31"/>
      <c r="VHC235" s="31"/>
      <c r="VHD235" s="31"/>
      <c r="VHE235" s="31"/>
      <c r="VHF235" s="31"/>
      <c r="VHG235" s="31"/>
      <c r="VHH235" s="31"/>
      <c r="VHI235" s="31"/>
      <c r="VHJ235" s="31"/>
      <c r="VHK235" s="31"/>
      <c r="VHL235" s="31"/>
      <c r="VHM235" s="31"/>
      <c r="VHN235" s="31"/>
      <c r="VHO235" s="31"/>
      <c r="VHP235" s="31"/>
      <c r="VHQ235" s="31"/>
      <c r="VHR235" s="31"/>
      <c r="VHS235" s="31"/>
      <c r="VHT235" s="31"/>
      <c r="VHU235" s="31"/>
      <c r="VHV235" s="31"/>
      <c r="VHW235" s="31"/>
      <c r="VHX235" s="31"/>
      <c r="VHY235" s="31"/>
      <c r="VHZ235" s="31"/>
      <c r="VIA235" s="31"/>
      <c r="VIB235" s="31"/>
      <c r="VIC235" s="31"/>
      <c r="VID235" s="31"/>
      <c r="VIE235" s="31"/>
      <c r="VIF235" s="31"/>
      <c r="VIG235" s="31"/>
      <c r="VIH235" s="31"/>
      <c r="VII235" s="31"/>
      <c r="VIJ235" s="31"/>
      <c r="VIK235" s="31"/>
      <c r="VIL235" s="31"/>
      <c r="VIM235" s="31"/>
      <c r="VIN235" s="31"/>
      <c r="VIO235" s="31"/>
      <c r="VIP235" s="31"/>
      <c r="VIQ235" s="31"/>
      <c r="VIR235" s="31"/>
      <c r="VIS235" s="31"/>
      <c r="VIT235" s="31"/>
      <c r="VIU235" s="31"/>
      <c r="VIV235" s="31"/>
      <c r="VIW235" s="31"/>
      <c r="VIX235" s="31"/>
      <c r="VIY235" s="31"/>
      <c r="VIZ235" s="31"/>
      <c r="VJA235" s="31"/>
      <c r="VJB235" s="31"/>
      <c r="VJC235" s="31"/>
      <c r="VJD235" s="31"/>
      <c r="VJE235" s="31"/>
      <c r="VJF235" s="31"/>
      <c r="VJG235" s="31"/>
      <c r="VJH235" s="31"/>
      <c r="VJI235" s="31"/>
      <c r="VJJ235" s="31"/>
      <c r="VJK235" s="31"/>
      <c r="VJL235" s="31"/>
      <c r="VJM235" s="31"/>
      <c r="VJN235" s="31"/>
      <c r="VJO235" s="31"/>
      <c r="VJP235" s="31"/>
      <c r="VJQ235" s="31"/>
      <c r="VJR235" s="31"/>
      <c r="VJS235" s="31"/>
      <c r="VJT235" s="31"/>
      <c r="VJU235" s="31"/>
      <c r="VJV235" s="31"/>
      <c r="VJW235" s="31"/>
      <c r="VJX235" s="31"/>
      <c r="VJY235" s="31"/>
      <c r="VJZ235" s="31"/>
      <c r="VKA235" s="31"/>
      <c r="VKB235" s="31"/>
      <c r="VKC235" s="31"/>
      <c r="VKD235" s="31"/>
      <c r="VKE235" s="31"/>
      <c r="VKF235" s="31"/>
      <c r="VKG235" s="31"/>
      <c r="VKH235" s="31"/>
      <c r="VKI235" s="31"/>
      <c r="VKJ235" s="31"/>
      <c r="VKK235" s="31"/>
      <c r="VKL235" s="31"/>
      <c r="VKM235" s="31"/>
      <c r="VKN235" s="31"/>
      <c r="VKO235" s="31"/>
      <c r="VKP235" s="31"/>
      <c r="VKQ235" s="31"/>
      <c r="VKR235" s="31"/>
      <c r="VKS235" s="31"/>
      <c r="VKT235" s="31"/>
      <c r="VKU235" s="31"/>
      <c r="VKV235" s="31"/>
      <c r="VKW235" s="31"/>
      <c r="VKX235" s="31"/>
      <c r="VKY235" s="31"/>
      <c r="VKZ235" s="31"/>
      <c r="VLA235" s="31"/>
      <c r="VLB235" s="31"/>
      <c r="VLC235" s="31"/>
      <c r="VLD235" s="31"/>
      <c r="VLE235" s="31"/>
      <c r="VLF235" s="31"/>
      <c r="VLG235" s="31"/>
      <c r="VLH235" s="31"/>
      <c r="VLI235" s="31"/>
      <c r="VLJ235" s="31"/>
      <c r="VLK235" s="31"/>
      <c r="VLL235" s="31"/>
      <c r="VLM235" s="31"/>
      <c r="VLN235" s="31"/>
      <c r="VLO235" s="31"/>
      <c r="VLP235" s="31"/>
      <c r="VLQ235" s="31"/>
      <c r="VLR235" s="31"/>
      <c r="VLS235" s="31"/>
      <c r="VLT235" s="31"/>
      <c r="VLU235" s="31"/>
      <c r="VLV235" s="31"/>
      <c r="VLW235" s="31"/>
      <c r="VLX235" s="31"/>
      <c r="VLY235" s="31"/>
      <c r="VLZ235" s="31"/>
      <c r="VMA235" s="31"/>
      <c r="VMB235" s="31"/>
      <c r="VMC235" s="31"/>
      <c r="VMD235" s="31"/>
      <c r="VME235" s="31"/>
      <c r="VMF235" s="31"/>
      <c r="VMG235" s="31"/>
      <c r="VMH235" s="31"/>
      <c r="VMI235" s="31"/>
      <c r="VMJ235" s="31"/>
      <c r="VMK235" s="31"/>
      <c r="VML235" s="31"/>
      <c r="VMM235" s="31"/>
      <c r="VMN235" s="31"/>
      <c r="VMO235" s="31"/>
      <c r="VMP235" s="31"/>
      <c r="VMQ235" s="31"/>
      <c r="VMR235" s="31"/>
      <c r="VMS235" s="31"/>
      <c r="VMT235" s="31"/>
      <c r="VMU235" s="31"/>
      <c r="VMV235" s="31"/>
      <c r="VMW235" s="31"/>
      <c r="VMX235" s="31"/>
      <c r="VMY235" s="31"/>
      <c r="VMZ235" s="31"/>
      <c r="VNA235" s="31"/>
      <c r="VNB235" s="31"/>
      <c r="VNC235" s="31"/>
      <c r="VND235" s="31"/>
      <c r="VNE235" s="31"/>
      <c r="VNF235" s="31"/>
      <c r="VNG235" s="31"/>
      <c r="VNH235" s="31"/>
      <c r="VNI235" s="31"/>
      <c r="VNJ235" s="31"/>
      <c r="VNK235" s="31"/>
      <c r="VNL235" s="31"/>
      <c r="VNM235" s="31"/>
      <c r="VNN235" s="31"/>
      <c r="VNO235" s="31"/>
      <c r="VNP235" s="31"/>
      <c r="VNQ235" s="31"/>
      <c r="VNR235" s="31"/>
      <c r="VNS235" s="31"/>
      <c r="VNT235" s="31"/>
      <c r="VNU235" s="31"/>
      <c r="VNV235" s="31"/>
      <c r="VNW235" s="31"/>
      <c r="VNX235" s="31"/>
      <c r="VNY235" s="31"/>
      <c r="VNZ235" s="31"/>
      <c r="VOA235" s="31"/>
      <c r="VOB235" s="31"/>
      <c r="VOC235" s="31"/>
      <c r="VOD235" s="31"/>
      <c r="VOE235" s="31"/>
      <c r="VOF235" s="31"/>
      <c r="VOG235" s="31"/>
      <c r="VOH235" s="31"/>
      <c r="VOI235" s="31"/>
      <c r="VOJ235" s="31"/>
      <c r="VOK235" s="31"/>
      <c r="VOL235" s="31"/>
      <c r="VOM235" s="31"/>
      <c r="VON235" s="31"/>
      <c r="VOO235" s="31"/>
      <c r="VOP235" s="31"/>
      <c r="VOQ235" s="31"/>
      <c r="VOR235" s="31"/>
      <c r="VOS235" s="31"/>
      <c r="VOT235" s="31"/>
      <c r="VOU235" s="31"/>
      <c r="VOV235" s="31"/>
      <c r="VOW235" s="31"/>
      <c r="VOX235" s="31"/>
      <c r="VOY235" s="31"/>
      <c r="VOZ235" s="31"/>
      <c r="VPA235" s="31"/>
      <c r="VPB235" s="31"/>
      <c r="VPC235" s="31"/>
      <c r="VPD235" s="31"/>
      <c r="VPE235" s="31"/>
      <c r="VPF235" s="31"/>
      <c r="VPG235" s="31"/>
      <c r="VPH235" s="31"/>
      <c r="VPI235" s="31"/>
      <c r="VPJ235" s="31"/>
      <c r="VPK235" s="31"/>
      <c r="VPL235" s="31"/>
      <c r="VPM235" s="31"/>
      <c r="VPN235" s="31"/>
      <c r="VPO235" s="31"/>
      <c r="VPP235" s="31"/>
      <c r="VPQ235" s="31"/>
      <c r="VPR235" s="31"/>
      <c r="VPS235" s="31"/>
      <c r="VPT235" s="31"/>
      <c r="VPU235" s="31"/>
      <c r="VPV235" s="31"/>
      <c r="VPW235" s="31"/>
      <c r="VPX235" s="31"/>
      <c r="VPY235" s="31"/>
      <c r="VPZ235" s="31"/>
      <c r="VQA235" s="31"/>
      <c r="VQB235" s="31"/>
      <c r="VQC235" s="31"/>
      <c r="VQD235" s="31"/>
      <c r="VQE235" s="31"/>
      <c r="VQF235" s="31"/>
      <c r="VQG235" s="31"/>
      <c r="VQH235" s="31"/>
      <c r="VQI235" s="31"/>
      <c r="VQJ235" s="31"/>
      <c r="VQK235" s="31"/>
      <c r="VQL235" s="31"/>
      <c r="VQM235" s="31"/>
      <c r="VQN235" s="31"/>
      <c r="VQO235" s="31"/>
      <c r="VQP235" s="31"/>
      <c r="VQQ235" s="31"/>
      <c r="VQR235" s="31"/>
      <c r="VQS235" s="31"/>
      <c r="VQT235" s="31"/>
      <c r="VQU235" s="31"/>
      <c r="VQV235" s="31"/>
      <c r="VQW235" s="31"/>
      <c r="VQX235" s="31"/>
      <c r="VQY235" s="31"/>
      <c r="VQZ235" s="31"/>
      <c r="VRA235" s="31"/>
      <c r="VRB235" s="31"/>
      <c r="VRC235" s="31"/>
      <c r="VRD235" s="31"/>
      <c r="VRE235" s="31"/>
      <c r="VRF235" s="31"/>
      <c r="VRG235" s="31"/>
      <c r="VRH235" s="31"/>
      <c r="VRI235" s="31"/>
      <c r="VRJ235" s="31"/>
      <c r="VRK235" s="31"/>
      <c r="VRL235" s="31"/>
      <c r="VRM235" s="31"/>
      <c r="VRN235" s="31"/>
      <c r="VRO235" s="31"/>
      <c r="VRP235" s="31"/>
      <c r="VRQ235" s="31"/>
      <c r="VRR235" s="31"/>
      <c r="VRS235" s="31"/>
      <c r="VRT235" s="31"/>
      <c r="VRU235" s="31"/>
      <c r="VRV235" s="31"/>
      <c r="VRW235" s="31"/>
      <c r="VRX235" s="31"/>
      <c r="VRY235" s="31"/>
      <c r="VRZ235" s="31"/>
      <c r="VSA235" s="31"/>
      <c r="VSB235" s="31"/>
      <c r="VSC235" s="31"/>
      <c r="VSD235" s="31"/>
      <c r="VSE235" s="31"/>
      <c r="VSF235" s="31"/>
      <c r="VSG235" s="31"/>
      <c r="VSH235" s="31"/>
      <c r="VSI235" s="31"/>
      <c r="VSJ235" s="31"/>
      <c r="VSK235" s="31"/>
      <c r="VSL235" s="31"/>
      <c r="VSM235" s="31"/>
      <c r="VSN235" s="31"/>
      <c r="VSO235" s="31"/>
      <c r="VSP235" s="31"/>
      <c r="VSQ235" s="31"/>
      <c r="VSR235" s="31"/>
      <c r="VSS235" s="31"/>
      <c r="VST235" s="31"/>
      <c r="VSU235" s="31"/>
      <c r="VSV235" s="31"/>
      <c r="VSW235" s="31"/>
      <c r="VSX235" s="31"/>
      <c r="VSY235" s="31"/>
      <c r="VSZ235" s="31"/>
      <c r="VTA235" s="31"/>
      <c r="VTB235" s="31"/>
      <c r="VTC235" s="31"/>
      <c r="VTD235" s="31"/>
      <c r="VTE235" s="31"/>
      <c r="VTF235" s="31"/>
      <c r="VTG235" s="31"/>
      <c r="VTH235" s="31"/>
      <c r="VTI235" s="31"/>
      <c r="VTJ235" s="31"/>
      <c r="VTK235" s="31"/>
      <c r="VTL235" s="31"/>
      <c r="VTM235" s="31"/>
      <c r="VTN235" s="31"/>
      <c r="VTO235" s="31"/>
      <c r="VTP235" s="31"/>
      <c r="VTQ235" s="31"/>
      <c r="VTR235" s="31"/>
      <c r="VTS235" s="31"/>
      <c r="VTT235" s="31"/>
      <c r="VTU235" s="31"/>
      <c r="VTV235" s="31"/>
      <c r="VTW235" s="31"/>
      <c r="VTX235" s="31"/>
      <c r="VTY235" s="31"/>
      <c r="VTZ235" s="31"/>
      <c r="VUA235" s="31"/>
      <c r="VUB235" s="31"/>
      <c r="VUC235" s="31"/>
      <c r="VUD235" s="31"/>
      <c r="VUE235" s="31"/>
      <c r="VUF235" s="31"/>
      <c r="VUG235" s="31"/>
      <c r="VUH235" s="31"/>
      <c r="VUI235" s="31"/>
      <c r="VUJ235" s="31"/>
      <c r="VUK235" s="31"/>
      <c r="VUL235" s="31"/>
      <c r="VUM235" s="31"/>
      <c r="VUN235" s="31"/>
      <c r="VUO235" s="31"/>
      <c r="VUP235" s="31"/>
      <c r="VUQ235" s="31"/>
      <c r="VUR235" s="31"/>
      <c r="VUS235" s="31"/>
      <c r="VUT235" s="31"/>
      <c r="VUU235" s="31"/>
      <c r="VUV235" s="31"/>
      <c r="VUW235" s="31"/>
      <c r="VUX235" s="31"/>
      <c r="VUY235" s="31"/>
      <c r="VUZ235" s="31"/>
      <c r="VVA235" s="31"/>
      <c r="VVB235" s="31"/>
      <c r="VVC235" s="31"/>
      <c r="VVD235" s="31"/>
      <c r="VVE235" s="31"/>
      <c r="VVF235" s="31"/>
      <c r="VVG235" s="31"/>
      <c r="VVH235" s="31"/>
      <c r="VVI235" s="31"/>
      <c r="VVJ235" s="31"/>
      <c r="VVK235" s="31"/>
      <c r="VVL235" s="31"/>
      <c r="VVM235" s="31"/>
      <c r="VVN235" s="31"/>
      <c r="VVO235" s="31"/>
      <c r="VVP235" s="31"/>
      <c r="VVQ235" s="31"/>
      <c r="VVR235" s="31"/>
      <c r="VVS235" s="31"/>
      <c r="VVT235" s="31"/>
      <c r="VVU235" s="31"/>
      <c r="VVV235" s="31"/>
      <c r="VVW235" s="31"/>
      <c r="VVX235" s="31"/>
      <c r="VVY235" s="31"/>
      <c r="VVZ235" s="31"/>
      <c r="VWA235" s="31"/>
      <c r="VWB235" s="31"/>
      <c r="VWC235" s="31"/>
      <c r="VWD235" s="31"/>
      <c r="VWE235" s="31"/>
      <c r="VWF235" s="31"/>
      <c r="VWG235" s="31"/>
      <c r="VWH235" s="31"/>
      <c r="VWI235" s="31"/>
      <c r="VWJ235" s="31"/>
      <c r="VWK235" s="31"/>
      <c r="VWL235" s="31"/>
      <c r="VWM235" s="31"/>
      <c r="VWN235" s="31"/>
      <c r="VWO235" s="31"/>
      <c r="VWP235" s="31"/>
      <c r="VWQ235" s="31"/>
      <c r="VWR235" s="31"/>
      <c r="VWS235" s="31"/>
      <c r="VWT235" s="31"/>
      <c r="VWU235" s="31"/>
      <c r="VWV235" s="31"/>
      <c r="VWW235" s="31"/>
      <c r="VWX235" s="31"/>
      <c r="VWY235" s="31"/>
      <c r="VWZ235" s="31"/>
      <c r="VXA235" s="31"/>
      <c r="VXB235" s="31"/>
      <c r="VXC235" s="31"/>
      <c r="VXD235" s="31"/>
      <c r="VXE235" s="31"/>
      <c r="VXF235" s="31"/>
      <c r="VXG235" s="31"/>
      <c r="VXH235" s="31"/>
      <c r="VXI235" s="31"/>
      <c r="VXJ235" s="31"/>
      <c r="VXK235" s="31"/>
      <c r="VXL235" s="31"/>
      <c r="VXM235" s="31"/>
      <c r="VXN235" s="31"/>
      <c r="VXO235" s="31"/>
      <c r="VXP235" s="31"/>
      <c r="VXQ235" s="31"/>
      <c r="VXR235" s="31"/>
      <c r="VXS235" s="31"/>
      <c r="VXT235" s="31"/>
      <c r="VXU235" s="31"/>
      <c r="VXV235" s="31"/>
      <c r="VXW235" s="31"/>
      <c r="VXX235" s="31"/>
      <c r="VXY235" s="31"/>
      <c r="VXZ235" s="31"/>
      <c r="VYA235" s="31"/>
      <c r="VYB235" s="31"/>
      <c r="VYC235" s="31"/>
      <c r="VYD235" s="31"/>
      <c r="VYE235" s="31"/>
      <c r="VYF235" s="31"/>
      <c r="VYG235" s="31"/>
      <c r="VYH235" s="31"/>
      <c r="VYI235" s="31"/>
      <c r="VYJ235" s="31"/>
      <c r="VYK235" s="31"/>
      <c r="VYL235" s="31"/>
      <c r="VYM235" s="31"/>
      <c r="VYN235" s="31"/>
      <c r="VYO235" s="31"/>
      <c r="VYP235" s="31"/>
      <c r="VYQ235" s="31"/>
      <c r="VYR235" s="31"/>
      <c r="VYS235" s="31"/>
      <c r="VYT235" s="31"/>
      <c r="VYU235" s="31"/>
      <c r="VYV235" s="31"/>
      <c r="VYW235" s="31"/>
      <c r="VYX235" s="31"/>
      <c r="VYY235" s="31"/>
      <c r="VYZ235" s="31"/>
      <c r="VZA235" s="31"/>
      <c r="VZB235" s="31"/>
      <c r="VZC235" s="31"/>
      <c r="VZD235" s="31"/>
      <c r="VZE235" s="31"/>
      <c r="VZF235" s="31"/>
      <c r="VZG235" s="31"/>
      <c r="VZH235" s="31"/>
      <c r="VZI235" s="31"/>
      <c r="VZJ235" s="31"/>
      <c r="VZK235" s="31"/>
      <c r="VZL235" s="31"/>
      <c r="VZM235" s="31"/>
      <c r="VZN235" s="31"/>
      <c r="VZO235" s="31"/>
      <c r="VZP235" s="31"/>
      <c r="VZQ235" s="31"/>
      <c r="VZR235" s="31"/>
      <c r="VZS235" s="31"/>
      <c r="VZT235" s="31"/>
      <c r="VZU235" s="31"/>
      <c r="VZV235" s="31"/>
      <c r="VZW235" s="31"/>
      <c r="VZX235" s="31"/>
      <c r="VZY235" s="31"/>
      <c r="VZZ235" s="31"/>
      <c r="WAA235" s="31"/>
      <c r="WAB235" s="31"/>
      <c r="WAC235" s="31"/>
      <c r="WAD235" s="31"/>
      <c r="WAE235" s="31"/>
      <c r="WAF235" s="31"/>
      <c r="WAG235" s="31"/>
      <c r="WAH235" s="31"/>
      <c r="WAI235" s="31"/>
      <c r="WAJ235" s="31"/>
      <c r="WAK235" s="31"/>
      <c r="WAL235" s="31"/>
      <c r="WAM235" s="31"/>
      <c r="WAN235" s="31"/>
      <c r="WAO235" s="31"/>
      <c r="WAP235" s="31"/>
      <c r="WAQ235" s="31"/>
      <c r="WAR235" s="31"/>
      <c r="WAS235" s="31"/>
      <c r="WAT235" s="31"/>
      <c r="WAU235" s="31"/>
      <c r="WAV235" s="31"/>
      <c r="WAW235" s="31"/>
      <c r="WAX235" s="31"/>
      <c r="WAY235" s="31"/>
      <c r="WAZ235" s="31"/>
      <c r="WBA235" s="31"/>
      <c r="WBB235" s="31"/>
      <c r="WBC235" s="31"/>
      <c r="WBD235" s="31"/>
      <c r="WBE235" s="31"/>
      <c r="WBF235" s="31"/>
      <c r="WBG235" s="31"/>
      <c r="WBH235" s="31"/>
      <c r="WBI235" s="31"/>
      <c r="WBJ235" s="31"/>
      <c r="WBK235" s="31"/>
      <c r="WBL235" s="31"/>
      <c r="WBM235" s="31"/>
      <c r="WBN235" s="31"/>
      <c r="WBO235" s="31"/>
      <c r="WBP235" s="31"/>
      <c r="WBQ235" s="31"/>
      <c r="WBR235" s="31"/>
      <c r="WBS235" s="31"/>
      <c r="WBT235" s="31"/>
      <c r="WBU235" s="31"/>
      <c r="WBV235" s="31"/>
      <c r="WBW235" s="31"/>
      <c r="WBX235" s="31"/>
      <c r="WBY235" s="31"/>
      <c r="WBZ235" s="31"/>
      <c r="WCA235" s="31"/>
      <c r="WCB235" s="31"/>
      <c r="WCC235" s="31"/>
      <c r="WCD235" s="31"/>
      <c r="WCE235" s="31"/>
      <c r="WCF235" s="31"/>
      <c r="WCG235" s="31"/>
      <c r="WCH235" s="31"/>
      <c r="WCI235" s="31"/>
      <c r="WCJ235" s="31"/>
      <c r="WCK235" s="31"/>
      <c r="WCL235" s="31"/>
      <c r="WCM235" s="31"/>
      <c r="WCN235" s="31"/>
      <c r="WCO235" s="31"/>
      <c r="WCP235" s="31"/>
      <c r="WCQ235" s="31"/>
      <c r="WCR235" s="31"/>
      <c r="WCS235" s="31"/>
      <c r="WCT235" s="31"/>
      <c r="WCU235" s="31"/>
      <c r="WCV235" s="31"/>
      <c r="WCW235" s="31"/>
      <c r="WCX235" s="31"/>
      <c r="WCY235" s="31"/>
      <c r="WCZ235" s="31"/>
      <c r="WDA235" s="31"/>
      <c r="WDB235" s="31"/>
      <c r="WDC235" s="31"/>
      <c r="WDD235" s="31"/>
      <c r="WDE235" s="31"/>
      <c r="WDF235" s="31"/>
      <c r="WDG235" s="31"/>
      <c r="WDH235" s="31"/>
      <c r="WDI235" s="31"/>
      <c r="WDJ235" s="31"/>
      <c r="WDK235" s="31"/>
      <c r="WDL235" s="31"/>
      <c r="WDM235" s="31"/>
      <c r="WDN235" s="31"/>
      <c r="WDO235" s="31"/>
      <c r="WDP235" s="31"/>
      <c r="WDQ235" s="31"/>
      <c r="WDR235" s="31"/>
      <c r="WDS235" s="31"/>
      <c r="WDT235" s="31"/>
      <c r="WDU235" s="31"/>
      <c r="WDV235" s="31"/>
      <c r="WDW235" s="31"/>
      <c r="WDX235" s="31"/>
      <c r="WDY235" s="31"/>
      <c r="WDZ235" s="31"/>
      <c r="WEA235" s="31"/>
      <c r="WEB235" s="31"/>
      <c r="WEC235" s="31"/>
      <c r="WED235" s="31"/>
      <c r="WEE235" s="31"/>
      <c r="WEF235" s="31"/>
      <c r="WEG235" s="31"/>
      <c r="WEH235" s="31"/>
      <c r="WEI235" s="31"/>
      <c r="WEJ235" s="31"/>
      <c r="WEK235" s="31"/>
      <c r="WEL235" s="31"/>
      <c r="WEM235" s="31"/>
      <c r="WEN235" s="31"/>
      <c r="WEO235" s="31"/>
      <c r="WEP235" s="31"/>
      <c r="WEQ235" s="31"/>
      <c r="WER235" s="31"/>
      <c r="WES235" s="31"/>
      <c r="WET235" s="31"/>
      <c r="WEU235" s="31"/>
      <c r="WEV235" s="31"/>
      <c r="WEW235" s="31"/>
      <c r="WEX235" s="31"/>
      <c r="WEY235" s="31"/>
      <c r="WEZ235" s="31"/>
      <c r="WFA235" s="31"/>
      <c r="WFB235" s="31"/>
      <c r="WFC235" s="31"/>
      <c r="WFD235" s="31"/>
      <c r="WFE235" s="31"/>
      <c r="WFF235" s="31"/>
      <c r="WFG235" s="31"/>
      <c r="WFH235" s="31"/>
      <c r="WFI235" s="31"/>
      <c r="WFJ235" s="31"/>
      <c r="WFK235" s="31"/>
      <c r="WFL235" s="31"/>
      <c r="WFM235" s="31"/>
      <c r="WFN235" s="31"/>
      <c r="WFO235" s="31"/>
      <c r="WFP235" s="31"/>
      <c r="WFQ235" s="31"/>
      <c r="WFR235" s="31"/>
      <c r="WFS235" s="31"/>
      <c r="WFT235" s="31"/>
      <c r="WFU235" s="31"/>
      <c r="WFV235" s="31"/>
      <c r="WFW235" s="31"/>
      <c r="WFX235" s="31"/>
      <c r="WFY235" s="31"/>
      <c r="WFZ235" s="31"/>
      <c r="WGA235" s="31"/>
      <c r="WGB235" s="31"/>
      <c r="WGC235" s="31"/>
      <c r="WGD235" s="31"/>
      <c r="WGE235" s="31"/>
      <c r="WGF235" s="31"/>
      <c r="WGG235" s="31"/>
      <c r="WGH235" s="31"/>
      <c r="WGI235" s="31"/>
      <c r="WGJ235" s="31"/>
      <c r="WGK235" s="31"/>
      <c r="WGL235" s="31"/>
      <c r="WGM235" s="31"/>
      <c r="WGN235" s="31"/>
      <c r="WGO235" s="31"/>
      <c r="WGP235" s="31"/>
      <c r="WGQ235" s="31"/>
      <c r="WGR235" s="31"/>
      <c r="WGS235" s="31"/>
      <c r="WGT235" s="31"/>
      <c r="WGU235" s="31"/>
      <c r="WGV235" s="31"/>
      <c r="WGW235" s="31"/>
      <c r="WGX235" s="31"/>
      <c r="WGY235" s="31"/>
      <c r="WGZ235" s="31"/>
      <c r="WHA235" s="31"/>
      <c r="WHB235" s="31"/>
      <c r="WHC235" s="31"/>
      <c r="WHD235" s="31"/>
      <c r="WHE235" s="31"/>
      <c r="WHF235" s="31"/>
      <c r="WHG235" s="31"/>
      <c r="WHH235" s="31"/>
      <c r="WHI235" s="31"/>
      <c r="WHJ235" s="31"/>
      <c r="WHK235" s="31"/>
      <c r="WHL235" s="31"/>
      <c r="WHM235" s="31"/>
      <c r="WHN235" s="31"/>
      <c r="WHO235" s="31"/>
      <c r="WHP235" s="31"/>
      <c r="WHQ235" s="31"/>
      <c r="WHR235" s="31"/>
      <c r="WHS235" s="31"/>
      <c r="WHT235" s="31"/>
      <c r="WHU235" s="31"/>
      <c r="WHV235" s="31"/>
      <c r="WHW235" s="31"/>
      <c r="WHX235" s="31"/>
      <c r="WHY235" s="31"/>
      <c r="WHZ235" s="31"/>
      <c r="WIA235" s="31"/>
      <c r="WIB235" s="31"/>
      <c r="WIC235" s="31"/>
      <c r="WID235" s="31"/>
      <c r="WIE235" s="31"/>
      <c r="WIF235" s="31"/>
      <c r="WIG235" s="31"/>
      <c r="WIH235" s="31"/>
      <c r="WII235" s="31"/>
      <c r="WIJ235" s="31"/>
      <c r="WIK235" s="31"/>
      <c r="WIL235" s="31"/>
      <c r="WIM235" s="31"/>
      <c r="WIN235" s="31"/>
      <c r="WIO235" s="31"/>
      <c r="WIP235" s="31"/>
      <c r="WIQ235" s="31"/>
      <c r="WIR235" s="31"/>
      <c r="WIS235" s="31"/>
      <c r="WIT235" s="31"/>
      <c r="WIU235" s="31"/>
      <c r="WIV235" s="31"/>
      <c r="WIW235" s="31"/>
      <c r="WIX235" s="31"/>
      <c r="WIY235" s="31"/>
      <c r="WIZ235" s="31"/>
      <c r="WJA235" s="31"/>
      <c r="WJB235" s="31"/>
      <c r="WJC235" s="31"/>
      <c r="WJD235" s="31"/>
      <c r="WJE235" s="31"/>
      <c r="WJF235" s="31"/>
      <c r="WJG235" s="31"/>
      <c r="WJH235" s="31"/>
      <c r="WJI235" s="31"/>
      <c r="WJJ235" s="31"/>
      <c r="WJK235" s="31"/>
      <c r="WJL235" s="31"/>
      <c r="WJM235" s="31"/>
      <c r="WJN235" s="31"/>
      <c r="WJO235" s="31"/>
      <c r="WJP235" s="31"/>
      <c r="WJQ235" s="31"/>
      <c r="WJR235" s="31"/>
      <c r="WJS235" s="31"/>
      <c r="WJT235" s="31"/>
      <c r="WJU235" s="31"/>
      <c r="WJV235" s="31"/>
      <c r="WJW235" s="31"/>
      <c r="WJX235" s="31"/>
      <c r="WJY235" s="31"/>
      <c r="WJZ235" s="31"/>
      <c r="WKA235" s="31"/>
      <c r="WKB235" s="31"/>
      <c r="WKC235" s="31"/>
      <c r="WKD235" s="31"/>
      <c r="WKE235" s="31"/>
      <c r="WKF235" s="31"/>
      <c r="WKG235" s="31"/>
      <c r="WKH235" s="31"/>
      <c r="WKI235" s="31"/>
      <c r="WKJ235" s="31"/>
      <c r="WKK235" s="31"/>
      <c r="WKL235" s="31"/>
      <c r="WKM235" s="31"/>
      <c r="WKN235" s="31"/>
      <c r="WKO235" s="31"/>
      <c r="WKP235" s="31"/>
      <c r="WKQ235" s="31"/>
      <c r="WKR235" s="31"/>
      <c r="WKS235" s="31"/>
      <c r="WKT235" s="31"/>
      <c r="WKU235" s="31"/>
      <c r="WKV235" s="31"/>
      <c r="WKW235" s="31"/>
      <c r="WKX235" s="31"/>
      <c r="WKY235" s="31"/>
      <c r="WKZ235" s="31"/>
      <c r="WLA235" s="31"/>
      <c r="WLB235" s="31"/>
      <c r="WLC235" s="31"/>
      <c r="WLD235" s="31"/>
      <c r="WLE235" s="31"/>
      <c r="WLF235" s="31"/>
      <c r="WLG235" s="31"/>
      <c r="WLH235" s="31"/>
      <c r="WLI235" s="31"/>
      <c r="WLJ235" s="31"/>
      <c r="WLK235" s="31"/>
      <c r="WLL235" s="31"/>
      <c r="WLM235" s="31"/>
      <c r="WLN235" s="31"/>
      <c r="WLO235" s="31"/>
      <c r="WLP235" s="31"/>
      <c r="WLQ235" s="31"/>
      <c r="WLR235" s="31"/>
      <c r="WLS235" s="31"/>
      <c r="WLT235" s="31"/>
      <c r="WLU235" s="31"/>
      <c r="WLV235" s="31"/>
      <c r="WLW235" s="31"/>
      <c r="WLX235" s="31"/>
      <c r="WLY235" s="31"/>
      <c r="WLZ235" s="31"/>
      <c r="WMA235" s="31"/>
      <c r="WMB235" s="31"/>
      <c r="WMC235" s="31"/>
      <c r="WMD235" s="31"/>
      <c r="WME235" s="31"/>
      <c r="WMF235" s="31"/>
      <c r="WMG235" s="31"/>
      <c r="WMH235" s="31"/>
      <c r="WMI235" s="31"/>
      <c r="WMJ235" s="31"/>
      <c r="WMK235" s="31"/>
      <c r="WML235" s="31"/>
      <c r="WMM235" s="31"/>
      <c r="WMN235" s="31"/>
      <c r="WMO235" s="31"/>
      <c r="WMP235" s="31"/>
      <c r="WMQ235" s="31"/>
      <c r="WMR235" s="31"/>
      <c r="WMS235" s="31"/>
      <c r="WMT235" s="31"/>
      <c r="WMU235" s="31"/>
      <c r="WMV235" s="31"/>
      <c r="WMW235" s="31"/>
      <c r="WMX235" s="31"/>
      <c r="WMY235" s="31"/>
      <c r="WMZ235" s="31"/>
      <c r="WNA235" s="31"/>
      <c r="WNB235" s="31"/>
      <c r="WNC235" s="31"/>
      <c r="WND235" s="31"/>
      <c r="WNE235" s="31"/>
      <c r="WNF235" s="31"/>
      <c r="WNG235" s="31"/>
      <c r="WNH235" s="31"/>
      <c r="WNI235" s="31"/>
      <c r="WNJ235" s="31"/>
      <c r="WNK235" s="31"/>
      <c r="WNL235" s="31"/>
      <c r="WNM235" s="31"/>
      <c r="WNN235" s="31"/>
      <c r="WNO235" s="31"/>
      <c r="WNP235" s="31"/>
      <c r="WNQ235" s="31"/>
      <c r="WNR235" s="31"/>
      <c r="WNS235" s="31"/>
      <c r="WNT235" s="31"/>
      <c r="WNU235" s="31"/>
      <c r="WNV235" s="31"/>
      <c r="WNW235" s="31"/>
      <c r="WNX235" s="31"/>
      <c r="WNY235" s="31"/>
      <c r="WNZ235" s="31"/>
      <c r="WOA235" s="31"/>
      <c r="WOB235" s="31"/>
      <c r="WOC235" s="31"/>
      <c r="WOD235" s="31"/>
      <c r="WOE235" s="31"/>
      <c r="WOF235" s="31"/>
      <c r="WOG235" s="31"/>
      <c r="WOH235" s="31"/>
      <c r="WOI235" s="31"/>
      <c r="WOJ235" s="31"/>
      <c r="WOK235" s="31"/>
      <c r="WOL235" s="31"/>
      <c r="WOM235" s="31"/>
      <c r="WON235" s="31"/>
      <c r="WOO235" s="31"/>
      <c r="WOP235" s="31"/>
      <c r="WOQ235" s="31"/>
      <c r="WOR235" s="31"/>
      <c r="WOS235" s="31"/>
      <c r="WOT235" s="31"/>
      <c r="WOU235" s="31"/>
      <c r="WOV235" s="31"/>
      <c r="WOW235" s="31"/>
      <c r="WOX235" s="31"/>
      <c r="WOY235" s="31"/>
      <c r="WOZ235" s="31"/>
      <c r="WPA235" s="31"/>
      <c r="WPB235" s="31"/>
      <c r="WPC235" s="31"/>
      <c r="WPD235" s="31"/>
      <c r="WPE235" s="31"/>
      <c r="WPF235" s="31"/>
      <c r="WPG235" s="31"/>
      <c r="WPH235" s="31"/>
      <c r="WPI235" s="31"/>
      <c r="WPJ235" s="31"/>
      <c r="WPK235" s="31"/>
      <c r="WPL235" s="31"/>
      <c r="WPM235" s="31"/>
      <c r="WPN235" s="31"/>
      <c r="WPO235" s="31"/>
      <c r="WPP235" s="31"/>
      <c r="WPQ235" s="31"/>
      <c r="WPR235" s="31"/>
      <c r="WPS235" s="31"/>
      <c r="WPT235" s="31"/>
      <c r="WPU235" s="31"/>
      <c r="WPV235" s="31"/>
      <c r="WPW235" s="31"/>
      <c r="WPX235" s="31"/>
      <c r="WPY235" s="31"/>
      <c r="WPZ235" s="31"/>
      <c r="WQA235" s="31"/>
      <c r="WQB235" s="31"/>
      <c r="WQC235" s="31"/>
      <c r="WQD235" s="31"/>
      <c r="WQE235" s="31"/>
      <c r="WQF235" s="31"/>
      <c r="WQG235" s="31"/>
      <c r="WQH235" s="31"/>
      <c r="WQI235" s="31"/>
      <c r="WQJ235" s="31"/>
      <c r="WQK235" s="31"/>
      <c r="WQL235" s="31"/>
      <c r="WQM235" s="31"/>
      <c r="WQN235" s="31"/>
      <c r="WQO235" s="31"/>
      <c r="WQP235" s="31"/>
      <c r="WQQ235" s="31"/>
      <c r="WQR235" s="31"/>
      <c r="WQS235" s="31"/>
      <c r="WQT235" s="31"/>
      <c r="WQU235" s="31"/>
      <c r="WQV235" s="31"/>
      <c r="WQW235" s="31"/>
      <c r="WQX235" s="31"/>
      <c r="WQY235" s="31"/>
      <c r="WQZ235" s="31"/>
      <c r="WRA235" s="31"/>
      <c r="WRB235" s="31"/>
      <c r="WRC235" s="31"/>
      <c r="WRD235" s="31"/>
      <c r="WRE235" s="31"/>
      <c r="WRF235" s="31"/>
      <c r="WRG235" s="31"/>
      <c r="WRH235" s="31"/>
      <c r="WRI235" s="31"/>
      <c r="WRJ235" s="31"/>
      <c r="WRK235" s="31"/>
      <c r="WRL235" s="31"/>
      <c r="WRM235" s="31"/>
      <c r="WRN235" s="31"/>
      <c r="WRO235" s="31"/>
      <c r="WRP235" s="31"/>
      <c r="WRQ235" s="31"/>
      <c r="WRR235" s="31"/>
      <c r="WRS235" s="31"/>
      <c r="WRT235" s="31"/>
      <c r="WRU235" s="31"/>
      <c r="WRV235" s="31"/>
      <c r="WRW235" s="31"/>
      <c r="WRX235" s="31"/>
      <c r="WRY235" s="31"/>
      <c r="WRZ235" s="31"/>
      <c r="WSA235" s="31"/>
      <c r="WSB235" s="31"/>
      <c r="WSC235" s="31"/>
      <c r="WSD235" s="31"/>
      <c r="WSE235" s="31"/>
      <c r="WSF235" s="31"/>
      <c r="WSG235" s="31"/>
      <c r="WSH235" s="31"/>
      <c r="WSI235" s="31"/>
      <c r="WSJ235" s="31"/>
      <c r="WSK235" s="31"/>
      <c r="WSL235" s="31"/>
      <c r="WSM235" s="31"/>
      <c r="WSN235" s="31"/>
      <c r="WSO235" s="31"/>
      <c r="WSP235" s="31"/>
      <c r="WSQ235" s="31"/>
      <c r="WSR235" s="31"/>
      <c r="WSS235" s="31"/>
      <c r="WST235" s="31"/>
      <c r="WSU235" s="31"/>
      <c r="WSV235" s="31"/>
      <c r="WSW235" s="31"/>
      <c r="WSX235" s="31"/>
      <c r="WSY235" s="31"/>
      <c r="WSZ235" s="31"/>
      <c r="WTA235" s="31"/>
      <c r="WTB235" s="31"/>
      <c r="WTC235" s="31"/>
      <c r="WTD235" s="31"/>
      <c r="WTE235" s="31"/>
      <c r="WTF235" s="31"/>
      <c r="WTG235" s="31"/>
      <c r="WTH235" s="31"/>
      <c r="WTI235" s="31"/>
      <c r="WTJ235" s="31"/>
      <c r="WTK235" s="31"/>
      <c r="WTL235" s="31"/>
      <c r="WTM235" s="31"/>
      <c r="WTN235" s="31"/>
      <c r="WTO235" s="31"/>
      <c r="WTP235" s="31"/>
      <c r="WTQ235" s="31"/>
      <c r="WTR235" s="31"/>
      <c r="WTS235" s="31"/>
      <c r="WTT235" s="31"/>
      <c r="WTU235" s="31"/>
      <c r="WTV235" s="31"/>
      <c r="WTW235" s="31"/>
      <c r="WTX235" s="31"/>
      <c r="WTY235" s="31"/>
      <c r="WTZ235" s="31"/>
      <c r="WUA235" s="31"/>
      <c r="WUB235" s="31"/>
      <c r="WUC235" s="31"/>
      <c r="WUD235" s="31"/>
      <c r="WUE235" s="31"/>
      <c r="WUF235" s="31"/>
      <c r="WUG235" s="31"/>
      <c r="WUH235" s="31"/>
      <c r="WUI235" s="31"/>
      <c r="WUJ235" s="31"/>
      <c r="WUK235" s="31"/>
      <c r="WUL235" s="31"/>
      <c r="WUM235" s="31"/>
      <c r="WUN235" s="31"/>
      <c r="WUO235" s="31"/>
      <c r="WUP235" s="31"/>
      <c r="WUQ235" s="31"/>
      <c r="WUR235" s="31"/>
      <c r="WUS235" s="31"/>
      <c r="WUT235" s="31"/>
      <c r="WUU235" s="31"/>
      <c r="WUV235" s="31"/>
      <c r="WUW235" s="31"/>
      <c r="WUX235" s="31"/>
      <c r="WUY235" s="31"/>
      <c r="WUZ235" s="31"/>
      <c r="WVA235" s="31"/>
      <c r="WVB235" s="31"/>
      <c r="WVC235" s="31"/>
      <c r="WVD235" s="31"/>
      <c r="WVE235" s="31"/>
      <c r="WVF235" s="31"/>
      <c r="WVG235" s="31"/>
      <c r="WVH235" s="31"/>
      <c r="WVI235" s="31"/>
      <c r="WVJ235" s="31"/>
      <c r="WVK235" s="31"/>
      <c r="WVL235" s="31"/>
      <c r="WVM235" s="31"/>
      <c r="WVN235" s="31"/>
      <c r="WVO235" s="31"/>
      <c r="WVP235" s="31"/>
      <c r="WVQ235" s="31"/>
      <c r="WVR235" s="31"/>
      <c r="WVS235" s="31"/>
    </row>
    <row r="236" spans="1:16139" s="29" customFormat="1" ht="53.25" customHeight="1">
      <c r="A236" s="21">
        <v>7729314745</v>
      </c>
      <c r="B236" s="8" t="s">
        <v>278</v>
      </c>
      <c r="C236" s="8" t="s">
        <v>110</v>
      </c>
      <c r="D236" s="8" t="s">
        <v>287</v>
      </c>
      <c r="E236" s="8"/>
      <c r="F236" s="8"/>
      <c r="G236" s="9">
        <f>'2023'!G239</f>
        <v>31.082999999999998</v>
      </c>
      <c r="H236" s="9">
        <f>'2023'!H239</f>
        <v>12.933999999999999</v>
      </c>
      <c r="I236" s="9">
        <f>'2023'!I239</f>
        <v>6.4669999999999996</v>
      </c>
      <c r="J236" s="9">
        <f>'2023'!J239</f>
        <v>19.401</v>
      </c>
      <c r="K236" s="9">
        <f t="shared" si="61"/>
        <v>69.884999999999991</v>
      </c>
      <c r="L236" s="23">
        <v>10281.90983649485</v>
      </c>
      <c r="M236" s="10">
        <v>10665.508776406921</v>
      </c>
      <c r="N236" s="23">
        <f>'2024'!N236</f>
        <v>1822.0800000000002</v>
      </c>
      <c r="O236" s="10">
        <f t="shared" si="66"/>
        <v>1894.9632000000001</v>
      </c>
      <c r="P236" s="11">
        <f t="shared" si="62"/>
        <v>262956.89080776938</v>
      </c>
      <c r="Q236" s="11">
        <f t="shared" si="63"/>
        <v>109419.43910522437</v>
      </c>
      <c r="R236" s="11">
        <f t="shared" si="63"/>
        <v>56719.118242623554</v>
      </c>
      <c r="S236" s="11">
        <f t="shared" si="64"/>
        <v>170157.35472787067</v>
      </c>
      <c r="T236" s="11">
        <f t="shared" si="65"/>
        <v>599252.80288348801</v>
      </c>
      <c r="U236" s="27"/>
      <c r="V236" s="25"/>
      <c r="W236" s="25"/>
      <c r="X236" s="13"/>
      <c r="Y236" s="13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  <c r="JM236" s="26"/>
      <c r="JN236" s="26"/>
      <c r="JO236" s="26"/>
      <c r="JP236" s="26"/>
      <c r="JQ236" s="26"/>
      <c r="JR236" s="26"/>
      <c r="JS236" s="26"/>
      <c r="JT236" s="26"/>
      <c r="JU236" s="26"/>
      <c r="JV236" s="26"/>
      <c r="JW236" s="26"/>
      <c r="JX236" s="26"/>
      <c r="JY236" s="26"/>
      <c r="JZ236" s="26"/>
      <c r="KA236" s="26"/>
      <c r="KB236" s="26"/>
      <c r="KC236" s="26"/>
      <c r="KD236" s="26"/>
      <c r="KE236" s="26"/>
      <c r="KF236" s="26"/>
      <c r="KG236" s="26"/>
      <c r="KH236" s="26"/>
      <c r="KI236" s="26"/>
      <c r="KJ236" s="26"/>
      <c r="KK236" s="26"/>
      <c r="KL236" s="26"/>
      <c r="KM236" s="26"/>
      <c r="KN236" s="26"/>
      <c r="KO236" s="26"/>
      <c r="KP236" s="26"/>
      <c r="KQ236" s="26"/>
      <c r="KR236" s="26"/>
      <c r="KS236" s="26"/>
      <c r="KT236" s="26"/>
      <c r="KU236" s="26"/>
      <c r="KV236" s="26"/>
      <c r="KW236" s="26"/>
      <c r="KX236" s="26"/>
      <c r="KY236" s="26"/>
      <c r="KZ236" s="26"/>
      <c r="LA236" s="26"/>
      <c r="LB236" s="26"/>
      <c r="LC236" s="26"/>
      <c r="LD236" s="26"/>
      <c r="LE236" s="26"/>
      <c r="LF236" s="26"/>
      <c r="LG236" s="26"/>
      <c r="LH236" s="26"/>
      <c r="LI236" s="26"/>
      <c r="LJ236" s="26"/>
      <c r="LK236" s="26"/>
      <c r="LL236" s="26"/>
      <c r="LM236" s="26"/>
      <c r="LN236" s="26"/>
      <c r="LO236" s="26"/>
      <c r="LP236" s="26"/>
      <c r="LQ236" s="26"/>
      <c r="LR236" s="26"/>
      <c r="LS236" s="26"/>
      <c r="LT236" s="26"/>
      <c r="LU236" s="26"/>
      <c r="LV236" s="26"/>
      <c r="LW236" s="26"/>
      <c r="LX236" s="26"/>
      <c r="LY236" s="26"/>
      <c r="LZ236" s="26"/>
      <c r="MA236" s="26"/>
      <c r="MB236" s="26"/>
      <c r="MC236" s="26"/>
      <c r="MD236" s="26"/>
      <c r="ME236" s="26"/>
      <c r="MF236" s="26"/>
      <c r="MG236" s="26"/>
      <c r="MH236" s="26"/>
      <c r="MI236" s="26"/>
      <c r="MJ236" s="26"/>
      <c r="MK236" s="26"/>
      <c r="ML236" s="26"/>
      <c r="MM236" s="26"/>
      <c r="MN236" s="26"/>
      <c r="MO236" s="26"/>
      <c r="MP236" s="26"/>
      <c r="MQ236" s="26"/>
      <c r="MR236" s="26"/>
      <c r="MS236" s="26"/>
      <c r="MT236" s="26"/>
      <c r="MU236" s="26"/>
      <c r="MV236" s="26"/>
      <c r="MW236" s="26"/>
      <c r="MX236" s="26"/>
      <c r="MY236" s="26"/>
      <c r="MZ236" s="26"/>
      <c r="NA236" s="26"/>
      <c r="NB236" s="26"/>
      <c r="NC236" s="26"/>
      <c r="ND236" s="26"/>
      <c r="NE236" s="26"/>
      <c r="NF236" s="26"/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SQ236" s="26"/>
      <c r="SR236" s="26"/>
      <c r="SS236" s="26"/>
      <c r="ST236" s="26"/>
      <c r="SU236" s="26"/>
      <c r="SV236" s="26"/>
      <c r="SW236" s="26"/>
      <c r="SX236" s="26"/>
      <c r="SY236" s="26"/>
      <c r="SZ236" s="26"/>
      <c r="TA236" s="26"/>
      <c r="TB236" s="26"/>
      <c r="TC236" s="26"/>
      <c r="TD236" s="26"/>
      <c r="TE236" s="26"/>
      <c r="TF236" s="26"/>
      <c r="TG236" s="26"/>
      <c r="TH236" s="26"/>
      <c r="TI236" s="26"/>
      <c r="TJ236" s="26"/>
      <c r="TK236" s="26"/>
      <c r="TL236" s="26"/>
      <c r="TM236" s="26"/>
      <c r="TN236" s="26"/>
      <c r="TO236" s="26"/>
      <c r="TP236" s="26"/>
      <c r="TQ236" s="26"/>
      <c r="TR236" s="26"/>
      <c r="TS236" s="26"/>
      <c r="TT236" s="26"/>
      <c r="TU236" s="26"/>
      <c r="TV236" s="26"/>
      <c r="TW236" s="26"/>
      <c r="TX236" s="26"/>
      <c r="TY236" s="26"/>
      <c r="TZ236" s="26"/>
      <c r="UA236" s="26"/>
      <c r="UB236" s="26"/>
      <c r="UC236" s="26"/>
      <c r="UD236" s="26"/>
      <c r="UE236" s="26"/>
      <c r="UF236" s="26"/>
      <c r="UG236" s="26"/>
      <c r="UH236" s="26"/>
      <c r="UI236" s="26"/>
      <c r="UJ236" s="26"/>
      <c r="UK236" s="26"/>
      <c r="UL236" s="26"/>
      <c r="UM236" s="26"/>
      <c r="UN236" s="26"/>
      <c r="UO236" s="26"/>
      <c r="UP236" s="26"/>
      <c r="UQ236" s="26"/>
      <c r="UR236" s="26"/>
      <c r="US236" s="26"/>
      <c r="UT236" s="26"/>
      <c r="UU236" s="26"/>
      <c r="UV236" s="26"/>
      <c r="UW236" s="26"/>
      <c r="UX236" s="26"/>
      <c r="UY236" s="26"/>
      <c r="UZ236" s="26"/>
      <c r="VA236" s="26"/>
      <c r="VB236" s="26"/>
      <c r="VC236" s="26"/>
      <c r="VD236" s="26"/>
      <c r="VE236" s="26"/>
      <c r="VF236" s="26"/>
      <c r="VG236" s="26"/>
      <c r="VH236" s="26"/>
      <c r="VI236" s="26"/>
      <c r="VJ236" s="26"/>
      <c r="VK236" s="26"/>
      <c r="VL236" s="26"/>
      <c r="VM236" s="26"/>
      <c r="VN236" s="26"/>
      <c r="VO236" s="26"/>
      <c r="VP236" s="26"/>
      <c r="VQ236" s="26"/>
      <c r="VR236" s="26"/>
      <c r="VS236" s="26"/>
      <c r="VT236" s="26"/>
      <c r="VU236" s="26"/>
      <c r="VV236" s="26"/>
      <c r="VW236" s="26"/>
      <c r="VX236" s="26"/>
      <c r="VY236" s="26"/>
      <c r="VZ236" s="26"/>
      <c r="WA236" s="26"/>
      <c r="WB236" s="26"/>
      <c r="WC236" s="26"/>
      <c r="WD236" s="26"/>
      <c r="WE236" s="26"/>
      <c r="WF236" s="26"/>
      <c r="WG236" s="26"/>
      <c r="WH236" s="26"/>
      <c r="WI236" s="26"/>
      <c r="WJ236" s="26"/>
      <c r="WK236" s="26"/>
      <c r="WL236" s="26"/>
      <c r="WM236" s="26"/>
      <c r="WN236" s="26"/>
      <c r="WO236" s="26"/>
      <c r="WP236" s="26"/>
      <c r="WQ236" s="26"/>
      <c r="WR236" s="26"/>
      <c r="WS236" s="26"/>
      <c r="WT236" s="26"/>
      <c r="WU236" s="26"/>
      <c r="WV236" s="26"/>
      <c r="WW236" s="26"/>
      <c r="WX236" s="26"/>
      <c r="WY236" s="26"/>
      <c r="WZ236" s="26"/>
      <c r="XA236" s="26"/>
      <c r="XB236" s="26"/>
      <c r="XC236" s="26"/>
      <c r="XD236" s="26"/>
      <c r="XE236" s="26"/>
      <c r="XF236" s="26"/>
      <c r="XG236" s="26"/>
      <c r="XH236" s="26"/>
      <c r="XI236" s="26"/>
      <c r="XJ236" s="26"/>
      <c r="XK236" s="26"/>
      <c r="XL236" s="26"/>
      <c r="XM236" s="26"/>
      <c r="XN236" s="26"/>
      <c r="XO236" s="26"/>
      <c r="XP236" s="26"/>
      <c r="XQ236" s="26"/>
      <c r="XR236" s="26"/>
      <c r="XS236" s="26"/>
      <c r="XT236" s="26"/>
      <c r="XU236" s="26"/>
      <c r="XV236" s="26"/>
      <c r="XW236" s="26"/>
      <c r="XX236" s="26"/>
      <c r="XY236" s="26"/>
      <c r="XZ236" s="26"/>
      <c r="YA236" s="26"/>
      <c r="YB236" s="26"/>
      <c r="YC236" s="26"/>
      <c r="YD236" s="26"/>
      <c r="YE236" s="26"/>
      <c r="YF236" s="26"/>
      <c r="YG236" s="26"/>
      <c r="YH236" s="26"/>
      <c r="YI236" s="26"/>
      <c r="YJ236" s="26"/>
      <c r="YK236" s="26"/>
      <c r="YL236" s="26"/>
      <c r="YM236" s="26"/>
      <c r="YN236" s="26"/>
      <c r="YO236" s="26"/>
      <c r="YP236" s="26"/>
      <c r="YQ236" s="26"/>
      <c r="YR236" s="26"/>
      <c r="YS236" s="26"/>
      <c r="YT236" s="26"/>
      <c r="YU236" s="26"/>
      <c r="YV236" s="26"/>
      <c r="YW236" s="26"/>
      <c r="YX236" s="26"/>
      <c r="YY236" s="26"/>
      <c r="YZ236" s="26"/>
      <c r="ZA236" s="26"/>
      <c r="ZB236" s="26"/>
      <c r="ZC236" s="26"/>
      <c r="ZD236" s="26"/>
      <c r="ZE236" s="26"/>
      <c r="ZF236" s="26"/>
      <c r="ZG236" s="26"/>
      <c r="ZH236" s="26"/>
      <c r="ZI236" s="26"/>
      <c r="ZJ236" s="26"/>
      <c r="ZK236" s="26"/>
      <c r="ZL236" s="26"/>
      <c r="ZM236" s="26"/>
      <c r="ZN236" s="26"/>
      <c r="ZO236" s="26"/>
      <c r="ZP236" s="26"/>
      <c r="ZQ236" s="26"/>
      <c r="ZR236" s="26"/>
      <c r="ZS236" s="26"/>
      <c r="ZT236" s="26"/>
      <c r="ZU236" s="26"/>
      <c r="ZV236" s="26"/>
      <c r="ZW236" s="26"/>
      <c r="ZX236" s="26"/>
      <c r="ZY236" s="26"/>
      <c r="ZZ236" s="26"/>
      <c r="AAA236" s="26"/>
      <c r="AAB236" s="26"/>
      <c r="AAC236" s="26"/>
      <c r="AAD236" s="26"/>
      <c r="AAE236" s="26"/>
      <c r="AAF236" s="26"/>
      <c r="AAG236" s="26"/>
      <c r="AAH236" s="26"/>
      <c r="AAI236" s="26"/>
      <c r="AAJ236" s="26"/>
      <c r="AAK236" s="26"/>
      <c r="AAL236" s="26"/>
      <c r="AAM236" s="26"/>
      <c r="AAN236" s="26"/>
      <c r="AAO236" s="26"/>
      <c r="AAP236" s="26"/>
      <c r="AAQ236" s="26"/>
      <c r="AAR236" s="26"/>
      <c r="AAS236" s="26"/>
      <c r="AAT236" s="26"/>
      <c r="AAU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  <c r="AGP236" s="26"/>
      <c r="AGQ236" s="26"/>
      <c r="AGR236" s="26"/>
      <c r="AGS236" s="26"/>
      <c r="AGT236" s="26"/>
      <c r="AGU236" s="26"/>
      <c r="AGV236" s="26"/>
      <c r="AGW236" s="26"/>
      <c r="AGX236" s="26"/>
      <c r="AGY236" s="26"/>
      <c r="AGZ236" s="26"/>
      <c r="AHA236" s="26"/>
      <c r="AHB236" s="26"/>
      <c r="AHC236" s="26"/>
      <c r="AHD236" s="26"/>
      <c r="AHE236" s="26"/>
      <c r="AHF236" s="26"/>
      <c r="AHG236" s="26"/>
      <c r="AHH236" s="26"/>
      <c r="AHI236" s="26"/>
      <c r="AHJ236" s="26"/>
      <c r="AHK236" s="26"/>
      <c r="AHL236" s="26"/>
      <c r="AHM236" s="26"/>
      <c r="AHN236" s="26"/>
      <c r="AHO236" s="26"/>
      <c r="AHP236" s="26"/>
      <c r="AHQ236" s="26"/>
      <c r="AHR236" s="26"/>
      <c r="AHS236" s="26"/>
      <c r="AHT236" s="26"/>
      <c r="AHU236" s="26"/>
      <c r="AHV236" s="26"/>
      <c r="AHW236" s="26"/>
      <c r="AHX236" s="26"/>
      <c r="AHY236" s="26"/>
      <c r="AHZ236" s="26"/>
      <c r="AIA236" s="26"/>
      <c r="AIB236" s="26"/>
      <c r="AIC236" s="26"/>
      <c r="AID236" s="26"/>
      <c r="AIE236" s="26"/>
      <c r="AIF236" s="26"/>
      <c r="AIG236" s="26"/>
      <c r="AIH236" s="26"/>
      <c r="AII236" s="26"/>
      <c r="AIJ236" s="26"/>
      <c r="AIK236" s="26"/>
      <c r="AIL236" s="26"/>
      <c r="AIM236" s="26"/>
      <c r="AIN236" s="26"/>
      <c r="AIO236" s="26"/>
      <c r="AIP236" s="26"/>
      <c r="AIQ236" s="26"/>
      <c r="AIR236" s="26"/>
      <c r="AIS236" s="26"/>
      <c r="AIT236" s="26"/>
      <c r="AIU236" s="26"/>
      <c r="AIV236" s="26"/>
      <c r="AIW236" s="26"/>
      <c r="AIX236" s="26"/>
      <c r="AIY236" s="26"/>
      <c r="AIZ236" s="26"/>
      <c r="AJA236" s="26"/>
      <c r="AJB236" s="26"/>
      <c r="AJC236" s="26"/>
      <c r="AJD236" s="26"/>
      <c r="AJE236" s="26"/>
      <c r="AJF236" s="26"/>
      <c r="AJG236" s="26"/>
      <c r="AJH236" s="26"/>
      <c r="AJI236" s="26"/>
      <c r="AJJ236" s="26"/>
      <c r="AJK236" s="26"/>
      <c r="AJL236" s="26"/>
      <c r="AJM236" s="26"/>
      <c r="AJN236" s="26"/>
      <c r="AJO236" s="26"/>
      <c r="AJP236" s="26"/>
      <c r="AJQ236" s="26"/>
      <c r="AJR236" s="26"/>
      <c r="AJS236" s="26"/>
      <c r="AJT236" s="26"/>
      <c r="AJU236" s="26"/>
      <c r="AJV236" s="26"/>
      <c r="AJW236" s="26"/>
      <c r="AJX236" s="26"/>
      <c r="AJY236" s="26"/>
      <c r="AJZ236" s="26"/>
      <c r="AKA236" s="26"/>
      <c r="AKB236" s="26"/>
      <c r="AKC236" s="26"/>
      <c r="AKD236" s="26"/>
      <c r="AKE236" s="26"/>
      <c r="AKF236" s="26"/>
      <c r="AKG236" s="26"/>
      <c r="AKH236" s="26"/>
      <c r="AKI236" s="26"/>
      <c r="AKJ236" s="26"/>
      <c r="AKK236" s="26"/>
      <c r="AKL236" s="26"/>
      <c r="AKM236" s="26"/>
      <c r="AKN236" s="26"/>
      <c r="AKO236" s="26"/>
      <c r="AKP236" s="26"/>
      <c r="AKQ236" s="26"/>
      <c r="AKR236" s="26"/>
      <c r="AKS236" s="26"/>
      <c r="AKT236" s="26"/>
      <c r="AKU236" s="26"/>
      <c r="AKV236" s="26"/>
      <c r="AKW236" s="26"/>
      <c r="AKX236" s="26"/>
      <c r="AKY236" s="26"/>
      <c r="AKZ236" s="26"/>
      <c r="ALA236" s="26"/>
      <c r="ALB236" s="26"/>
      <c r="ALC236" s="26"/>
      <c r="ALD236" s="26"/>
      <c r="ALE236" s="26"/>
      <c r="ALF236" s="26"/>
      <c r="ALG236" s="26"/>
      <c r="ALH236" s="26"/>
      <c r="ALI236" s="26"/>
      <c r="ALJ236" s="26"/>
      <c r="ALK236" s="26"/>
      <c r="ALL236" s="26"/>
      <c r="ALM236" s="26"/>
      <c r="ALN236" s="26"/>
      <c r="ALO236" s="26"/>
      <c r="ALP236" s="26"/>
      <c r="ALQ236" s="26"/>
      <c r="ALR236" s="26"/>
      <c r="ALS236" s="26"/>
      <c r="ALT236" s="26"/>
      <c r="ALU236" s="26"/>
      <c r="ALV236" s="26"/>
      <c r="ALW236" s="26"/>
      <c r="ALX236" s="26"/>
      <c r="ALY236" s="26"/>
      <c r="ALZ236" s="26"/>
      <c r="AMA236" s="26"/>
      <c r="AMB236" s="26"/>
      <c r="AMC236" s="26"/>
      <c r="AMD236" s="26"/>
      <c r="AME236" s="26"/>
      <c r="AMF236" s="26"/>
      <c r="AMG236" s="26"/>
      <c r="AMH236" s="26"/>
      <c r="AMI236" s="26"/>
      <c r="AMJ236" s="26"/>
      <c r="AMK236" s="26"/>
      <c r="AML236" s="26"/>
      <c r="AMM236" s="26"/>
      <c r="AMN236" s="26"/>
      <c r="AMO236" s="26"/>
      <c r="AMP236" s="26"/>
      <c r="AMQ236" s="26"/>
      <c r="AMR236" s="26"/>
      <c r="AMS236" s="26"/>
      <c r="AMT236" s="26"/>
      <c r="AMU236" s="26"/>
      <c r="AMV236" s="26"/>
      <c r="AMW236" s="26"/>
      <c r="AMX236" s="26"/>
      <c r="AMY236" s="26"/>
      <c r="AMZ236" s="26"/>
      <c r="ANA236" s="26"/>
      <c r="ANB236" s="26"/>
      <c r="ANC236" s="26"/>
      <c r="AND236" s="26"/>
      <c r="ANE236" s="26"/>
      <c r="ANF236" s="26"/>
      <c r="ANG236" s="26"/>
      <c r="ANH236" s="26"/>
      <c r="ANI236" s="26"/>
      <c r="ANJ236" s="26"/>
      <c r="ANK236" s="26"/>
      <c r="ANL236" s="26"/>
      <c r="ANM236" s="26"/>
      <c r="ANN236" s="26"/>
      <c r="ANO236" s="26"/>
      <c r="ANP236" s="26"/>
      <c r="ANQ236" s="26"/>
      <c r="ANR236" s="26"/>
      <c r="ANS236" s="26"/>
      <c r="ANT236" s="26"/>
      <c r="ANU236" s="26"/>
      <c r="ANV236" s="26"/>
      <c r="ANW236" s="26"/>
      <c r="ANX236" s="26"/>
      <c r="ANY236" s="26"/>
      <c r="ANZ236" s="26"/>
      <c r="AOA236" s="26"/>
      <c r="AOB236" s="26"/>
      <c r="AOC236" s="26"/>
      <c r="AOD236" s="26"/>
      <c r="AOE236" s="26"/>
      <c r="AOF236" s="26"/>
      <c r="AOG236" s="26"/>
      <c r="AOH236" s="26"/>
      <c r="AOI236" s="26"/>
      <c r="AOJ236" s="26"/>
      <c r="AOK236" s="26"/>
      <c r="AOL236" s="26"/>
      <c r="AOM236" s="26"/>
      <c r="AON236" s="26"/>
      <c r="AOO236" s="26"/>
      <c r="AOP236" s="26"/>
      <c r="AOQ236" s="26"/>
      <c r="AOR236" s="26"/>
      <c r="AOS236" s="26"/>
      <c r="AOT236" s="26"/>
      <c r="AOU236" s="26"/>
      <c r="AOV236" s="26"/>
      <c r="AOW236" s="26"/>
      <c r="AOX236" s="26"/>
      <c r="AOY236" s="26"/>
      <c r="AOZ236" s="26"/>
      <c r="APA236" s="26"/>
      <c r="APB236" s="26"/>
      <c r="APC236" s="26"/>
      <c r="APD236" s="26"/>
      <c r="APE236" s="26"/>
      <c r="APF236" s="26"/>
      <c r="APG236" s="26"/>
      <c r="APH236" s="26"/>
      <c r="API236" s="26"/>
      <c r="APJ236" s="26"/>
      <c r="APK236" s="26"/>
      <c r="APL236" s="26"/>
      <c r="APM236" s="26"/>
      <c r="APN236" s="26"/>
      <c r="APO236" s="26"/>
      <c r="APP236" s="26"/>
      <c r="APQ236" s="26"/>
      <c r="APR236" s="26"/>
      <c r="APS236" s="26"/>
      <c r="APT236" s="26"/>
      <c r="APU236" s="26"/>
      <c r="APV236" s="26"/>
      <c r="APW236" s="26"/>
      <c r="APX236" s="26"/>
      <c r="APY236" s="26"/>
      <c r="APZ236" s="26"/>
      <c r="AQA236" s="26"/>
      <c r="AQB236" s="26"/>
      <c r="AQC236" s="26"/>
      <c r="AQD236" s="26"/>
      <c r="AQE236" s="26"/>
      <c r="AQF236" s="26"/>
      <c r="AQG236" s="26"/>
      <c r="AQH236" s="26"/>
      <c r="AQI236" s="26"/>
      <c r="AQJ236" s="26"/>
      <c r="AQK236" s="26"/>
      <c r="AQL236" s="26"/>
      <c r="AQM236" s="26"/>
      <c r="AQN236" s="26"/>
      <c r="AQO236" s="26"/>
      <c r="AQP236" s="26"/>
      <c r="AQQ236" s="26"/>
      <c r="AQR236" s="26"/>
      <c r="AQS236" s="26"/>
      <c r="AQT236" s="26"/>
      <c r="AQU236" s="26"/>
      <c r="AQV236" s="26"/>
      <c r="AQW236" s="26"/>
      <c r="AQX236" s="26"/>
      <c r="AQY236" s="26"/>
      <c r="AQZ236" s="26"/>
      <c r="ARA236" s="26"/>
      <c r="ARB236" s="26"/>
      <c r="ARC236" s="26"/>
      <c r="ARD236" s="26"/>
      <c r="ARE236" s="26"/>
      <c r="ARF236" s="26"/>
      <c r="ARG236" s="26"/>
      <c r="ARH236" s="26"/>
      <c r="ARI236" s="26"/>
      <c r="ARJ236" s="26"/>
      <c r="ARK236" s="26"/>
      <c r="ARL236" s="26"/>
      <c r="ARM236" s="26"/>
      <c r="ARN236" s="26"/>
      <c r="ARO236" s="26"/>
      <c r="ARP236" s="26"/>
      <c r="ARQ236" s="26"/>
      <c r="ARR236" s="26"/>
      <c r="ARS236" s="26"/>
      <c r="ART236" s="26"/>
      <c r="ARU236" s="26"/>
      <c r="ARV236" s="26"/>
      <c r="ARW236" s="26"/>
      <c r="ARX236" s="26"/>
      <c r="ARY236" s="26"/>
      <c r="ARZ236" s="26"/>
      <c r="ASA236" s="26"/>
      <c r="ASB236" s="26"/>
      <c r="ASC236" s="26"/>
      <c r="ASD236" s="26"/>
      <c r="ASE236" s="26"/>
      <c r="ASF236" s="26"/>
      <c r="ASG236" s="26"/>
      <c r="ASH236" s="26"/>
      <c r="ASI236" s="26"/>
      <c r="ASJ236" s="26"/>
      <c r="ASK236" s="26"/>
      <c r="ASL236" s="26"/>
      <c r="ASM236" s="26"/>
      <c r="ASN236" s="26"/>
      <c r="ASO236" s="26"/>
      <c r="ASP236" s="26"/>
      <c r="ASQ236" s="26"/>
      <c r="ASR236" s="26"/>
      <c r="ASS236" s="26"/>
      <c r="AST236" s="26"/>
      <c r="ASU236" s="26"/>
      <c r="ASV236" s="26"/>
      <c r="ASW236" s="26"/>
      <c r="ASX236" s="26"/>
      <c r="ASY236" s="26"/>
      <c r="ASZ236" s="26"/>
      <c r="ATA236" s="26"/>
      <c r="ATB236" s="26"/>
      <c r="ATC236" s="26"/>
      <c r="ATD236" s="26"/>
      <c r="ATE236" s="26"/>
      <c r="ATF236" s="26"/>
      <c r="ATG236" s="26"/>
      <c r="ATH236" s="26"/>
      <c r="ATI236" s="26"/>
      <c r="ATJ236" s="26"/>
      <c r="ATK236" s="26"/>
      <c r="ATL236" s="26"/>
      <c r="ATM236" s="26"/>
      <c r="ATN236" s="26"/>
      <c r="ATO236" s="26"/>
      <c r="ATP236" s="26"/>
      <c r="ATQ236" s="26"/>
      <c r="ATR236" s="26"/>
      <c r="ATS236" s="26"/>
      <c r="ATT236" s="26"/>
      <c r="ATU236" s="26"/>
      <c r="ATV236" s="26"/>
      <c r="ATW236" s="26"/>
      <c r="ATX236" s="26"/>
      <c r="ATY236" s="26"/>
      <c r="ATZ236" s="26"/>
      <c r="AUA236" s="26"/>
      <c r="AUB236" s="26"/>
      <c r="AUC236" s="26"/>
      <c r="AUD236" s="26"/>
      <c r="AUE236" s="26"/>
      <c r="AUF236" s="26"/>
      <c r="AUG236" s="26"/>
      <c r="AUH236" s="26"/>
      <c r="AUI236" s="26"/>
      <c r="AUJ236" s="26"/>
      <c r="AUK236" s="26"/>
      <c r="AUL236" s="26"/>
      <c r="AUM236" s="26"/>
      <c r="AUN236" s="26"/>
      <c r="AUO236" s="26"/>
      <c r="AUP236" s="26"/>
      <c r="AUQ236" s="26"/>
      <c r="AUR236" s="26"/>
      <c r="AUS236" s="26"/>
      <c r="AUT236" s="26"/>
      <c r="AUU236" s="26"/>
      <c r="AUV236" s="26"/>
      <c r="AUW236" s="26"/>
      <c r="AUX236" s="26"/>
      <c r="AUY236" s="26"/>
      <c r="AUZ236" s="26"/>
      <c r="AVA236" s="26"/>
      <c r="AVB236" s="26"/>
      <c r="AVC236" s="26"/>
      <c r="AVD236" s="26"/>
      <c r="AVE236" s="26"/>
      <c r="AVF236" s="26"/>
      <c r="AVG236" s="26"/>
      <c r="AVH236" s="26"/>
      <c r="AVI236" s="26"/>
      <c r="AVJ236" s="26"/>
      <c r="AVK236" s="26"/>
      <c r="AVL236" s="26"/>
      <c r="AVM236" s="26"/>
      <c r="AVN236" s="26"/>
      <c r="AVO236" s="26"/>
      <c r="AVP236" s="26"/>
      <c r="AVQ236" s="26"/>
      <c r="AVR236" s="26"/>
      <c r="AVS236" s="26"/>
      <c r="AVT236" s="26"/>
      <c r="AVU236" s="26"/>
      <c r="AVV236" s="26"/>
      <c r="AVW236" s="26"/>
      <c r="AVX236" s="26"/>
      <c r="AVY236" s="26"/>
      <c r="AVZ236" s="26"/>
      <c r="AWA236" s="26"/>
      <c r="AWB236" s="26"/>
      <c r="AWC236" s="26"/>
      <c r="AWD236" s="26"/>
      <c r="AWE236" s="26"/>
      <c r="AWF236" s="26"/>
      <c r="AWG236" s="26"/>
      <c r="AWH236" s="26"/>
      <c r="AWI236" s="26"/>
      <c r="AWJ236" s="26"/>
      <c r="AWK236" s="26"/>
      <c r="AWL236" s="26"/>
      <c r="AWM236" s="26"/>
      <c r="AWN236" s="26"/>
      <c r="AWO236" s="26"/>
      <c r="AWP236" s="26"/>
      <c r="AWQ236" s="26"/>
      <c r="AWR236" s="26"/>
      <c r="AWS236" s="26"/>
      <c r="AWT236" s="26"/>
      <c r="AWU236" s="26"/>
      <c r="AWV236" s="26"/>
      <c r="AWW236" s="26"/>
      <c r="AWX236" s="26"/>
      <c r="AWY236" s="26"/>
      <c r="AWZ236" s="26"/>
      <c r="AXA236" s="26"/>
      <c r="AXB236" s="26"/>
      <c r="AXC236" s="26"/>
      <c r="AXD236" s="26"/>
      <c r="AXE236" s="26"/>
      <c r="AXF236" s="26"/>
      <c r="AXG236" s="26"/>
      <c r="AXH236" s="26"/>
      <c r="AXI236" s="26"/>
      <c r="AXJ236" s="26"/>
      <c r="AXK236" s="26"/>
      <c r="AXL236" s="26"/>
      <c r="AXM236" s="26"/>
      <c r="AXN236" s="26"/>
      <c r="AXO236" s="26"/>
      <c r="AXP236" s="26"/>
      <c r="AXQ236" s="26"/>
      <c r="AXR236" s="26"/>
      <c r="AXS236" s="26"/>
      <c r="AXT236" s="26"/>
      <c r="AXU236" s="26"/>
      <c r="AXV236" s="26"/>
      <c r="AXW236" s="26"/>
      <c r="AXX236" s="26"/>
      <c r="AXY236" s="26"/>
      <c r="AXZ236" s="26"/>
      <c r="AYA236" s="26"/>
      <c r="AYB236" s="26"/>
      <c r="AYC236" s="26"/>
      <c r="AYD236" s="26"/>
      <c r="AYE236" s="26"/>
      <c r="AYF236" s="26"/>
      <c r="AYG236" s="26"/>
      <c r="AYH236" s="26"/>
      <c r="AYI236" s="26"/>
      <c r="AYJ236" s="26"/>
      <c r="AYK236" s="26"/>
      <c r="AYL236" s="26"/>
      <c r="AYM236" s="26"/>
      <c r="AYN236" s="26"/>
      <c r="AYO236" s="26"/>
      <c r="AYP236" s="26"/>
      <c r="AYQ236" s="26"/>
      <c r="AYR236" s="26"/>
      <c r="AYS236" s="26"/>
      <c r="AYT236" s="26"/>
      <c r="AYU236" s="26"/>
      <c r="AYV236" s="26"/>
      <c r="AYW236" s="26"/>
      <c r="AYX236" s="26"/>
      <c r="AYY236" s="26"/>
      <c r="AYZ236" s="26"/>
      <c r="AZA236" s="26"/>
      <c r="AZB236" s="26"/>
      <c r="AZC236" s="26"/>
      <c r="AZD236" s="26"/>
      <c r="AZE236" s="26"/>
      <c r="AZF236" s="26"/>
      <c r="AZG236" s="26"/>
      <c r="AZH236" s="26"/>
      <c r="AZI236" s="26"/>
      <c r="AZJ236" s="26"/>
      <c r="AZK236" s="26"/>
      <c r="AZL236" s="26"/>
      <c r="AZM236" s="26"/>
      <c r="AZN236" s="26"/>
      <c r="AZO236" s="26"/>
      <c r="AZP236" s="26"/>
      <c r="AZQ236" s="26"/>
      <c r="AZR236" s="26"/>
      <c r="AZS236" s="26"/>
      <c r="AZT236" s="26"/>
      <c r="AZU236" s="26"/>
      <c r="AZV236" s="26"/>
      <c r="AZW236" s="26"/>
      <c r="AZX236" s="26"/>
      <c r="AZY236" s="26"/>
      <c r="AZZ236" s="26"/>
      <c r="BAA236" s="26"/>
      <c r="BAB236" s="26"/>
      <c r="BAC236" s="26"/>
      <c r="BAD236" s="26"/>
      <c r="BAE236" s="26"/>
      <c r="BAF236" s="26"/>
      <c r="BAG236" s="26"/>
      <c r="BAH236" s="26"/>
      <c r="BAI236" s="26"/>
      <c r="BAJ236" s="26"/>
      <c r="BAK236" s="26"/>
      <c r="BAL236" s="26"/>
      <c r="BAM236" s="26"/>
      <c r="BAN236" s="26"/>
      <c r="BAO236" s="26"/>
      <c r="BAP236" s="26"/>
      <c r="BAQ236" s="26"/>
      <c r="BAR236" s="26"/>
      <c r="BAS236" s="26"/>
      <c r="BAT236" s="26"/>
      <c r="BAU236" s="26"/>
      <c r="BAV236" s="26"/>
      <c r="BAW236" s="26"/>
      <c r="BAX236" s="26"/>
      <c r="BAY236" s="26"/>
      <c r="BAZ236" s="26"/>
      <c r="BBA236" s="26"/>
      <c r="BBB236" s="26"/>
      <c r="BBC236" s="26"/>
      <c r="BBD236" s="26"/>
      <c r="BBE236" s="26"/>
      <c r="BBF236" s="26"/>
      <c r="BBG236" s="26"/>
      <c r="BBH236" s="26"/>
      <c r="BBI236" s="26"/>
      <c r="BBJ236" s="26"/>
      <c r="BBK236" s="26"/>
      <c r="BBL236" s="26"/>
      <c r="BBM236" s="26"/>
      <c r="BBN236" s="26"/>
      <c r="BBO236" s="26"/>
      <c r="BBP236" s="26"/>
      <c r="BBQ236" s="26"/>
      <c r="BBR236" s="26"/>
      <c r="BBS236" s="26"/>
      <c r="BBT236" s="26"/>
      <c r="BBU236" s="26"/>
      <c r="BBV236" s="26"/>
      <c r="BBW236" s="26"/>
      <c r="BBX236" s="26"/>
      <c r="BBY236" s="26"/>
      <c r="BBZ236" s="26"/>
      <c r="BCA236" s="26"/>
      <c r="BCB236" s="26"/>
      <c r="BCC236" s="26"/>
      <c r="BCD236" s="26"/>
      <c r="BCE236" s="26"/>
      <c r="BCF236" s="26"/>
      <c r="BCG236" s="26"/>
      <c r="BCH236" s="26"/>
      <c r="BCI236" s="26"/>
      <c r="BCJ236" s="26"/>
      <c r="BCK236" s="26"/>
      <c r="BCL236" s="26"/>
      <c r="BCM236" s="26"/>
      <c r="BCN236" s="26"/>
      <c r="BCO236" s="26"/>
      <c r="BCP236" s="26"/>
      <c r="BCQ236" s="26"/>
      <c r="BCR236" s="26"/>
      <c r="BCS236" s="26"/>
      <c r="BCT236" s="26"/>
      <c r="BCU236" s="26"/>
      <c r="BCV236" s="26"/>
      <c r="BCW236" s="26"/>
      <c r="BCX236" s="26"/>
      <c r="BCY236" s="26"/>
      <c r="BCZ236" s="26"/>
      <c r="BDA236" s="26"/>
      <c r="BDB236" s="26"/>
      <c r="BDC236" s="26"/>
      <c r="BDD236" s="26"/>
      <c r="BDE236" s="26"/>
      <c r="BDF236" s="26"/>
      <c r="BDG236" s="26"/>
      <c r="BDH236" s="26"/>
      <c r="BDI236" s="26"/>
      <c r="BDJ236" s="26"/>
      <c r="BDK236" s="26"/>
      <c r="BDL236" s="26"/>
      <c r="BDM236" s="26"/>
      <c r="BDN236" s="26"/>
      <c r="BDO236" s="26"/>
      <c r="BDP236" s="26"/>
      <c r="BDQ236" s="26"/>
      <c r="BDR236" s="26"/>
      <c r="BDS236" s="26"/>
      <c r="BDT236" s="26"/>
      <c r="BDU236" s="26"/>
      <c r="BDV236" s="26"/>
      <c r="BDW236" s="26"/>
      <c r="BDX236" s="26"/>
      <c r="BDY236" s="26"/>
      <c r="BDZ236" s="26"/>
      <c r="BEA236" s="26"/>
      <c r="BEB236" s="26"/>
      <c r="BEC236" s="26"/>
      <c r="BED236" s="26"/>
      <c r="BEE236" s="26"/>
      <c r="BEF236" s="26"/>
      <c r="BEG236" s="26"/>
      <c r="BEH236" s="26"/>
      <c r="BEI236" s="26"/>
      <c r="BEJ236" s="26"/>
      <c r="BEK236" s="26"/>
      <c r="BEL236" s="26"/>
      <c r="BEM236" s="26"/>
      <c r="BEN236" s="26"/>
      <c r="BEO236" s="26"/>
      <c r="BEP236" s="26"/>
      <c r="BEQ236" s="26"/>
      <c r="BER236" s="26"/>
      <c r="BES236" s="26"/>
      <c r="BET236" s="26"/>
      <c r="BEU236" s="26"/>
      <c r="BEV236" s="26"/>
      <c r="BEW236" s="26"/>
      <c r="BEX236" s="26"/>
      <c r="BEY236" s="26"/>
      <c r="BEZ236" s="26"/>
      <c r="BFA236" s="26"/>
      <c r="BFB236" s="26"/>
      <c r="BFC236" s="26"/>
      <c r="BFD236" s="26"/>
      <c r="BFE236" s="26"/>
      <c r="BFF236" s="26"/>
      <c r="BFG236" s="26"/>
      <c r="BFH236" s="26"/>
      <c r="BFI236" s="26"/>
      <c r="BFJ236" s="26"/>
      <c r="BFK236" s="26"/>
      <c r="BFL236" s="26"/>
      <c r="BFM236" s="26"/>
      <c r="BFN236" s="26"/>
      <c r="BFO236" s="26"/>
      <c r="BFP236" s="26"/>
      <c r="BFQ236" s="26"/>
      <c r="BFR236" s="26"/>
      <c r="BFS236" s="26"/>
      <c r="BFT236" s="26"/>
      <c r="BFU236" s="26"/>
      <c r="BFV236" s="26"/>
      <c r="BFW236" s="26"/>
      <c r="BFX236" s="26"/>
      <c r="BFY236" s="26"/>
      <c r="BFZ236" s="26"/>
      <c r="BGA236" s="26"/>
      <c r="BGB236" s="26"/>
      <c r="BGC236" s="26"/>
      <c r="BGD236" s="26"/>
      <c r="BGE236" s="26"/>
      <c r="BGF236" s="26"/>
      <c r="BGG236" s="26"/>
      <c r="BGH236" s="26"/>
      <c r="BGI236" s="26"/>
      <c r="BGJ236" s="26"/>
      <c r="BGK236" s="26"/>
      <c r="BGL236" s="26"/>
      <c r="BGM236" s="26"/>
      <c r="BGN236" s="26"/>
      <c r="BGO236" s="26"/>
      <c r="BGP236" s="26"/>
      <c r="BGQ236" s="26"/>
      <c r="BGR236" s="26"/>
      <c r="BGS236" s="26"/>
      <c r="BGT236" s="26"/>
      <c r="BGU236" s="26"/>
      <c r="BGV236" s="26"/>
      <c r="BGW236" s="26"/>
      <c r="BGX236" s="26"/>
      <c r="BGY236" s="26"/>
      <c r="BGZ236" s="26"/>
      <c r="BHA236" s="26"/>
      <c r="BHB236" s="26"/>
      <c r="BHC236" s="26"/>
      <c r="BHD236" s="26"/>
      <c r="BHE236" s="26"/>
      <c r="BHF236" s="26"/>
      <c r="BHG236" s="26"/>
      <c r="BHH236" s="26"/>
      <c r="BHI236" s="26"/>
      <c r="BHJ236" s="26"/>
      <c r="BHK236" s="26"/>
      <c r="BHL236" s="26"/>
      <c r="BHM236" s="26"/>
      <c r="BHN236" s="26"/>
      <c r="BHO236" s="26"/>
      <c r="BHP236" s="26"/>
      <c r="BHQ236" s="26"/>
      <c r="BHR236" s="26"/>
      <c r="BHS236" s="26"/>
      <c r="BHT236" s="26"/>
      <c r="BHU236" s="26"/>
      <c r="BHV236" s="26"/>
      <c r="BHW236" s="26"/>
      <c r="BHX236" s="26"/>
      <c r="BHY236" s="26"/>
      <c r="BHZ236" s="26"/>
      <c r="BIA236" s="26"/>
      <c r="BIB236" s="26"/>
      <c r="BIC236" s="26"/>
      <c r="BID236" s="26"/>
      <c r="BIE236" s="26"/>
      <c r="BIF236" s="26"/>
      <c r="BIG236" s="26"/>
      <c r="BIH236" s="26"/>
      <c r="BII236" s="26"/>
      <c r="BIJ236" s="26"/>
      <c r="BIK236" s="26"/>
      <c r="BIL236" s="26"/>
      <c r="BIM236" s="26"/>
      <c r="BIN236" s="26"/>
      <c r="BIO236" s="26"/>
      <c r="BIP236" s="26"/>
      <c r="BIQ236" s="26"/>
      <c r="BIR236" s="26"/>
      <c r="BIS236" s="26"/>
      <c r="BIT236" s="26"/>
      <c r="BIU236" s="26"/>
      <c r="BIV236" s="26"/>
      <c r="BIW236" s="26"/>
      <c r="BIX236" s="26"/>
      <c r="BIY236" s="26"/>
      <c r="BIZ236" s="26"/>
      <c r="BJA236" s="26"/>
      <c r="BJB236" s="26"/>
      <c r="BJC236" s="26"/>
      <c r="BJD236" s="26"/>
      <c r="BJE236" s="26"/>
      <c r="BJF236" s="26"/>
      <c r="BJG236" s="26"/>
      <c r="BJH236" s="26"/>
      <c r="BJI236" s="26"/>
      <c r="BJJ236" s="26"/>
      <c r="BJK236" s="26"/>
      <c r="BJL236" s="26"/>
      <c r="BJM236" s="26"/>
      <c r="BJN236" s="26"/>
      <c r="BJO236" s="26"/>
      <c r="BJP236" s="26"/>
      <c r="BJQ236" s="26"/>
      <c r="BJR236" s="26"/>
      <c r="BJS236" s="26"/>
      <c r="BJT236" s="26"/>
      <c r="BJU236" s="26"/>
      <c r="BJV236" s="26"/>
      <c r="BJW236" s="26"/>
      <c r="BJX236" s="26"/>
      <c r="BJY236" s="26"/>
      <c r="BJZ236" s="26"/>
      <c r="BKA236" s="26"/>
      <c r="BKB236" s="26"/>
      <c r="BKC236" s="26"/>
      <c r="BKD236" s="26"/>
      <c r="BKE236" s="26"/>
      <c r="BKF236" s="26"/>
      <c r="BKG236" s="26"/>
      <c r="BKH236" s="26"/>
      <c r="BKI236" s="26"/>
      <c r="BKJ236" s="26"/>
      <c r="BKK236" s="26"/>
      <c r="BKL236" s="26"/>
      <c r="BKM236" s="26"/>
      <c r="BKN236" s="26"/>
      <c r="BKO236" s="26"/>
      <c r="BKP236" s="26"/>
      <c r="BKQ236" s="26"/>
      <c r="BKR236" s="26"/>
      <c r="BKS236" s="26"/>
      <c r="BKT236" s="26"/>
      <c r="BKU236" s="26"/>
      <c r="BKV236" s="26"/>
      <c r="BKW236" s="26"/>
      <c r="BKX236" s="26"/>
      <c r="BKY236" s="26"/>
      <c r="BKZ236" s="26"/>
      <c r="BLA236" s="26"/>
      <c r="BLB236" s="26"/>
      <c r="BLC236" s="26"/>
      <c r="BLD236" s="26"/>
      <c r="BLE236" s="26"/>
      <c r="BLF236" s="26"/>
      <c r="BLG236" s="26"/>
      <c r="BLH236" s="26"/>
      <c r="BLI236" s="26"/>
      <c r="BLJ236" s="26"/>
      <c r="BLK236" s="26"/>
      <c r="BLL236" s="26"/>
      <c r="BLM236" s="26"/>
      <c r="BLN236" s="26"/>
      <c r="BLO236" s="26"/>
      <c r="BLP236" s="26"/>
      <c r="BLQ236" s="26"/>
      <c r="BLR236" s="26"/>
      <c r="BLS236" s="26"/>
      <c r="BLT236" s="26"/>
      <c r="BLU236" s="26"/>
      <c r="BLV236" s="26"/>
      <c r="BLW236" s="26"/>
      <c r="BLX236" s="26"/>
      <c r="BLY236" s="26"/>
      <c r="BLZ236" s="26"/>
      <c r="BMA236" s="26"/>
      <c r="BMB236" s="26"/>
      <c r="BMC236" s="26"/>
      <c r="BMD236" s="26"/>
      <c r="BME236" s="26"/>
      <c r="BMF236" s="26"/>
      <c r="BMG236" s="26"/>
      <c r="BMH236" s="26"/>
      <c r="BMI236" s="26"/>
      <c r="BMJ236" s="26"/>
      <c r="BMK236" s="26"/>
      <c r="BML236" s="26"/>
      <c r="BMM236" s="26"/>
      <c r="BMN236" s="26"/>
      <c r="BMO236" s="26"/>
      <c r="BMP236" s="26"/>
      <c r="BMQ236" s="26"/>
      <c r="BMR236" s="26"/>
      <c r="BMS236" s="26"/>
      <c r="BMT236" s="26"/>
      <c r="BMU236" s="26"/>
      <c r="BMV236" s="26"/>
      <c r="BMW236" s="26"/>
      <c r="BMX236" s="26"/>
      <c r="BMY236" s="26"/>
      <c r="BMZ236" s="26"/>
      <c r="BNA236" s="26"/>
      <c r="BNB236" s="26"/>
      <c r="BNC236" s="26"/>
      <c r="BND236" s="26"/>
      <c r="BNE236" s="26"/>
      <c r="BNF236" s="26"/>
      <c r="BNG236" s="26"/>
      <c r="BNH236" s="26"/>
      <c r="BNI236" s="26"/>
      <c r="BNJ236" s="26"/>
      <c r="BNK236" s="26"/>
      <c r="BNL236" s="26"/>
      <c r="BNM236" s="26"/>
      <c r="BNN236" s="26"/>
      <c r="BNO236" s="26"/>
      <c r="BNP236" s="26"/>
      <c r="BNQ236" s="26"/>
      <c r="BNR236" s="26"/>
      <c r="BNS236" s="26"/>
      <c r="BNT236" s="26"/>
      <c r="BNU236" s="26"/>
      <c r="BNV236" s="26"/>
      <c r="BNW236" s="26"/>
      <c r="BNX236" s="26"/>
      <c r="BNY236" s="26"/>
      <c r="BNZ236" s="26"/>
      <c r="BOA236" s="26"/>
      <c r="BOB236" s="26"/>
      <c r="BOC236" s="26"/>
      <c r="BOD236" s="26"/>
      <c r="BOE236" s="26"/>
      <c r="BOF236" s="26"/>
      <c r="BOG236" s="26"/>
      <c r="BOH236" s="26"/>
      <c r="BOI236" s="26"/>
      <c r="BOJ236" s="26"/>
      <c r="BOK236" s="26"/>
      <c r="BOL236" s="26"/>
      <c r="BOM236" s="26"/>
      <c r="BON236" s="26"/>
      <c r="BOO236" s="26"/>
      <c r="BOP236" s="26"/>
      <c r="BOQ236" s="26"/>
      <c r="BOR236" s="26"/>
      <c r="BOS236" s="26"/>
      <c r="BOT236" s="26"/>
      <c r="BOU236" s="26"/>
      <c r="BOV236" s="26"/>
      <c r="BOW236" s="26"/>
      <c r="BOX236" s="26"/>
      <c r="BOY236" s="26"/>
      <c r="BOZ236" s="26"/>
      <c r="BPA236" s="26"/>
      <c r="BPB236" s="26"/>
      <c r="BPC236" s="26"/>
      <c r="BPD236" s="26"/>
      <c r="BPE236" s="26"/>
      <c r="BPF236" s="26"/>
      <c r="BPG236" s="26"/>
      <c r="BPH236" s="26"/>
      <c r="BPI236" s="26"/>
      <c r="BPJ236" s="26"/>
      <c r="BPK236" s="26"/>
      <c r="BPL236" s="26"/>
      <c r="BPM236" s="26"/>
      <c r="BPN236" s="26"/>
      <c r="BPO236" s="26"/>
      <c r="BPP236" s="26"/>
      <c r="BPQ236" s="26"/>
      <c r="BPR236" s="26"/>
      <c r="BPS236" s="26"/>
      <c r="BPT236" s="26"/>
      <c r="BPU236" s="26"/>
      <c r="BPV236" s="26"/>
      <c r="BPW236" s="26"/>
      <c r="BPX236" s="26"/>
      <c r="BPY236" s="26"/>
      <c r="BPZ236" s="26"/>
      <c r="BQA236" s="26"/>
      <c r="BQB236" s="26"/>
      <c r="BQC236" s="26"/>
      <c r="BQD236" s="26"/>
      <c r="BQE236" s="26"/>
      <c r="BQF236" s="26"/>
      <c r="BQG236" s="26"/>
      <c r="BQH236" s="26"/>
      <c r="BQI236" s="26"/>
      <c r="BQJ236" s="26"/>
      <c r="BQK236" s="26"/>
      <c r="BQL236" s="26"/>
      <c r="BQM236" s="26"/>
      <c r="BQN236" s="26"/>
      <c r="BQO236" s="26"/>
      <c r="BQP236" s="26"/>
      <c r="BQQ236" s="26"/>
      <c r="BQR236" s="26"/>
      <c r="BQS236" s="26"/>
      <c r="BQT236" s="26"/>
      <c r="BQU236" s="26"/>
      <c r="BQV236" s="26"/>
      <c r="BQW236" s="26"/>
      <c r="BQX236" s="26"/>
      <c r="BQY236" s="26"/>
      <c r="BQZ236" s="26"/>
      <c r="BRA236" s="26"/>
      <c r="BRB236" s="26"/>
      <c r="BRC236" s="26"/>
      <c r="BRD236" s="26"/>
      <c r="BRE236" s="26"/>
      <c r="BRF236" s="26"/>
      <c r="BRG236" s="26"/>
      <c r="BRH236" s="26"/>
      <c r="BRI236" s="26"/>
      <c r="BRJ236" s="26"/>
      <c r="BRK236" s="26"/>
      <c r="BRL236" s="26"/>
      <c r="BRM236" s="26"/>
      <c r="BRN236" s="26"/>
      <c r="BRO236" s="26"/>
      <c r="BRP236" s="26"/>
      <c r="BRQ236" s="26"/>
      <c r="BRR236" s="26"/>
      <c r="BRS236" s="26"/>
      <c r="BRT236" s="26"/>
      <c r="BRU236" s="26"/>
      <c r="BRV236" s="26"/>
      <c r="BRW236" s="26"/>
      <c r="BRX236" s="26"/>
      <c r="BRY236" s="26"/>
      <c r="BRZ236" s="26"/>
      <c r="BSA236" s="26"/>
      <c r="BSB236" s="26"/>
      <c r="BSC236" s="26"/>
      <c r="BSD236" s="26"/>
      <c r="BSE236" s="26"/>
      <c r="BSF236" s="26"/>
      <c r="BSG236" s="26"/>
      <c r="BSH236" s="26"/>
      <c r="BSI236" s="26"/>
      <c r="BSJ236" s="26"/>
      <c r="BSK236" s="26"/>
      <c r="BSL236" s="26"/>
      <c r="BSM236" s="26"/>
      <c r="BSN236" s="26"/>
      <c r="BSO236" s="26"/>
      <c r="BSP236" s="26"/>
      <c r="BSQ236" s="26"/>
      <c r="BSR236" s="26"/>
      <c r="BSS236" s="26"/>
      <c r="BST236" s="26"/>
      <c r="BSU236" s="26"/>
      <c r="BSV236" s="26"/>
      <c r="BSW236" s="26"/>
      <c r="BSX236" s="26"/>
      <c r="BSY236" s="26"/>
      <c r="BSZ236" s="26"/>
      <c r="BTA236" s="26"/>
      <c r="BTB236" s="26"/>
      <c r="BTC236" s="26"/>
      <c r="BTD236" s="26"/>
      <c r="BTE236" s="26"/>
      <c r="BTF236" s="26"/>
      <c r="BTG236" s="26"/>
      <c r="BTH236" s="26"/>
      <c r="BTI236" s="26"/>
      <c r="BTJ236" s="26"/>
      <c r="BTK236" s="26"/>
      <c r="BTL236" s="26"/>
      <c r="BTM236" s="26"/>
      <c r="BTN236" s="26"/>
      <c r="BTO236" s="26"/>
      <c r="BTP236" s="26"/>
      <c r="BTQ236" s="26"/>
      <c r="BTR236" s="26"/>
      <c r="BTS236" s="26"/>
      <c r="BTT236" s="26"/>
      <c r="BTU236" s="26"/>
      <c r="BTV236" s="26"/>
      <c r="BTW236" s="26"/>
      <c r="BTX236" s="26"/>
      <c r="BTY236" s="26"/>
      <c r="BTZ236" s="26"/>
      <c r="BUA236" s="26"/>
      <c r="BUB236" s="26"/>
      <c r="BUC236" s="26"/>
      <c r="BUD236" s="26"/>
      <c r="BUE236" s="26"/>
      <c r="BUF236" s="26"/>
      <c r="BUG236" s="26"/>
      <c r="BUH236" s="26"/>
      <c r="BUI236" s="26"/>
      <c r="BUJ236" s="26"/>
      <c r="BUK236" s="26"/>
      <c r="BUL236" s="26"/>
      <c r="BUM236" s="26"/>
      <c r="BUN236" s="26"/>
      <c r="BUO236" s="26"/>
      <c r="BUP236" s="26"/>
      <c r="BUQ236" s="26"/>
      <c r="BUR236" s="26"/>
      <c r="BUS236" s="26"/>
      <c r="BUT236" s="26"/>
      <c r="BUU236" s="26"/>
      <c r="BUV236" s="26"/>
      <c r="BUW236" s="26"/>
      <c r="BUX236" s="26"/>
      <c r="BUY236" s="26"/>
      <c r="BUZ236" s="26"/>
      <c r="BVA236" s="26"/>
      <c r="BVB236" s="26"/>
      <c r="BVC236" s="26"/>
      <c r="BVD236" s="26"/>
      <c r="BVE236" s="26"/>
      <c r="BVF236" s="26"/>
      <c r="BVG236" s="26"/>
      <c r="BVH236" s="26"/>
      <c r="BVI236" s="26"/>
      <c r="BVJ236" s="26"/>
      <c r="BVK236" s="26"/>
      <c r="BVL236" s="26"/>
      <c r="BVM236" s="26"/>
      <c r="BVN236" s="26"/>
      <c r="BVO236" s="26"/>
      <c r="BVP236" s="26"/>
      <c r="BVQ236" s="26"/>
      <c r="BVR236" s="26"/>
      <c r="BVS236" s="26"/>
      <c r="BVT236" s="26"/>
      <c r="BVU236" s="26"/>
      <c r="BVV236" s="26"/>
      <c r="BVW236" s="26"/>
      <c r="BVX236" s="26"/>
      <c r="BVY236" s="26"/>
      <c r="BVZ236" s="26"/>
      <c r="BWA236" s="26"/>
      <c r="BWB236" s="26"/>
      <c r="BWC236" s="26"/>
      <c r="BWD236" s="26"/>
      <c r="BWE236" s="26"/>
      <c r="BWF236" s="26"/>
      <c r="BWG236" s="26"/>
      <c r="BWH236" s="26"/>
      <c r="BWI236" s="26"/>
      <c r="BWJ236" s="26"/>
      <c r="BWK236" s="26"/>
      <c r="BWL236" s="26"/>
      <c r="BWM236" s="26"/>
      <c r="BWN236" s="26"/>
      <c r="BWO236" s="26"/>
      <c r="BWP236" s="26"/>
      <c r="BWQ236" s="26"/>
      <c r="BWR236" s="26"/>
      <c r="BWS236" s="26"/>
      <c r="BWT236" s="26"/>
      <c r="BWU236" s="26"/>
      <c r="BWV236" s="26"/>
      <c r="BWW236" s="26"/>
      <c r="BWX236" s="26"/>
      <c r="BWY236" s="26"/>
      <c r="BWZ236" s="26"/>
      <c r="BXA236" s="26"/>
      <c r="BXB236" s="26"/>
      <c r="BXC236" s="26"/>
      <c r="BXD236" s="26"/>
      <c r="BXE236" s="26"/>
      <c r="BXF236" s="26"/>
      <c r="BXG236" s="26"/>
      <c r="BXH236" s="26"/>
      <c r="BXI236" s="26"/>
      <c r="BXJ236" s="26"/>
      <c r="BXK236" s="26"/>
      <c r="BXL236" s="26"/>
      <c r="BXM236" s="26"/>
      <c r="BXN236" s="26"/>
      <c r="BXO236" s="26"/>
      <c r="BXP236" s="26"/>
      <c r="BXQ236" s="26"/>
      <c r="BXR236" s="26"/>
      <c r="BXS236" s="26"/>
      <c r="BXT236" s="26"/>
      <c r="BXU236" s="26"/>
      <c r="BXV236" s="26"/>
      <c r="BXW236" s="26"/>
      <c r="BXX236" s="26"/>
      <c r="BXY236" s="26"/>
      <c r="BXZ236" s="26"/>
      <c r="BYA236" s="26"/>
      <c r="BYB236" s="26"/>
      <c r="BYC236" s="26"/>
      <c r="BYD236" s="26"/>
      <c r="BYE236" s="26"/>
      <c r="BYF236" s="26"/>
      <c r="BYG236" s="26"/>
      <c r="BYH236" s="26"/>
      <c r="BYI236" s="26"/>
      <c r="BYJ236" s="26"/>
      <c r="BYK236" s="26"/>
      <c r="BYL236" s="26"/>
      <c r="BYM236" s="26"/>
      <c r="BYN236" s="26"/>
      <c r="BYO236" s="26"/>
      <c r="BYP236" s="26"/>
      <c r="BYQ236" s="26"/>
      <c r="BYR236" s="26"/>
      <c r="BYS236" s="26"/>
      <c r="BYT236" s="26"/>
      <c r="BYU236" s="26"/>
      <c r="BYV236" s="26"/>
      <c r="BYW236" s="26"/>
      <c r="BYX236" s="26"/>
      <c r="BYY236" s="26"/>
      <c r="BYZ236" s="26"/>
      <c r="BZA236" s="26"/>
      <c r="BZB236" s="26"/>
      <c r="BZC236" s="26"/>
      <c r="BZD236" s="26"/>
      <c r="BZE236" s="26"/>
      <c r="BZF236" s="26"/>
      <c r="BZG236" s="26"/>
      <c r="BZH236" s="26"/>
      <c r="BZI236" s="26"/>
      <c r="BZJ236" s="26"/>
      <c r="BZK236" s="26"/>
      <c r="BZL236" s="26"/>
      <c r="BZM236" s="26"/>
      <c r="BZN236" s="26"/>
      <c r="BZO236" s="26"/>
      <c r="BZP236" s="26"/>
      <c r="BZQ236" s="26"/>
      <c r="BZR236" s="26"/>
      <c r="BZS236" s="26"/>
      <c r="BZT236" s="26"/>
      <c r="BZU236" s="26"/>
      <c r="BZV236" s="26"/>
      <c r="BZW236" s="26"/>
      <c r="BZX236" s="26"/>
      <c r="BZY236" s="26"/>
      <c r="BZZ236" s="26"/>
      <c r="CAA236" s="26"/>
      <c r="CAB236" s="26"/>
      <c r="CAC236" s="26"/>
      <c r="CAD236" s="26"/>
      <c r="CAE236" s="26"/>
      <c r="CAF236" s="26"/>
      <c r="CAG236" s="26"/>
      <c r="CAH236" s="26"/>
      <c r="CAI236" s="26"/>
      <c r="CAJ236" s="26"/>
      <c r="CAK236" s="26"/>
      <c r="CAL236" s="26"/>
      <c r="CAM236" s="26"/>
      <c r="CAN236" s="26"/>
      <c r="CAO236" s="26"/>
      <c r="CAP236" s="26"/>
      <c r="CAQ236" s="26"/>
      <c r="CAR236" s="26"/>
      <c r="CAS236" s="26"/>
      <c r="CAT236" s="26"/>
      <c r="CAU236" s="26"/>
      <c r="CAV236" s="26"/>
      <c r="CAW236" s="26"/>
      <c r="CAX236" s="26"/>
      <c r="CAY236" s="26"/>
      <c r="CAZ236" s="26"/>
      <c r="CBA236" s="26"/>
      <c r="CBB236" s="26"/>
      <c r="CBC236" s="26"/>
      <c r="CBD236" s="26"/>
      <c r="CBE236" s="26"/>
      <c r="CBF236" s="26"/>
      <c r="CBG236" s="26"/>
      <c r="CBH236" s="26"/>
      <c r="CBI236" s="26"/>
      <c r="CBJ236" s="26"/>
      <c r="CBK236" s="26"/>
      <c r="CBL236" s="26"/>
      <c r="CBM236" s="26"/>
      <c r="CBN236" s="26"/>
      <c r="CBO236" s="26"/>
      <c r="CBP236" s="26"/>
      <c r="CBQ236" s="26"/>
      <c r="CBR236" s="26"/>
      <c r="CBS236" s="26"/>
      <c r="CBT236" s="26"/>
      <c r="CBU236" s="26"/>
      <c r="CBV236" s="26"/>
      <c r="CBW236" s="26"/>
      <c r="CBX236" s="26"/>
      <c r="CBY236" s="26"/>
      <c r="CBZ236" s="26"/>
      <c r="CCA236" s="26"/>
      <c r="CCB236" s="26"/>
      <c r="CCC236" s="26"/>
      <c r="CCD236" s="26"/>
      <c r="CCE236" s="26"/>
      <c r="CCF236" s="26"/>
      <c r="CCG236" s="26"/>
      <c r="CCH236" s="26"/>
      <c r="CCI236" s="26"/>
      <c r="CCJ236" s="26"/>
      <c r="CCK236" s="26"/>
      <c r="CCL236" s="26"/>
      <c r="CCM236" s="26"/>
      <c r="CCN236" s="26"/>
      <c r="CCO236" s="26"/>
      <c r="CCP236" s="26"/>
      <c r="CCQ236" s="26"/>
      <c r="CCR236" s="26"/>
      <c r="CCS236" s="26"/>
      <c r="CCT236" s="26"/>
      <c r="CCU236" s="26"/>
      <c r="CCV236" s="26"/>
      <c r="CCW236" s="26"/>
      <c r="CCX236" s="26"/>
      <c r="CCY236" s="26"/>
      <c r="CCZ236" s="26"/>
      <c r="CDA236" s="26"/>
      <c r="CDB236" s="26"/>
      <c r="CDC236" s="26"/>
      <c r="CDD236" s="26"/>
      <c r="CDE236" s="26"/>
      <c r="CDF236" s="26"/>
      <c r="CDG236" s="26"/>
      <c r="CDH236" s="26"/>
      <c r="CDI236" s="26"/>
      <c r="CDJ236" s="26"/>
      <c r="CDK236" s="26"/>
      <c r="CDL236" s="26"/>
      <c r="CDM236" s="26"/>
      <c r="CDN236" s="26"/>
      <c r="CDO236" s="26"/>
      <c r="CDP236" s="26"/>
      <c r="CDQ236" s="26"/>
      <c r="CDR236" s="26"/>
      <c r="CDS236" s="26"/>
      <c r="CDT236" s="26"/>
      <c r="CDU236" s="26"/>
      <c r="CDV236" s="26"/>
      <c r="CDW236" s="26"/>
      <c r="CDX236" s="26"/>
      <c r="CDY236" s="26"/>
      <c r="CDZ236" s="26"/>
      <c r="CEA236" s="26"/>
      <c r="CEB236" s="26"/>
      <c r="CEC236" s="26"/>
      <c r="CED236" s="26"/>
      <c r="CEE236" s="26"/>
      <c r="CEF236" s="26"/>
      <c r="CEG236" s="26"/>
      <c r="CEH236" s="26"/>
      <c r="CEI236" s="26"/>
      <c r="CEJ236" s="26"/>
      <c r="CEK236" s="26"/>
      <c r="CEL236" s="26"/>
      <c r="CEM236" s="26"/>
      <c r="CEN236" s="26"/>
      <c r="CEO236" s="26"/>
      <c r="CEP236" s="26"/>
      <c r="CEQ236" s="26"/>
      <c r="CER236" s="26"/>
      <c r="CES236" s="26"/>
      <c r="CET236" s="26"/>
      <c r="CEU236" s="26"/>
      <c r="CEV236" s="26"/>
      <c r="CEW236" s="26"/>
      <c r="CEX236" s="26"/>
      <c r="CEY236" s="26"/>
      <c r="CEZ236" s="26"/>
      <c r="CFA236" s="26"/>
      <c r="CFB236" s="26"/>
      <c r="CFC236" s="26"/>
      <c r="CFD236" s="26"/>
      <c r="CFE236" s="26"/>
      <c r="CFF236" s="26"/>
      <c r="CFG236" s="26"/>
      <c r="CFH236" s="26"/>
      <c r="CFI236" s="26"/>
      <c r="CFJ236" s="26"/>
      <c r="CFK236" s="26"/>
      <c r="CFL236" s="26"/>
      <c r="CFM236" s="26"/>
      <c r="CFN236" s="26"/>
      <c r="CFO236" s="26"/>
      <c r="CFP236" s="26"/>
      <c r="CFQ236" s="26"/>
      <c r="CFR236" s="26"/>
      <c r="CFS236" s="26"/>
      <c r="CFT236" s="26"/>
      <c r="CFU236" s="26"/>
      <c r="CFV236" s="26"/>
      <c r="CFW236" s="26"/>
      <c r="CFX236" s="26"/>
      <c r="CFY236" s="26"/>
      <c r="CFZ236" s="26"/>
      <c r="CGA236" s="26"/>
      <c r="CGB236" s="26"/>
      <c r="CGC236" s="26"/>
      <c r="CGD236" s="26"/>
      <c r="CGE236" s="26"/>
      <c r="CGF236" s="26"/>
      <c r="CGG236" s="26"/>
      <c r="CGH236" s="26"/>
      <c r="CGI236" s="26"/>
      <c r="CGJ236" s="26"/>
      <c r="CGK236" s="26"/>
      <c r="CGL236" s="26"/>
      <c r="CGM236" s="26"/>
      <c r="CGN236" s="26"/>
      <c r="CGO236" s="26"/>
      <c r="CGP236" s="26"/>
      <c r="CGQ236" s="26"/>
      <c r="CGR236" s="26"/>
      <c r="CGS236" s="26"/>
      <c r="CGT236" s="26"/>
      <c r="CGU236" s="26"/>
      <c r="CGV236" s="26"/>
      <c r="CGW236" s="26"/>
      <c r="CGX236" s="26"/>
      <c r="CGY236" s="26"/>
      <c r="CGZ236" s="26"/>
      <c r="CHA236" s="26"/>
      <c r="CHB236" s="26"/>
      <c r="CHC236" s="26"/>
      <c r="CHD236" s="26"/>
      <c r="CHE236" s="26"/>
      <c r="CHF236" s="26"/>
      <c r="CHG236" s="26"/>
      <c r="CHH236" s="26"/>
      <c r="CHI236" s="26"/>
      <c r="CHJ236" s="26"/>
      <c r="CHK236" s="26"/>
      <c r="CHL236" s="26"/>
      <c r="CHM236" s="26"/>
      <c r="CHN236" s="26"/>
      <c r="CHO236" s="26"/>
      <c r="CHP236" s="26"/>
      <c r="CHQ236" s="26"/>
      <c r="CHR236" s="26"/>
      <c r="CHS236" s="26"/>
      <c r="CHT236" s="26"/>
      <c r="CHU236" s="26"/>
      <c r="CHV236" s="26"/>
      <c r="CHW236" s="26"/>
      <c r="CHX236" s="26"/>
      <c r="CHY236" s="26"/>
      <c r="CHZ236" s="26"/>
      <c r="CIA236" s="26"/>
      <c r="CIB236" s="26"/>
      <c r="CIC236" s="26"/>
      <c r="CID236" s="26"/>
      <c r="CIE236" s="26"/>
      <c r="CIF236" s="26"/>
      <c r="CIG236" s="26"/>
      <c r="CIH236" s="26"/>
      <c r="CII236" s="26"/>
      <c r="CIJ236" s="26"/>
      <c r="CIK236" s="26"/>
      <c r="CIL236" s="26"/>
      <c r="CIM236" s="26"/>
      <c r="CIN236" s="26"/>
      <c r="CIO236" s="26"/>
      <c r="CIP236" s="26"/>
      <c r="CIQ236" s="26"/>
      <c r="CIR236" s="26"/>
      <c r="CIS236" s="26"/>
      <c r="CIT236" s="26"/>
      <c r="CIU236" s="26"/>
      <c r="CIV236" s="26"/>
      <c r="CIW236" s="26"/>
      <c r="CIX236" s="26"/>
      <c r="CIY236" s="26"/>
      <c r="CIZ236" s="26"/>
      <c r="CJA236" s="26"/>
      <c r="CJB236" s="26"/>
      <c r="CJC236" s="26"/>
      <c r="CJD236" s="26"/>
      <c r="CJE236" s="26"/>
      <c r="CJF236" s="26"/>
      <c r="CJG236" s="26"/>
      <c r="CJH236" s="26"/>
      <c r="CJI236" s="26"/>
      <c r="CJJ236" s="26"/>
      <c r="CJK236" s="26"/>
      <c r="CJL236" s="26"/>
      <c r="CJM236" s="26"/>
      <c r="CJN236" s="26"/>
      <c r="CJO236" s="26"/>
      <c r="CJP236" s="26"/>
      <c r="CJQ236" s="26"/>
      <c r="CJR236" s="26"/>
      <c r="CJS236" s="26"/>
      <c r="CJT236" s="26"/>
      <c r="CJU236" s="26"/>
      <c r="CJV236" s="26"/>
      <c r="CJW236" s="26"/>
      <c r="CJX236" s="26"/>
      <c r="CJY236" s="26"/>
      <c r="CJZ236" s="26"/>
      <c r="CKA236" s="26"/>
      <c r="CKB236" s="26"/>
      <c r="CKC236" s="26"/>
      <c r="CKD236" s="26"/>
      <c r="CKE236" s="26"/>
      <c r="CKF236" s="26"/>
      <c r="CKG236" s="26"/>
      <c r="CKH236" s="26"/>
      <c r="CKI236" s="26"/>
      <c r="CKJ236" s="26"/>
      <c r="CKK236" s="26"/>
      <c r="CKL236" s="26"/>
      <c r="CKM236" s="26"/>
      <c r="CKN236" s="26"/>
      <c r="CKO236" s="26"/>
      <c r="CKP236" s="26"/>
      <c r="CKQ236" s="26"/>
      <c r="CKR236" s="26"/>
      <c r="CKS236" s="26"/>
      <c r="CKT236" s="26"/>
      <c r="CKU236" s="26"/>
      <c r="CKV236" s="26"/>
      <c r="CKW236" s="26"/>
      <c r="CKX236" s="26"/>
      <c r="CKY236" s="26"/>
      <c r="CKZ236" s="26"/>
      <c r="CLA236" s="26"/>
      <c r="CLB236" s="26"/>
      <c r="CLC236" s="26"/>
      <c r="CLD236" s="26"/>
      <c r="CLE236" s="26"/>
      <c r="CLF236" s="26"/>
      <c r="CLG236" s="26"/>
      <c r="CLH236" s="26"/>
      <c r="CLI236" s="26"/>
      <c r="CLJ236" s="26"/>
      <c r="CLK236" s="26"/>
      <c r="CLL236" s="26"/>
      <c r="CLM236" s="26"/>
      <c r="CLN236" s="26"/>
      <c r="CLO236" s="26"/>
      <c r="CLP236" s="26"/>
      <c r="CLQ236" s="26"/>
      <c r="CLR236" s="26"/>
      <c r="CLS236" s="26"/>
      <c r="CLT236" s="26"/>
      <c r="CLU236" s="26"/>
      <c r="CLV236" s="26"/>
      <c r="CLW236" s="26"/>
      <c r="CLX236" s="26"/>
      <c r="CLY236" s="26"/>
      <c r="CLZ236" s="26"/>
      <c r="CMA236" s="26"/>
      <c r="CMB236" s="26"/>
      <c r="CMC236" s="26"/>
      <c r="CMD236" s="26"/>
      <c r="CME236" s="26"/>
      <c r="CMF236" s="26"/>
      <c r="CMG236" s="26"/>
      <c r="CMH236" s="26"/>
      <c r="CMI236" s="26"/>
      <c r="CMJ236" s="26"/>
      <c r="CMK236" s="26"/>
      <c r="CML236" s="26"/>
      <c r="CMM236" s="26"/>
      <c r="CMN236" s="26"/>
      <c r="CMO236" s="26"/>
      <c r="CMP236" s="26"/>
      <c r="CMQ236" s="26"/>
      <c r="CMR236" s="26"/>
      <c r="CMS236" s="26"/>
      <c r="CMT236" s="26"/>
      <c r="CMU236" s="26"/>
      <c r="CMV236" s="26"/>
      <c r="CMW236" s="26"/>
      <c r="CMX236" s="26"/>
      <c r="CMY236" s="26"/>
      <c r="CMZ236" s="26"/>
      <c r="CNA236" s="26"/>
      <c r="CNB236" s="26"/>
      <c r="CNC236" s="26"/>
      <c r="CND236" s="26"/>
      <c r="CNE236" s="26"/>
      <c r="CNF236" s="26"/>
      <c r="CNG236" s="26"/>
      <c r="CNH236" s="26"/>
      <c r="CNI236" s="26"/>
      <c r="CNJ236" s="26"/>
      <c r="CNK236" s="26"/>
      <c r="CNL236" s="26"/>
      <c r="CNM236" s="26"/>
      <c r="CNN236" s="26"/>
      <c r="CNO236" s="26"/>
      <c r="CNP236" s="26"/>
      <c r="CNQ236" s="26"/>
      <c r="CNR236" s="26"/>
      <c r="CNS236" s="26"/>
      <c r="CNT236" s="26"/>
      <c r="CNU236" s="26"/>
      <c r="CNV236" s="26"/>
      <c r="CNW236" s="26"/>
      <c r="CNX236" s="26"/>
      <c r="CNY236" s="26"/>
      <c r="CNZ236" s="26"/>
      <c r="COA236" s="26"/>
      <c r="COB236" s="26"/>
      <c r="COC236" s="26"/>
      <c r="COD236" s="26"/>
      <c r="COE236" s="26"/>
      <c r="COF236" s="26"/>
      <c r="COG236" s="26"/>
      <c r="COH236" s="26"/>
      <c r="COI236" s="26"/>
      <c r="COJ236" s="26"/>
      <c r="COK236" s="26"/>
      <c r="COL236" s="26"/>
      <c r="COM236" s="26"/>
      <c r="CON236" s="26"/>
      <c r="COO236" s="26"/>
      <c r="COP236" s="26"/>
      <c r="COQ236" s="26"/>
      <c r="COR236" s="26"/>
      <c r="COS236" s="26"/>
      <c r="COT236" s="26"/>
      <c r="COU236" s="26"/>
      <c r="COV236" s="26"/>
      <c r="COW236" s="26"/>
      <c r="COX236" s="26"/>
      <c r="COY236" s="26"/>
      <c r="COZ236" s="26"/>
      <c r="CPA236" s="26"/>
      <c r="CPB236" s="26"/>
      <c r="CPC236" s="26"/>
      <c r="CPD236" s="26"/>
      <c r="CPE236" s="26"/>
      <c r="CPF236" s="26"/>
      <c r="CPG236" s="26"/>
      <c r="CPH236" s="26"/>
      <c r="CPI236" s="26"/>
      <c r="CPJ236" s="26"/>
      <c r="CPK236" s="26"/>
      <c r="CPL236" s="26"/>
      <c r="CPM236" s="26"/>
      <c r="CPN236" s="26"/>
      <c r="CPO236" s="26"/>
      <c r="CPP236" s="26"/>
      <c r="CPQ236" s="26"/>
      <c r="CPR236" s="26"/>
      <c r="CPS236" s="26"/>
      <c r="CPT236" s="26"/>
      <c r="CPU236" s="26"/>
      <c r="CPV236" s="26"/>
      <c r="CPW236" s="26"/>
      <c r="CPX236" s="26"/>
      <c r="CPY236" s="26"/>
      <c r="CPZ236" s="26"/>
      <c r="CQA236" s="26"/>
      <c r="CQB236" s="26"/>
      <c r="CQC236" s="26"/>
      <c r="CQD236" s="26"/>
      <c r="CQE236" s="26"/>
      <c r="CQF236" s="26"/>
      <c r="CQG236" s="26"/>
      <c r="CQH236" s="26"/>
      <c r="CQI236" s="26"/>
      <c r="CQJ236" s="26"/>
      <c r="CQK236" s="26"/>
      <c r="CQL236" s="26"/>
      <c r="CQM236" s="26"/>
      <c r="CQN236" s="26"/>
      <c r="CQO236" s="26"/>
      <c r="CQP236" s="26"/>
      <c r="CQQ236" s="26"/>
      <c r="CQR236" s="26"/>
      <c r="CQS236" s="26"/>
      <c r="CQT236" s="26"/>
      <c r="CQU236" s="26"/>
      <c r="CQV236" s="26"/>
      <c r="CQW236" s="26"/>
      <c r="CQX236" s="26"/>
      <c r="CQY236" s="26"/>
      <c r="CQZ236" s="26"/>
      <c r="CRA236" s="26"/>
      <c r="CRB236" s="26"/>
      <c r="CRC236" s="26"/>
      <c r="CRD236" s="26"/>
      <c r="CRE236" s="26"/>
      <c r="CRF236" s="26"/>
      <c r="CRG236" s="26"/>
      <c r="CRH236" s="26"/>
      <c r="CRI236" s="26"/>
      <c r="CRJ236" s="26"/>
      <c r="CRK236" s="26"/>
      <c r="CRL236" s="26"/>
      <c r="CRM236" s="26"/>
      <c r="CRN236" s="26"/>
      <c r="CRO236" s="26"/>
      <c r="CRP236" s="26"/>
      <c r="CRQ236" s="26"/>
      <c r="CRR236" s="26"/>
      <c r="CRS236" s="26"/>
      <c r="CRT236" s="26"/>
      <c r="CRU236" s="26"/>
      <c r="CRV236" s="26"/>
      <c r="CRW236" s="26"/>
      <c r="CRX236" s="26"/>
      <c r="CRY236" s="26"/>
      <c r="CRZ236" s="26"/>
      <c r="CSA236" s="26"/>
      <c r="CSB236" s="26"/>
      <c r="CSC236" s="26"/>
      <c r="CSD236" s="26"/>
      <c r="CSE236" s="26"/>
      <c r="CSF236" s="26"/>
      <c r="CSG236" s="26"/>
      <c r="CSH236" s="26"/>
      <c r="CSI236" s="26"/>
      <c r="CSJ236" s="26"/>
      <c r="CSK236" s="26"/>
      <c r="CSL236" s="26"/>
      <c r="CSM236" s="26"/>
      <c r="CSN236" s="26"/>
      <c r="CSO236" s="26"/>
      <c r="CSP236" s="26"/>
      <c r="CSQ236" s="26"/>
      <c r="CSR236" s="26"/>
      <c r="CSS236" s="26"/>
      <c r="CST236" s="26"/>
      <c r="CSU236" s="26"/>
      <c r="CSV236" s="26"/>
      <c r="CSW236" s="26"/>
      <c r="CSX236" s="26"/>
      <c r="CSY236" s="26"/>
      <c r="CSZ236" s="26"/>
      <c r="CTA236" s="26"/>
      <c r="CTB236" s="26"/>
      <c r="CTC236" s="26"/>
      <c r="CTD236" s="26"/>
      <c r="CTE236" s="26"/>
      <c r="CTF236" s="26"/>
      <c r="CTG236" s="26"/>
      <c r="CTH236" s="26"/>
      <c r="CTI236" s="26"/>
      <c r="CTJ236" s="26"/>
      <c r="CTK236" s="26"/>
      <c r="CTL236" s="26"/>
      <c r="CTM236" s="26"/>
      <c r="CTN236" s="26"/>
      <c r="CTO236" s="26"/>
      <c r="CTP236" s="26"/>
      <c r="CTQ236" s="26"/>
      <c r="CTR236" s="26"/>
      <c r="CTS236" s="26"/>
      <c r="CTT236" s="26"/>
      <c r="CTU236" s="26"/>
      <c r="CTV236" s="26"/>
      <c r="CTW236" s="26"/>
      <c r="CTX236" s="26"/>
      <c r="CTY236" s="26"/>
      <c r="CTZ236" s="26"/>
      <c r="CUA236" s="26"/>
      <c r="CUB236" s="26"/>
      <c r="CUC236" s="26"/>
      <c r="CUD236" s="26"/>
      <c r="CUE236" s="26"/>
      <c r="CUF236" s="26"/>
      <c r="CUG236" s="26"/>
      <c r="CUH236" s="26"/>
      <c r="CUI236" s="26"/>
      <c r="CUJ236" s="26"/>
      <c r="CUK236" s="26"/>
      <c r="CUL236" s="26"/>
      <c r="CUM236" s="26"/>
      <c r="CUN236" s="26"/>
      <c r="CUO236" s="26"/>
      <c r="CUP236" s="26"/>
      <c r="CUQ236" s="26"/>
      <c r="CUR236" s="26"/>
      <c r="CUS236" s="26"/>
      <c r="CUT236" s="26"/>
      <c r="CUU236" s="26"/>
      <c r="CUV236" s="26"/>
      <c r="CUW236" s="26"/>
      <c r="CUX236" s="26"/>
      <c r="CUY236" s="26"/>
      <c r="CUZ236" s="26"/>
      <c r="CVA236" s="26"/>
      <c r="CVB236" s="26"/>
      <c r="CVC236" s="26"/>
      <c r="CVD236" s="26"/>
      <c r="CVE236" s="26"/>
      <c r="CVF236" s="26"/>
      <c r="CVG236" s="26"/>
      <c r="CVH236" s="26"/>
      <c r="CVI236" s="26"/>
      <c r="CVJ236" s="26"/>
      <c r="CVK236" s="26"/>
      <c r="CVL236" s="26"/>
      <c r="CVM236" s="26"/>
      <c r="CVN236" s="26"/>
      <c r="CVO236" s="26"/>
      <c r="CVP236" s="26"/>
      <c r="CVQ236" s="26"/>
      <c r="CVR236" s="26"/>
      <c r="CVS236" s="26"/>
      <c r="CVT236" s="26"/>
      <c r="CVU236" s="26"/>
      <c r="CVV236" s="26"/>
      <c r="CVW236" s="26"/>
      <c r="CVX236" s="26"/>
      <c r="CVY236" s="26"/>
      <c r="CVZ236" s="26"/>
      <c r="CWA236" s="26"/>
      <c r="CWB236" s="26"/>
      <c r="CWC236" s="26"/>
      <c r="CWD236" s="26"/>
      <c r="CWE236" s="26"/>
      <c r="CWF236" s="26"/>
      <c r="CWG236" s="26"/>
      <c r="CWH236" s="26"/>
      <c r="CWI236" s="26"/>
      <c r="CWJ236" s="26"/>
      <c r="CWK236" s="26"/>
      <c r="CWL236" s="26"/>
      <c r="CWM236" s="26"/>
      <c r="CWN236" s="26"/>
      <c r="CWO236" s="26"/>
      <c r="CWP236" s="26"/>
      <c r="CWQ236" s="26"/>
      <c r="CWR236" s="26"/>
      <c r="CWS236" s="26"/>
      <c r="CWT236" s="26"/>
      <c r="CWU236" s="26"/>
      <c r="CWV236" s="26"/>
      <c r="CWW236" s="26"/>
      <c r="CWX236" s="26"/>
      <c r="CWY236" s="26"/>
      <c r="CWZ236" s="26"/>
      <c r="CXA236" s="26"/>
      <c r="CXB236" s="26"/>
      <c r="CXC236" s="26"/>
      <c r="CXD236" s="26"/>
      <c r="CXE236" s="26"/>
      <c r="CXF236" s="26"/>
      <c r="CXG236" s="26"/>
      <c r="CXH236" s="26"/>
      <c r="CXI236" s="26"/>
      <c r="CXJ236" s="26"/>
      <c r="CXK236" s="26"/>
      <c r="CXL236" s="26"/>
      <c r="CXM236" s="26"/>
      <c r="CXN236" s="26"/>
      <c r="CXO236" s="26"/>
      <c r="CXP236" s="26"/>
      <c r="CXQ236" s="26"/>
      <c r="CXR236" s="26"/>
      <c r="CXS236" s="26"/>
      <c r="CXT236" s="26"/>
      <c r="CXU236" s="26"/>
      <c r="CXV236" s="26"/>
      <c r="CXW236" s="26"/>
      <c r="CXX236" s="26"/>
      <c r="CXY236" s="26"/>
      <c r="CXZ236" s="26"/>
      <c r="CYA236" s="26"/>
      <c r="CYB236" s="26"/>
      <c r="CYC236" s="26"/>
      <c r="CYD236" s="26"/>
      <c r="CYE236" s="26"/>
      <c r="CYF236" s="26"/>
      <c r="CYG236" s="26"/>
      <c r="CYH236" s="26"/>
      <c r="CYI236" s="26"/>
      <c r="CYJ236" s="26"/>
      <c r="CYK236" s="26"/>
      <c r="CYL236" s="26"/>
      <c r="CYM236" s="26"/>
      <c r="CYN236" s="26"/>
      <c r="CYO236" s="26"/>
      <c r="CYP236" s="26"/>
      <c r="CYQ236" s="26"/>
      <c r="CYR236" s="26"/>
      <c r="CYS236" s="26"/>
      <c r="CYT236" s="26"/>
      <c r="CYU236" s="26"/>
      <c r="CYV236" s="26"/>
      <c r="CYW236" s="26"/>
      <c r="CYX236" s="26"/>
      <c r="CYY236" s="26"/>
      <c r="CYZ236" s="26"/>
      <c r="CZA236" s="26"/>
      <c r="CZB236" s="26"/>
      <c r="CZC236" s="26"/>
      <c r="CZD236" s="26"/>
      <c r="CZE236" s="26"/>
      <c r="CZF236" s="26"/>
      <c r="CZG236" s="26"/>
      <c r="CZH236" s="26"/>
      <c r="CZI236" s="26"/>
      <c r="CZJ236" s="26"/>
      <c r="CZK236" s="26"/>
      <c r="CZL236" s="26"/>
      <c r="CZM236" s="26"/>
      <c r="CZN236" s="26"/>
      <c r="CZO236" s="26"/>
      <c r="CZP236" s="26"/>
      <c r="CZQ236" s="26"/>
      <c r="CZR236" s="26"/>
      <c r="CZS236" s="26"/>
      <c r="CZT236" s="26"/>
      <c r="CZU236" s="26"/>
      <c r="CZV236" s="26"/>
      <c r="CZW236" s="26"/>
      <c r="CZX236" s="26"/>
      <c r="CZY236" s="26"/>
      <c r="CZZ236" s="26"/>
      <c r="DAA236" s="26"/>
      <c r="DAB236" s="26"/>
      <c r="DAC236" s="26"/>
      <c r="DAD236" s="26"/>
      <c r="DAE236" s="26"/>
      <c r="DAF236" s="26"/>
      <c r="DAG236" s="26"/>
      <c r="DAH236" s="26"/>
      <c r="DAI236" s="26"/>
      <c r="DAJ236" s="26"/>
      <c r="DAK236" s="26"/>
      <c r="DAL236" s="26"/>
      <c r="DAM236" s="26"/>
      <c r="DAN236" s="26"/>
      <c r="DAO236" s="26"/>
      <c r="DAP236" s="26"/>
      <c r="DAQ236" s="26"/>
      <c r="DAR236" s="26"/>
      <c r="DAS236" s="26"/>
      <c r="DAT236" s="26"/>
      <c r="DAU236" s="26"/>
      <c r="DAV236" s="26"/>
      <c r="DAW236" s="26"/>
      <c r="DAX236" s="26"/>
      <c r="DAY236" s="26"/>
      <c r="DAZ236" s="26"/>
      <c r="DBA236" s="26"/>
      <c r="DBB236" s="26"/>
      <c r="DBC236" s="26"/>
      <c r="DBD236" s="26"/>
      <c r="DBE236" s="26"/>
      <c r="DBF236" s="26"/>
      <c r="DBG236" s="26"/>
      <c r="DBH236" s="26"/>
      <c r="DBI236" s="26"/>
      <c r="DBJ236" s="26"/>
      <c r="DBK236" s="26"/>
      <c r="DBL236" s="26"/>
      <c r="DBM236" s="26"/>
      <c r="DBN236" s="26"/>
      <c r="DBO236" s="26"/>
      <c r="DBP236" s="26"/>
      <c r="DBQ236" s="26"/>
      <c r="DBR236" s="26"/>
      <c r="DBS236" s="26"/>
      <c r="DBT236" s="26"/>
      <c r="DBU236" s="26"/>
      <c r="DBV236" s="26"/>
      <c r="DBW236" s="26"/>
      <c r="DBX236" s="26"/>
      <c r="DBY236" s="26"/>
      <c r="DBZ236" s="26"/>
      <c r="DCA236" s="26"/>
      <c r="DCB236" s="26"/>
      <c r="DCC236" s="26"/>
      <c r="DCD236" s="26"/>
      <c r="DCE236" s="26"/>
      <c r="DCF236" s="26"/>
      <c r="DCG236" s="26"/>
      <c r="DCH236" s="26"/>
      <c r="DCI236" s="26"/>
      <c r="DCJ236" s="26"/>
      <c r="DCK236" s="26"/>
      <c r="DCL236" s="26"/>
      <c r="DCM236" s="26"/>
      <c r="DCN236" s="26"/>
      <c r="DCO236" s="26"/>
      <c r="DCP236" s="26"/>
      <c r="DCQ236" s="26"/>
      <c r="DCR236" s="26"/>
      <c r="DCS236" s="26"/>
      <c r="DCT236" s="26"/>
      <c r="DCU236" s="26"/>
      <c r="DCV236" s="26"/>
      <c r="DCW236" s="26"/>
      <c r="DCX236" s="26"/>
      <c r="DCY236" s="26"/>
      <c r="DCZ236" s="26"/>
      <c r="DDA236" s="26"/>
      <c r="DDB236" s="26"/>
      <c r="DDC236" s="26"/>
      <c r="DDD236" s="26"/>
      <c r="DDE236" s="26"/>
      <c r="DDF236" s="26"/>
      <c r="DDG236" s="26"/>
      <c r="DDH236" s="26"/>
      <c r="DDI236" s="26"/>
      <c r="DDJ236" s="26"/>
      <c r="DDK236" s="26"/>
      <c r="DDL236" s="26"/>
      <c r="DDM236" s="26"/>
      <c r="DDN236" s="26"/>
      <c r="DDO236" s="26"/>
      <c r="DDP236" s="26"/>
      <c r="DDQ236" s="26"/>
      <c r="DDR236" s="26"/>
      <c r="DDS236" s="26"/>
      <c r="DDT236" s="26"/>
      <c r="DDU236" s="26"/>
      <c r="DDV236" s="26"/>
      <c r="DDW236" s="26"/>
      <c r="DDX236" s="26"/>
      <c r="DDY236" s="26"/>
      <c r="DDZ236" s="26"/>
      <c r="DEA236" s="26"/>
      <c r="DEB236" s="26"/>
      <c r="DEC236" s="26"/>
      <c r="DED236" s="26"/>
      <c r="DEE236" s="26"/>
      <c r="DEF236" s="26"/>
      <c r="DEG236" s="26"/>
      <c r="DEH236" s="26"/>
      <c r="DEI236" s="26"/>
      <c r="DEJ236" s="26"/>
      <c r="DEK236" s="26"/>
      <c r="DEL236" s="26"/>
      <c r="DEM236" s="26"/>
      <c r="DEN236" s="26"/>
      <c r="DEO236" s="26"/>
      <c r="DEP236" s="26"/>
      <c r="DEQ236" s="26"/>
      <c r="DER236" s="26"/>
      <c r="DES236" s="26"/>
      <c r="DET236" s="26"/>
      <c r="DEU236" s="26"/>
      <c r="DEV236" s="26"/>
      <c r="DEW236" s="26"/>
      <c r="DEX236" s="26"/>
      <c r="DEY236" s="26"/>
      <c r="DEZ236" s="26"/>
      <c r="DFA236" s="26"/>
      <c r="DFB236" s="26"/>
      <c r="DFC236" s="26"/>
      <c r="DFD236" s="26"/>
      <c r="DFE236" s="26"/>
      <c r="DFF236" s="26"/>
      <c r="DFG236" s="26"/>
      <c r="DFH236" s="26"/>
      <c r="DFI236" s="26"/>
      <c r="DFJ236" s="26"/>
      <c r="DFK236" s="26"/>
      <c r="DFL236" s="26"/>
      <c r="DFM236" s="26"/>
      <c r="DFN236" s="26"/>
      <c r="DFO236" s="26"/>
      <c r="DFP236" s="26"/>
      <c r="DFQ236" s="26"/>
      <c r="DFR236" s="26"/>
      <c r="DFS236" s="26"/>
      <c r="DFT236" s="26"/>
      <c r="DFU236" s="26"/>
      <c r="DFV236" s="26"/>
      <c r="DFW236" s="26"/>
      <c r="DFX236" s="26"/>
      <c r="DFY236" s="26"/>
      <c r="DFZ236" s="26"/>
      <c r="DGA236" s="26"/>
      <c r="DGB236" s="26"/>
      <c r="DGC236" s="26"/>
      <c r="DGD236" s="26"/>
      <c r="DGE236" s="26"/>
      <c r="DGF236" s="26"/>
      <c r="DGG236" s="26"/>
      <c r="DGH236" s="26"/>
      <c r="DGI236" s="26"/>
      <c r="DGJ236" s="26"/>
      <c r="DGK236" s="26"/>
      <c r="DGL236" s="26"/>
      <c r="DGM236" s="26"/>
      <c r="DGN236" s="26"/>
      <c r="DGO236" s="26"/>
      <c r="DGP236" s="26"/>
      <c r="DGQ236" s="26"/>
      <c r="DGR236" s="26"/>
      <c r="DGS236" s="26"/>
      <c r="DGT236" s="26"/>
      <c r="DGU236" s="26"/>
      <c r="DGV236" s="26"/>
      <c r="DGW236" s="26"/>
      <c r="DGX236" s="26"/>
      <c r="DGY236" s="26"/>
      <c r="DGZ236" s="26"/>
      <c r="DHA236" s="26"/>
      <c r="DHB236" s="26"/>
      <c r="DHC236" s="26"/>
      <c r="DHD236" s="26"/>
      <c r="DHE236" s="26"/>
      <c r="DHF236" s="26"/>
      <c r="DHG236" s="26"/>
      <c r="DHH236" s="26"/>
      <c r="DHI236" s="26"/>
      <c r="DHJ236" s="26"/>
      <c r="DHK236" s="26"/>
      <c r="DHL236" s="26"/>
      <c r="DHM236" s="26"/>
      <c r="DHN236" s="26"/>
      <c r="DHO236" s="26"/>
      <c r="DHP236" s="26"/>
      <c r="DHQ236" s="26"/>
      <c r="DHR236" s="26"/>
      <c r="DHS236" s="26"/>
      <c r="DHT236" s="26"/>
      <c r="DHU236" s="26"/>
      <c r="DHV236" s="26"/>
      <c r="DHW236" s="26"/>
      <c r="DHX236" s="26"/>
      <c r="DHY236" s="26"/>
      <c r="DHZ236" s="26"/>
      <c r="DIA236" s="26"/>
      <c r="DIB236" s="26"/>
      <c r="DIC236" s="26"/>
      <c r="DID236" s="26"/>
      <c r="DIE236" s="26"/>
      <c r="DIF236" s="26"/>
      <c r="DIG236" s="26"/>
      <c r="DIH236" s="26"/>
      <c r="DII236" s="26"/>
      <c r="DIJ236" s="26"/>
      <c r="DIK236" s="26"/>
      <c r="DIL236" s="26"/>
      <c r="DIM236" s="26"/>
      <c r="DIN236" s="26"/>
      <c r="DIO236" s="26"/>
      <c r="DIP236" s="26"/>
      <c r="DIQ236" s="26"/>
      <c r="DIR236" s="26"/>
      <c r="DIS236" s="26"/>
      <c r="DIT236" s="26"/>
      <c r="DIU236" s="26"/>
      <c r="DIV236" s="26"/>
      <c r="DIW236" s="26"/>
      <c r="DIX236" s="26"/>
      <c r="DIY236" s="26"/>
      <c r="DIZ236" s="26"/>
      <c r="DJA236" s="26"/>
      <c r="DJB236" s="26"/>
      <c r="DJC236" s="26"/>
      <c r="DJD236" s="26"/>
      <c r="DJE236" s="26"/>
      <c r="DJF236" s="26"/>
      <c r="DJG236" s="26"/>
      <c r="DJH236" s="26"/>
      <c r="DJI236" s="26"/>
      <c r="DJJ236" s="26"/>
      <c r="DJK236" s="26"/>
      <c r="DJL236" s="26"/>
      <c r="DJM236" s="26"/>
      <c r="DJN236" s="26"/>
      <c r="DJO236" s="26"/>
      <c r="DJP236" s="26"/>
      <c r="DJQ236" s="26"/>
      <c r="DJR236" s="26"/>
      <c r="DJS236" s="26"/>
      <c r="DJT236" s="26"/>
      <c r="DJU236" s="26"/>
      <c r="DJV236" s="26"/>
      <c r="DJW236" s="26"/>
      <c r="DJX236" s="26"/>
      <c r="DJY236" s="26"/>
      <c r="DJZ236" s="26"/>
      <c r="DKA236" s="26"/>
      <c r="DKB236" s="26"/>
      <c r="DKC236" s="26"/>
      <c r="DKD236" s="26"/>
      <c r="DKE236" s="26"/>
      <c r="DKF236" s="26"/>
      <c r="DKG236" s="26"/>
      <c r="DKH236" s="26"/>
      <c r="DKI236" s="26"/>
      <c r="DKJ236" s="26"/>
      <c r="DKK236" s="26"/>
      <c r="DKL236" s="26"/>
      <c r="DKM236" s="26"/>
      <c r="DKN236" s="26"/>
      <c r="DKO236" s="26"/>
      <c r="DKP236" s="26"/>
      <c r="DKQ236" s="26"/>
      <c r="DKR236" s="26"/>
      <c r="DKS236" s="26"/>
      <c r="DKT236" s="26"/>
      <c r="DKU236" s="26"/>
      <c r="DKV236" s="26"/>
      <c r="DKW236" s="26"/>
      <c r="DKX236" s="26"/>
      <c r="DKY236" s="26"/>
      <c r="DKZ236" s="26"/>
      <c r="DLA236" s="26"/>
      <c r="DLB236" s="26"/>
      <c r="DLC236" s="26"/>
      <c r="DLD236" s="26"/>
      <c r="DLE236" s="26"/>
      <c r="DLF236" s="26"/>
      <c r="DLG236" s="26"/>
      <c r="DLH236" s="26"/>
      <c r="DLI236" s="26"/>
      <c r="DLJ236" s="26"/>
      <c r="DLK236" s="26"/>
      <c r="DLL236" s="26"/>
      <c r="DLM236" s="26"/>
      <c r="DLN236" s="26"/>
      <c r="DLO236" s="26"/>
      <c r="DLP236" s="26"/>
      <c r="DLQ236" s="26"/>
      <c r="DLR236" s="26"/>
      <c r="DLS236" s="26"/>
      <c r="DLT236" s="26"/>
      <c r="DLU236" s="26"/>
      <c r="DLV236" s="26"/>
      <c r="DLW236" s="26"/>
      <c r="DLX236" s="26"/>
      <c r="DLY236" s="26"/>
      <c r="DLZ236" s="26"/>
      <c r="DMA236" s="26"/>
      <c r="DMB236" s="26"/>
      <c r="DMC236" s="26"/>
      <c r="DMD236" s="26"/>
      <c r="DME236" s="26"/>
      <c r="DMF236" s="26"/>
      <c r="DMG236" s="26"/>
      <c r="DMH236" s="26"/>
      <c r="DMI236" s="26"/>
      <c r="DMJ236" s="26"/>
      <c r="DMK236" s="26"/>
      <c r="DML236" s="26"/>
      <c r="DMM236" s="26"/>
      <c r="DMN236" s="26"/>
      <c r="DMO236" s="26"/>
      <c r="DMP236" s="26"/>
      <c r="DMQ236" s="26"/>
      <c r="DMR236" s="26"/>
      <c r="DMS236" s="26"/>
      <c r="DMT236" s="26"/>
      <c r="DMU236" s="26"/>
      <c r="DMV236" s="26"/>
      <c r="DMW236" s="26"/>
      <c r="DMX236" s="26"/>
      <c r="DMY236" s="26"/>
      <c r="DMZ236" s="26"/>
      <c r="DNA236" s="26"/>
      <c r="DNB236" s="26"/>
      <c r="DNC236" s="26"/>
      <c r="DND236" s="26"/>
      <c r="DNE236" s="26"/>
      <c r="DNF236" s="26"/>
      <c r="DNG236" s="26"/>
      <c r="DNH236" s="26"/>
      <c r="DNI236" s="26"/>
      <c r="DNJ236" s="26"/>
      <c r="DNK236" s="26"/>
      <c r="DNL236" s="26"/>
      <c r="DNM236" s="26"/>
      <c r="DNN236" s="26"/>
      <c r="DNO236" s="26"/>
      <c r="DNP236" s="26"/>
      <c r="DNQ236" s="26"/>
      <c r="DNR236" s="26"/>
      <c r="DNS236" s="26"/>
      <c r="DNT236" s="26"/>
      <c r="DNU236" s="26"/>
      <c r="DNV236" s="26"/>
      <c r="DNW236" s="26"/>
      <c r="DNX236" s="26"/>
      <c r="DNY236" s="26"/>
      <c r="DNZ236" s="26"/>
      <c r="DOA236" s="26"/>
      <c r="DOB236" s="26"/>
      <c r="DOC236" s="26"/>
      <c r="DOD236" s="26"/>
      <c r="DOE236" s="26"/>
      <c r="DOF236" s="26"/>
      <c r="DOG236" s="26"/>
      <c r="DOH236" s="26"/>
      <c r="DOI236" s="26"/>
      <c r="DOJ236" s="26"/>
      <c r="DOK236" s="26"/>
      <c r="DOL236" s="26"/>
      <c r="DOM236" s="26"/>
      <c r="DON236" s="26"/>
      <c r="DOO236" s="26"/>
      <c r="DOP236" s="26"/>
      <c r="DOQ236" s="26"/>
      <c r="DOR236" s="26"/>
      <c r="DOS236" s="26"/>
      <c r="DOT236" s="26"/>
      <c r="DOU236" s="26"/>
      <c r="DOV236" s="26"/>
      <c r="DOW236" s="26"/>
      <c r="DOX236" s="26"/>
      <c r="DOY236" s="26"/>
      <c r="DOZ236" s="26"/>
      <c r="DPA236" s="26"/>
      <c r="DPB236" s="26"/>
      <c r="DPC236" s="26"/>
      <c r="DPD236" s="26"/>
      <c r="DPE236" s="26"/>
      <c r="DPF236" s="26"/>
      <c r="DPG236" s="26"/>
      <c r="DPH236" s="26"/>
      <c r="DPI236" s="26"/>
      <c r="DPJ236" s="26"/>
      <c r="DPK236" s="26"/>
      <c r="DPL236" s="26"/>
      <c r="DPM236" s="26"/>
      <c r="DPN236" s="26"/>
      <c r="DPO236" s="26"/>
      <c r="DPP236" s="26"/>
      <c r="DPQ236" s="26"/>
      <c r="DPR236" s="26"/>
      <c r="DPS236" s="26"/>
      <c r="DPT236" s="26"/>
      <c r="DPU236" s="26"/>
      <c r="DPV236" s="26"/>
      <c r="DPW236" s="26"/>
      <c r="DPX236" s="26"/>
      <c r="DPY236" s="26"/>
      <c r="DPZ236" s="26"/>
      <c r="DQA236" s="26"/>
      <c r="DQB236" s="26"/>
      <c r="DQC236" s="26"/>
      <c r="DQD236" s="26"/>
      <c r="DQE236" s="26"/>
      <c r="DQF236" s="26"/>
      <c r="DQG236" s="26"/>
      <c r="DQH236" s="26"/>
      <c r="DQI236" s="26"/>
      <c r="DQJ236" s="26"/>
      <c r="DQK236" s="26"/>
      <c r="DQL236" s="26"/>
      <c r="DQM236" s="26"/>
      <c r="DQN236" s="26"/>
      <c r="DQO236" s="26"/>
      <c r="DQP236" s="26"/>
      <c r="DQQ236" s="26"/>
      <c r="DQR236" s="26"/>
      <c r="DQS236" s="26"/>
      <c r="DQT236" s="26"/>
      <c r="DQU236" s="26"/>
      <c r="DQV236" s="26"/>
      <c r="DQW236" s="26"/>
      <c r="DQX236" s="26"/>
      <c r="DQY236" s="26"/>
      <c r="DQZ236" s="26"/>
      <c r="DRA236" s="26"/>
      <c r="DRB236" s="26"/>
      <c r="DRC236" s="26"/>
      <c r="DRD236" s="26"/>
      <c r="DRE236" s="26"/>
      <c r="DRF236" s="26"/>
      <c r="DRG236" s="26"/>
      <c r="DRH236" s="26"/>
      <c r="DRI236" s="26"/>
      <c r="DRJ236" s="26"/>
      <c r="DRK236" s="26"/>
      <c r="DRL236" s="26"/>
      <c r="DRM236" s="26"/>
      <c r="DRN236" s="26"/>
      <c r="DRO236" s="26"/>
      <c r="DRP236" s="26"/>
      <c r="DRQ236" s="26"/>
      <c r="DRR236" s="26"/>
      <c r="DRS236" s="26"/>
      <c r="DRT236" s="26"/>
      <c r="DRU236" s="26"/>
      <c r="DRV236" s="26"/>
      <c r="DRW236" s="26"/>
      <c r="DRX236" s="26"/>
      <c r="DRY236" s="26"/>
      <c r="DRZ236" s="26"/>
      <c r="DSA236" s="26"/>
      <c r="DSB236" s="26"/>
      <c r="DSC236" s="26"/>
      <c r="DSD236" s="26"/>
      <c r="DSE236" s="26"/>
      <c r="DSF236" s="26"/>
      <c r="DSG236" s="26"/>
      <c r="DSH236" s="26"/>
      <c r="DSI236" s="26"/>
      <c r="DSJ236" s="26"/>
      <c r="DSK236" s="26"/>
      <c r="DSL236" s="26"/>
      <c r="DSM236" s="26"/>
      <c r="DSN236" s="26"/>
      <c r="DSO236" s="26"/>
      <c r="DSP236" s="26"/>
      <c r="DSQ236" s="26"/>
      <c r="DSR236" s="26"/>
      <c r="DSS236" s="26"/>
      <c r="DST236" s="26"/>
      <c r="DSU236" s="26"/>
      <c r="DSV236" s="26"/>
      <c r="DSW236" s="26"/>
      <c r="DSX236" s="26"/>
      <c r="DSY236" s="26"/>
      <c r="DSZ236" s="26"/>
      <c r="DTA236" s="26"/>
      <c r="DTB236" s="26"/>
      <c r="DTC236" s="26"/>
      <c r="DTD236" s="26"/>
      <c r="DTE236" s="26"/>
      <c r="DTF236" s="26"/>
      <c r="DTG236" s="26"/>
      <c r="DTH236" s="26"/>
      <c r="DTI236" s="26"/>
      <c r="DTJ236" s="26"/>
      <c r="DTK236" s="26"/>
      <c r="DTL236" s="26"/>
      <c r="DTM236" s="26"/>
      <c r="DTN236" s="26"/>
      <c r="DTO236" s="26"/>
      <c r="DTP236" s="26"/>
      <c r="DTQ236" s="26"/>
      <c r="DTR236" s="26"/>
      <c r="DTS236" s="26"/>
      <c r="DTT236" s="26"/>
      <c r="DTU236" s="26"/>
      <c r="DTV236" s="26"/>
      <c r="DTW236" s="26"/>
      <c r="DTX236" s="26"/>
      <c r="DTY236" s="26"/>
      <c r="DTZ236" s="26"/>
      <c r="DUA236" s="26"/>
      <c r="DUB236" s="26"/>
      <c r="DUC236" s="26"/>
      <c r="DUD236" s="26"/>
      <c r="DUE236" s="26"/>
      <c r="DUF236" s="26"/>
      <c r="DUG236" s="26"/>
      <c r="DUH236" s="26"/>
      <c r="DUI236" s="26"/>
      <c r="DUJ236" s="26"/>
      <c r="DUK236" s="26"/>
      <c r="DUL236" s="26"/>
      <c r="DUM236" s="26"/>
      <c r="DUN236" s="26"/>
      <c r="DUO236" s="26"/>
      <c r="DUP236" s="26"/>
      <c r="DUQ236" s="26"/>
      <c r="DUR236" s="26"/>
      <c r="DUS236" s="26"/>
      <c r="DUT236" s="26"/>
      <c r="DUU236" s="26"/>
      <c r="DUV236" s="26"/>
      <c r="DUW236" s="26"/>
      <c r="DUX236" s="26"/>
      <c r="DUY236" s="26"/>
      <c r="DUZ236" s="26"/>
      <c r="DVA236" s="26"/>
      <c r="DVB236" s="26"/>
      <c r="DVC236" s="26"/>
      <c r="DVD236" s="26"/>
      <c r="DVE236" s="26"/>
      <c r="DVF236" s="26"/>
      <c r="DVG236" s="26"/>
      <c r="DVH236" s="26"/>
      <c r="DVI236" s="26"/>
      <c r="DVJ236" s="26"/>
      <c r="DVK236" s="26"/>
      <c r="DVL236" s="26"/>
      <c r="DVM236" s="26"/>
      <c r="DVN236" s="26"/>
      <c r="DVO236" s="26"/>
      <c r="DVP236" s="26"/>
      <c r="DVQ236" s="26"/>
      <c r="DVR236" s="26"/>
      <c r="DVS236" s="26"/>
      <c r="DVT236" s="26"/>
      <c r="DVU236" s="26"/>
      <c r="DVV236" s="26"/>
      <c r="DVW236" s="26"/>
      <c r="DVX236" s="26"/>
      <c r="DVY236" s="26"/>
      <c r="DVZ236" s="26"/>
      <c r="DWA236" s="26"/>
      <c r="DWB236" s="26"/>
      <c r="DWC236" s="26"/>
      <c r="DWD236" s="26"/>
      <c r="DWE236" s="26"/>
      <c r="DWF236" s="26"/>
      <c r="DWG236" s="26"/>
      <c r="DWH236" s="26"/>
      <c r="DWI236" s="26"/>
      <c r="DWJ236" s="26"/>
      <c r="DWK236" s="26"/>
      <c r="DWL236" s="26"/>
      <c r="DWM236" s="26"/>
      <c r="DWN236" s="26"/>
      <c r="DWO236" s="26"/>
      <c r="DWP236" s="26"/>
      <c r="DWQ236" s="26"/>
      <c r="DWR236" s="26"/>
      <c r="DWS236" s="26"/>
      <c r="DWT236" s="26"/>
      <c r="DWU236" s="26"/>
      <c r="DWV236" s="26"/>
      <c r="DWW236" s="26"/>
      <c r="DWX236" s="26"/>
      <c r="DWY236" s="26"/>
      <c r="DWZ236" s="26"/>
      <c r="DXA236" s="26"/>
      <c r="DXB236" s="26"/>
      <c r="DXC236" s="26"/>
      <c r="DXD236" s="26"/>
      <c r="DXE236" s="26"/>
      <c r="DXF236" s="26"/>
      <c r="DXG236" s="26"/>
      <c r="DXH236" s="26"/>
      <c r="DXI236" s="26"/>
      <c r="DXJ236" s="26"/>
      <c r="DXK236" s="26"/>
      <c r="DXL236" s="26"/>
      <c r="DXM236" s="26"/>
      <c r="DXN236" s="26"/>
      <c r="DXO236" s="26"/>
      <c r="DXP236" s="26"/>
      <c r="DXQ236" s="26"/>
      <c r="DXR236" s="26"/>
      <c r="DXS236" s="26"/>
      <c r="DXT236" s="26"/>
      <c r="DXU236" s="26"/>
      <c r="DXV236" s="26"/>
      <c r="DXW236" s="26"/>
      <c r="DXX236" s="26"/>
      <c r="DXY236" s="26"/>
      <c r="DXZ236" s="26"/>
      <c r="DYA236" s="26"/>
      <c r="DYB236" s="26"/>
      <c r="DYC236" s="26"/>
      <c r="DYD236" s="26"/>
      <c r="DYE236" s="26"/>
      <c r="DYF236" s="26"/>
      <c r="DYG236" s="26"/>
      <c r="DYH236" s="26"/>
      <c r="DYI236" s="26"/>
      <c r="DYJ236" s="26"/>
      <c r="DYK236" s="26"/>
      <c r="DYL236" s="26"/>
      <c r="DYM236" s="26"/>
      <c r="DYN236" s="26"/>
      <c r="DYO236" s="26"/>
      <c r="DYP236" s="26"/>
      <c r="DYQ236" s="26"/>
      <c r="DYR236" s="26"/>
      <c r="DYS236" s="26"/>
      <c r="DYT236" s="26"/>
      <c r="DYU236" s="26"/>
      <c r="DYV236" s="26"/>
      <c r="DYW236" s="26"/>
      <c r="DYX236" s="26"/>
      <c r="DYY236" s="26"/>
      <c r="DYZ236" s="26"/>
      <c r="DZA236" s="26"/>
      <c r="DZB236" s="26"/>
      <c r="DZC236" s="26"/>
      <c r="DZD236" s="26"/>
      <c r="DZE236" s="26"/>
      <c r="DZF236" s="26"/>
      <c r="DZG236" s="26"/>
      <c r="DZH236" s="26"/>
      <c r="DZI236" s="26"/>
      <c r="DZJ236" s="26"/>
      <c r="DZK236" s="26"/>
      <c r="DZL236" s="26"/>
      <c r="DZM236" s="26"/>
      <c r="DZN236" s="26"/>
      <c r="DZO236" s="26"/>
      <c r="DZP236" s="26"/>
      <c r="DZQ236" s="26"/>
      <c r="DZR236" s="26"/>
      <c r="DZS236" s="26"/>
      <c r="DZT236" s="26"/>
      <c r="DZU236" s="26"/>
      <c r="DZV236" s="26"/>
      <c r="DZW236" s="26"/>
      <c r="DZX236" s="26"/>
      <c r="DZY236" s="26"/>
      <c r="DZZ236" s="26"/>
      <c r="EAA236" s="26"/>
      <c r="EAB236" s="26"/>
      <c r="EAC236" s="26"/>
      <c r="EAD236" s="26"/>
      <c r="EAE236" s="26"/>
      <c r="EAF236" s="26"/>
      <c r="EAG236" s="26"/>
      <c r="EAH236" s="26"/>
      <c r="EAI236" s="26"/>
      <c r="EAJ236" s="26"/>
      <c r="EAK236" s="26"/>
      <c r="EAL236" s="26"/>
      <c r="EAM236" s="26"/>
      <c r="EAN236" s="26"/>
      <c r="EAO236" s="26"/>
      <c r="EAP236" s="26"/>
      <c r="EAQ236" s="26"/>
      <c r="EAR236" s="26"/>
      <c r="EAS236" s="26"/>
      <c r="EAT236" s="26"/>
      <c r="EAU236" s="26"/>
      <c r="EAV236" s="26"/>
      <c r="EAW236" s="26"/>
      <c r="EAX236" s="26"/>
      <c r="EAY236" s="26"/>
      <c r="EAZ236" s="26"/>
      <c r="EBA236" s="26"/>
      <c r="EBB236" s="26"/>
      <c r="EBC236" s="26"/>
      <c r="EBD236" s="26"/>
      <c r="EBE236" s="26"/>
      <c r="EBF236" s="26"/>
      <c r="EBG236" s="26"/>
      <c r="EBH236" s="26"/>
      <c r="EBI236" s="26"/>
      <c r="EBJ236" s="26"/>
      <c r="EBK236" s="26"/>
      <c r="EBL236" s="26"/>
      <c r="EBM236" s="26"/>
      <c r="EBN236" s="26"/>
      <c r="EBO236" s="26"/>
      <c r="EBP236" s="26"/>
      <c r="EBQ236" s="26"/>
      <c r="EBR236" s="26"/>
      <c r="EBS236" s="26"/>
      <c r="EBT236" s="26"/>
      <c r="EBU236" s="26"/>
      <c r="EBV236" s="26"/>
      <c r="EBW236" s="26"/>
      <c r="EBX236" s="26"/>
      <c r="EBY236" s="26"/>
      <c r="EBZ236" s="26"/>
      <c r="ECA236" s="26"/>
      <c r="ECB236" s="26"/>
      <c r="ECC236" s="26"/>
      <c r="ECD236" s="26"/>
      <c r="ECE236" s="26"/>
      <c r="ECF236" s="26"/>
      <c r="ECG236" s="26"/>
      <c r="ECH236" s="26"/>
      <c r="ECI236" s="26"/>
      <c r="ECJ236" s="26"/>
      <c r="ECK236" s="26"/>
      <c r="ECL236" s="26"/>
      <c r="ECM236" s="26"/>
      <c r="ECN236" s="26"/>
      <c r="ECO236" s="26"/>
      <c r="ECP236" s="26"/>
      <c r="ECQ236" s="26"/>
      <c r="ECR236" s="26"/>
      <c r="ECS236" s="26"/>
      <c r="ECT236" s="26"/>
      <c r="ECU236" s="26"/>
      <c r="ECV236" s="26"/>
      <c r="ECW236" s="26"/>
      <c r="ECX236" s="26"/>
      <c r="ECY236" s="26"/>
      <c r="ECZ236" s="26"/>
      <c r="EDA236" s="26"/>
      <c r="EDB236" s="26"/>
      <c r="EDC236" s="26"/>
      <c r="EDD236" s="26"/>
      <c r="EDE236" s="26"/>
      <c r="EDF236" s="26"/>
      <c r="EDG236" s="26"/>
      <c r="EDH236" s="26"/>
      <c r="EDI236" s="26"/>
      <c r="EDJ236" s="26"/>
      <c r="EDK236" s="26"/>
      <c r="EDL236" s="26"/>
      <c r="EDM236" s="26"/>
      <c r="EDN236" s="26"/>
      <c r="EDO236" s="26"/>
      <c r="EDP236" s="26"/>
      <c r="EDQ236" s="26"/>
      <c r="EDR236" s="26"/>
      <c r="EDS236" s="26"/>
      <c r="EDT236" s="26"/>
      <c r="EDU236" s="26"/>
      <c r="EDV236" s="26"/>
      <c r="EDW236" s="26"/>
      <c r="EDX236" s="26"/>
      <c r="EDY236" s="26"/>
      <c r="EDZ236" s="26"/>
      <c r="EEA236" s="26"/>
      <c r="EEB236" s="26"/>
      <c r="EEC236" s="26"/>
      <c r="EED236" s="26"/>
      <c r="EEE236" s="26"/>
      <c r="EEF236" s="26"/>
      <c r="EEG236" s="26"/>
      <c r="EEH236" s="26"/>
      <c r="EEI236" s="26"/>
      <c r="EEJ236" s="26"/>
      <c r="EEK236" s="26"/>
      <c r="EEL236" s="26"/>
      <c r="EEM236" s="26"/>
      <c r="EEN236" s="26"/>
      <c r="EEO236" s="26"/>
      <c r="EEP236" s="26"/>
      <c r="EEQ236" s="26"/>
      <c r="EER236" s="26"/>
      <c r="EES236" s="26"/>
      <c r="EET236" s="26"/>
      <c r="EEU236" s="26"/>
      <c r="EEV236" s="26"/>
      <c r="EEW236" s="26"/>
      <c r="EEX236" s="26"/>
      <c r="EEY236" s="26"/>
      <c r="EEZ236" s="26"/>
      <c r="EFA236" s="26"/>
      <c r="EFB236" s="26"/>
      <c r="EFC236" s="26"/>
      <c r="EFD236" s="26"/>
      <c r="EFE236" s="26"/>
      <c r="EFF236" s="26"/>
      <c r="EFG236" s="26"/>
      <c r="EFH236" s="26"/>
      <c r="EFI236" s="26"/>
      <c r="EFJ236" s="26"/>
      <c r="EFK236" s="26"/>
      <c r="EFL236" s="26"/>
      <c r="EFM236" s="26"/>
      <c r="EFN236" s="26"/>
      <c r="EFO236" s="26"/>
      <c r="EFP236" s="26"/>
      <c r="EFQ236" s="26"/>
      <c r="EFR236" s="26"/>
      <c r="EFS236" s="26"/>
      <c r="EFT236" s="26"/>
      <c r="EFU236" s="26"/>
      <c r="EFV236" s="26"/>
      <c r="EFW236" s="26"/>
      <c r="EFX236" s="26"/>
      <c r="EFY236" s="26"/>
      <c r="EFZ236" s="26"/>
      <c r="EGA236" s="26"/>
      <c r="EGB236" s="26"/>
      <c r="EGC236" s="26"/>
      <c r="EGD236" s="26"/>
      <c r="EGE236" s="26"/>
      <c r="EGF236" s="26"/>
      <c r="EGG236" s="26"/>
      <c r="EGH236" s="26"/>
      <c r="EGI236" s="26"/>
      <c r="EGJ236" s="26"/>
      <c r="EGK236" s="26"/>
      <c r="EGL236" s="26"/>
      <c r="EGM236" s="26"/>
      <c r="EGN236" s="26"/>
      <c r="EGO236" s="26"/>
      <c r="EGP236" s="26"/>
      <c r="EGQ236" s="26"/>
      <c r="EGR236" s="26"/>
      <c r="EGS236" s="26"/>
      <c r="EGT236" s="26"/>
      <c r="EGU236" s="26"/>
      <c r="EGV236" s="26"/>
      <c r="EGW236" s="26"/>
      <c r="EGX236" s="26"/>
      <c r="EGY236" s="26"/>
      <c r="EGZ236" s="26"/>
      <c r="EHA236" s="26"/>
      <c r="EHB236" s="26"/>
      <c r="EHC236" s="26"/>
      <c r="EHD236" s="26"/>
      <c r="EHE236" s="26"/>
      <c r="EHF236" s="26"/>
      <c r="EHG236" s="26"/>
      <c r="EHH236" s="26"/>
      <c r="EHI236" s="26"/>
      <c r="EHJ236" s="26"/>
      <c r="EHK236" s="26"/>
      <c r="EHL236" s="26"/>
      <c r="EHM236" s="26"/>
      <c r="EHN236" s="26"/>
      <c r="EHO236" s="26"/>
      <c r="EHP236" s="26"/>
      <c r="EHQ236" s="26"/>
      <c r="EHR236" s="26"/>
      <c r="EHS236" s="26"/>
      <c r="EHT236" s="26"/>
      <c r="EHU236" s="26"/>
      <c r="EHV236" s="26"/>
      <c r="EHW236" s="26"/>
      <c r="EHX236" s="26"/>
      <c r="EHY236" s="26"/>
      <c r="EHZ236" s="26"/>
      <c r="EIA236" s="26"/>
      <c r="EIB236" s="26"/>
      <c r="EIC236" s="26"/>
      <c r="EID236" s="26"/>
      <c r="EIE236" s="26"/>
      <c r="EIF236" s="26"/>
      <c r="EIG236" s="26"/>
      <c r="EIH236" s="26"/>
      <c r="EII236" s="26"/>
      <c r="EIJ236" s="26"/>
      <c r="EIK236" s="26"/>
      <c r="EIL236" s="26"/>
      <c r="EIM236" s="26"/>
      <c r="EIN236" s="26"/>
      <c r="EIO236" s="26"/>
      <c r="EIP236" s="26"/>
      <c r="EIQ236" s="26"/>
      <c r="EIR236" s="26"/>
      <c r="EIS236" s="26"/>
      <c r="EIT236" s="26"/>
      <c r="EIU236" s="26"/>
      <c r="EIV236" s="26"/>
      <c r="EIW236" s="26"/>
      <c r="EIX236" s="26"/>
      <c r="EIY236" s="26"/>
      <c r="EIZ236" s="26"/>
      <c r="EJA236" s="26"/>
      <c r="EJB236" s="26"/>
      <c r="EJC236" s="26"/>
      <c r="EJD236" s="26"/>
      <c r="EJE236" s="26"/>
      <c r="EJF236" s="26"/>
      <c r="EJG236" s="26"/>
      <c r="EJH236" s="26"/>
      <c r="EJI236" s="26"/>
      <c r="EJJ236" s="26"/>
      <c r="EJK236" s="26"/>
      <c r="EJL236" s="26"/>
      <c r="EJM236" s="26"/>
      <c r="EJN236" s="26"/>
      <c r="EJO236" s="26"/>
      <c r="EJP236" s="26"/>
      <c r="EJQ236" s="26"/>
      <c r="EJR236" s="26"/>
      <c r="EJS236" s="26"/>
      <c r="EJT236" s="26"/>
      <c r="EJU236" s="26"/>
      <c r="EJV236" s="26"/>
      <c r="EJW236" s="26"/>
      <c r="EJX236" s="26"/>
      <c r="EJY236" s="26"/>
      <c r="EJZ236" s="26"/>
      <c r="EKA236" s="26"/>
      <c r="EKB236" s="26"/>
      <c r="EKC236" s="26"/>
      <c r="EKD236" s="26"/>
      <c r="EKE236" s="26"/>
      <c r="EKF236" s="26"/>
      <c r="EKG236" s="26"/>
      <c r="EKH236" s="26"/>
      <c r="EKI236" s="26"/>
      <c r="EKJ236" s="26"/>
      <c r="EKK236" s="26"/>
      <c r="EKL236" s="26"/>
      <c r="EKM236" s="26"/>
      <c r="EKN236" s="26"/>
      <c r="EKO236" s="26"/>
      <c r="EKP236" s="26"/>
      <c r="EKQ236" s="26"/>
      <c r="EKR236" s="26"/>
      <c r="EKS236" s="26"/>
      <c r="EKT236" s="26"/>
      <c r="EKU236" s="26"/>
      <c r="EKV236" s="26"/>
      <c r="EKW236" s="26"/>
      <c r="EKX236" s="26"/>
      <c r="EKY236" s="26"/>
      <c r="EKZ236" s="26"/>
      <c r="ELA236" s="26"/>
      <c r="ELB236" s="26"/>
      <c r="ELC236" s="26"/>
      <c r="ELD236" s="26"/>
      <c r="ELE236" s="26"/>
      <c r="ELF236" s="26"/>
      <c r="ELG236" s="26"/>
      <c r="ELH236" s="26"/>
      <c r="ELI236" s="26"/>
      <c r="ELJ236" s="26"/>
      <c r="ELK236" s="26"/>
      <c r="ELL236" s="26"/>
      <c r="ELM236" s="26"/>
      <c r="ELN236" s="26"/>
      <c r="ELO236" s="26"/>
      <c r="ELP236" s="26"/>
      <c r="ELQ236" s="26"/>
      <c r="ELR236" s="26"/>
      <c r="ELS236" s="26"/>
      <c r="ELT236" s="26"/>
      <c r="ELU236" s="26"/>
      <c r="ELV236" s="26"/>
      <c r="ELW236" s="26"/>
      <c r="ELX236" s="26"/>
      <c r="ELY236" s="26"/>
      <c r="ELZ236" s="26"/>
      <c r="EMA236" s="26"/>
      <c r="EMB236" s="26"/>
      <c r="EMC236" s="26"/>
      <c r="EMD236" s="26"/>
      <c r="EME236" s="26"/>
      <c r="EMF236" s="26"/>
      <c r="EMG236" s="26"/>
      <c r="EMH236" s="26"/>
      <c r="EMI236" s="26"/>
      <c r="EMJ236" s="26"/>
      <c r="EMK236" s="26"/>
      <c r="EML236" s="26"/>
      <c r="EMM236" s="26"/>
      <c r="EMN236" s="26"/>
      <c r="EMO236" s="26"/>
      <c r="EMP236" s="26"/>
      <c r="EMQ236" s="26"/>
      <c r="EMR236" s="26"/>
      <c r="EMS236" s="26"/>
      <c r="EMT236" s="26"/>
      <c r="EMU236" s="26"/>
      <c r="EMV236" s="26"/>
      <c r="EMW236" s="26"/>
      <c r="EMX236" s="26"/>
      <c r="EMY236" s="26"/>
      <c r="EMZ236" s="26"/>
      <c r="ENA236" s="26"/>
      <c r="ENB236" s="26"/>
      <c r="ENC236" s="26"/>
      <c r="END236" s="26"/>
      <c r="ENE236" s="26"/>
      <c r="ENF236" s="26"/>
      <c r="ENG236" s="26"/>
      <c r="ENH236" s="26"/>
      <c r="ENI236" s="26"/>
      <c r="ENJ236" s="26"/>
      <c r="ENK236" s="26"/>
      <c r="ENL236" s="26"/>
      <c r="ENM236" s="26"/>
      <c r="ENN236" s="26"/>
      <c r="ENO236" s="26"/>
      <c r="ENP236" s="26"/>
      <c r="ENQ236" s="26"/>
      <c r="ENR236" s="26"/>
      <c r="ENS236" s="26"/>
      <c r="ENT236" s="26"/>
      <c r="ENU236" s="26"/>
      <c r="ENV236" s="26"/>
      <c r="ENW236" s="26"/>
      <c r="ENX236" s="26"/>
      <c r="ENY236" s="26"/>
      <c r="ENZ236" s="26"/>
      <c r="EOA236" s="26"/>
      <c r="EOB236" s="26"/>
      <c r="EOC236" s="26"/>
      <c r="EOD236" s="26"/>
      <c r="EOE236" s="26"/>
      <c r="EOF236" s="26"/>
      <c r="EOG236" s="26"/>
      <c r="EOH236" s="26"/>
      <c r="EOI236" s="26"/>
      <c r="EOJ236" s="26"/>
      <c r="EOK236" s="26"/>
      <c r="EOL236" s="26"/>
      <c r="EOM236" s="26"/>
      <c r="EON236" s="26"/>
      <c r="EOO236" s="26"/>
      <c r="EOP236" s="26"/>
      <c r="EOQ236" s="26"/>
      <c r="EOR236" s="26"/>
      <c r="EOS236" s="26"/>
      <c r="EOT236" s="26"/>
      <c r="EOU236" s="26"/>
      <c r="EOV236" s="26"/>
      <c r="EOW236" s="26"/>
      <c r="EOX236" s="26"/>
      <c r="EOY236" s="26"/>
      <c r="EOZ236" s="26"/>
      <c r="EPA236" s="26"/>
      <c r="EPB236" s="26"/>
      <c r="EPC236" s="26"/>
      <c r="EPD236" s="26"/>
      <c r="EPE236" s="26"/>
      <c r="EPF236" s="26"/>
      <c r="EPG236" s="26"/>
      <c r="EPH236" s="26"/>
      <c r="EPI236" s="26"/>
      <c r="EPJ236" s="26"/>
      <c r="EPK236" s="26"/>
      <c r="EPL236" s="26"/>
      <c r="EPM236" s="26"/>
      <c r="EPN236" s="26"/>
      <c r="EPO236" s="26"/>
      <c r="EPP236" s="26"/>
      <c r="EPQ236" s="26"/>
      <c r="EPR236" s="26"/>
      <c r="EPS236" s="26"/>
      <c r="EPT236" s="26"/>
      <c r="EPU236" s="26"/>
      <c r="EPV236" s="26"/>
      <c r="EPW236" s="26"/>
      <c r="EPX236" s="26"/>
      <c r="EPY236" s="26"/>
      <c r="EPZ236" s="26"/>
      <c r="EQA236" s="26"/>
      <c r="EQB236" s="26"/>
      <c r="EQC236" s="26"/>
      <c r="EQD236" s="26"/>
      <c r="EQE236" s="26"/>
      <c r="EQF236" s="26"/>
      <c r="EQG236" s="26"/>
      <c r="EQH236" s="26"/>
      <c r="EQI236" s="26"/>
      <c r="EQJ236" s="26"/>
      <c r="EQK236" s="26"/>
      <c r="EQL236" s="26"/>
      <c r="EQM236" s="26"/>
      <c r="EQN236" s="26"/>
      <c r="EQO236" s="26"/>
      <c r="EQP236" s="26"/>
      <c r="EQQ236" s="26"/>
      <c r="EQR236" s="26"/>
      <c r="EQS236" s="26"/>
      <c r="EQT236" s="26"/>
      <c r="EQU236" s="26"/>
      <c r="EQV236" s="26"/>
      <c r="EQW236" s="26"/>
      <c r="EQX236" s="26"/>
      <c r="EQY236" s="26"/>
      <c r="EQZ236" s="26"/>
      <c r="ERA236" s="26"/>
      <c r="ERB236" s="26"/>
      <c r="ERC236" s="26"/>
      <c r="ERD236" s="26"/>
      <c r="ERE236" s="26"/>
      <c r="ERF236" s="26"/>
      <c r="ERG236" s="26"/>
      <c r="ERH236" s="26"/>
      <c r="ERI236" s="26"/>
      <c r="ERJ236" s="26"/>
      <c r="ERK236" s="26"/>
      <c r="ERL236" s="26"/>
      <c r="ERM236" s="26"/>
      <c r="ERN236" s="26"/>
      <c r="ERO236" s="26"/>
      <c r="ERP236" s="26"/>
      <c r="ERQ236" s="26"/>
      <c r="ERR236" s="26"/>
      <c r="ERS236" s="26"/>
      <c r="ERT236" s="26"/>
      <c r="ERU236" s="26"/>
      <c r="ERV236" s="26"/>
      <c r="ERW236" s="26"/>
      <c r="ERX236" s="26"/>
      <c r="ERY236" s="26"/>
      <c r="ERZ236" s="26"/>
      <c r="ESA236" s="26"/>
      <c r="ESB236" s="26"/>
      <c r="ESC236" s="26"/>
      <c r="ESD236" s="26"/>
      <c r="ESE236" s="26"/>
      <c r="ESF236" s="26"/>
      <c r="ESG236" s="26"/>
      <c r="ESH236" s="26"/>
      <c r="ESI236" s="26"/>
      <c r="ESJ236" s="26"/>
      <c r="ESK236" s="26"/>
      <c r="ESL236" s="26"/>
      <c r="ESM236" s="26"/>
      <c r="ESN236" s="26"/>
      <c r="ESO236" s="26"/>
      <c r="ESP236" s="26"/>
      <c r="ESQ236" s="26"/>
      <c r="ESR236" s="26"/>
      <c r="ESS236" s="26"/>
      <c r="EST236" s="26"/>
      <c r="ESU236" s="26"/>
      <c r="ESV236" s="26"/>
      <c r="ESW236" s="26"/>
      <c r="ESX236" s="26"/>
      <c r="ESY236" s="26"/>
      <c r="ESZ236" s="26"/>
      <c r="ETA236" s="26"/>
      <c r="ETB236" s="26"/>
      <c r="ETC236" s="26"/>
      <c r="ETD236" s="26"/>
      <c r="ETE236" s="26"/>
      <c r="ETF236" s="26"/>
      <c r="ETG236" s="26"/>
      <c r="ETH236" s="26"/>
      <c r="ETI236" s="26"/>
      <c r="ETJ236" s="26"/>
      <c r="ETK236" s="26"/>
      <c r="ETL236" s="26"/>
      <c r="ETM236" s="26"/>
      <c r="ETN236" s="26"/>
      <c r="ETO236" s="26"/>
      <c r="ETP236" s="26"/>
      <c r="ETQ236" s="26"/>
      <c r="ETR236" s="26"/>
      <c r="ETS236" s="26"/>
      <c r="ETT236" s="26"/>
      <c r="ETU236" s="26"/>
      <c r="ETV236" s="26"/>
      <c r="ETW236" s="26"/>
      <c r="ETX236" s="26"/>
      <c r="ETY236" s="26"/>
      <c r="ETZ236" s="26"/>
      <c r="EUA236" s="26"/>
      <c r="EUB236" s="26"/>
      <c r="EUC236" s="26"/>
      <c r="EUD236" s="26"/>
      <c r="EUE236" s="26"/>
      <c r="EUF236" s="26"/>
      <c r="EUG236" s="26"/>
      <c r="EUH236" s="26"/>
      <c r="EUI236" s="26"/>
      <c r="EUJ236" s="26"/>
      <c r="EUK236" s="26"/>
      <c r="EUL236" s="26"/>
      <c r="EUM236" s="26"/>
      <c r="EUN236" s="26"/>
      <c r="EUO236" s="26"/>
      <c r="EUP236" s="26"/>
      <c r="EUQ236" s="26"/>
      <c r="EUR236" s="26"/>
      <c r="EUS236" s="26"/>
      <c r="EUT236" s="26"/>
      <c r="EUU236" s="26"/>
      <c r="EUV236" s="26"/>
      <c r="EUW236" s="26"/>
      <c r="EUX236" s="26"/>
      <c r="EUY236" s="26"/>
      <c r="EUZ236" s="26"/>
      <c r="EVA236" s="26"/>
      <c r="EVB236" s="26"/>
      <c r="EVC236" s="26"/>
      <c r="EVD236" s="26"/>
      <c r="EVE236" s="26"/>
      <c r="EVF236" s="26"/>
      <c r="EVG236" s="26"/>
      <c r="EVH236" s="26"/>
      <c r="EVI236" s="26"/>
      <c r="EVJ236" s="26"/>
      <c r="EVK236" s="26"/>
      <c r="EVL236" s="26"/>
      <c r="EVM236" s="26"/>
      <c r="EVN236" s="26"/>
      <c r="EVO236" s="26"/>
      <c r="EVP236" s="26"/>
      <c r="EVQ236" s="26"/>
      <c r="EVR236" s="26"/>
      <c r="EVS236" s="26"/>
      <c r="EVT236" s="26"/>
      <c r="EVU236" s="26"/>
      <c r="EVV236" s="26"/>
      <c r="EVW236" s="26"/>
      <c r="EVX236" s="26"/>
      <c r="EVY236" s="26"/>
      <c r="EVZ236" s="26"/>
      <c r="EWA236" s="26"/>
      <c r="EWB236" s="26"/>
      <c r="EWC236" s="26"/>
      <c r="EWD236" s="26"/>
      <c r="EWE236" s="26"/>
      <c r="EWF236" s="26"/>
      <c r="EWG236" s="26"/>
      <c r="EWH236" s="26"/>
      <c r="EWI236" s="26"/>
      <c r="EWJ236" s="26"/>
      <c r="EWK236" s="26"/>
      <c r="EWL236" s="26"/>
      <c r="EWM236" s="26"/>
      <c r="EWN236" s="26"/>
      <c r="EWO236" s="26"/>
      <c r="EWP236" s="26"/>
      <c r="EWQ236" s="26"/>
      <c r="EWR236" s="26"/>
      <c r="EWS236" s="26"/>
      <c r="EWT236" s="26"/>
      <c r="EWU236" s="26"/>
      <c r="EWV236" s="26"/>
      <c r="EWW236" s="26"/>
      <c r="EWX236" s="26"/>
      <c r="EWY236" s="26"/>
      <c r="EWZ236" s="26"/>
      <c r="EXA236" s="26"/>
      <c r="EXB236" s="26"/>
      <c r="EXC236" s="26"/>
      <c r="EXD236" s="26"/>
      <c r="EXE236" s="26"/>
      <c r="EXF236" s="26"/>
      <c r="EXG236" s="26"/>
      <c r="EXH236" s="26"/>
      <c r="EXI236" s="26"/>
      <c r="EXJ236" s="26"/>
      <c r="EXK236" s="26"/>
      <c r="EXL236" s="26"/>
      <c r="EXM236" s="26"/>
      <c r="EXN236" s="26"/>
      <c r="EXO236" s="26"/>
      <c r="EXP236" s="26"/>
      <c r="EXQ236" s="26"/>
      <c r="EXR236" s="26"/>
      <c r="EXS236" s="26"/>
      <c r="EXT236" s="26"/>
      <c r="EXU236" s="26"/>
      <c r="EXV236" s="26"/>
      <c r="EXW236" s="26"/>
      <c r="EXX236" s="26"/>
      <c r="EXY236" s="26"/>
      <c r="EXZ236" s="26"/>
      <c r="EYA236" s="26"/>
      <c r="EYB236" s="26"/>
      <c r="EYC236" s="26"/>
      <c r="EYD236" s="26"/>
      <c r="EYE236" s="26"/>
      <c r="EYF236" s="26"/>
      <c r="EYG236" s="26"/>
      <c r="EYH236" s="26"/>
      <c r="EYI236" s="26"/>
      <c r="EYJ236" s="26"/>
      <c r="EYK236" s="26"/>
      <c r="EYL236" s="26"/>
      <c r="EYM236" s="26"/>
      <c r="EYN236" s="26"/>
      <c r="EYO236" s="26"/>
      <c r="EYP236" s="26"/>
      <c r="EYQ236" s="26"/>
      <c r="EYR236" s="26"/>
      <c r="EYS236" s="26"/>
      <c r="EYT236" s="26"/>
      <c r="EYU236" s="26"/>
      <c r="EYV236" s="26"/>
      <c r="EYW236" s="26"/>
      <c r="EYX236" s="26"/>
      <c r="EYY236" s="26"/>
      <c r="EYZ236" s="26"/>
      <c r="EZA236" s="26"/>
      <c r="EZB236" s="26"/>
      <c r="EZC236" s="26"/>
      <c r="EZD236" s="26"/>
      <c r="EZE236" s="26"/>
      <c r="EZF236" s="26"/>
      <c r="EZG236" s="26"/>
      <c r="EZH236" s="26"/>
      <c r="EZI236" s="26"/>
      <c r="EZJ236" s="26"/>
      <c r="EZK236" s="26"/>
      <c r="EZL236" s="26"/>
      <c r="EZM236" s="26"/>
      <c r="EZN236" s="26"/>
      <c r="EZO236" s="26"/>
      <c r="EZP236" s="26"/>
      <c r="EZQ236" s="26"/>
      <c r="EZR236" s="26"/>
      <c r="EZS236" s="26"/>
      <c r="EZT236" s="26"/>
      <c r="EZU236" s="26"/>
      <c r="EZV236" s="26"/>
      <c r="EZW236" s="26"/>
      <c r="EZX236" s="26"/>
      <c r="EZY236" s="26"/>
      <c r="EZZ236" s="26"/>
      <c r="FAA236" s="26"/>
      <c r="FAB236" s="26"/>
      <c r="FAC236" s="26"/>
      <c r="FAD236" s="26"/>
      <c r="FAE236" s="26"/>
      <c r="FAF236" s="26"/>
      <c r="FAG236" s="26"/>
      <c r="FAH236" s="26"/>
      <c r="FAI236" s="26"/>
      <c r="FAJ236" s="26"/>
      <c r="FAK236" s="26"/>
      <c r="FAL236" s="26"/>
      <c r="FAM236" s="26"/>
      <c r="FAN236" s="26"/>
      <c r="FAO236" s="26"/>
      <c r="FAP236" s="26"/>
      <c r="FAQ236" s="26"/>
      <c r="FAR236" s="26"/>
      <c r="FAS236" s="26"/>
      <c r="FAT236" s="26"/>
      <c r="FAU236" s="26"/>
      <c r="FAV236" s="26"/>
      <c r="FAW236" s="26"/>
      <c r="FAX236" s="26"/>
      <c r="FAY236" s="26"/>
      <c r="FAZ236" s="26"/>
      <c r="FBA236" s="26"/>
      <c r="FBB236" s="26"/>
      <c r="FBC236" s="26"/>
      <c r="FBD236" s="26"/>
      <c r="FBE236" s="26"/>
      <c r="FBF236" s="26"/>
      <c r="FBG236" s="26"/>
      <c r="FBH236" s="26"/>
      <c r="FBI236" s="26"/>
      <c r="FBJ236" s="26"/>
      <c r="FBK236" s="26"/>
      <c r="FBL236" s="26"/>
      <c r="FBM236" s="26"/>
      <c r="FBN236" s="26"/>
      <c r="FBO236" s="26"/>
      <c r="FBP236" s="26"/>
      <c r="FBQ236" s="26"/>
      <c r="FBR236" s="26"/>
      <c r="FBS236" s="26"/>
      <c r="FBT236" s="26"/>
      <c r="FBU236" s="26"/>
      <c r="FBV236" s="26"/>
      <c r="FBW236" s="26"/>
      <c r="FBX236" s="26"/>
      <c r="FBY236" s="26"/>
      <c r="FBZ236" s="26"/>
      <c r="FCA236" s="26"/>
      <c r="FCB236" s="26"/>
      <c r="FCC236" s="26"/>
      <c r="FCD236" s="26"/>
      <c r="FCE236" s="26"/>
      <c r="FCF236" s="26"/>
      <c r="FCG236" s="26"/>
      <c r="FCH236" s="26"/>
      <c r="FCI236" s="26"/>
      <c r="FCJ236" s="26"/>
      <c r="FCK236" s="26"/>
      <c r="FCL236" s="26"/>
      <c r="FCM236" s="26"/>
      <c r="FCN236" s="26"/>
      <c r="FCO236" s="26"/>
      <c r="FCP236" s="26"/>
      <c r="FCQ236" s="26"/>
      <c r="FCR236" s="26"/>
      <c r="FCS236" s="26"/>
      <c r="FCT236" s="26"/>
      <c r="FCU236" s="26"/>
      <c r="FCV236" s="26"/>
      <c r="FCW236" s="26"/>
      <c r="FCX236" s="26"/>
      <c r="FCY236" s="26"/>
      <c r="FCZ236" s="26"/>
      <c r="FDA236" s="26"/>
      <c r="FDB236" s="26"/>
      <c r="FDC236" s="26"/>
      <c r="FDD236" s="26"/>
      <c r="FDE236" s="26"/>
      <c r="FDF236" s="26"/>
      <c r="FDG236" s="26"/>
      <c r="FDH236" s="26"/>
      <c r="FDI236" s="26"/>
      <c r="FDJ236" s="26"/>
      <c r="FDK236" s="26"/>
      <c r="FDL236" s="26"/>
      <c r="FDM236" s="26"/>
      <c r="FDN236" s="26"/>
      <c r="FDO236" s="26"/>
      <c r="FDP236" s="26"/>
      <c r="FDQ236" s="26"/>
      <c r="FDR236" s="26"/>
      <c r="FDS236" s="26"/>
      <c r="FDT236" s="26"/>
      <c r="FDU236" s="26"/>
      <c r="FDV236" s="26"/>
      <c r="FDW236" s="26"/>
      <c r="FDX236" s="26"/>
      <c r="FDY236" s="26"/>
      <c r="FDZ236" s="26"/>
      <c r="FEA236" s="26"/>
      <c r="FEB236" s="26"/>
      <c r="FEC236" s="26"/>
      <c r="FED236" s="26"/>
      <c r="FEE236" s="26"/>
      <c r="FEF236" s="26"/>
      <c r="FEG236" s="26"/>
      <c r="FEH236" s="26"/>
      <c r="FEI236" s="26"/>
      <c r="FEJ236" s="26"/>
      <c r="FEK236" s="26"/>
      <c r="FEL236" s="26"/>
      <c r="FEM236" s="26"/>
      <c r="FEN236" s="26"/>
      <c r="FEO236" s="26"/>
      <c r="FEP236" s="26"/>
      <c r="FEQ236" s="26"/>
      <c r="FER236" s="26"/>
      <c r="FES236" s="26"/>
      <c r="FET236" s="26"/>
      <c r="FEU236" s="26"/>
      <c r="FEV236" s="26"/>
      <c r="FEW236" s="26"/>
      <c r="FEX236" s="26"/>
      <c r="FEY236" s="26"/>
      <c r="FEZ236" s="26"/>
      <c r="FFA236" s="26"/>
      <c r="FFB236" s="26"/>
      <c r="FFC236" s="26"/>
      <c r="FFD236" s="26"/>
      <c r="FFE236" s="26"/>
      <c r="FFF236" s="26"/>
      <c r="FFG236" s="26"/>
      <c r="FFH236" s="26"/>
      <c r="FFI236" s="26"/>
      <c r="FFJ236" s="26"/>
      <c r="FFK236" s="26"/>
      <c r="FFL236" s="26"/>
      <c r="FFM236" s="26"/>
      <c r="FFN236" s="26"/>
      <c r="FFO236" s="26"/>
      <c r="FFP236" s="26"/>
      <c r="FFQ236" s="26"/>
      <c r="FFR236" s="26"/>
      <c r="FFS236" s="26"/>
      <c r="FFT236" s="26"/>
      <c r="FFU236" s="26"/>
      <c r="FFV236" s="26"/>
      <c r="FFW236" s="26"/>
      <c r="FFX236" s="26"/>
      <c r="FFY236" s="26"/>
      <c r="FFZ236" s="26"/>
      <c r="FGA236" s="26"/>
      <c r="FGB236" s="26"/>
      <c r="FGC236" s="26"/>
      <c r="FGD236" s="26"/>
      <c r="FGE236" s="26"/>
      <c r="FGF236" s="26"/>
      <c r="FGG236" s="26"/>
      <c r="FGH236" s="26"/>
      <c r="FGI236" s="26"/>
      <c r="FGJ236" s="26"/>
      <c r="FGK236" s="26"/>
      <c r="FGL236" s="26"/>
      <c r="FGM236" s="26"/>
      <c r="FGN236" s="26"/>
      <c r="FGO236" s="26"/>
      <c r="FGP236" s="26"/>
      <c r="FGQ236" s="26"/>
      <c r="FGR236" s="26"/>
      <c r="FGS236" s="26"/>
      <c r="FGT236" s="26"/>
      <c r="FGU236" s="26"/>
      <c r="FGV236" s="26"/>
      <c r="FGW236" s="26"/>
      <c r="FGX236" s="26"/>
      <c r="FGY236" s="26"/>
      <c r="FGZ236" s="26"/>
      <c r="FHA236" s="26"/>
      <c r="FHB236" s="26"/>
      <c r="FHC236" s="26"/>
      <c r="FHD236" s="26"/>
      <c r="FHE236" s="26"/>
      <c r="FHF236" s="26"/>
      <c r="FHG236" s="26"/>
      <c r="FHH236" s="26"/>
      <c r="FHI236" s="26"/>
      <c r="FHJ236" s="26"/>
      <c r="FHK236" s="26"/>
      <c r="FHL236" s="26"/>
      <c r="FHM236" s="26"/>
      <c r="FHN236" s="26"/>
      <c r="FHO236" s="26"/>
      <c r="FHP236" s="26"/>
      <c r="FHQ236" s="26"/>
      <c r="FHR236" s="26"/>
      <c r="FHS236" s="26"/>
      <c r="FHT236" s="26"/>
      <c r="FHU236" s="26"/>
      <c r="FHV236" s="26"/>
      <c r="FHW236" s="26"/>
      <c r="FHX236" s="26"/>
      <c r="FHY236" s="26"/>
      <c r="FHZ236" s="26"/>
      <c r="FIA236" s="26"/>
      <c r="FIB236" s="26"/>
      <c r="FIC236" s="26"/>
      <c r="FID236" s="26"/>
      <c r="FIE236" s="26"/>
      <c r="FIF236" s="26"/>
      <c r="FIG236" s="26"/>
      <c r="FIH236" s="26"/>
      <c r="FII236" s="26"/>
      <c r="FIJ236" s="26"/>
      <c r="FIK236" s="26"/>
      <c r="FIL236" s="26"/>
      <c r="FIM236" s="26"/>
      <c r="FIN236" s="26"/>
      <c r="FIO236" s="26"/>
      <c r="FIP236" s="26"/>
      <c r="FIQ236" s="26"/>
      <c r="FIR236" s="26"/>
      <c r="FIS236" s="26"/>
      <c r="FIT236" s="26"/>
      <c r="FIU236" s="26"/>
      <c r="FIV236" s="26"/>
      <c r="FIW236" s="26"/>
      <c r="FIX236" s="26"/>
      <c r="FIY236" s="26"/>
      <c r="FIZ236" s="26"/>
      <c r="FJA236" s="26"/>
      <c r="FJB236" s="26"/>
      <c r="FJC236" s="26"/>
      <c r="FJD236" s="26"/>
      <c r="FJE236" s="26"/>
      <c r="FJF236" s="26"/>
      <c r="FJG236" s="26"/>
      <c r="FJH236" s="26"/>
      <c r="FJI236" s="26"/>
      <c r="FJJ236" s="26"/>
      <c r="FJK236" s="26"/>
      <c r="FJL236" s="26"/>
      <c r="FJM236" s="26"/>
      <c r="FJN236" s="26"/>
      <c r="FJO236" s="26"/>
      <c r="FJP236" s="26"/>
      <c r="FJQ236" s="26"/>
      <c r="FJR236" s="26"/>
      <c r="FJS236" s="26"/>
      <c r="FJT236" s="26"/>
      <c r="FJU236" s="26"/>
      <c r="FJV236" s="26"/>
      <c r="FJW236" s="26"/>
      <c r="FJX236" s="26"/>
      <c r="FJY236" s="26"/>
      <c r="FJZ236" s="26"/>
      <c r="FKA236" s="26"/>
      <c r="FKB236" s="26"/>
      <c r="FKC236" s="26"/>
      <c r="FKD236" s="26"/>
      <c r="FKE236" s="26"/>
      <c r="FKF236" s="26"/>
      <c r="FKG236" s="26"/>
      <c r="FKH236" s="26"/>
      <c r="FKI236" s="26"/>
      <c r="FKJ236" s="26"/>
      <c r="FKK236" s="26"/>
      <c r="FKL236" s="26"/>
      <c r="FKM236" s="26"/>
      <c r="FKN236" s="26"/>
      <c r="FKO236" s="26"/>
      <c r="FKP236" s="26"/>
      <c r="FKQ236" s="26"/>
      <c r="FKR236" s="26"/>
      <c r="FKS236" s="26"/>
      <c r="FKT236" s="26"/>
      <c r="FKU236" s="26"/>
      <c r="FKV236" s="26"/>
      <c r="FKW236" s="26"/>
      <c r="FKX236" s="26"/>
      <c r="FKY236" s="26"/>
      <c r="FKZ236" s="26"/>
      <c r="FLA236" s="26"/>
      <c r="FLB236" s="26"/>
      <c r="FLC236" s="26"/>
      <c r="FLD236" s="26"/>
      <c r="FLE236" s="26"/>
      <c r="FLF236" s="26"/>
      <c r="FLG236" s="26"/>
      <c r="FLH236" s="26"/>
      <c r="FLI236" s="26"/>
      <c r="FLJ236" s="26"/>
      <c r="FLK236" s="26"/>
      <c r="FLL236" s="26"/>
      <c r="FLM236" s="26"/>
      <c r="FLN236" s="26"/>
      <c r="FLO236" s="26"/>
      <c r="FLP236" s="26"/>
      <c r="FLQ236" s="26"/>
      <c r="FLR236" s="26"/>
      <c r="FLS236" s="26"/>
      <c r="FLT236" s="26"/>
      <c r="FLU236" s="26"/>
      <c r="FLV236" s="26"/>
      <c r="FLW236" s="26"/>
      <c r="FLX236" s="26"/>
      <c r="FLY236" s="26"/>
      <c r="FLZ236" s="26"/>
      <c r="FMA236" s="26"/>
      <c r="FMB236" s="26"/>
      <c r="FMC236" s="26"/>
      <c r="FMD236" s="26"/>
      <c r="FME236" s="26"/>
      <c r="FMF236" s="26"/>
      <c r="FMG236" s="26"/>
      <c r="FMH236" s="26"/>
      <c r="FMI236" s="26"/>
      <c r="FMJ236" s="26"/>
      <c r="FMK236" s="26"/>
      <c r="FML236" s="26"/>
      <c r="FMM236" s="26"/>
      <c r="FMN236" s="26"/>
      <c r="FMO236" s="26"/>
      <c r="FMP236" s="26"/>
      <c r="FMQ236" s="26"/>
      <c r="FMR236" s="26"/>
      <c r="FMS236" s="26"/>
      <c r="FMT236" s="26"/>
      <c r="FMU236" s="26"/>
      <c r="FMV236" s="26"/>
      <c r="FMW236" s="26"/>
      <c r="FMX236" s="26"/>
      <c r="FMY236" s="26"/>
      <c r="FMZ236" s="26"/>
      <c r="FNA236" s="26"/>
      <c r="FNB236" s="26"/>
      <c r="FNC236" s="26"/>
      <c r="FND236" s="26"/>
      <c r="FNE236" s="26"/>
      <c r="FNF236" s="26"/>
      <c r="FNG236" s="26"/>
      <c r="FNH236" s="26"/>
      <c r="FNI236" s="26"/>
      <c r="FNJ236" s="26"/>
      <c r="FNK236" s="26"/>
      <c r="FNL236" s="26"/>
      <c r="FNM236" s="26"/>
      <c r="FNN236" s="26"/>
      <c r="FNO236" s="26"/>
      <c r="FNP236" s="26"/>
      <c r="FNQ236" s="26"/>
      <c r="FNR236" s="26"/>
      <c r="FNS236" s="26"/>
      <c r="FNT236" s="26"/>
      <c r="FNU236" s="26"/>
      <c r="FNV236" s="26"/>
      <c r="FNW236" s="26"/>
      <c r="FNX236" s="26"/>
      <c r="FNY236" s="26"/>
      <c r="FNZ236" s="26"/>
      <c r="FOA236" s="26"/>
      <c r="FOB236" s="26"/>
      <c r="FOC236" s="26"/>
      <c r="FOD236" s="26"/>
      <c r="FOE236" s="26"/>
      <c r="FOF236" s="26"/>
      <c r="FOG236" s="26"/>
      <c r="FOH236" s="26"/>
      <c r="FOI236" s="26"/>
      <c r="FOJ236" s="26"/>
      <c r="FOK236" s="26"/>
      <c r="FOL236" s="26"/>
      <c r="FOM236" s="26"/>
      <c r="FON236" s="26"/>
      <c r="FOO236" s="26"/>
      <c r="FOP236" s="26"/>
      <c r="FOQ236" s="26"/>
      <c r="FOR236" s="26"/>
      <c r="FOS236" s="26"/>
      <c r="FOT236" s="26"/>
      <c r="FOU236" s="26"/>
      <c r="FOV236" s="26"/>
      <c r="FOW236" s="26"/>
      <c r="FOX236" s="26"/>
      <c r="FOY236" s="26"/>
      <c r="FOZ236" s="26"/>
      <c r="FPA236" s="26"/>
      <c r="FPB236" s="26"/>
      <c r="FPC236" s="26"/>
      <c r="FPD236" s="26"/>
      <c r="FPE236" s="26"/>
      <c r="FPF236" s="26"/>
      <c r="FPG236" s="26"/>
      <c r="FPH236" s="26"/>
      <c r="FPI236" s="26"/>
      <c r="FPJ236" s="26"/>
      <c r="FPK236" s="26"/>
      <c r="FPL236" s="26"/>
      <c r="FPM236" s="26"/>
      <c r="FPN236" s="26"/>
      <c r="FPO236" s="26"/>
      <c r="FPP236" s="26"/>
      <c r="FPQ236" s="26"/>
      <c r="FPR236" s="26"/>
      <c r="FPS236" s="26"/>
      <c r="FPT236" s="26"/>
      <c r="FPU236" s="26"/>
      <c r="FPV236" s="26"/>
      <c r="FPW236" s="26"/>
      <c r="FPX236" s="26"/>
      <c r="FPY236" s="26"/>
      <c r="FPZ236" s="26"/>
      <c r="FQA236" s="26"/>
      <c r="FQB236" s="26"/>
      <c r="FQC236" s="26"/>
      <c r="FQD236" s="26"/>
      <c r="FQE236" s="26"/>
      <c r="FQF236" s="26"/>
      <c r="FQG236" s="26"/>
      <c r="FQH236" s="26"/>
      <c r="FQI236" s="26"/>
      <c r="FQJ236" s="26"/>
      <c r="FQK236" s="26"/>
      <c r="FQL236" s="26"/>
      <c r="FQM236" s="26"/>
      <c r="FQN236" s="26"/>
      <c r="FQO236" s="26"/>
      <c r="FQP236" s="26"/>
      <c r="FQQ236" s="26"/>
      <c r="FQR236" s="26"/>
      <c r="FQS236" s="26"/>
      <c r="FQT236" s="26"/>
      <c r="FQU236" s="26"/>
      <c r="FQV236" s="26"/>
      <c r="FQW236" s="26"/>
      <c r="FQX236" s="26"/>
      <c r="FQY236" s="26"/>
      <c r="FQZ236" s="26"/>
      <c r="FRA236" s="26"/>
      <c r="FRB236" s="26"/>
      <c r="FRC236" s="26"/>
      <c r="FRD236" s="26"/>
      <c r="FRE236" s="26"/>
      <c r="FRF236" s="26"/>
      <c r="FRG236" s="26"/>
      <c r="FRH236" s="26"/>
      <c r="FRI236" s="26"/>
      <c r="FRJ236" s="26"/>
      <c r="FRK236" s="26"/>
      <c r="FRL236" s="26"/>
      <c r="FRM236" s="26"/>
      <c r="FRN236" s="26"/>
      <c r="FRO236" s="26"/>
      <c r="FRP236" s="26"/>
      <c r="FRQ236" s="26"/>
      <c r="FRR236" s="26"/>
      <c r="FRS236" s="26"/>
      <c r="FRT236" s="26"/>
      <c r="FRU236" s="26"/>
      <c r="FRV236" s="26"/>
      <c r="FRW236" s="26"/>
      <c r="FRX236" s="26"/>
      <c r="FRY236" s="26"/>
      <c r="FRZ236" s="26"/>
      <c r="FSA236" s="26"/>
      <c r="FSB236" s="26"/>
      <c r="FSC236" s="26"/>
      <c r="FSD236" s="26"/>
      <c r="FSE236" s="26"/>
      <c r="FSF236" s="26"/>
      <c r="FSG236" s="26"/>
      <c r="FSH236" s="26"/>
      <c r="FSI236" s="26"/>
      <c r="FSJ236" s="26"/>
      <c r="FSK236" s="26"/>
      <c r="FSL236" s="26"/>
      <c r="FSM236" s="26"/>
      <c r="FSN236" s="26"/>
      <c r="FSO236" s="26"/>
      <c r="FSP236" s="26"/>
      <c r="FSQ236" s="26"/>
      <c r="FSR236" s="26"/>
      <c r="FSS236" s="26"/>
      <c r="FST236" s="26"/>
      <c r="FSU236" s="26"/>
      <c r="FSV236" s="26"/>
      <c r="FSW236" s="26"/>
      <c r="FSX236" s="26"/>
      <c r="FSY236" s="26"/>
      <c r="FSZ236" s="26"/>
      <c r="FTA236" s="26"/>
      <c r="FTB236" s="26"/>
      <c r="FTC236" s="26"/>
      <c r="FTD236" s="26"/>
      <c r="FTE236" s="26"/>
      <c r="FTF236" s="26"/>
      <c r="FTG236" s="26"/>
      <c r="FTH236" s="26"/>
      <c r="FTI236" s="26"/>
      <c r="FTJ236" s="26"/>
      <c r="FTK236" s="26"/>
      <c r="FTL236" s="26"/>
      <c r="FTM236" s="26"/>
      <c r="FTN236" s="26"/>
      <c r="FTO236" s="26"/>
      <c r="FTP236" s="26"/>
      <c r="FTQ236" s="26"/>
      <c r="FTR236" s="26"/>
      <c r="FTS236" s="26"/>
      <c r="FTT236" s="26"/>
      <c r="FTU236" s="26"/>
      <c r="FTV236" s="26"/>
      <c r="FTW236" s="26"/>
      <c r="FTX236" s="26"/>
      <c r="FTY236" s="26"/>
      <c r="FTZ236" s="26"/>
      <c r="FUA236" s="26"/>
      <c r="FUB236" s="26"/>
      <c r="FUC236" s="26"/>
      <c r="FUD236" s="26"/>
      <c r="FUE236" s="26"/>
      <c r="FUF236" s="26"/>
      <c r="FUG236" s="26"/>
      <c r="FUH236" s="26"/>
      <c r="FUI236" s="26"/>
      <c r="FUJ236" s="26"/>
      <c r="FUK236" s="26"/>
      <c r="FUL236" s="26"/>
      <c r="FUM236" s="26"/>
      <c r="FUN236" s="26"/>
      <c r="FUO236" s="26"/>
      <c r="FUP236" s="26"/>
      <c r="FUQ236" s="26"/>
      <c r="FUR236" s="26"/>
      <c r="FUS236" s="26"/>
      <c r="FUT236" s="26"/>
      <c r="FUU236" s="26"/>
      <c r="FUV236" s="26"/>
      <c r="FUW236" s="26"/>
      <c r="FUX236" s="26"/>
      <c r="FUY236" s="26"/>
      <c r="FUZ236" s="26"/>
      <c r="FVA236" s="26"/>
      <c r="FVB236" s="26"/>
      <c r="FVC236" s="26"/>
      <c r="FVD236" s="26"/>
      <c r="FVE236" s="26"/>
      <c r="FVF236" s="26"/>
      <c r="FVG236" s="26"/>
      <c r="FVH236" s="26"/>
      <c r="FVI236" s="26"/>
      <c r="FVJ236" s="26"/>
      <c r="FVK236" s="26"/>
      <c r="FVL236" s="26"/>
      <c r="FVM236" s="26"/>
      <c r="FVN236" s="26"/>
      <c r="FVO236" s="26"/>
      <c r="FVP236" s="26"/>
      <c r="FVQ236" s="26"/>
      <c r="FVR236" s="26"/>
      <c r="FVS236" s="26"/>
      <c r="FVT236" s="26"/>
      <c r="FVU236" s="26"/>
      <c r="FVV236" s="26"/>
      <c r="FVW236" s="26"/>
      <c r="FVX236" s="26"/>
      <c r="FVY236" s="26"/>
      <c r="FVZ236" s="26"/>
      <c r="FWA236" s="26"/>
      <c r="FWB236" s="26"/>
      <c r="FWC236" s="26"/>
      <c r="FWD236" s="26"/>
      <c r="FWE236" s="26"/>
      <c r="FWF236" s="26"/>
      <c r="FWG236" s="26"/>
      <c r="FWH236" s="26"/>
      <c r="FWI236" s="26"/>
      <c r="FWJ236" s="26"/>
      <c r="FWK236" s="26"/>
      <c r="FWL236" s="26"/>
      <c r="FWM236" s="26"/>
      <c r="FWN236" s="26"/>
      <c r="FWO236" s="26"/>
      <c r="FWP236" s="26"/>
      <c r="FWQ236" s="26"/>
      <c r="FWR236" s="26"/>
      <c r="FWS236" s="26"/>
      <c r="FWT236" s="26"/>
      <c r="FWU236" s="26"/>
      <c r="FWV236" s="26"/>
      <c r="FWW236" s="26"/>
      <c r="FWX236" s="26"/>
      <c r="FWY236" s="26"/>
      <c r="FWZ236" s="26"/>
      <c r="FXA236" s="26"/>
      <c r="FXB236" s="26"/>
      <c r="FXC236" s="26"/>
      <c r="FXD236" s="26"/>
      <c r="FXE236" s="26"/>
      <c r="FXF236" s="26"/>
      <c r="FXG236" s="26"/>
      <c r="FXH236" s="26"/>
      <c r="FXI236" s="26"/>
      <c r="FXJ236" s="26"/>
      <c r="FXK236" s="26"/>
      <c r="FXL236" s="26"/>
      <c r="FXM236" s="26"/>
      <c r="FXN236" s="26"/>
      <c r="FXO236" s="26"/>
      <c r="FXP236" s="26"/>
      <c r="FXQ236" s="26"/>
      <c r="FXR236" s="26"/>
      <c r="FXS236" s="26"/>
      <c r="FXT236" s="26"/>
      <c r="FXU236" s="26"/>
      <c r="FXV236" s="26"/>
      <c r="FXW236" s="26"/>
      <c r="FXX236" s="26"/>
      <c r="FXY236" s="26"/>
      <c r="FXZ236" s="26"/>
      <c r="FYA236" s="26"/>
      <c r="FYB236" s="26"/>
      <c r="FYC236" s="26"/>
      <c r="FYD236" s="26"/>
      <c r="FYE236" s="26"/>
      <c r="FYF236" s="26"/>
      <c r="FYG236" s="26"/>
      <c r="FYH236" s="26"/>
      <c r="FYI236" s="26"/>
      <c r="FYJ236" s="26"/>
      <c r="FYK236" s="26"/>
      <c r="FYL236" s="26"/>
      <c r="FYM236" s="26"/>
      <c r="FYN236" s="26"/>
      <c r="FYO236" s="26"/>
      <c r="FYP236" s="26"/>
      <c r="FYQ236" s="26"/>
      <c r="FYR236" s="26"/>
      <c r="FYS236" s="26"/>
      <c r="FYT236" s="26"/>
      <c r="FYU236" s="26"/>
      <c r="FYV236" s="26"/>
      <c r="FYW236" s="26"/>
      <c r="FYX236" s="26"/>
      <c r="FYY236" s="26"/>
      <c r="FYZ236" s="26"/>
      <c r="FZA236" s="26"/>
      <c r="FZB236" s="26"/>
      <c r="FZC236" s="26"/>
      <c r="FZD236" s="26"/>
      <c r="FZE236" s="26"/>
      <c r="FZF236" s="26"/>
      <c r="FZG236" s="26"/>
      <c r="FZH236" s="26"/>
      <c r="FZI236" s="26"/>
      <c r="FZJ236" s="26"/>
      <c r="FZK236" s="26"/>
      <c r="FZL236" s="26"/>
      <c r="FZM236" s="26"/>
      <c r="FZN236" s="26"/>
      <c r="FZO236" s="26"/>
      <c r="FZP236" s="26"/>
      <c r="FZQ236" s="26"/>
      <c r="FZR236" s="26"/>
      <c r="FZS236" s="26"/>
      <c r="FZT236" s="26"/>
      <c r="FZU236" s="26"/>
      <c r="FZV236" s="26"/>
      <c r="FZW236" s="26"/>
      <c r="FZX236" s="26"/>
      <c r="FZY236" s="26"/>
      <c r="FZZ236" s="26"/>
      <c r="GAA236" s="26"/>
      <c r="GAB236" s="26"/>
      <c r="GAC236" s="26"/>
      <c r="GAD236" s="26"/>
      <c r="GAE236" s="26"/>
      <c r="GAF236" s="26"/>
      <c r="GAG236" s="26"/>
      <c r="GAH236" s="26"/>
      <c r="GAI236" s="26"/>
      <c r="GAJ236" s="26"/>
      <c r="GAK236" s="26"/>
      <c r="GAL236" s="26"/>
      <c r="GAM236" s="26"/>
      <c r="GAN236" s="26"/>
      <c r="GAO236" s="26"/>
      <c r="GAP236" s="26"/>
      <c r="GAQ236" s="26"/>
      <c r="GAR236" s="26"/>
      <c r="GAS236" s="26"/>
      <c r="GAT236" s="26"/>
      <c r="GAU236" s="26"/>
      <c r="GAV236" s="26"/>
      <c r="GAW236" s="26"/>
      <c r="GAX236" s="26"/>
      <c r="GAY236" s="26"/>
      <c r="GAZ236" s="26"/>
      <c r="GBA236" s="26"/>
      <c r="GBB236" s="26"/>
      <c r="GBC236" s="26"/>
      <c r="GBD236" s="26"/>
      <c r="GBE236" s="26"/>
      <c r="GBF236" s="26"/>
      <c r="GBG236" s="26"/>
      <c r="GBH236" s="26"/>
      <c r="GBI236" s="26"/>
      <c r="GBJ236" s="26"/>
      <c r="GBK236" s="26"/>
      <c r="GBL236" s="26"/>
      <c r="GBM236" s="26"/>
      <c r="GBN236" s="26"/>
      <c r="GBO236" s="26"/>
      <c r="GBP236" s="26"/>
      <c r="GBQ236" s="26"/>
      <c r="GBR236" s="26"/>
      <c r="GBS236" s="26"/>
      <c r="GBT236" s="26"/>
      <c r="GBU236" s="26"/>
      <c r="GBV236" s="26"/>
      <c r="GBW236" s="26"/>
      <c r="GBX236" s="26"/>
      <c r="GBY236" s="26"/>
      <c r="GBZ236" s="26"/>
      <c r="GCA236" s="26"/>
      <c r="GCB236" s="26"/>
      <c r="GCC236" s="26"/>
      <c r="GCD236" s="26"/>
      <c r="GCE236" s="26"/>
      <c r="GCF236" s="26"/>
      <c r="GCG236" s="26"/>
      <c r="GCH236" s="26"/>
      <c r="GCI236" s="26"/>
      <c r="GCJ236" s="26"/>
      <c r="GCK236" s="26"/>
      <c r="GCL236" s="26"/>
      <c r="GCM236" s="26"/>
      <c r="GCN236" s="26"/>
      <c r="GCO236" s="26"/>
      <c r="GCP236" s="26"/>
      <c r="GCQ236" s="26"/>
      <c r="GCR236" s="26"/>
      <c r="GCS236" s="26"/>
      <c r="GCT236" s="26"/>
      <c r="GCU236" s="26"/>
      <c r="GCV236" s="26"/>
      <c r="GCW236" s="26"/>
      <c r="GCX236" s="26"/>
      <c r="GCY236" s="26"/>
      <c r="GCZ236" s="26"/>
      <c r="GDA236" s="26"/>
      <c r="GDB236" s="26"/>
      <c r="GDC236" s="26"/>
      <c r="GDD236" s="26"/>
      <c r="GDE236" s="26"/>
      <c r="GDF236" s="26"/>
      <c r="GDG236" s="26"/>
      <c r="GDH236" s="26"/>
      <c r="GDI236" s="26"/>
      <c r="GDJ236" s="26"/>
      <c r="GDK236" s="26"/>
      <c r="GDL236" s="26"/>
      <c r="GDM236" s="26"/>
      <c r="GDN236" s="26"/>
      <c r="GDO236" s="26"/>
      <c r="GDP236" s="26"/>
      <c r="GDQ236" s="26"/>
      <c r="GDR236" s="26"/>
      <c r="GDS236" s="26"/>
      <c r="GDT236" s="26"/>
      <c r="GDU236" s="26"/>
      <c r="GDV236" s="26"/>
      <c r="GDW236" s="26"/>
      <c r="GDX236" s="26"/>
      <c r="GDY236" s="26"/>
      <c r="GDZ236" s="26"/>
      <c r="GEA236" s="26"/>
      <c r="GEB236" s="26"/>
      <c r="GEC236" s="26"/>
      <c r="GED236" s="26"/>
      <c r="GEE236" s="26"/>
      <c r="GEF236" s="26"/>
      <c r="GEG236" s="26"/>
      <c r="GEH236" s="26"/>
      <c r="GEI236" s="26"/>
      <c r="GEJ236" s="26"/>
      <c r="GEK236" s="26"/>
      <c r="GEL236" s="26"/>
      <c r="GEM236" s="26"/>
      <c r="GEN236" s="26"/>
      <c r="GEO236" s="26"/>
      <c r="GEP236" s="26"/>
      <c r="GEQ236" s="26"/>
      <c r="GER236" s="26"/>
      <c r="GES236" s="26"/>
      <c r="GET236" s="26"/>
      <c r="GEU236" s="26"/>
      <c r="GEV236" s="26"/>
      <c r="GEW236" s="26"/>
      <c r="GEX236" s="26"/>
      <c r="GEY236" s="26"/>
      <c r="GEZ236" s="26"/>
      <c r="GFA236" s="26"/>
      <c r="GFB236" s="26"/>
      <c r="GFC236" s="26"/>
      <c r="GFD236" s="26"/>
      <c r="GFE236" s="26"/>
      <c r="GFF236" s="26"/>
      <c r="GFG236" s="26"/>
      <c r="GFH236" s="26"/>
      <c r="GFI236" s="26"/>
      <c r="GFJ236" s="26"/>
      <c r="GFK236" s="26"/>
      <c r="GFL236" s="26"/>
      <c r="GFM236" s="26"/>
      <c r="GFN236" s="26"/>
      <c r="GFO236" s="26"/>
      <c r="GFP236" s="26"/>
      <c r="GFQ236" s="26"/>
      <c r="GFR236" s="26"/>
      <c r="GFS236" s="26"/>
      <c r="GFT236" s="26"/>
      <c r="GFU236" s="26"/>
      <c r="GFV236" s="26"/>
      <c r="GFW236" s="26"/>
      <c r="GFX236" s="26"/>
      <c r="GFY236" s="26"/>
      <c r="GFZ236" s="26"/>
      <c r="GGA236" s="26"/>
      <c r="GGB236" s="26"/>
      <c r="GGC236" s="26"/>
      <c r="GGD236" s="26"/>
      <c r="GGE236" s="26"/>
      <c r="GGF236" s="26"/>
      <c r="GGG236" s="26"/>
      <c r="GGH236" s="26"/>
      <c r="GGI236" s="26"/>
      <c r="GGJ236" s="26"/>
      <c r="GGK236" s="26"/>
      <c r="GGL236" s="26"/>
      <c r="GGM236" s="26"/>
      <c r="GGN236" s="26"/>
      <c r="GGO236" s="26"/>
      <c r="GGP236" s="26"/>
      <c r="GGQ236" s="26"/>
      <c r="GGR236" s="26"/>
      <c r="GGS236" s="26"/>
      <c r="GGT236" s="26"/>
      <c r="GGU236" s="26"/>
      <c r="GGV236" s="26"/>
      <c r="GGW236" s="26"/>
      <c r="GGX236" s="26"/>
      <c r="GGY236" s="26"/>
      <c r="GGZ236" s="26"/>
      <c r="GHA236" s="26"/>
      <c r="GHB236" s="26"/>
      <c r="GHC236" s="26"/>
      <c r="GHD236" s="26"/>
      <c r="GHE236" s="26"/>
      <c r="GHF236" s="26"/>
      <c r="GHG236" s="26"/>
      <c r="GHH236" s="26"/>
      <c r="GHI236" s="26"/>
      <c r="GHJ236" s="26"/>
      <c r="GHK236" s="26"/>
      <c r="GHL236" s="26"/>
      <c r="GHM236" s="26"/>
      <c r="GHN236" s="26"/>
      <c r="GHO236" s="26"/>
      <c r="GHP236" s="26"/>
      <c r="GHQ236" s="26"/>
      <c r="GHR236" s="26"/>
      <c r="GHS236" s="26"/>
      <c r="GHT236" s="26"/>
      <c r="GHU236" s="26"/>
      <c r="GHV236" s="26"/>
      <c r="GHW236" s="26"/>
      <c r="GHX236" s="26"/>
      <c r="GHY236" s="26"/>
      <c r="GHZ236" s="26"/>
      <c r="GIA236" s="26"/>
      <c r="GIB236" s="26"/>
      <c r="GIC236" s="26"/>
      <c r="GID236" s="26"/>
      <c r="GIE236" s="26"/>
      <c r="GIF236" s="26"/>
      <c r="GIG236" s="26"/>
      <c r="GIH236" s="26"/>
      <c r="GII236" s="26"/>
      <c r="GIJ236" s="26"/>
      <c r="GIK236" s="26"/>
      <c r="GIL236" s="26"/>
      <c r="GIM236" s="26"/>
      <c r="GIN236" s="26"/>
      <c r="GIO236" s="26"/>
      <c r="GIP236" s="26"/>
      <c r="GIQ236" s="26"/>
      <c r="GIR236" s="26"/>
      <c r="GIS236" s="26"/>
      <c r="GIT236" s="26"/>
      <c r="GIU236" s="26"/>
      <c r="GIV236" s="26"/>
      <c r="GIW236" s="26"/>
      <c r="GIX236" s="26"/>
      <c r="GIY236" s="26"/>
      <c r="GIZ236" s="26"/>
      <c r="GJA236" s="26"/>
      <c r="GJB236" s="26"/>
      <c r="GJC236" s="26"/>
      <c r="GJD236" s="26"/>
      <c r="GJE236" s="26"/>
      <c r="GJF236" s="26"/>
      <c r="GJG236" s="26"/>
      <c r="GJH236" s="26"/>
      <c r="GJI236" s="26"/>
      <c r="GJJ236" s="26"/>
      <c r="GJK236" s="26"/>
      <c r="GJL236" s="26"/>
      <c r="GJM236" s="26"/>
      <c r="GJN236" s="26"/>
      <c r="GJO236" s="26"/>
      <c r="GJP236" s="26"/>
      <c r="GJQ236" s="26"/>
      <c r="GJR236" s="26"/>
      <c r="GJS236" s="26"/>
      <c r="GJT236" s="26"/>
      <c r="GJU236" s="26"/>
      <c r="GJV236" s="26"/>
      <c r="GJW236" s="26"/>
      <c r="GJX236" s="26"/>
      <c r="GJY236" s="26"/>
      <c r="GJZ236" s="26"/>
      <c r="GKA236" s="26"/>
      <c r="GKB236" s="26"/>
      <c r="GKC236" s="26"/>
      <c r="GKD236" s="26"/>
      <c r="GKE236" s="26"/>
      <c r="GKF236" s="26"/>
      <c r="GKG236" s="26"/>
      <c r="GKH236" s="26"/>
      <c r="GKI236" s="26"/>
      <c r="GKJ236" s="26"/>
      <c r="GKK236" s="26"/>
      <c r="GKL236" s="26"/>
      <c r="GKM236" s="26"/>
      <c r="GKN236" s="26"/>
      <c r="GKO236" s="26"/>
      <c r="GKP236" s="26"/>
      <c r="GKQ236" s="26"/>
      <c r="GKR236" s="26"/>
      <c r="GKS236" s="26"/>
      <c r="GKT236" s="26"/>
      <c r="GKU236" s="26"/>
      <c r="GKV236" s="26"/>
      <c r="GKW236" s="26"/>
      <c r="GKX236" s="26"/>
      <c r="GKY236" s="26"/>
      <c r="GKZ236" s="26"/>
      <c r="GLA236" s="26"/>
      <c r="GLB236" s="26"/>
      <c r="GLC236" s="26"/>
      <c r="GLD236" s="26"/>
      <c r="GLE236" s="26"/>
      <c r="GLF236" s="26"/>
      <c r="GLG236" s="26"/>
      <c r="GLH236" s="26"/>
      <c r="GLI236" s="26"/>
      <c r="GLJ236" s="26"/>
      <c r="GLK236" s="26"/>
      <c r="GLL236" s="26"/>
      <c r="GLM236" s="26"/>
      <c r="GLN236" s="26"/>
      <c r="GLO236" s="26"/>
      <c r="GLP236" s="26"/>
      <c r="GLQ236" s="26"/>
      <c r="GLR236" s="26"/>
      <c r="GLS236" s="26"/>
      <c r="GLT236" s="26"/>
      <c r="GLU236" s="26"/>
      <c r="GLV236" s="26"/>
      <c r="GLW236" s="26"/>
      <c r="GLX236" s="26"/>
      <c r="GLY236" s="26"/>
      <c r="GLZ236" s="26"/>
      <c r="GMA236" s="26"/>
      <c r="GMB236" s="26"/>
      <c r="GMC236" s="26"/>
      <c r="GMD236" s="26"/>
      <c r="GME236" s="26"/>
      <c r="GMF236" s="26"/>
      <c r="GMG236" s="26"/>
      <c r="GMH236" s="26"/>
      <c r="GMI236" s="26"/>
      <c r="GMJ236" s="26"/>
      <c r="GMK236" s="26"/>
      <c r="GML236" s="26"/>
      <c r="GMM236" s="26"/>
      <c r="GMN236" s="26"/>
      <c r="GMO236" s="26"/>
      <c r="GMP236" s="26"/>
      <c r="GMQ236" s="26"/>
      <c r="GMR236" s="26"/>
      <c r="GMS236" s="26"/>
      <c r="GMT236" s="26"/>
      <c r="GMU236" s="26"/>
      <c r="GMV236" s="26"/>
      <c r="GMW236" s="26"/>
      <c r="GMX236" s="26"/>
      <c r="GMY236" s="26"/>
      <c r="GMZ236" s="26"/>
      <c r="GNA236" s="26"/>
      <c r="GNB236" s="26"/>
      <c r="GNC236" s="26"/>
      <c r="GND236" s="26"/>
      <c r="GNE236" s="26"/>
      <c r="GNF236" s="26"/>
      <c r="GNG236" s="26"/>
      <c r="GNH236" s="26"/>
      <c r="GNI236" s="26"/>
      <c r="GNJ236" s="26"/>
      <c r="GNK236" s="26"/>
      <c r="GNL236" s="26"/>
      <c r="GNM236" s="26"/>
      <c r="GNN236" s="26"/>
      <c r="GNO236" s="26"/>
      <c r="GNP236" s="26"/>
      <c r="GNQ236" s="26"/>
      <c r="GNR236" s="26"/>
      <c r="GNS236" s="26"/>
      <c r="GNT236" s="26"/>
      <c r="GNU236" s="26"/>
      <c r="GNV236" s="26"/>
      <c r="GNW236" s="26"/>
      <c r="GNX236" s="26"/>
      <c r="GNY236" s="26"/>
      <c r="GNZ236" s="26"/>
      <c r="GOA236" s="26"/>
      <c r="GOB236" s="26"/>
      <c r="GOC236" s="26"/>
      <c r="GOD236" s="26"/>
      <c r="GOE236" s="26"/>
      <c r="GOF236" s="26"/>
      <c r="GOG236" s="26"/>
      <c r="GOH236" s="26"/>
      <c r="GOI236" s="26"/>
      <c r="GOJ236" s="26"/>
      <c r="GOK236" s="26"/>
      <c r="GOL236" s="26"/>
      <c r="GOM236" s="26"/>
      <c r="GON236" s="26"/>
      <c r="GOO236" s="26"/>
      <c r="GOP236" s="26"/>
      <c r="GOQ236" s="26"/>
      <c r="GOR236" s="26"/>
      <c r="GOS236" s="26"/>
      <c r="GOT236" s="26"/>
      <c r="GOU236" s="26"/>
      <c r="GOV236" s="26"/>
      <c r="GOW236" s="26"/>
      <c r="GOX236" s="26"/>
      <c r="GOY236" s="26"/>
      <c r="GOZ236" s="26"/>
      <c r="GPA236" s="26"/>
      <c r="GPB236" s="26"/>
      <c r="GPC236" s="26"/>
      <c r="GPD236" s="26"/>
      <c r="GPE236" s="26"/>
      <c r="GPF236" s="26"/>
      <c r="GPG236" s="26"/>
      <c r="GPH236" s="26"/>
      <c r="GPI236" s="26"/>
      <c r="GPJ236" s="26"/>
      <c r="GPK236" s="26"/>
      <c r="GPL236" s="26"/>
      <c r="GPM236" s="26"/>
      <c r="GPN236" s="26"/>
      <c r="GPO236" s="26"/>
      <c r="GPP236" s="26"/>
      <c r="GPQ236" s="26"/>
      <c r="GPR236" s="26"/>
      <c r="GPS236" s="26"/>
      <c r="GPT236" s="26"/>
      <c r="GPU236" s="26"/>
      <c r="GPV236" s="26"/>
      <c r="GPW236" s="26"/>
      <c r="GPX236" s="26"/>
      <c r="GPY236" s="26"/>
      <c r="GPZ236" s="26"/>
      <c r="GQA236" s="26"/>
      <c r="GQB236" s="26"/>
      <c r="GQC236" s="26"/>
      <c r="GQD236" s="26"/>
      <c r="GQE236" s="26"/>
      <c r="GQF236" s="26"/>
      <c r="GQG236" s="26"/>
      <c r="GQH236" s="26"/>
      <c r="GQI236" s="26"/>
      <c r="GQJ236" s="26"/>
      <c r="GQK236" s="26"/>
      <c r="GQL236" s="26"/>
      <c r="GQM236" s="26"/>
      <c r="GQN236" s="26"/>
      <c r="GQO236" s="26"/>
      <c r="GQP236" s="26"/>
      <c r="GQQ236" s="26"/>
      <c r="GQR236" s="26"/>
      <c r="GQS236" s="26"/>
      <c r="GQT236" s="26"/>
      <c r="GQU236" s="26"/>
      <c r="GQV236" s="26"/>
      <c r="GQW236" s="26"/>
      <c r="GQX236" s="26"/>
      <c r="GQY236" s="26"/>
      <c r="GQZ236" s="26"/>
      <c r="GRA236" s="26"/>
      <c r="GRB236" s="26"/>
      <c r="GRC236" s="26"/>
      <c r="GRD236" s="26"/>
      <c r="GRE236" s="26"/>
      <c r="GRF236" s="26"/>
      <c r="GRG236" s="26"/>
      <c r="GRH236" s="26"/>
      <c r="GRI236" s="26"/>
      <c r="GRJ236" s="26"/>
      <c r="GRK236" s="26"/>
      <c r="GRL236" s="26"/>
      <c r="GRM236" s="26"/>
      <c r="GRN236" s="26"/>
      <c r="GRO236" s="26"/>
      <c r="GRP236" s="26"/>
      <c r="GRQ236" s="26"/>
      <c r="GRR236" s="26"/>
      <c r="GRS236" s="26"/>
      <c r="GRT236" s="26"/>
      <c r="GRU236" s="26"/>
      <c r="GRV236" s="26"/>
      <c r="GRW236" s="26"/>
      <c r="GRX236" s="26"/>
      <c r="GRY236" s="26"/>
      <c r="GRZ236" s="26"/>
      <c r="GSA236" s="26"/>
      <c r="GSB236" s="26"/>
      <c r="GSC236" s="26"/>
      <c r="GSD236" s="26"/>
      <c r="GSE236" s="26"/>
      <c r="GSF236" s="26"/>
      <c r="GSG236" s="26"/>
      <c r="GSH236" s="26"/>
      <c r="GSI236" s="26"/>
      <c r="GSJ236" s="26"/>
      <c r="GSK236" s="26"/>
      <c r="GSL236" s="26"/>
      <c r="GSM236" s="26"/>
      <c r="GSN236" s="26"/>
      <c r="GSO236" s="26"/>
      <c r="GSP236" s="26"/>
      <c r="GSQ236" s="26"/>
      <c r="GSR236" s="26"/>
      <c r="GSS236" s="26"/>
      <c r="GST236" s="26"/>
      <c r="GSU236" s="26"/>
      <c r="GSV236" s="26"/>
      <c r="GSW236" s="26"/>
      <c r="GSX236" s="26"/>
      <c r="GSY236" s="26"/>
      <c r="GSZ236" s="26"/>
      <c r="GTA236" s="26"/>
      <c r="GTB236" s="26"/>
      <c r="GTC236" s="26"/>
      <c r="GTD236" s="26"/>
      <c r="GTE236" s="26"/>
      <c r="GTF236" s="26"/>
      <c r="GTG236" s="26"/>
      <c r="GTH236" s="26"/>
      <c r="GTI236" s="26"/>
      <c r="GTJ236" s="26"/>
      <c r="GTK236" s="26"/>
      <c r="GTL236" s="26"/>
      <c r="GTM236" s="26"/>
      <c r="GTN236" s="26"/>
      <c r="GTO236" s="26"/>
      <c r="GTP236" s="26"/>
      <c r="GTQ236" s="26"/>
      <c r="GTR236" s="26"/>
      <c r="GTS236" s="26"/>
      <c r="GTT236" s="26"/>
      <c r="GTU236" s="26"/>
      <c r="GTV236" s="26"/>
      <c r="GTW236" s="26"/>
      <c r="GTX236" s="26"/>
      <c r="GTY236" s="26"/>
      <c r="GTZ236" s="26"/>
      <c r="GUA236" s="26"/>
      <c r="GUB236" s="26"/>
      <c r="GUC236" s="26"/>
      <c r="GUD236" s="26"/>
      <c r="GUE236" s="26"/>
      <c r="GUF236" s="26"/>
      <c r="GUG236" s="26"/>
      <c r="GUH236" s="26"/>
      <c r="GUI236" s="26"/>
      <c r="GUJ236" s="26"/>
      <c r="GUK236" s="26"/>
      <c r="GUL236" s="26"/>
      <c r="GUM236" s="26"/>
      <c r="GUN236" s="26"/>
      <c r="GUO236" s="26"/>
      <c r="GUP236" s="26"/>
      <c r="GUQ236" s="26"/>
      <c r="GUR236" s="26"/>
      <c r="GUS236" s="26"/>
      <c r="GUT236" s="26"/>
      <c r="GUU236" s="26"/>
      <c r="GUV236" s="26"/>
      <c r="GUW236" s="26"/>
      <c r="GUX236" s="26"/>
      <c r="GUY236" s="26"/>
      <c r="GUZ236" s="26"/>
      <c r="GVA236" s="26"/>
      <c r="GVB236" s="26"/>
      <c r="GVC236" s="26"/>
      <c r="GVD236" s="26"/>
      <c r="GVE236" s="26"/>
      <c r="GVF236" s="26"/>
      <c r="GVG236" s="26"/>
      <c r="GVH236" s="26"/>
      <c r="GVI236" s="26"/>
      <c r="GVJ236" s="26"/>
      <c r="GVK236" s="26"/>
      <c r="GVL236" s="26"/>
      <c r="GVM236" s="26"/>
      <c r="GVN236" s="26"/>
      <c r="GVO236" s="26"/>
      <c r="GVP236" s="26"/>
      <c r="GVQ236" s="26"/>
      <c r="GVR236" s="26"/>
      <c r="GVS236" s="26"/>
      <c r="GVT236" s="26"/>
      <c r="GVU236" s="26"/>
      <c r="GVV236" s="26"/>
      <c r="GVW236" s="26"/>
      <c r="GVX236" s="26"/>
      <c r="GVY236" s="26"/>
      <c r="GVZ236" s="26"/>
      <c r="GWA236" s="26"/>
      <c r="GWB236" s="26"/>
      <c r="GWC236" s="26"/>
      <c r="GWD236" s="26"/>
      <c r="GWE236" s="26"/>
      <c r="GWF236" s="26"/>
      <c r="GWG236" s="26"/>
      <c r="GWH236" s="26"/>
      <c r="GWI236" s="26"/>
      <c r="GWJ236" s="26"/>
      <c r="GWK236" s="26"/>
      <c r="GWL236" s="26"/>
      <c r="GWM236" s="26"/>
      <c r="GWN236" s="26"/>
      <c r="GWO236" s="26"/>
      <c r="GWP236" s="26"/>
      <c r="GWQ236" s="26"/>
      <c r="GWR236" s="26"/>
      <c r="GWS236" s="26"/>
      <c r="GWT236" s="26"/>
      <c r="GWU236" s="26"/>
      <c r="GWV236" s="26"/>
      <c r="GWW236" s="26"/>
      <c r="GWX236" s="26"/>
      <c r="GWY236" s="26"/>
      <c r="GWZ236" s="26"/>
      <c r="GXA236" s="26"/>
      <c r="GXB236" s="26"/>
      <c r="GXC236" s="26"/>
      <c r="GXD236" s="26"/>
      <c r="GXE236" s="26"/>
      <c r="GXF236" s="26"/>
      <c r="GXG236" s="26"/>
      <c r="GXH236" s="26"/>
      <c r="GXI236" s="26"/>
      <c r="GXJ236" s="26"/>
      <c r="GXK236" s="26"/>
      <c r="GXL236" s="26"/>
      <c r="GXM236" s="26"/>
      <c r="GXN236" s="26"/>
      <c r="GXO236" s="26"/>
      <c r="GXP236" s="26"/>
      <c r="GXQ236" s="26"/>
      <c r="GXR236" s="26"/>
      <c r="GXS236" s="26"/>
      <c r="GXT236" s="26"/>
      <c r="GXU236" s="26"/>
      <c r="GXV236" s="26"/>
      <c r="GXW236" s="26"/>
      <c r="GXX236" s="26"/>
      <c r="GXY236" s="26"/>
      <c r="GXZ236" s="26"/>
      <c r="GYA236" s="26"/>
      <c r="GYB236" s="26"/>
      <c r="GYC236" s="26"/>
      <c r="GYD236" s="26"/>
      <c r="GYE236" s="26"/>
      <c r="GYF236" s="26"/>
      <c r="GYG236" s="26"/>
      <c r="GYH236" s="26"/>
      <c r="GYI236" s="26"/>
      <c r="GYJ236" s="26"/>
      <c r="GYK236" s="26"/>
      <c r="GYL236" s="26"/>
      <c r="GYM236" s="26"/>
      <c r="GYN236" s="26"/>
      <c r="GYO236" s="26"/>
      <c r="GYP236" s="26"/>
      <c r="GYQ236" s="26"/>
      <c r="GYR236" s="26"/>
      <c r="GYS236" s="26"/>
      <c r="GYT236" s="26"/>
      <c r="GYU236" s="26"/>
      <c r="GYV236" s="26"/>
      <c r="GYW236" s="26"/>
      <c r="GYX236" s="26"/>
      <c r="GYY236" s="26"/>
      <c r="GYZ236" s="26"/>
      <c r="GZA236" s="26"/>
      <c r="GZB236" s="26"/>
      <c r="GZC236" s="26"/>
      <c r="GZD236" s="26"/>
      <c r="GZE236" s="26"/>
      <c r="GZF236" s="26"/>
      <c r="GZG236" s="26"/>
      <c r="GZH236" s="26"/>
      <c r="GZI236" s="26"/>
      <c r="GZJ236" s="26"/>
      <c r="GZK236" s="26"/>
      <c r="GZL236" s="26"/>
      <c r="GZM236" s="26"/>
      <c r="GZN236" s="26"/>
      <c r="GZO236" s="26"/>
      <c r="GZP236" s="26"/>
      <c r="GZQ236" s="26"/>
      <c r="GZR236" s="26"/>
      <c r="GZS236" s="26"/>
      <c r="GZT236" s="26"/>
      <c r="GZU236" s="26"/>
      <c r="GZV236" s="26"/>
      <c r="GZW236" s="26"/>
      <c r="GZX236" s="26"/>
      <c r="GZY236" s="26"/>
      <c r="GZZ236" s="26"/>
      <c r="HAA236" s="26"/>
      <c r="HAB236" s="26"/>
      <c r="HAC236" s="26"/>
      <c r="HAD236" s="26"/>
      <c r="HAE236" s="26"/>
      <c r="HAF236" s="26"/>
      <c r="HAG236" s="26"/>
      <c r="HAH236" s="26"/>
      <c r="HAI236" s="26"/>
      <c r="HAJ236" s="26"/>
      <c r="HAK236" s="26"/>
      <c r="HAL236" s="26"/>
      <c r="HAM236" s="26"/>
      <c r="HAN236" s="26"/>
      <c r="HAO236" s="26"/>
      <c r="HAP236" s="26"/>
      <c r="HAQ236" s="26"/>
      <c r="HAR236" s="26"/>
      <c r="HAS236" s="26"/>
      <c r="HAT236" s="26"/>
      <c r="HAU236" s="26"/>
      <c r="HAV236" s="26"/>
      <c r="HAW236" s="26"/>
      <c r="HAX236" s="26"/>
      <c r="HAY236" s="26"/>
      <c r="HAZ236" s="26"/>
      <c r="HBA236" s="26"/>
      <c r="HBB236" s="26"/>
      <c r="HBC236" s="26"/>
      <c r="HBD236" s="26"/>
      <c r="HBE236" s="26"/>
      <c r="HBF236" s="26"/>
      <c r="HBG236" s="26"/>
      <c r="HBH236" s="26"/>
      <c r="HBI236" s="26"/>
      <c r="HBJ236" s="26"/>
      <c r="HBK236" s="26"/>
      <c r="HBL236" s="26"/>
      <c r="HBM236" s="26"/>
      <c r="HBN236" s="26"/>
      <c r="HBO236" s="26"/>
      <c r="HBP236" s="26"/>
      <c r="HBQ236" s="26"/>
      <c r="HBR236" s="26"/>
      <c r="HBS236" s="26"/>
      <c r="HBT236" s="26"/>
      <c r="HBU236" s="26"/>
      <c r="HBV236" s="26"/>
      <c r="HBW236" s="26"/>
      <c r="HBX236" s="26"/>
      <c r="HBY236" s="26"/>
      <c r="HBZ236" s="26"/>
      <c r="HCA236" s="26"/>
      <c r="HCB236" s="26"/>
      <c r="HCC236" s="26"/>
      <c r="HCD236" s="26"/>
      <c r="HCE236" s="26"/>
      <c r="HCF236" s="26"/>
      <c r="HCG236" s="26"/>
      <c r="HCH236" s="26"/>
      <c r="HCI236" s="26"/>
      <c r="HCJ236" s="26"/>
      <c r="HCK236" s="26"/>
      <c r="HCL236" s="26"/>
      <c r="HCM236" s="26"/>
      <c r="HCN236" s="26"/>
      <c r="HCO236" s="26"/>
      <c r="HCP236" s="26"/>
      <c r="HCQ236" s="26"/>
      <c r="HCR236" s="26"/>
      <c r="HCS236" s="26"/>
      <c r="HCT236" s="26"/>
      <c r="HCU236" s="26"/>
      <c r="HCV236" s="26"/>
      <c r="HCW236" s="26"/>
      <c r="HCX236" s="26"/>
      <c r="HCY236" s="26"/>
      <c r="HCZ236" s="26"/>
      <c r="HDA236" s="26"/>
      <c r="HDB236" s="26"/>
      <c r="HDC236" s="26"/>
      <c r="HDD236" s="26"/>
      <c r="HDE236" s="26"/>
      <c r="HDF236" s="26"/>
      <c r="HDG236" s="26"/>
      <c r="HDH236" s="26"/>
      <c r="HDI236" s="26"/>
      <c r="HDJ236" s="26"/>
      <c r="HDK236" s="26"/>
      <c r="HDL236" s="26"/>
      <c r="HDM236" s="26"/>
      <c r="HDN236" s="26"/>
      <c r="HDO236" s="26"/>
      <c r="HDP236" s="26"/>
      <c r="HDQ236" s="26"/>
      <c r="HDR236" s="26"/>
      <c r="HDS236" s="26"/>
      <c r="HDT236" s="26"/>
      <c r="HDU236" s="26"/>
      <c r="HDV236" s="26"/>
      <c r="HDW236" s="26"/>
      <c r="HDX236" s="26"/>
      <c r="HDY236" s="26"/>
      <c r="HDZ236" s="26"/>
      <c r="HEA236" s="26"/>
      <c r="HEB236" s="26"/>
      <c r="HEC236" s="26"/>
      <c r="HED236" s="26"/>
      <c r="HEE236" s="26"/>
      <c r="HEF236" s="26"/>
      <c r="HEG236" s="26"/>
      <c r="HEH236" s="26"/>
      <c r="HEI236" s="26"/>
      <c r="HEJ236" s="26"/>
      <c r="HEK236" s="26"/>
      <c r="HEL236" s="26"/>
      <c r="HEM236" s="26"/>
      <c r="HEN236" s="26"/>
      <c r="HEO236" s="26"/>
      <c r="HEP236" s="26"/>
      <c r="HEQ236" s="26"/>
      <c r="HER236" s="26"/>
      <c r="HES236" s="26"/>
      <c r="HET236" s="26"/>
      <c r="HEU236" s="26"/>
      <c r="HEV236" s="26"/>
      <c r="HEW236" s="26"/>
      <c r="HEX236" s="26"/>
      <c r="HEY236" s="26"/>
      <c r="HEZ236" s="26"/>
      <c r="HFA236" s="26"/>
      <c r="HFB236" s="26"/>
      <c r="HFC236" s="26"/>
      <c r="HFD236" s="26"/>
      <c r="HFE236" s="26"/>
      <c r="HFF236" s="26"/>
      <c r="HFG236" s="26"/>
      <c r="HFH236" s="26"/>
      <c r="HFI236" s="26"/>
      <c r="HFJ236" s="26"/>
      <c r="HFK236" s="26"/>
      <c r="HFL236" s="26"/>
      <c r="HFM236" s="26"/>
      <c r="HFN236" s="26"/>
      <c r="HFO236" s="26"/>
      <c r="HFP236" s="26"/>
      <c r="HFQ236" s="26"/>
      <c r="HFR236" s="26"/>
      <c r="HFS236" s="26"/>
      <c r="HFT236" s="26"/>
      <c r="HFU236" s="26"/>
      <c r="HFV236" s="26"/>
      <c r="HFW236" s="26"/>
      <c r="HFX236" s="26"/>
      <c r="HFY236" s="26"/>
      <c r="HFZ236" s="26"/>
      <c r="HGA236" s="26"/>
      <c r="HGB236" s="26"/>
      <c r="HGC236" s="26"/>
      <c r="HGD236" s="26"/>
      <c r="HGE236" s="26"/>
      <c r="HGF236" s="26"/>
      <c r="HGG236" s="26"/>
      <c r="HGH236" s="26"/>
      <c r="HGI236" s="26"/>
      <c r="HGJ236" s="26"/>
      <c r="HGK236" s="26"/>
      <c r="HGL236" s="26"/>
      <c r="HGM236" s="26"/>
      <c r="HGN236" s="26"/>
      <c r="HGO236" s="26"/>
      <c r="HGP236" s="26"/>
      <c r="HGQ236" s="26"/>
      <c r="HGR236" s="26"/>
      <c r="HGS236" s="26"/>
      <c r="HGT236" s="26"/>
      <c r="HGU236" s="26"/>
      <c r="HGV236" s="26"/>
      <c r="HGW236" s="26"/>
      <c r="HGX236" s="26"/>
      <c r="HGY236" s="26"/>
      <c r="HGZ236" s="26"/>
      <c r="HHA236" s="26"/>
      <c r="HHB236" s="26"/>
      <c r="HHC236" s="26"/>
      <c r="HHD236" s="26"/>
      <c r="HHE236" s="26"/>
      <c r="HHF236" s="26"/>
      <c r="HHG236" s="26"/>
      <c r="HHH236" s="26"/>
      <c r="HHI236" s="26"/>
      <c r="HHJ236" s="26"/>
      <c r="HHK236" s="26"/>
      <c r="HHL236" s="26"/>
      <c r="HHM236" s="26"/>
      <c r="HHN236" s="26"/>
      <c r="HHO236" s="26"/>
      <c r="HHP236" s="26"/>
      <c r="HHQ236" s="26"/>
      <c r="HHR236" s="26"/>
      <c r="HHS236" s="26"/>
      <c r="HHT236" s="26"/>
      <c r="HHU236" s="26"/>
      <c r="HHV236" s="26"/>
      <c r="HHW236" s="26"/>
      <c r="HHX236" s="26"/>
      <c r="HHY236" s="26"/>
      <c r="HHZ236" s="26"/>
      <c r="HIA236" s="26"/>
      <c r="HIB236" s="26"/>
      <c r="HIC236" s="26"/>
      <c r="HID236" s="26"/>
      <c r="HIE236" s="26"/>
      <c r="HIF236" s="26"/>
      <c r="HIG236" s="26"/>
      <c r="HIH236" s="26"/>
      <c r="HII236" s="26"/>
      <c r="HIJ236" s="26"/>
      <c r="HIK236" s="26"/>
      <c r="HIL236" s="26"/>
      <c r="HIM236" s="26"/>
      <c r="HIN236" s="26"/>
      <c r="HIO236" s="26"/>
      <c r="HIP236" s="26"/>
      <c r="HIQ236" s="26"/>
      <c r="HIR236" s="26"/>
      <c r="HIS236" s="26"/>
      <c r="HIT236" s="26"/>
      <c r="HIU236" s="26"/>
      <c r="HIV236" s="26"/>
      <c r="HIW236" s="26"/>
      <c r="HIX236" s="26"/>
      <c r="HIY236" s="26"/>
      <c r="HIZ236" s="26"/>
      <c r="HJA236" s="26"/>
      <c r="HJB236" s="26"/>
      <c r="HJC236" s="26"/>
      <c r="HJD236" s="26"/>
      <c r="HJE236" s="26"/>
      <c r="HJF236" s="26"/>
      <c r="HJG236" s="26"/>
      <c r="HJH236" s="26"/>
      <c r="HJI236" s="26"/>
      <c r="HJJ236" s="26"/>
      <c r="HJK236" s="26"/>
      <c r="HJL236" s="26"/>
      <c r="HJM236" s="26"/>
      <c r="HJN236" s="26"/>
      <c r="HJO236" s="26"/>
      <c r="HJP236" s="26"/>
      <c r="HJQ236" s="26"/>
      <c r="HJR236" s="26"/>
      <c r="HJS236" s="26"/>
      <c r="HJT236" s="26"/>
      <c r="HJU236" s="26"/>
      <c r="HJV236" s="26"/>
      <c r="HJW236" s="26"/>
      <c r="HJX236" s="26"/>
      <c r="HJY236" s="26"/>
      <c r="HJZ236" s="26"/>
      <c r="HKA236" s="26"/>
      <c r="HKB236" s="26"/>
      <c r="HKC236" s="26"/>
      <c r="HKD236" s="26"/>
      <c r="HKE236" s="26"/>
      <c r="HKF236" s="26"/>
      <c r="HKG236" s="26"/>
      <c r="HKH236" s="26"/>
      <c r="HKI236" s="26"/>
      <c r="HKJ236" s="26"/>
      <c r="HKK236" s="26"/>
      <c r="HKL236" s="26"/>
      <c r="HKM236" s="26"/>
      <c r="HKN236" s="26"/>
      <c r="HKO236" s="26"/>
      <c r="HKP236" s="26"/>
      <c r="HKQ236" s="26"/>
      <c r="HKR236" s="26"/>
      <c r="HKS236" s="26"/>
      <c r="HKT236" s="26"/>
      <c r="HKU236" s="26"/>
      <c r="HKV236" s="26"/>
      <c r="HKW236" s="26"/>
      <c r="HKX236" s="26"/>
      <c r="HKY236" s="26"/>
      <c r="HKZ236" s="26"/>
      <c r="HLA236" s="26"/>
      <c r="HLB236" s="26"/>
      <c r="HLC236" s="26"/>
      <c r="HLD236" s="26"/>
      <c r="HLE236" s="26"/>
      <c r="HLF236" s="26"/>
      <c r="HLG236" s="26"/>
      <c r="HLH236" s="26"/>
      <c r="HLI236" s="26"/>
      <c r="HLJ236" s="26"/>
      <c r="HLK236" s="26"/>
      <c r="HLL236" s="26"/>
      <c r="HLM236" s="26"/>
      <c r="HLN236" s="26"/>
      <c r="HLO236" s="26"/>
      <c r="HLP236" s="26"/>
      <c r="HLQ236" s="26"/>
      <c r="HLR236" s="26"/>
      <c r="HLS236" s="26"/>
      <c r="HLT236" s="26"/>
      <c r="HLU236" s="26"/>
      <c r="HLV236" s="26"/>
      <c r="HLW236" s="26"/>
      <c r="HLX236" s="26"/>
      <c r="HLY236" s="26"/>
      <c r="HLZ236" s="26"/>
      <c r="HMA236" s="26"/>
      <c r="HMB236" s="26"/>
      <c r="HMC236" s="26"/>
      <c r="HMD236" s="26"/>
      <c r="HME236" s="26"/>
      <c r="HMF236" s="26"/>
      <c r="HMG236" s="26"/>
      <c r="HMH236" s="26"/>
      <c r="HMI236" s="26"/>
      <c r="HMJ236" s="26"/>
      <c r="HMK236" s="26"/>
      <c r="HML236" s="26"/>
      <c r="HMM236" s="26"/>
      <c r="HMN236" s="26"/>
      <c r="HMO236" s="26"/>
      <c r="HMP236" s="26"/>
      <c r="HMQ236" s="26"/>
      <c r="HMR236" s="26"/>
      <c r="HMS236" s="26"/>
      <c r="HMT236" s="26"/>
      <c r="HMU236" s="26"/>
      <c r="HMV236" s="26"/>
      <c r="HMW236" s="26"/>
      <c r="HMX236" s="26"/>
      <c r="HMY236" s="26"/>
      <c r="HMZ236" s="26"/>
      <c r="HNA236" s="26"/>
      <c r="HNB236" s="26"/>
      <c r="HNC236" s="26"/>
      <c r="HND236" s="26"/>
      <c r="HNE236" s="26"/>
      <c r="HNF236" s="26"/>
      <c r="HNG236" s="26"/>
      <c r="HNH236" s="26"/>
      <c r="HNI236" s="26"/>
      <c r="HNJ236" s="26"/>
      <c r="HNK236" s="26"/>
      <c r="HNL236" s="26"/>
      <c r="HNM236" s="26"/>
      <c r="HNN236" s="26"/>
      <c r="HNO236" s="26"/>
      <c r="HNP236" s="26"/>
      <c r="HNQ236" s="26"/>
      <c r="HNR236" s="26"/>
      <c r="HNS236" s="26"/>
      <c r="HNT236" s="26"/>
      <c r="HNU236" s="26"/>
      <c r="HNV236" s="26"/>
      <c r="HNW236" s="26"/>
      <c r="HNX236" s="26"/>
      <c r="HNY236" s="26"/>
      <c r="HNZ236" s="26"/>
      <c r="HOA236" s="26"/>
      <c r="HOB236" s="26"/>
      <c r="HOC236" s="26"/>
      <c r="HOD236" s="26"/>
      <c r="HOE236" s="26"/>
      <c r="HOF236" s="26"/>
      <c r="HOG236" s="26"/>
      <c r="HOH236" s="26"/>
      <c r="HOI236" s="26"/>
      <c r="HOJ236" s="26"/>
      <c r="HOK236" s="26"/>
      <c r="HOL236" s="26"/>
      <c r="HOM236" s="26"/>
      <c r="HON236" s="26"/>
      <c r="HOO236" s="26"/>
      <c r="HOP236" s="26"/>
      <c r="HOQ236" s="26"/>
      <c r="HOR236" s="26"/>
      <c r="HOS236" s="26"/>
      <c r="HOT236" s="26"/>
      <c r="HOU236" s="26"/>
      <c r="HOV236" s="26"/>
      <c r="HOW236" s="26"/>
      <c r="HOX236" s="26"/>
      <c r="HOY236" s="26"/>
      <c r="HOZ236" s="26"/>
      <c r="HPA236" s="26"/>
      <c r="HPB236" s="26"/>
      <c r="HPC236" s="26"/>
      <c r="HPD236" s="26"/>
      <c r="HPE236" s="26"/>
      <c r="HPF236" s="26"/>
      <c r="HPG236" s="26"/>
      <c r="HPH236" s="26"/>
      <c r="HPI236" s="26"/>
      <c r="HPJ236" s="26"/>
      <c r="HPK236" s="26"/>
      <c r="HPL236" s="26"/>
      <c r="HPM236" s="26"/>
      <c r="HPN236" s="26"/>
      <c r="HPO236" s="26"/>
      <c r="HPP236" s="26"/>
      <c r="HPQ236" s="26"/>
      <c r="HPR236" s="26"/>
      <c r="HPS236" s="26"/>
      <c r="HPT236" s="26"/>
      <c r="HPU236" s="26"/>
      <c r="HPV236" s="26"/>
      <c r="HPW236" s="26"/>
      <c r="HPX236" s="26"/>
      <c r="HPY236" s="26"/>
      <c r="HPZ236" s="26"/>
      <c r="HQA236" s="26"/>
      <c r="HQB236" s="26"/>
      <c r="HQC236" s="26"/>
      <c r="HQD236" s="26"/>
      <c r="HQE236" s="26"/>
      <c r="HQF236" s="26"/>
      <c r="HQG236" s="26"/>
      <c r="HQH236" s="26"/>
      <c r="HQI236" s="26"/>
      <c r="HQJ236" s="26"/>
      <c r="HQK236" s="26"/>
      <c r="HQL236" s="26"/>
      <c r="HQM236" s="26"/>
      <c r="HQN236" s="26"/>
      <c r="HQO236" s="26"/>
      <c r="HQP236" s="26"/>
      <c r="HQQ236" s="26"/>
      <c r="HQR236" s="26"/>
      <c r="HQS236" s="26"/>
      <c r="HQT236" s="26"/>
      <c r="HQU236" s="26"/>
      <c r="HQV236" s="26"/>
      <c r="HQW236" s="26"/>
      <c r="HQX236" s="26"/>
      <c r="HQY236" s="26"/>
      <c r="HQZ236" s="26"/>
      <c r="HRA236" s="26"/>
      <c r="HRB236" s="26"/>
      <c r="HRC236" s="26"/>
      <c r="HRD236" s="26"/>
      <c r="HRE236" s="26"/>
      <c r="HRF236" s="26"/>
      <c r="HRG236" s="26"/>
      <c r="HRH236" s="26"/>
      <c r="HRI236" s="26"/>
      <c r="HRJ236" s="26"/>
      <c r="HRK236" s="26"/>
      <c r="HRL236" s="26"/>
      <c r="HRM236" s="26"/>
      <c r="HRN236" s="26"/>
      <c r="HRO236" s="26"/>
      <c r="HRP236" s="26"/>
      <c r="HRQ236" s="26"/>
      <c r="HRR236" s="26"/>
      <c r="HRS236" s="26"/>
      <c r="HRT236" s="26"/>
      <c r="HRU236" s="26"/>
      <c r="HRV236" s="26"/>
      <c r="HRW236" s="26"/>
      <c r="HRX236" s="26"/>
      <c r="HRY236" s="26"/>
      <c r="HRZ236" s="26"/>
      <c r="HSA236" s="26"/>
      <c r="HSB236" s="26"/>
      <c r="HSC236" s="26"/>
      <c r="HSD236" s="26"/>
      <c r="HSE236" s="26"/>
      <c r="HSF236" s="26"/>
      <c r="HSG236" s="26"/>
      <c r="HSH236" s="26"/>
      <c r="HSI236" s="26"/>
      <c r="HSJ236" s="26"/>
      <c r="HSK236" s="26"/>
      <c r="HSL236" s="26"/>
      <c r="HSM236" s="26"/>
      <c r="HSN236" s="26"/>
      <c r="HSO236" s="26"/>
      <c r="HSP236" s="26"/>
      <c r="HSQ236" s="26"/>
      <c r="HSR236" s="26"/>
      <c r="HSS236" s="26"/>
      <c r="HST236" s="26"/>
      <c r="HSU236" s="26"/>
      <c r="HSV236" s="26"/>
      <c r="HSW236" s="26"/>
      <c r="HSX236" s="26"/>
      <c r="HSY236" s="26"/>
      <c r="HSZ236" s="26"/>
      <c r="HTA236" s="26"/>
      <c r="HTB236" s="26"/>
      <c r="HTC236" s="26"/>
      <c r="HTD236" s="26"/>
      <c r="HTE236" s="26"/>
      <c r="HTF236" s="26"/>
      <c r="HTG236" s="26"/>
      <c r="HTH236" s="26"/>
      <c r="HTI236" s="26"/>
      <c r="HTJ236" s="26"/>
      <c r="HTK236" s="26"/>
      <c r="HTL236" s="26"/>
      <c r="HTM236" s="26"/>
      <c r="HTN236" s="26"/>
      <c r="HTO236" s="26"/>
      <c r="HTP236" s="26"/>
      <c r="HTQ236" s="26"/>
      <c r="HTR236" s="26"/>
      <c r="HTS236" s="26"/>
      <c r="HTT236" s="26"/>
      <c r="HTU236" s="26"/>
      <c r="HTV236" s="26"/>
      <c r="HTW236" s="26"/>
      <c r="HTX236" s="26"/>
      <c r="HTY236" s="26"/>
      <c r="HTZ236" s="26"/>
      <c r="HUA236" s="26"/>
      <c r="HUB236" s="26"/>
      <c r="HUC236" s="26"/>
      <c r="HUD236" s="26"/>
      <c r="HUE236" s="26"/>
      <c r="HUF236" s="26"/>
      <c r="HUG236" s="26"/>
      <c r="HUH236" s="26"/>
      <c r="HUI236" s="26"/>
      <c r="HUJ236" s="26"/>
      <c r="HUK236" s="26"/>
      <c r="HUL236" s="26"/>
      <c r="HUM236" s="26"/>
      <c r="HUN236" s="26"/>
      <c r="HUO236" s="26"/>
      <c r="HUP236" s="26"/>
      <c r="HUQ236" s="26"/>
      <c r="HUR236" s="26"/>
      <c r="HUS236" s="26"/>
      <c r="HUT236" s="26"/>
      <c r="HUU236" s="26"/>
      <c r="HUV236" s="26"/>
      <c r="HUW236" s="26"/>
      <c r="HUX236" s="26"/>
      <c r="HUY236" s="26"/>
      <c r="HUZ236" s="26"/>
      <c r="HVA236" s="26"/>
      <c r="HVB236" s="26"/>
      <c r="HVC236" s="26"/>
      <c r="HVD236" s="26"/>
      <c r="HVE236" s="26"/>
      <c r="HVF236" s="26"/>
      <c r="HVG236" s="26"/>
      <c r="HVH236" s="26"/>
      <c r="HVI236" s="26"/>
      <c r="HVJ236" s="26"/>
      <c r="HVK236" s="26"/>
      <c r="HVL236" s="26"/>
      <c r="HVM236" s="26"/>
      <c r="HVN236" s="26"/>
      <c r="HVO236" s="26"/>
      <c r="HVP236" s="26"/>
      <c r="HVQ236" s="26"/>
      <c r="HVR236" s="26"/>
      <c r="HVS236" s="26"/>
      <c r="HVT236" s="26"/>
      <c r="HVU236" s="26"/>
      <c r="HVV236" s="26"/>
      <c r="HVW236" s="26"/>
      <c r="HVX236" s="26"/>
      <c r="HVY236" s="26"/>
      <c r="HVZ236" s="26"/>
      <c r="HWA236" s="26"/>
      <c r="HWB236" s="26"/>
      <c r="HWC236" s="26"/>
      <c r="HWD236" s="26"/>
      <c r="HWE236" s="26"/>
      <c r="HWF236" s="26"/>
      <c r="HWG236" s="26"/>
      <c r="HWH236" s="26"/>
      <c r="HWI236" s="26"/>
      <c r="HWJ236" s="26"/>
      <c r="HWK236" s="26"/>
      <c r="HWL236" s="26"/>
      <c r="HWM236" s="26"/>
      <c r="HWN236" s="26"/>
      <c r="HWO236" s="26"/>
      <c r="HWP236" s="26"/>
      <c r="HWQ236" s="26"/>
      <c r="HWR236" s="26"/>
      <c r="HWS236" s="26"/>
      <c r="HWT236" s="26"/>
      <c r="HWU236" s="26"/>
      <c r="HWV236" s="26"/>
      <c r="HWW236" s="26"/>
      <c r="HWX236" s="26"/>
      <c r="HWY236" s="26"/>
      <c r="HWZ236" s="26"/>
      <c r="HXA236" s="26"/>
      <c r="HXB236" s="26"/>
      <c r="HXC236" s="26"/>
      <c r="HXD236" s="26"/>
      <c r="HXE236" s="26"/>
      <c r="HXF236" s="26"/>
      <c r="HXG236" s="26"/>
      <c r="HXH236" s="26"/>
      <c r="HXI236" s="26"/>
      <c r="HXJ236" s="26"/>
      <c r="HXK236" s="26"/>
      <c r="HXL236" s="26"/>
      <c r="HXM236" s="26"/>
      <c r="HXN236" s="26"/>
      <c r="HXO236" s="26"/>
      <c r="HXP236" s="26"/>
      <c r="HXQ236" s="26"/>
      <c r="HXR236" s="26"/>
      <c r="HXS236" s="26"/>
      <c r="HXT236" s="26"/>
      <c r="HXU236" s="26"/>
      <c r="HXV236" s="26"/>
      <c r="HXW236" s="26"/>
      <c r="HXX236" s="26"/>
      <c r="HXY236" s="26"/>
      <c r="HXZ236" s="26"/>
      <c r="HYA236" s="26"/>
      <c r="HYB236" s="26"/>
      <c r="HYC236" s="26"/>
      <c r="HYD236" s="26"/>
      <c r="HYE236" s="26"/>
      <c r="HYF236" s="26"/>
      <c r="HYG236" s="26"/>
      <c r="HYH236" s="26"/>
      <c r="HYI236" s="26"/>
      <c r="HYJ236" s="26"/>
      <c r="HYK236" s="26"/>
      <c r="HYL236" s="26"/>
      <c r="HYM236" s="26"/>
      <c r="HYN236" s="26"/>
      <c r="HYO236" s="26"/>
      <c r="HYP236" s="26"/>
      <c r="HYQ236" s="26"/>
      <c r="HYR236" s="26"/>
      <c r="HYS236" s="26"/>
      <c r="HYT236" s="26"/>
      <c r="HYU236" s="26"/>
      <c r="HYV236" s="26"/>
      <c r="HYW236" s="26"/>
      <c r="HYX236" s="26"/>
      <c r="HYY236" s="26"/>
      <c r="HYZ236" s="26"/>
      <c r="HZA236" s="26"/>
      <c r="HZB236" s="26"/>
      <c r="HZC236" s="26"/>
      <c r="HZD236" s="26"/>
      <c r="HZE236" s="26"/>
      <c r="HZF236" s="26"/>
      <c r="HZG236" s="26"/>
      <c r="HZH236" s="26"/>
      <c r="HZI236" s="26"/>
      <c r="HZJ236" s="26"/>
      <c r="HZK236" s="26"/>
      <c r="HZL236" s="26"/>
      <c r="HZM236" s="26"/>
      <c r="HZN236" s="26"/>
      <c r="HZO236" s="26"/>
      <c r="HZP236" s="26"/>
      <c r="HZQ236" s="26"/>
      <c r="HZR236" s="26"/>
      <c r="HZS236" s="26"/>
      <c r="HZT236" s="26"/>
      <c r="HZU236" s="26"/>
      <c r="HZV236" s="26"/>
      <c r="HZW236" s="26"/>
      <c r="HZX236" s="26"/>
      <c r="HZY236" s="26"/>
      <c r="HZZ236" s="26"/>
      <c r="IAA236" s="26"/>
      <c r="IAB236" s="26"/>
      <c r="IAC236" s="26"/>
      <c r="IAD236" s="26"/>
      <c r="IAE236" s="26"/>
      <c r="IAF236" s="26"/>
      <c r="IAG236" s="26"/>
      <c r="IAH236" s="26"/>
      <c r="IAI236" s="26"/>
      <c r="IAJ236" s="26"/>
      <c r="IAK236" s="26"/>
      <c r="IAL236" s="26"/>
      <c r="IAM236" s="26"/>
      <c r="IAN236" s="26"/>
      <c r="IAO236" s="26"/>
      <c r="IAP236" s="26"/>
      <c r="IAQ236" s="26"/>
      <c r="IAR236" s="26"/>
      <c r="IAS236" s="26"/>
      <c r="IAT236" s="26"/>
      <c r="IAU236" s="26"/>
      <c r="IAV236" s="26"/>
      <c r="IAW236" s="26"/>
      <c r="IAX236" s="26"/>
      <c r="IAY236" s="26"/>
      <c r="IAZ236" s="26"/>
      <c r="IBA236" s="26"/>
      <c r="IBB236" s="26"/>
      <c r="IBC236" s="26"/>
      <c r="IBD236" s="26"/>
      <c r="IBE236" s="26"/>
      <c r="IBF236" s="26"/>
      <c r="IBG236" s="26"/>
      <c r="IBH236" s="26"/>
      <c r="IBI236" s="26"/>
      <c r="IBJ236" s="26"/>
      <c r="IBK236" s="26"/>
      <c r="IBL236" s="26"/>
      <c r="IBM236" s="26"/>
      <c r="IBN236" s="26"/>
      <c r="IBO236" s="26"/>
      <c r="IBP236" s="26"/>
      <c r="IBQ236" s="26"/>
      <c r="IBR236" s="26"/>
      <c r="IBS236" s="26"/>
      <c r="IBT236" s="26"/>
      <c r="IBU236" s="26"/>
      <c r="IBV236" s="26"/>
      <c r="IBW236" s="26"/>
      <c r="IBX236" s="26"/>
      <c r="IBY236" s="26"/>
      <c r="IBZ236" s="26"/>
      <c r="ICA236" s="26"/>
      <c r="ICB236" s="26"/>
      <c r="ICC236" s="26"/>
      <c r="ICD236" s="26"/>
      <c r="ICE236" s="26"/>
      <c r="ICF236" s="26"/>
      <c r="ICG236" s="26"/>
      <c r="ICH236" s="26"/>
      <c r="ICI236" s="26"/>
      <c r="ICJ236" s="26"/>
      <c r="ICK236" s="26"/>
      <c r="ICL236" s="26"/>
      <c r="ICM236" s="26"/>
      <c r="ICN236" s="26"/>
      <c r="ICO236" s="26"/>
      <c r="ICP236" s="26"/>
      <c r="ICQ236" s="26"/>
      <c r="ICR236" s="26"/>
      <c r="ICS236" s="26"/>
      <c r="ICT236" s="26"/>
      <c r="ICU236" s="26"/>
      <c r="ICV236" s="26"/>
      <c r="ICW236" s="26"/>
      <c r="ICX236" s="26"/>
      <c r="ICY236" s="26"/>
      <c r="ICZ236" s="26"/>
      <c r="IDA236" s="26"/>
      <c r="IDB236" s="26"/>
      <c r="IDC236" s="26"/>
      <c r="IDD236" s="26"/>
      <c r="IDE236" s="26"/>
      <c r="IDF236" s="26"/>
      <c r="IDG236" s="26"/>
      <c r="IDH236" s="26"/>
      <c r="IDI236" s="26"/>
      <c r="IDJ236" s="26"/>
      <c r="IDK236" s="26"/>
      <c r="IDL236" s="26"/>
      <c r="IDM236" s="26"/>
      <c r="IDN236" s="26"/>
      <c r="IDO236" s="26"/>
      <c r="IDP236" s="26"/>
      <c r="IDQ236" s="26"/>
      <c r="IDR236" s="26"/>
      <c r="IDS236" s="26"/>
      <c r="IDT236" s="26"/>
      <c r="IDU236" s="26"/>
      <c r="IDV236" s="26"/>
      <c r="IDW236" s="26"/>
      <c r="IDX236" s="26"/>
      <c r="IDY236" s="26"/>
      <c r="IDZ236" s="26"/>
      <c r="IEA236" s="26"/>
      <c r="IEB236" s="26"/>
      <c r="IEC236" s="26"/>
      <c r="IED236" s="26"/>
      <c r="IEE236" s="26"/>
      <c r="IEF236" s="26"/>
      <c r="IEG236" s="26"/>
      <c r="IEH236" s="26"/>
      <c r="IEI236" s="26"/>
      <c r="IEJ236" s="26"/>
      <c r="IEK236" s="26"/>
      <c r="IEL236" s="26"/>
      <c r="IEM236" s="26"/>
      <c r="IEN236" s="26"/>
      <c r="IEO236" s="26"/>
      <c r="IEP236" s="26"/>
      <c r="IEQ236" s="26"/>
      <c r="IER236" s="26"/>
      <c r="IES236" s="26"/>
      <c r="IET236" s="26"/>
      <c r="IEU236" s="26"/>
      <c r="IEV236" s="26"/>
      <c r="IEW236" s="26"/>
      <c r="IEX236" s="26"/>
      <c r="IEY236" s="26"/>
      <c r="IEZ236" s="26"/>
      <c r="IFA236" s="26"/>
      <c r="IFB236" s="26"/>
      <c r="IFC236" s="26"/>
      <c r="IFD236" s="26"/>
      <c r="IFE236" s="26"/>
      <c r="IFF236" s="26"/>
      <c r="IFG236" s="26"/>
      <c r="IFH236" s="26"/>
      <c r="IFI236" s="26"/>
      <c r="IFJ236" s="26"/>
      <c r="IFK236" s="26"/>
      <c r="IFL236" s="26"/>
      <c r="IFM236" s="26"/>
      <c r="IFN236" s="26"/>
      <c r="IFO236" s="26"/>
      <c r="IFP236" s="26"/>
      <c r="IFQ236" s="26"/>
      <c r="IFR236" s="26"/>
      <c r="IFS236" s="26"/>
      <c r="IFT236" s="26"/>
      <c r="IFU236" s="26"/>
      <c r="IFV236" s="26"/>
      <c r="IFW236" s="26"/>
      <c r="IFX236" s="26"/>
      <c r="IFY236" s="26"/>
      <c r="IFZ236" s="26"/>
      <c r="IGA236" s="26"/>
      <c r="IGB236" s="26"/>
      <c r="IGC236" s="26"/>
      <c r="IGD236" s="26"/>
      <c r="IGE236" s="26"/>
      <c r="IGF236" s="26"/>
      <c r="IGG236" s="26"/>
      <c r="IGH236" s="26"/>
      <c r="IGI236" s="26"/>
      <c r="IGJ236" s="26"/>
      <c r="IGK236" s="26"/>
      <c r="IGL236" s="26"/>
      <c r="IGM236" s="26"/>
      <c r="IGN236" s="26"/>
      <c r="IGO236" s="26"/>
      <c r="IGP236" s="26"/>
      <c r="IGQ236" s="26"/>
      <c r="IGR236" s="26"/>
      <c r="IGS236" s="26"/>
      <c r="IGT236" s="26"/>
      <c r="IGU236" s="26"/>
      <c r="IGV236" s="26"/>
      <c r="IGW236" s="26"/>
      <c r="IGX236" s="26"/>
      <c r="IGY236" s="26"/>
      <c r="IGZ236" s="26"/>
      <c r="IHA236" s="26"/>
      <c r="IHB236" s="26"/>
      <c r="IHC236" s="26"/>
      <c r="IHD236" s="26"/>
      <c r="IHE236" s="26"/>
      <c r="IHF236" s="26"/>
      <c r="IHG236" s="26"/>
      <c r="IHH236" s="26"/>
      <c r="IHI236" s="26"/>
      <c r="IHJ236" s="26"/>
      <c r="IHK236" s="26"/>
      <c r="IHL236" s="26"/>
      <c r="IHM236" s="26"/>
      <c r="IHN236" s="26"/>
      <c r="IHO236" s="26"/>
      <c r="IHP236" s="26"/>
      <c r="IHQ236" s="26"/>
      <c r="IHR236" s="26"/>
      <c r="IHS236" s="26"/>
      <c r="IHT236" s="26"/>
      <c r="IHU236" s="26"/>
      <c r="IHV236" s="26"/>
      <c r="IHW236" s="26"/>
      <c r="IHX236" s="26"/>
      <c r="IHY236" s="26"/>
      <c r="IHZ236" s="26"/>
      <c r="IIA236" s="26"/>
      <c r="IIB236" s="26"/>
      <c r="IIC236" s="26"/>
      <c r="IID236" s="26"/>
      <c r="IIE236" s="26"/>
      <c r="IIF236" s="26"/>
      <c r="IIG236" s="26"/>
      <c r="IIH236" s="26"/>
      <c r="III236" s="26"/>
      <c r="IIJ236" s="26"/>
      <c r="IIK236" s="26"/>
      <c r="IIL236" s="26"/>
      <c r="IIM236" s="26"/>
      <c r="IIN236" s="26"/>
      <c r="IIO236" s="26"/>
      <c r="IIP236" s="26"/>
      <c r="IIQ236" s="26"/>
      <c r="IIR236" s="26"/>
      <c r="IIS236" s="26"/>
      <c r="IIT236" s="26"/>
      <c r="IIU236" s="26"/>
      <c r="IIV236" s="26"/>
      <c r="IIW236" s="26"/>
      <c r="IIX236" s="26"/>
      <c r="IIY236" s="26"/>
      <c r="IIZ236" s="26"/>
      <c r="IJA236" s="26"/>
      <c r="IJB236" s="26"/>
      <c r="IJC236" s="26"/>
      <c r="IJD236" s="26"/>
      <c r="IJE236" s="26"/>
      <c r="IJF236" s="26"/>
      <c r="IJG236" s="26"/>
      <c r="IJH236" s="26"/>
      <c r="IJI236" s="26"/>
      <c r="IJJ236" s="26"/>
      <c r="IJK236" s="26"/>
      <c r="IJL236" s="26"/>
      <c r="IJM236" s="26"/>
      <c r="IJN236" s="26"/>
      <c r="IJO236" s="26"/>
      <c r="IJP236" s="26"/>
      <c r="IJQ236" s="26"/>
      <c r="IJR236" s="26"/>
      <c r="IJS236" s="26"/>
      <c r="IJT236" s="26"/>
      <c r="IJU236" s="26"/>
      <c r="IJV236" s="26"/>
      <c r="IJW236" s="26"/>
      <c r="IJX236" s="26"/>
      <c r="IJY236" s="26"/>
      <c r="IJZ236" s="26"/>
      <c r="IKA236" s="26"/>
      <c r="IKB236" s="26"/>
      <c r="IKC236" s="26"/>
      <c r="IKD236" s="26"/>
      <c r="IKE236" s="26"/>
      <c r="IKF236" s="26"/>
      <c r="IKG236" s="26"/>
      <c r="IKH236" s="26"/>
      <c r="IKI236" s="26"/>
      <c r="IKJ236" s="26"/>
      <c r="IKK236" s="26"/>
      <c r="IKL236" s="26"/>
      <c r="IKM236" s="26"/>
      <c r="IKN236" s="26"/>
      <c r="IKO236" s="26"/>
      <c r="IKP236" s="26"/>
      <c r="IKQ236" s="26"/>
      <c r="IKR236" s="26"/>
      <c r="IKS236" s="26"/>
      <c r="IKT236" s="26"/>
      <c r="IKU236" s="26"/>
      <c r="IKV236" s="26"/>
      <c r="IKW236" s="26"/>
      <c r="IKX236" s="26"/>
      <c r="IKY236" s="26"/>
      <c r="IKZ236" s="26"/>
      <c r="ILA236" s="26"/>
      <c r="ILB236" s="26"/>
      <c r="ILC236" s="26"/>
      <c r="ILD236" s="26"/>
      <c r="ILE236" s="26"/>
      <c r="ILF236" s="26"/>
      <c r="ILG236" s="26"/>
      <c r="ILH236" s="26"/>
      <c r="ILI236" s="26"/>
      <c r="ILJ236" s="26"/>
      <c r="ILK236" s="26"/>
      <c r="ILL236" s="26"/>
      <c r="ILM236" s="26"/>
      <c r="ILN236" s="26"/>
      <c r="ILO236" s="26"/>
      <c r="ILP236" s="26"/>
      <c r="ILQ236" s="26"/>
      <c r="ILR236" s="26"/>
      <c r="ILS236" s="26"/>
      <c r="ILT236" s="26"/>
      <c r="ILU236" s="26"/>
      <c r="ILV236" s="26"/>
      <c r="ILW236" s="26"/>
      <c r="ILX236" s="26"/>
      <c r="ILY236" s="26"/>
      <c r="ILZ236" s="26"/>
      <c r="IMA236" s="26"/>
      <c r="IMB236" s="26"/>
      <c r="IMC236" s="26"/>
      <c r="IMD236" s="26"/>
      <c r="IME236" s="26"/>
      <c r="IMF236" s="26"/>
      <c r="IMG236" s="26"/>
      <c r="IMH236" s="26"/>
      <c r="IMI236" s="26"/>
      <c r="IMJ236" s="26"/>
      <c r="IMK236" s="26"/>
      <c r="IML236" s="26"/>
      <c r="IMM236" s="26"/>
      <c r="IMN236" s="26"/>
      <c r="IMO236" s="26"/>
      <c r="IMP236" s="26"/>
      <c r="IMQ236" s="26"/>
      <c r="IMR236" s="26"/>
      <c r="IMS236" s="26"/>
      <c r="IMT236" s="26"/>
      <c r="IMU236" s="26"/>
      <c r="IMV236" s="26"/>
      <c r="IMW236" s="26"/>
      <c r="IMX236" s="26"/>
      <c r="IMY236" s="26"/>
      <c r="IMZ236" s="26"/>
      <c r="INA236" s="26"/>
      <c r="INB236" s="26"/>
      <c r="INC236" s="26"/>
      <c r="IND236" s="26"/>
      <c r="INE236" s="26"/>
      <c r="INF236" s="26"/>
      <c r="ING236" s="26"/>
      <c r="INH236" s="26"/>
      <c r="INI236" s="26"/>
      <c r="INJ236" s="26"/>
      <c r="INK236" s="26"/>
      <c r="INL236" s="26"/>
      <c r="INM236" s="26"/>
      <c r="INN236" s="26"/>
      <c r="INO236" s="26"/>
      <c r="INP236" s="26"/>
      <c r="INQ236" s="26"/>
      <c r="INR236" s="26"/>
      <c r="INS236" s="26"/>
      <c r="INT236" s="26"/>
      <c r="INU236" s="26"/>
      <c r="INV236" s="26"/>
      <c r="INW236" s="26"/>
      <c r="INX236" s="26"/>
      <c r="INY236" s="26"/>
      <c r="INZ236" s="26"/>
      <c r="IOA236" s="26"/>
      <c r="IOB236" s="26"/>
      <c r="IOC236" s="26"/>
      <c r="IOD236" s="26"/>
      <c r="IOE236" s="26"/>
      <c r="IOF236" s="26"/>
      <c r="IOG236" s="26"/>
      <c r="IOH236" s="26"/>
      <c r="IOI236" s="26"/>
      <c r="IOJ236" s="26"/>
      <c r="IOK236" s="26"/>
      <c r="IOL236" s="26"/>
      <c r="IOM236" s="26"/>
      <c r="ION236" s="26"/>
      <c r="IOO236" s="26"/>
      <c r="IOP236" s="26"/>
      <c r="IOQ236" s="26"/>
      <c r="IOR236" s="26"/>
      <c r="IOS236" s="26"/>
      <c r="IOT236" s="26"/>
      <c r="IOU236" s="26"/>
      <c r="IOV236" s="26"/>
      <c r="IOW236" s="26"/>
      <c r="IOX236" s="26"/>
      <c r="IOY236" s="26"/>
      <c r="IOZ236" s="26"/>
      <c r="IPA236" s="26"/>
      <c r="IPB236" s="26"/>
      <c r="IPC236" s="26"/>
      <c r="IPD236" s="26"/>
      <c r="IPE236" s="26"/>
      <c r="IPF236" s="26"/>
      <c r="IPG236" s="26"/>
      <c r="IPH236" s="26"/>
      <c r="IPI236" s="26"/>
      <c r="IPJ236" s="26"/>
      <c r="IPK236" s="26"/>
      <c r="IPL236" s="26"/>
      <c r="IPM236" s="26"/>
      <c r="IPN236" s="26"/>
      <c r="IPO236" s="26"/>
      <c r="IPP236" s="26"/>
      <c r="IPQ236" s="26"/>
      <c r="IPR236" s="26"/>
      <c r="IPS236" s="26"/>
      <c r="IPT236" s="26"/>
      <c r="IPU236" s="26"/>
      <c r="IPV236" s="26"/>
      <c r="IPW236" s="26"/>
      <c r="IPX236" s="26"/>
      <c r="IPY236" s="26"/>
      <c r="IPZ236" s="26"/>
      <c r="IQA236" s="26"/>
      <c r="IQB236" s="26"/>
      <c r="IQC236" s="26"/>
      <c r="IQD236" s="26"/>
      <c r="IQE236" s="26"/>
      <c r="IQF236" s="26"/>
      <c r="IQG236" s="26"/>
      <c r="IQH236" s="26"/>
      <c r="IQI236" s="26"/>
      <c r="IQJ236" s="26"/>
      <c r="IQK236" s="26"/>
      <c r="IQL236" s="26"/>
      <c r="IQM236" s="26"/>
      <c r="IQN236" s="26"/>
      <c r="IQO236" s="26"/>
      <c r="IQP236" s="26"/>
      <c r="IQQ236" s="26"/>
      <c r="IQR236" s="26"/>
      <c r="IQS236" s="26"/>
      <c r="IQT236" s="26"/>
      <c r="IQU236" s="26"/>
      <c r="IQV236" s="26"/>
      <c r="IQW236" s="26"/>
      <c r="IQX236" s="26"/>
      <c r="IQY236" s="26"/>
      <c r="IQZ236" s="26"/>
      <c r="IRA236" s="26"/>
      <c r="IRB236" s="26"/>
      <c r="IRC236" s="26"/>
      <c r="IRD236" s="26"/>
      <c r="IRE236" s="26"/>
      <c r="IRF236" s="26"/>
      <c r="IRG236" s="26"/>
      <c r="IRH236" s="26"/>
      <c r="IRI236" s="26"/>
      <c r="IRJ236" s="26"/>
      <c r="IRK236" s="26"/>
      <c r="IRL236" s="26"/>
      <c r="IRM236" s="26"/>
      <c r="IRN236" s="26"/>
      <c r="IRO236" s="26"/>
      <c r="IRP236" s="26"/>
      <c r="IRQ236" s="26"/>
      <c r="IRR236" s="26"/>
      <c r="IRS236" s="26"/>
      <c r="IRT236" s="26"/>
      <c r="IRU236" s="26"/>
      <c r="IRV236" s="26"/>
      <c r="IRW236" s="26"/>
      <c r="IRX236" s="26"/>
      <c r="IRY236" s="26"/>
      <c r="IRZ236" s="26"/>
      <c r="ISA236" s="26"/>
      <c r="ISB236" s="26"/>
      <c r="ISC236" s="26"/>
      <c r="ISD236" s="26"/>
      <c r="ISE236" s="26"/>
      <c r="ISF236" s="26"/>
      <c r="ISG236" s="26"/>
      <c r="ISH236" s="26"/>
      <c r="ISI236" s="26"/>
      <c r="ISJ236" s="26"/>
      <c r="ISK236" s="26"/>
      <c r="ISL236" s="26"/>
      <c r="ISM236" s="26"/>
      <c r="ISN236" s="26"/>
      <c r="ISO236" s="26"/>
      <c r="ISP236" s="26"/>
      <c r="ISQ236" s="26"/>
      <c r="ISR236" s="26"/>
      <c r="ISS236" s="26"/>
      <c r="IST236" s="26"/>
      <c r="ISU236" s="26"/>
      <c r="ISV236" s="26"/>
      <c r="ISW236" s="26"/>
      <c r="ISX236" s="26"/>
      <c r="ISY236" s="26"/>
      <c r="ISZ236" s="26"/>
      <c r="ITA236" s="26"/>
      <c r="ITB236" s="26"/>
      <c r="ITC236" s="26"/>
      <c r="ITD236" s="26"/>
      <c r="ITE236" s="26"/>
      <c r="ITF236" s="26"/>
      <c r="ITG236" s="26"/>
      <c r="ITH236" s="26"/>
      <c r="ITI236" s="26"/>
      <c r="ITJ236" s="26"/>
      <c r="ITK236" s="26"/>
      <c r="ITL236" s="26"/>
      <c r="ITM236" s="26"/>
      <c r="ITN236" s="26"/>
      <c r="ITO236" s="26"/>
      <c r="ITP236" s="26"/>
      <c r="ITQ236" s="26"/>
      <c r="ITR236" s="26"/>
      <c r="ITS236" s="26"/>
      <c r="ITT236" s="26"/>
      <c r="ITU236" s="26"/>
      <c r="ITV236" s="26"/>
      <c r="ITW236" s="26"/>
      <c r="ITX236" s="26"/>
      <c r="ITY236" s="26"/>
      <c r="ITZ236" s="26"/>
      <c r="IUA236" s="26"/>
      <c r="IUB236" s="26"/>
      <c r="IUC236" s="26"/>
      <c r="IUD236" s="26"/>
      <c r="IUE236" s="26"/>
      <c r="IUF236" s="26"/>
      <c r="IUG236" s="26"/>
      <c r="IUH236" s="26"/>
      <c r="IUI236" s="26"/>
      <c r="IUJ236" s="26"/>
      <c r="IUK236" s="26"/>
      <c r="IUL236" s="26"/>
      <c r="IUM236" s="26"/>
      <c r="IUN236" s="26"/>
      <c r="IUO236" s="26"/>
      <c r="IUP236" s="26"/>
      <c r="IUQ236" s="26"/>
      <c r="IUR236" s="26"/>
      <c r="IUS236" s="26"/>
      <c r="IUT236" s="26"/>
      <c r="IUU236" s="26"/>
      <c r="IUV236" s="26"/>
      <c r="IUW236" s="26"/>
      <c r="IUX236" s="26"/>
      <c r="IUY236" s="26"/>
      <c r="IUZ236" s="26"/>
      <c r="IVA236" s="26"/>
      <c r="IVB236" s="26"/>
      <c r="IVC236" s="26"/>
      <c r="IVD236" s="26"/>
      <c r="IVE236" s="26"/>
      <c r="IVF236" s="26"/>
      <c r="IVG236" s="26"/>
      <c r="IVH236" s="26"/>
      <c r="IVI236" s="26"/>
      <c r="IVJ236" s="26"/>
      <c r="IVK236" s="26"/>
      <c r="IVL236" s="26"/>
      <c r="IVM236" s="26"/>
      <c r="IVN236" s="26"/>
      <c r="IVO236" s="26"/>
      <c r="IVP236" s="26"/>
      <c r="IVQ236" s="26"/>
      <c r="IVR236" s="26"/>
      <c r="IVS236" s="26"/>
      <c r="IVT236" s="26"/>
      <c r="IVU236" s="26"/>
      <c r="IVV236" s="26"/>
      <c r="IVW236" s="26"/>
      <c r="IVX236" s="26"/>
      <c r="IVY236" s="26"/>
      <c r="IVZ236" s="26"/>
      <c r="IWA236" s="26"/>
      <c r="IWB236" s="26"/>
      <c r="IWC236" s="26"/>
      <c r="IWD236" s="26"/>
      <c r="IWE236" s="26"/>
      <c r="IWF236" s="26"/>
      <c r="IWG236" s="26"/>
      <c r="IWH236" s="26"/>
      <c r="IWI236" s="26"/>
      <c r="IWJ236" s="26"/>
      <c r="IWK236" s="26"/>
      <c r="IWL236" s="26"/>
      <c r="IWM236" s="26"/>
      <c r="IWN236" s="26"/>
      <c r="IWO236" s="26"/>
      <c r="IWP236" s="26"/>
      <c r="IWQ236" s="26"/>
      <c r="IWR236" s="26"/>
      <c r="IWS236" s="26"/>
      <c r="IWT236" s="26"/>
      <c r="IWU236" s="26"/>
      <c r="IWV236" s="26"/>
      <c r="IWW236" s="26"/>
      <c r="IWX236" s="26"/>
      <c r="IWY236" s="26"/>
      <c r="IWZ236" s="26"/>
      <c r="IXA236" s="26"/>
      <c r="IXB236" s="26"/>
      <c r="IXC236" s="26"/>
      <c r="IXD236" s="26"/>
      <c r="IXE236" s="26"/>
      <c r="IXF236" s="26"/>
      <c r="IXG236" s="26"/>
      <c r="IXH236" s="26"/>
      <c r="IXI236" s="26"/>
      <c r="IXJ236" s="26"/>
      <c r="IXK236" s="26"/>
      <c r="IXL236" s="26"/>
      <c r="IXM236" s="26"/>
      <c r="IXN236" s="26"/>
      <c r="IXO236" s="26"/>
      <c r="IXP236" s="26"/>
      <c r="IXQ236" s="26"/>
      <c r="IXR236" s="26"/>
      <c r="IXS236" s="26"/>
      <c r="IXT236" s="26"/>
      <c r="IXU236" s="26"/>
      <c r="IXV236" s="26"/>
      <c r="IXW236" s="26"/>
      <c r="IXX236" s="26"/>
      <c r="IXY236" s="26"/>
      <c r="IXZ236" s="26"/>
      <c r="IYA236" s="26"/>
      <c r="IYB236" s="26"/>
      <c r="IYC236" s="26"/>
      <c r="IYD236" s="26"/>
      <c r="IYE236" s="26"/>
      <c r="IYF236" s="26"/>
      <c r="IYG236" s="26"/>
      <c r="IYH236" s="26"/>
      <c r="IYI236" s="26"/>
      <c r="IYJ236" s="26"/>
      <c r="IYK236" s="26"/>
      <c r="IYL236" s="26"/>
      <c r="IYM236" s="26"/>
      <c r="IYN236" s="26"/>
      <c r="IYO236" s="26"/>
      <c r="IYP236" s="26"/>
      <c r="IYQ236" s="26"/>
      <c r="IYR236" s="26"/>
      <c r="IYS236" s="26"/>
      <c r="IYT236" s="26"/>
      <c r="IYU236" s="26"/>
      <c r="IYV236" s="26"/>
      <c r="IYW236" s="26"/>
      <c r="IYX236" s="26"/>
      <c r="IYY236" s="26"/>
      <c r="IYZ236" s="26"/>
      <c r="IZA236" s="26"/>
      <c r="IZB236" s="26"/>
      <c r="IZC236" s="26"/>
      <c r="IZD236" s="26"/>
      <c r="IZE236" s="26"/>
      <c r="IZF236" s="26"/>
      <c r="IZG236" s="26"/>
      <c r="IZH236" s="26"/>
      <c r="IZI236" s="26"/>
      <c r="IZJ236" s="26"/>
      <c r="IZK236" s="26"/>
      <c r="IZL236" s="26"/>
      <c r="IZM236" s="26"/>
      <c r="IZN236" s="26"/>
      <c r="IZO236" s="26"/>
      <c r="IZP236" s="26"/>
      <c r="IZQ236" s="26"/>
      <c r="IZR236" s="26"/>
      <c r="IZS236" s="26"/>
      <c r="IZT236" s="26"/>
      <c r="IZU236" s="26"/>
      <c r="IZV236" s="26"/>
      <c r="IZW236" s="26"/>
      <c r="IZX236" s="26"/>
      <c r="IZY236" s="26"/>
      <c r="IZZ236" s="26"/>
      <c r="JAA236" s="26"/>
      <c r="JAB236" s="26"/>
      <c r="JAC236" s="26"/>
      <c r="JAD236" s="26"/>
      <c r="JAE236" s="26"/>
      <c r="JAF236" s="26"/>
      <c r="JAG236" s="26"/>
      <c r="JAH236" s="26"/>
      <c r="JAI236" s="26"/>
      <c r="JAJ236" s="26"/>
      <c r="JAK236" s="26"/>
      <c r="JAL236" s="26"/>
      <c r="JAM236" s="26"/>
      <c r="JAN236" s="26"/>
      <c r="JAO236" s="26"/>
      <c r="JAP236" s="26"/>
      <c r="JAQ236" s="26"/>
      <c r="JAR236" s="26"/>
      <c r="JAS236" s="26"/>
      <c r="JAT236" s="26"/>
      <c r="JAU236" s="26"/>
      <c r="JAV236" s="26"/>
      <c r="JAW236" s="26"/>
      <c r="JAX236" s="26"/>
      <c r="JAY236" s="26"/>
      <c r="JAZ236" s="26"/>
      <c r="JBA236" s="26"/>
      <c r="JBB236" s="26"/>
      <c r="JBC236" s="26"/>
      <c r="JBD236" s="26"/>
      <c r="JBE236" s="26"/>
      <c r="JBF236" s="26"/>
      <c r="JBG236" s="26"/>
      <c r="JBH236" s="26"/>
      <c r="JBI236" s="26"/>
      <c r="JBJ236" s="26"/>
      <c r="JBK236" s="26"/>
      <c r="JBL236" s="26"/>
      <c r="JBM236" s="26"/>
      <c r="JBN236" s="26"/>
      <c r="JBO236" s="26"/>
      <c r="JBP236" s="26"/>
      <c r="JBQ236" s="26"/>
      <c r="JBR236" s="26"/>
      <c r="JBS236" s="26"/>
      <c r="JBT236" s="26"/>
      <c r="JBU236" s="26"/>
      <c r="JBV236" s="26"/>
      <c r="JBW236" s="26"/>
      <c r="JBX236" s="26"/>
      <c r="JBY236" s="26"/>
      <c r="JBZ236" s="26"/>
      <c r="JCA236" s="26"/>
      <c r="JCB236" s="26"/>
      <c r="JCC236" s="26"/>
      <c r="JCD236" s="26"/>
      <c r="JCE236" s="26"/>
      <c r="JCF236" s="26"/>
      <c r="JCG236" s="26"/>
      <c r="JCH236" s="26"/>
      <c r="JCI236" s="26"/>
      <c r="JCJ236" s="26"/>
      <c r="JCK236" s="26"/>
      <c r="JCL236" s="26"/>
      <c r="JCM236" s="26"/>
      <c r="JCN236" s="26"/>
      <c r="JCO236" s="26"/>
      <c r="JCP236" s="26"/>
      <c r="JCQ236" s="26"/>
      <c r="JCR236" s="26"/>
      <c r="JCS236" s="26"/>
      <c r="JCT236" s="26"/>
      <c r="JCU236" s="26"/>
      <c r="JCV236" s="26"/>
      <c r="JCW236" s="26"/>
      <c r="JCX236" s="26"/>
      <c r="JCY236" s="26"/>
      <c r="JCZ236" s="26"/>
      <c r="JDA236" s="26"/>
      <c r="JDB236" s="26"/>
      <c r="JDC236" s="26"/>
      <c r="JDD236" s="26"/>
      <c r="JDE236" s="26"/>
      <c r="JDF236" s="26"/>
      <c r="JDG236" s="26"/>
      <c r="JDH236" s="26"/>
      <c r="JDI236" s="26"/>
      <c r="JDJ236" s="26"/>
      <c r="JDK236" s="26"/>
      <c r="JDL236" s="26"/>
      <c r="JDM236" s="26"/>
      <c r="JDN236" s="26"/>
      <c r="JDO236" s="26"/>
      <c r="JDP236" s="26"/>
      <c r="JDQ236" s="26"/>
      <c r="JDR236" s="26"/>
      <c r="JDS236" s="26"/>
      <c r="JDT236" s="26"/>
      <c r="JDU236" s="26"/>
      <c r="JDV236" s="26"/>
      <c r="JDW236" s="26"/>
      <c r="JDX236" s="26"/>
      <c r="JDY236" s="26"/>
      <c r="JDZ236" s="26"/>
      <c r="JEA236" s="26"/>
      <c r="JEB236" s="26"/>
      <c r="JEC236" s="26"/>
      <c r="JED236" s="26"/>
      <c r="JEE236" s="26"/>
      <c r="JEF236" s="26"/>
      <c r="JEG236" s="26"/>
      <c r="JEH236" s="26"/>
      <c r="JEI236" s="26"/>
      <c r="JEJ236" s="26"/>
      <c r="JEK236" s="26"/>
      <c r="JEL236" s="26"/>
      <c r="JEM236" s="26"/>
      <c r="JEN236" s="26"/>
      <c r="JEO236" s="26"/>
      <c r="JEP236" s="26"/>
      <c r="JEQ236" s="26"/>
      <c r="JER236" s="26"/>
      <c r="JES236" s="26"/>
      <c r="JET236" s="26"/>
      <c r="JEU236" s="26"/>
      <c r="JEV236" s="26"/>
      <c r="JEW236" s="26"/>
      <c r="JEX236" s="26"/>
      <c r="JEY236" s="26"/>
      <c r="JEZ236" s="26"/>
      <c r="JFA236" s="26"/>
      <c r="JFB236" s="26"/>
      <c r="JFC236" s="26"/>
      <c r="JFD236" s="26"/>
      <c r="JFE236" s="26"/>
      <c r="JFF236" s="26"/>
      <c r="JFG236" s="26"/>
      <c r="JFH236" s="26"/>
      <c r="JFI236" s="26"/>
      <c r="JFJ236" s="26"/>
      <c r="JFK236" s="26"/>
      <c r="JFL236" s="26"/>
      <c r="JFM236" s="26"/>
      <c r="JFN236" s="26"/>
      <c r="JFO236" s="26"/>
      <c r="JFP236" s="26"/>
      <c r="JFQ236" s="26"/>
      <c r="JFR236" s="26"/>
      <c r="JFS236" s="26"/>
      <c r="JFT236" s="26"/>
      <c r="JFU236" s="26"/>
      <c r="JFV236" s="26"/>
      <c r="JFW236" s="26"/>
      <c r="JFX236" s="26"/>
      <c r="JFY236" s="26"/>
      <c r="JFZ236" s="26"/>
      <c r="JGA236" s="26"/>
      <c r="JGB236" s="26"/>
      <c r="JGC236" s="26"/>
      <c r="JGD236" s="26"/>
      <c r="JGE236" s="26"/>
      <c r="JGF236" s="26"/>
      <c r="JGG236" s="26"/>
      <c r="JGH236" s="26"/>
      <c r="JGI236" s="26"/>
      <c r="JGJ236" s="26"/>
      <c r="JGK236" s="26"/>
      <c r="JGL236" s="26"/>
      <c r="JGM236" s="26"/>
      <c r="JGN236" s="26"/>
      <c r="JGO236" s="26"/>
      <c r="JGP236" s="26"/>
      <c r="JGQ236" s="26"/>
      <c r="JGR236" s="26"/>
      <c r="JGS236" s="26"/>
      <c r="JGT236" s="26"/>
      <c r="JGU236" s="26"/>
      <c r="JGV236" s="26"/>
      <c r="JGW236" s="26"/>
      <c r="JGX236" s="26"/>
      <c r="JGY236" s="26"/>
      <c r="JGZ236" s="26"/>
      <c r="JHA236" s="26"/>
      <c r="JHB236" s="26"/>
      <c r="JHC236" s="26"/>
      <c r="JHD236" s="26"/>
      <c r="JHE236" s="26"/>
      <c r="JHF236" s="26"/>
      <c r="JHG236" s="26"/>
      <c r="JHH236" s="26"/>
      <c r="JHI236" s="26"/>
      <c r="JHJ236" s="26"/>
      <c r="JHK236" s="26"/>
      <c r="JHL236" s="26"/>
      <c r="JHM236" s="26"/>
      <c r="JHN236" s="26"/>
      <c r="JHO236" s="26"/>
      <c r="JHP236" s="26"/>
      <c r="JHQ236" s="26"/>
      <c r="JHR236" s="26"/>
      <c r="JHS236" s="26"/>
      <c r="JHT236" s="26"/>
      <c r="JHU236" s="26"/>
      <c r="JHV236" s="26"/>
      <c r="JHW236" s="26"/>
      <c r="JHX236" s="26"/>
      <c r="JHY236" s="26"/>
      <c r="JHZ236" s="26"/>
      <c r="JIA236" s="26"/>
      <c r="JIB236" s="26"/>
      <c r="JIC236" s="26"/>
      <c r="JID236" s="26"/>
      <c r="JIE236" s="26"/>
      <c r="JIF236" s="26"/>
      <c r="JIG236" s="26"/>
      <c r="JIH236" s="26"/>
      <c r="JII236" s="26"/>
      <c r="JIJ236" s="26"/>
      <c r="JIK236" s="26"/>
      <c r="JIL236" s="26"/>
      <c r="JIM236" s="26"/>
      <c r="JIN236" s="26"/>
      <c r="JIO236" s="26"/>
      <c r="JIP236" s="26"/>
      <c r="JIQ236" s="26"/>
      <c r="JIR236" s="26"/>
      <c r="JIS236" s="26"/>
      <c r="JIT236" s="26"/>
      <c r="JIU236" s="26"/>
      <c r="JIV236" s="26"/>
      <c r="JIW236" s="26"/>
      <c r="JIX236" s="26"/>
      <c r="JIY236" s="26"/>
      <c r="JIZ236" s="26"/>
      <c r="JJA236" s="26"/>
      <c r="JJB236" s="26"/>
      <c r="JJC236" s="26"/>
      <c r="JJD236" s="26"/>
      <c r="JJE236" s="26"/>
      <c r="JJF236" s="26"/>
      <c r="JJG236" s="26"/>
      <c r="JJH236" s="26"/>
      <c r="JJI236" s="26"/>
      <c r="JJJ236" s="26"/>
      <c r="JJK236" s="26"/>
      <c r="JJL236" s="26"/>
      <c r="JJM236" s="26"/>
      <c r="JJN236" s="26"/>
      <c r="JJO236" s="26"/>
      <c r="JJP236" s="26"/>
      <c r="JJQ236" s="26"/>
      <c r="JJR236" s="26"/>
      <c r="JJS236" s="26"/>
      <c r="JJT236" s="26"/>
      <c r="JJU236" s="26"/>
      <c r="JJV236" s="26"/>
      <c r="JJW236" s="26"/>
      <c r="JJX236" s="26"/>
      <c r="JJY236" s="26"/>
      <c r="JJZ236" s="26"/>
      <c r="JKA236" s="26"/>
      <c r="JKB236" s="26"/>
      <c r="JKC236" s="26"/>
      <c r="JKD236" s="26"/>
      <c r="JKE236" s="26"/>
      <c r="JKF236" s="26"/>
      <c r="JKG236" s="26"/>
      <c r="JKH236" s="26"/>
      <c r="JKI236" s="26"/>
      <c r="JKJ236" s="26"/>
      <c r="JKK236" s="26"/>
      <c r="JKL236" s="26"/>
      <c r="JKM236" s="26"/>
      <c r="JKN236" s="26"/>
      <c r="JKO236" s="26"/>
      <c r="JKP236" s="26"/>
      <c r="JKQ236" s="26"/>
      <c r="JKR236" s="26"/>
      <c r="JKS236" s="26"/>
      <c r="JKT236" s="26"/>
      <c r="JKU236" s="26"/>
      <c r="JKV236" s="26"/>
      <c r="JKW236" s="26"/>
      <c r="JKX236" s="26"/>
      <c r="JKY236" s="26"/>
      <c r="JKZ236" s="26"/>
      <c r="JLA236" s="26"/>
      <c r="JLB236" s="26"/>
      <c r="JLC236" s="26"/>
      <c r="JLD236" s="26"/>
      <c r="JLE236" s="26"/>
      <c r="JLF236" s="26"/>
      <c r="JLG236" s="26"/>
      <c r="JLH236" s="26"/>
      <c r="JLI236" s="26"/>
      <c r="JLJ236" s="26"/>
      <c r="JLK236" s="26"/>
      <c r="JLL236" s="26"/>
      <c r="JLM236" s="26"/>
      <c r="JLN236" s="26"/>
      <c r="JLO236" s="26"/>
      <c r="JLP236" s="26"/>
      <c r="JLQ236" s="26"/>
      <c r="JLR236" s="26"/>
      <c r="JLS236" s="26"/>
      <c r="JLT236" s="26"/>
      <c r="JLU236" s="26"/>
      <c r="JLV236" s="26"/>
      <c r="JLW236" s="26"/>
      <c r="JLX236" s="26"/>
      <c r="JLY236" s="26"/>
      <c r="JLZ236" s="26"/>
      <c r="JMA236" s="26"/>
      <c r="JMB236" s="26"/>
      <c r="JMC236" s="26"/>
      <c r="JMD236" s="26"/>
      <c r="JME236" s="26"/>
      <c r="JMF236" s="26"/>
      <c r="JMG236" s="26"/>
      <c r="JMH236" s="26"/>
      <c r="JMI236" s="26"/>
      <c r="JMJ236" s="26"/>
      <c r="JMK236" s="26"/>
      <c r="JML236" s="26"/>
      <c r="JMM236" s="26"/>
      <c r="JMN236" s="26"/>
      <c r="JMO236" s="26"/>
      <c r="JMP236" s="26"/>
      <c r="JMQ236" s="26"/>
      <c r="JMR236" s="26"/>
      <c r="JMS236" s="26"/>
      <c r="JMT236" s="26"/>
      <c r="JMU236" s="26"/>
      <c r="JMV236" s="26"/>
      <c r="JMW236" s="26"/>
      <c r="JMX236" s="26"/>
      <c r="JMY236" s="26"/>
      <c r="JMZ236" s="26"/>
      <c r="JNA236" s="26"/>
      <c r="JNB236" s="26"/>
      <c r="JNC236" s="26"/>
      <c r="JND236" s="26"/>
      <c r="JNE236" s="26"/>
      <c r="JNF236" s="26"/>
      <c r="JNG236" s="26"/>
      <c r="JNH236" s="26"/>
      <c r="JNI236" s="26"/>
      <c r="JNJ236" s="26"/>
      <c r="JNK236" s="26"/>
      <c r="JNL236" s="26"/>
      <c r="JNM236" s="26"/>
      <c r="JNN236" s="26"/>
      <c r="JNO236" s="26"/>
      <c r="JNP236" s="26"/>
      <c r="JNQ236" s="26"/>
      <c r="JNR236" s="26"/>
      <c r="JNS236" s="26"/>
      <c r="JNT236" s="26"/>
      <c r="JNU236" s="26"/>
      <c r="JNV236" s="26"/>
      <c r="JNW236" s="26"/>
      <c r="JNX236" s="26"/>
      <c r="JNY236" s="26"/>
      <c r="JNZ236" s="26"/>
      <c r="JOA236" s="26"/>
      <c r="JOB236" s="26"/>
      <c r="JOC236" s="26"/>
      <c r="JOD236" s="26"/>
      <c r="JOE236" s="26"/>
      <c r="JOF236" s="26"/>
      <c r="JOG236" s="26"/>
      <c r="JOH236" s="26"/>
      <c r="JOI236" s="26"/>
      <c r="JOJ236" s="26"/>
      <c r="JOK236" s="26"/>
      <c r="JOL236" s="26"/>
      <c r="JOM236" s="26"/>
      <c r="JON236" s="26"/>
      <c r="JOO236" s="26"/>
      <c r="JOP236" s="26"/>
      <c r="JOQ236" s="26"/>
      <c r="JOR236" s="26"/>
      <c r="JOS236" s="26"/>
      <c r="JOT236" s="26"/>
      <c r="JOU236" s="26"/>
      <c r="JOV236" s="26"/>
      <c r="JOW236" s="26"/>
      <c r="JOX236" s="26"/>
      <c r="JOY236" s="26"/>
      <c r="JOZ236" s="26"/>
      <c r="JPA236" s="26"/>
      <c r="JPB236" s="26"/>
      <c r="JPC236" s="26"/>
      <c r="JPD236" s="26"/>
      <c r="JPE236" s="26"/>
      <c r="JPF236" s="26"/>
      <c r="JPG236" s="26"/>
      <c r="JPH236" s="26"/>
      <c r="JPI236" s="26"/>
      <c r="JPJ236" s="26"/>
      <c r="JPK236" s="26"/>
      <c r="JPL236" s="26"/>
      <c r="JPM236" s="26"/>
      <c r="JPN236" s="26"/>
      <c r="JPO236" s="26"/>
      <c r="JPP236" s="26"/>
      <c r="JPQ236" s="26"/>
      <c r="JPR236" s="26"/>
      <c r="JPS236" s="26"/>
      <c r="JPT236" s="26"/>
      <c r="JPU236" s="26"/>
      <c r="JPV236" s="26"/>
      <c r="JPW236" s="26"/>
      <c r="JPX236" s="26"/>
      <c r="JPY236" s="26"/>
      <c r="JPZ236" s="26"/>
      <c r="JQA236" s="26"/>
      <c r="JQB236" s="26"/>
      <c r="JQC236" s="26"/>
      <c r="JQD236" s="26"/>
      <c r="JQE236" s="26"/>
      <c r="JQF236" s="26"/>
      <c r="JQG236" s="26"/>
      <c r="JQH236" s="26"/>
      <c r="JQI236" s="26"/>
      <c r="JQJ236" s="26"/>
      <c r="JQK236" s="26"/>
      <c r="JQL236" s="26"/>
      <c r="JQM236" s="26"/>
      <c r="JQN236" s="26"/>
      <c r="JQO236" s="26"/>
      <c r="JQP236" s="26"/>
      <c r="JQQ236" s="26"/>
      <c r="JQR236" s="26"/>
      <c r="JQS236" s="26"/>
      <c r="JQT236" s="26"/>
      <c r="JQU236" s="26"/>
      <c r="JQV236" s="26"/>
      <c r="JQW236" s="26"/>
      <c r="JQX236" s="26"/>
      <c r="JQY236" s="26"/>
      <c r="JQZ236" s="26"/>
      <c r="JRA236" s="26"/>
      <c r="JRB236" s="26"/>
      <c r="JRC236" s="26"/>
      <c r="JRD236" s="26"/>
      <c r="JRE236" s="26"/>
      <c r="JRF236" s="26"/>
      <c r="JRG236" s="26"/>
      <c r="JRH236" s="26"/>
      <c r="JRI236" s="26"/>
      <c r="JRJ236" s="26"/>
      <c r="JRK236" s="26"/>
      <c r="JRL236" s="26"/>
      <c r="JRM236" s="26"/>
      <c r="JRN236" s="26"/>
      <c r="JRO236" s="26"/>
      <c r="JRP236" s="26"/>
      <c r="JRQ236" s="26"/>
      <c r="JRR236" s="26"/>
      <c r="JRS236" s="26"/>
      <c r="JRT236" s="26"/>
      <c r="JRU236" s="26"/>
      <c r="JRV236" s="26"/>
      <c r="JRW236" s="26"/>
      <c r="JRX236" s="26"/>
      <c r="JRY236" s="26"/>
      <c r="JRZ236" s="26"/>
      <c r="JSA236" s="26"/>
      <c r="JSB236" s="26"/>
      <c r="JSC236" s="26"/>
      <c r="JSD236" s="26"/>
      <c r="JSE236" s="26"/>
      <c r="JSF236" s="26"/>
      <c r="JSG236" s="26"/>
      <c r="JSH236" s="26"/>
      <c r="JSI236" s="26"/>
      <c r="JSJ236" s="26"/>
      <c r="JSK236" s="26"/>
      <c r="JSL236" s="26"/>
      <c r="JSM236" s="26"/>
      <c r="JSN236" s="26"/>
      <c r="JSO236" s="26"/>
      <c r="JSP236" s="26"/>
      <c r="JSQ236" s="26"/>
      <c r="JSR236" s="26"/>
      <c r="JSS236" s="26"/>
      <c r="JST236" s="26"/>
      <c r="JSU236" s="26"/>
      <c r="JSV236" s="26"/>
      <c r="JSW236" s="26"/>
      <c r="JSX236" s="26"/>
      <c r="JSY236" s="26"/>
      <c r="JSZ236" s="26"/>
      <c r="JTA236" s="26"/>
      <c r="JTB236" s="26"/>
      <c r="JTC236" s="26"/>
      <c r="JTD236" s="26"/>
      <c r="JTE236" s="26"/>
      <c r="JTF236" s="26"/>
      <c r="JTG236" s="26"/>
      <c r="JTH236" s="26"/>
      <c r="JTI236" s="26"/>
      <c r="JTJ236" s="26"/>
      <c r="JTK236" s="26"/>
      <c r="JTL236" s="26"/>
      <c r="JTM236" s="26"/>
      <c r="JTN236" s="26"/>
      <c r="JTO236" s="26"/>
      <c r="JTP236" s="26"/>
      <c r="JTQ236" s="26"/>
      <c r="JTR236" s="26"/>
      <c r="JTS236" s="26"/>
      <c r="JTT236" s="26"/>
      <c r="JTU236" s="26"/>
      <c r="JTV236" s="26"/>
      <c r="JTW236" s="26"/>
      <c r="JTX236" s="26"/>
      <c r="JTY236" s="26"/>
      <c r="JTZ236" s="26"/>
      <c r="JUA236" s="26"/>
      <c r="JUB236" s="26"/>
      <c r="JUC236" s="26"/>
      <c r="JUD236" s="26"/>
      <c r="JUE236" s="26"/>
      <c r="JUF236" s="26"/>
      <c r="JUG236" s="26"/>
      <c r="JUH236" s="26"/>
      <c r="JUI236" s="26"/>
      <c r="JUJ236" s="26"/>
      <c r="JUK236" s="26"/>
      <c r="JUL236" s="26"/>
      <c r="JUM236" s="26"/>
      <c r="JUN236" s="26"/>
      <c r="JUO236" s="26"/>
      <c r="JUP236" s="26"/>
      <c r="JUQ236" s="26"/>
      <c r="JUR236" s="26"/>
      <c r="JUS236" s="26"/>
      <c r="JUT236" s="26"/>
      <c r="JUU236" s="26"/>
      <c r="JUV236" s="26"/>
      <c r="JUW236" s="26"/>
      <c r="JUX236" s="26"/>
      <c r="JUY236" s="26"/>
      <c r="JUZ236" s="26"/>
      <c r="JVA236" s="26"/>
      <c r="JVB236" s="26"/>
      <c r="JVC236" s="26"/>
      <c r="JVD236" s="26"/>
      <c r="JVE236" s="26"/>
      <c r="JVF236" s="26"/>
      <c r="JVG236" s="26"/>
      <c r="JVH236" s="26"/>
      <c r="JVI236" s="26"/>
      <c r="JVJ236" s="26"/>
      <c r="JVK236" s="26"/>
      <c r="JVL236" s="26"/>
      <c r="JVM236" s="26"/>
      <c r="JVN236" s="26"/>
      <c r="JVO236" s="26"/>
      <c r="JVP236" s="26"/>
      <c r="JVQ236" s="26"/>
      <c r="JVR236" s="26"/>
      <c r="JVS236" s="26"/>
      <c r="JVT236" s="26"/>
      <c r="JVU236" s="26"/>
      <c r="JVV236" s="26"/>
      <c r="JVW236" s="26"/>
      <c r="JVX236" s="26"/>
      <c r="JVY236" s="26"/>
      <c r="JVZ236" s="26"/>
      <c r="JWA236" s="26"/>
      <c r="JWB236" s="26"/>
      <c r="JWC236" s="26"/>
      <c r="JWD236" s="26"/>
      <c r="JWE236" s="26"/>
      <c r="JWF236" s="26"/>
      <c r="JWG236" s="26"/>
      <c r="JWH236" s="26"/>
      <c r="JWI236" s="26"/>
      <c r="JWJ236" s="26"/>
      <c r="JWK236" s="26"/>
      <c r="JWL236" s="26"/>
      <c r="JWM236" s="26"/>
      <c r="JWN236" s="26"/>
      <c r="JWO236" s="26"/>
      <c r="JWP236" s="26"/>
      <c r="JWQ236" s="26"/>
      <c r="JWR236" s="26"/>
      <c r="JWS236" s="26"/>
      <c r="JWT236" s="26"/>
      <c r="JWU236" s="26"/>
      <c r="JWV236" s="26"/>
      <c r="JWW236" s="26"/>
      <c r="JWX236" s="26"/>
      <c r="JWY236" s="26"/>
      <c r="JWZ236" s="26"/>
      <c r="JXA236" s="26"/>
      <c r="JXB236" s="26"/>
      <c r="JXC236" s="26"/>
      <c r="JXD236" s="26"/>
      <c r="JXE236" s="26"/>
      <c r="JXF236" s="26"/>
      <c r="JXG236" s="26"/>
      <c r="JXH236" s="26"/>
      <c r="JXI236" s="26"/>
      <c r="JXJ236" s="26"/>
      <c r="JXK236" s="26"/>
      <c r="JXL236" s="26"/>
      <c r="JXM236" s="26"/>
      <c r="JXN236" s="26"/>
      <c r="JXO236" s="26"/>
      <c r="JXP236" s="26"/>
      <c r="JXQ236" s="26"/>
      <c r="JXR236" s="26"/>
      <c r="JXS236" s="26"/>
      <c r="JXT236" s="26"/>
      <c r="JXU236" s="26"/>
      <c r="JXV236" s="26"/>
      <c r="JXW236" s="26"/>
      <c r="JXX236" s="26"/>
      <c r="JXY236" s="26"/>
      <c r="JXZ236" s="26"/>
      <c r="JYA236" s="26"/>
      <c r="JYB236" s="26"/>
      <c r="JYC236" s="26"/>
      <c r="JYD236" s="26"/>
      <c r="JYE236" s="26"/>
      <c r="JYF236" s="26"/>
      <c r="JYG236" s="26"/>
      <c r="JYH236" s="26"/>
      <c r="JYI236" s="26"/>
      <c r="JYJ236" s="26"/>
      <c r="JYK236" s="26"/>
      <c r="JYL236" s="26"/>
      <c r="JYM236" s="26"/>
      <c r="JYN236" s="26"/>
      <c r="JYO236" s="26"/>
      <c r="JYP236" s="26"/>
      <c r="JYQ236" s="26"/>
      <c r="JYR236" s="26"/>
      <c r="JYS236" s="26"/>
      <c r="JYT236" s="26"/>
      <c r="JYU236" s="26"/>
      <c r="JYV236" s="26"/>
      <c r="JYW236" s="26"/>
      <c r="JYX236" s="26"/>
      <c r="JYY236" s="26"/>
      <c r="JYZ236" s="26"/>
      <c r="JZA236" s="26"/>
      <c r="JZB236" s="26"/>
      <c r="JZC236" s="26"/>
      <c r="JZD236" s="26"/>
      <c r="JZE236" s="26"/>
      <c r="JZF236" s="26"/>
      <c r="JZG236" s="26"/>
      <c r="JZH236" s="26"/>
      <c r="JZI236" s="26"/>
      <c r="JZJ236" s="26"/>
      <c r="JZK236" s="26"/>
      <c r="JZL236" s="26"/>
      <c r="JZM236" s="26"/>
      <c r="JZN236" s="26"/>
      <c r="JZO236" s="26"/>
      <c r="JZP236" s="26"/>
      <c r="JZQ236" s="26"/>
      <c r="JZR236" s="26"/>
      <c r="JZS236" s="26"/>
      <c r="JZT236" s="26"/>
      <c r="JZU236" s="26"/>
      <c r="JZV236" s="26"/>
      <c r="JZW236" s="26"/>
      <c r="JZX236" s="26"/>
      <c r="JZY236" s="26"/>
      <c r="JZZ236" s="26"/>
      <c r="KAA236" s="26"/>
      <c r="KAB236" s="26"/>
      <c r="KAC236" s="26"/>
      <c r="KAD236" s="26"/>
      <c r="KAE236" s="26"/>
      <c r="KAF236" s="26"/>
      <c r="KAG236" s="26"/>
      <c r="KAH236" s="26"/>
      <c r="KAI236" s="26"/>
      <c r="KAJ236" s="26"/>
      <c r="KAK236" s="26"/>
      <c r="KAL236" s="26"/>
      <c r="KAM236" s="26"/>
      <c r="KAN236" s="26"/>
      <c r="KAO236" s="26"/>
      <c r="KAP236" s="26"/>
      <c r="KAQ236" s="26"/>
      <c r="KAR236" s="26"/>
      <c r="KAS236" s="26"/>
      <c r="KAT236" s="26"/>
      <c r="KAU236" s="26"/>
      <c r="KAV236" s="26"/>
      <c r="KAW236" s="26"/>
      <c r="KAX236" s="26"/>
      <c r="KAY236" s="26"/>
      <c r="KAZ236" s="26"/>
      <c r="KBA236" s="26"/>
      <c r="KBB236" s="26"/>
      <c r="KBC236" s="26"/>
      <c r="KBD236" s="26"/>
      <c r="KBE236" s="26"/>
      <c r="KBF236" s="26"/>
      <c r="KBG236" s="26"/>
      <c r="KBH236" s="26"/>
      <c r="KBI236" s="26"/>
      <c r="KBJ236" s="26"/>
      <c r="KBK236" s="26"/>
      <c r="KBL236" s="26"/>
      <c r="KBM236" s="26"/>
      <c r="KBN236" s="26"/>
      <c r="KBO236" s="26"/>
      <c r="KBP236" s="26"/>
      <c r="KBQ236" s="26"/>
      <c r="KBR236" s="26"/>
      <c r="KBS236" s="26"/>
      <c r="KBT236" s="26"/>
      <c r="KBU236" s="26"/>
      <c r="KBV236" s="26"/>
      <c r="KBW236" s="26"/>
      <c r="KBX236" s="26"/>
      <c r="KBY236" s="26"/>
      <c r="KBZ236" s="26"/>
      <c r="KCA236" s="26"/>
      <c r="KCB236" s="26"/>
      <c r="KCC236" s="26"/>
      <c r="KCD236" s="26"/>
      <c r="KCE236" s="26"/>
      <c r="KCF236" s="26"/>
      <c r="KCG236" s="26"/>
      <c r="KCH236" s="26"/>
      <c r="KCI236" s="26"/>
      <c r="KCJ236" s="26"/>
      <c r="KCK236" s="26"/>
      <c r="KCL236" s="26"/>
      <c r="KCM236" s="26"/>
      <c r="KCN236" s="26"/>
      <c r="KCO236" s="26"/>
      <c r="KCP236" s="26"/>
      <c r="KCQ236" s="26"/>
      <c r="KCR236" s="26"/>
      <c r="KCS236" s="26"/>
      <c r="KCT236" s="26"/>
      <c r="KCU236" s="26"/>
      <c r="KCV236" s="26"/>
      <c r="KCW236" s="26"/>
      <c r="KCX236" s="26"/>
      <c r="KCY236" s="26"/>
      <c r="KCZ236" s="26"/>
      <c r="KDA236" s="26"/>
      <c r="KDB236" s="26"/>
      <c r="KDC236" s="26"/>
      <c r="KDD236" s="26"/>
      <c r="KDE236" s="26"/>
      <c r="KDF236" s="26"/>
      <c r="KDG236" s="26"/>
      <c r="KDH236" s="26"/>
      <c r="KDI236" s="26"/>
      <c r="KDJ236" s="26"/>
      <c r="KDK236" s="26"/>
      <c r="KDL236" s="26"/>
      <c r="KDM236" s="26"/>
      <c r="KDN236" s="26"/>
      <c r="KDO236" s="26"/>
      <c r="KDP236" s="26"/>
      <c r="KDQ236" s="26"/>
      <c r="KDR236" s="26"/>
      <c r="KDS236" s="26"/>
      <c r="KDT236" s="26"/>
      <c r="KDU236" s="26"/>
      <c r="KDV236" s="26"/>
      <c r="KDW236" s="26"/>
      <c r="KDX236" s="26"/>
      <c r="KDY236" s="26"/>
      <c r="KDZ236" s="26"/>
      <c r="KEA236" s="26"/>
      <c r="KEB236" s="26"/>
      <c r="KEC236" s="26"/>
      <c r="KED236" s="26"/>
      <c r="KEE236" s="26"/>
      <c r="KEF236" s="26"/>
      <c r="KEG236" s="26"/>
      <c r="KEH236" s="26"/>
      <c r="KEI236" s="26"/>
      <c r="KEJ236" s="26"/>
      <c r="KEK236" s="26"/>
      <c r="KEL236" s="26"/>
      <c r="KEM236" s="26"/>
      <c r="KEN236" s="26"/>
      <c r="KEO236" s="26"/>
      <c r="KEP236" s="26"/>
      <c r="KEQ236" s="26"/>
      <c r="KER236" s="26"/>
      <c r="KES236" s="26"/>
      <c r="KET236" s="26"/>
      <c r="KEU236" s="26"/>
      <c r="KEV236" s="26"/>
      <c r="KEW236" s="26"/>
      <c r="KEX236" s="26"/>
      <c r="KEY236" s="26"/>
      <c r="KEZ236" s="26"/>
      <c r="KFA236" s="26"/>
      <c r="KFB236" s="26"/>
      <c r="KFC236" s="26"/>
      <c r="KFD236" s="26"/>
      <c r="KFE236" s="26"/>
      <c r="KFF236" s="26"/>
      <c r="KFG236" s="26"/>
      <c r="KFH236" s="26"/>
      <c r="KFI236" s="26"/>
      <c r="KFJ236" s="26"/>
      <c r="KFK236" s="26"/>
      <c r="KFL236" s="26"/>
      <c r="KFM236" s="26"/>
      <c r="KFN236" s="26"/>
      <c r="KFO236" s="26"/>
      <c r="KFP236" s="26"/>
      <c r="KFQ236" s="26"/>
      <c r="KFR236" s="26"/>
      <c r="KFS236" s="26"/>
      <c r="KFT236" s="26"/>
      <c r="KFU236" s="26"/>
      <c r="KFV236" s="26"/>
      <c r="KFW236" s="26"/>
      <c r="KFX236" s="26"/>
      <c r="KFY236" s="26"/>
      <c r="KFZ236" s="26"/>
      <c r="KGA236" s="26"/>
      <c r="KGB236" s="26"/>
      <c r="KGC236" s="26"/>
      <c r="KGD236" s="26"/>
      <c r="KGE236" s="26"/>
      <c r="KGF236" s="26"/>
      <c r="KGG236" s="26"/>
      <c r="KGH236" s="26"/>
      <c r="KGI236" s="26"/>
      <c r="KGJ236" s="26"/>
      <c r="KGK236" s="26"/>
      <c r="KGL236" s="26"/>
      <c r="KGM236" s="26"/>
      <c r="KGN236" s="26"/>
      <c r="KGO236" s="26"/>
      <c r="KGP236" s="26"/>
      <c r="KGQ236" s="26"/>
      <c r="KGR236" s="26"/>
      <c r="KGS236" s="26"/>
      <c r="KGT236" s="26"/>
      <c r="KGU236" s="26"/>
      <c r="KGV236" s="26"/>
      <c r="KGW236" s="26"/>
      <c r="KGX236" s="26"/>
      <c r="KGY236" s="26"/>
      <c r="KGZ236" s="26"/>
      <c r="KHA236" s="26"/>
      <c r="KHB236" s="26"/>
      <c r="KHC236" s="26"/>
      <c r="KHD236" s="26"/>
      <c r="KHE236" s="26"/>
      <c r="KHF236" s="26"/>
      <c r="KHG236" s="26"/>
      <c r="KHH236" s="26"/>
      <c r="KHI236" s="26"/>
      <c r="KHJ236" s="26"/>
      <c r="KHK236" s="26"/>
      <c r="KHL236" s="26"/>
      <c r="KHM236" s="26"/>
      <c r="KHN236" s="26"/>
      <c r="KHO236" s="26"/>
      <c r="KHP236" s="26"/>
      <c r="KHQ236" s="26"/>
      <c r="KHR236" s="26"/>
      <c r="KHS236" s="26"/>
      <c r="KHT236" s="26"/>
      <c r="KHU236" s="26"/>
      <c r="KHV236" s="26"/>
      <c r="KHW236" s="26"/>
      <c r="KHX236" s="26"/>
      <c r="KHY236" s="26"/>
      <c r="KHZ236" s="26"/>
      <c r="KIA236" s="26"/>
      <c r="KIB236" s="26"/>
      <c r="KIC236" s="26"/>
      <c r="KID236" s="26"/>
      <c r="KIE236" s="26"/>
      <c r="KIF236" s="26"/>
      <c r="KIG236" s="26"/>
      <c r="KIH236" s="26"/>
      <c r="KII236" s="26"/>
      <c r="KIJ236" s="26"/>
      <c r="KIK236" s="26"/>
      <c r="KIL236" s="26"/>
      <c r="KIM236" s="26"/>
      <c r="KIN236" s="26"/>
      <c r="KIO236" s="26"/>
      <c r="KIP236" s="26"/>
      <c r="KIQ236" s="26"/>
      <c r="KIR236" s="26"/>
      <c r="KIS236" s="26"/>
      <c r="KIT236" s="26"/>
      <c r="KIU236" s="26"/>
      <c r="KIV236" s="26"/>
      <c r="KIW236" s="26"/>
      <c r="KIX236" s="26"/>
      <c r="KIY236" s="26"/>
      <c r="KIZ236" s="26"/>
      <c r="KJA236" s="26"/>
      <c r="KJB236" s="26"/>
      <c r="KJC236" s="26"/>
      <c r="KJD236" s="26"/>
      <c r="KJE236" s="26"/>
      <c r="KJF236" s="26"/>
      <c r="KJG236" s="26"/>
      <c r="KJH236" s="26"/>
      <c r="KJI236" s="26"/>
      <c r="KJJ236" s="26"/>
      <c r="KJK236" s="26"/>
      <c r="KJL236" s="26"/>
      <c r="KJM236" s="26"/>
      <c r="KJN236" s="26"/>
      <c r="KJO236" s="26"/>
      <c r="KJP236" s="26"/>
      <c r="KJQ236" s="26"/>
      <c r="KJR236" s="26"/>
      <c r="KJS236" s="26"/>
      <c r="KJT236" s="26"/>
      <c r="KJU236" s="26"/>
      <c r="KJV236" s="26"/>
      <c r="KJW236" s="26"/>
      <c r="KJX236" s="26"/>
      <c r="KJY236" s="26"/>
      <c r="KJZ236" s="26"/>
      <c r="KKA236" s="26"/>
      <c r="KKB236" s="26"/>
      <c r="KKC236" s="26"/>
      <c r="KKD236" s="26"/>
      <c r="KKE236" s="26"/>
      <c r="KKF236" s="26"/>
      <c r="KKG236" s="26"/>
      <c r="KKH236" s="26"/>
      <c r="KKI236" s="26"/>
      <c r="KKJ236" s="26"/>
      <c r="KKK236" s="26"/>
      <c r="KKL236" s="26"/>
      <c r="KKM236" s="26"/>
      <c r="KKN236" s="26"/>
      <c r="KKO236" s="26"/>
      <c r="KKP236" s="26"/>
      <c r="KKQ236" s="26"/>
      <c r="KKR236" s="26"/>
      <c r="KKS236" s="26"/>
      <c r="KKT236" s="26"/>
      <c r="KKU236" s="26"/>
      <c r="KKV236" s="26"/>
      <c r="KKW236" s="26"/>
      <c r="KKX236" s="26"/>
      <c r="KKY236" s="26"/>
      <c r="KKZ236" s="26"/>
      <c r="KLA236" s="26"/>
      <c r="KLB236" s="26"/>
      <c r="KLC236" s="26"/>
      <c r="KLD236" s="26"/>
      <c r="KLE236" s="26"/>
      <c r="KLF236" s="26"/>
      <c r="KLG236" s="26"/>
      <c r="KLH236" s="26"/>
      <c r="KLI236" s="26"/>
      <c r="KLJ236" s="26"/>
      <c r="KLK236" s="26"/>
      <c r="KLL236" s="26"/>
      <c r="KLM236" s="26"/>
      <c r="KLN236" s="26"/>
      <c r="KLO236" s="26"/>
      <c r="KLP236" s="26"/>
      <c r="KLQ236" s="26"/>
      <c r="KLR236" s="26"/>
      <c r="KLS236" s="26"/>
      <c r="KLT236" s="26"/>
      <c r="KLU236" s="26"/>
      <c r="KLV236" s="26"/>
      <c r="KLW236" s="26"/>
      <c r="KLX236" s="26"/>
      <c r="KLY236" s="26"/>
      <c r="KLZ236" s="26"/>
      <c r="KMA236" s="26"/>
      <c r="KMB236" s="26"/>
      <c r="KMC236" s="26"/>
      <c r="KMD236" s="26"/>
      <c r="KME236" s="26"/>
      <c r="KMF236" s="26"/>
      <c r="KMG236" s="26"/>
      <c r="KMH236" s="26"/>
      <c r="KMI236" s="26"/>
      <c r="KMJ236" s="26"/>
      <c r="KMK236" s="26"/>
      <c r="KML236" s="26"/>
      <c r="KMM236" s="26"/>
      <c r="KMN236" s="26"/>
      <c r="KMO236" s="26"/>
      <c r="KMP236" s="26"/>
      <c r="KMQ236" s="26"/>
      <c r="KMR236" s="26"/>
      <c r="KMS236" s="26"/>
      <c r="KMT236" s="26"/>
      <c r="KMU236" s="26"/>
      <c r="KMV236" s="26"/>
      <c r="KMW236" s="26"/>
      <c r="KMX236" s="26"/>
      <c r="KMY236" s="26"/>
      <c r="KMZ236" s="26"/>
      <c r="KNA236" s="26"/>
      <c r="KNB236" s="26"/>
      <c r="KNC236" s="26"/>
      <c r="KND236" s="26"/>
      <c r="KNE236" s="26"/>
      <c r="KNF236" s="26"/>
      <c r="KNG236" s="26"/>
      <c r="KNH236" s="26"/>
      <c r="KNI236" s="26"/>
      <c r="KNJ236" s="26"/>
      <c r="KNK236" s="26"/>
      <c r="KNL236" s="26"/>
      <c r="KNM236" s="26"/>
      <c r="KNN236" s="26"/>
      <c r="KNO236" s="26"/>
      <c r="KNP236" s="26"/>
      <c r="KNQ236" s="26"/>
      <c r="KNR236" s="26"/>
      <c r="KNS236" s="26"/>
      <c r="KNT236" s="26"/>
      <c r="KNU236" s="26"/>
      <c r="KNV236" s="26"/>
      <c r="KNW236" s="26"/>
      <c r="KNX236" s="26"/>
      <c r="KNY236" s="26"/>
      <c r="KNZ236" s="26"/>
      <c r="KOA236" s="26"/>
      <c r="KOB236" s="26"/>
      <c r="KOC236" s="26"/>
      <c r="KOD236" s="26"/>
      <c r="KOE236" s="26"/>
      <c r="KOF236" s="26"/>
      <c r="KOG236" s="26"/>
      <c r="KOH236" s="26"/>
      <c r="KOI236" s="26"/>
      <c r="KOJ236" s="26"/>
      <c r="KOK236" s="26"/>
      <c r="KOL236" s="26"/>
      <c r="KOM236" s="26"/>
      <c r="KON236" s="26"/>
      <c r="KOO236" s="26"/>
      <c r="KOP236" s="26"/>
      <c r="KOQ236" s="26"/>
      <c r="KOR236" s="26"/>
      <c r="KOS236" s="26"/>
      <c r="KOT236" s="26"/>
      <c r="KOU236" s="26"/>
      <c r="KOV236" s="26"/>
      <c r="KOW236" s="26"/>
      <c r="KOX236" s="26"/>
      <c r="KOY236" s="26"/>
      <c r="KOZ236" s="26"/>
      <c r="KPA236" s="26"/>
      <c r="KPB236" s="26"/>
      <c r="KPC236" s="26"/>
      <c r="KPD236" s="26"/>
      <c r="KPE236" s="26"/>
      <c r="KPF236" s="26"/>
      <c r="KPG236" s="26"/>
      <c r="KPH236" s="26"/>
      <c r="KPI236" s="26"/>
      <c r="KPJ236" s="26"/>
      <c r="KPK236" s="26"/>
      <c r="KPL236" s="26"/>
      <c r="KPM236" s="26"/>
      <c r="KPN236" s="26"/>
      <c r="KPO236" s="26"/>
      <c r="KPP236" s="26"/>
      <c r="KPQ236" s="26"/>
      <c r="KPR236" s="26"/>
      <c r="KPS236" s="26"/>
      <c r="KPT236" s="26"/>
      <c r="KPU236" s="26"/>
      <c r="KPV236" s="26"/>
      <c r="KPW236" s="26"/>
      <c r="KPX236" s="26"/>
      <c r="KPY236" s="26"/>
      <c r="KPZ236" s="26"/>
      <c r="KQA236" s="26"/>
      <c r="KQB236" s="26"/>
      <c r="KQC236" s="26"/>
      <c r="KQD236" s="26"/>
      <c r="KQE236" s="26"/>
      <c r="KQF236" s="26"/>
      <c r="KQG236" s="26"/>
      <c r="KQH236" s="26"/>
      <c r="KQI236" s="26"/>
      <c r="KQJ236" s="26"/>
      <c r="KQK236" s="26"/>
      <c r="KQL236" s="26"/>
      <c r="KQM236" s="26"/>
      <c r="KQN236" s="26"/>
      <c r="KQO236" s="26"/>
      <c r="KQP236" s="26"/>
      <c r="KQQ236" s="26"/>
      <c r="KQR236" s="26"/>
      <c r="KQS236" s="26"/>
      <c r="KQT236" s="26"/>
      <c r="KQU236" s="26"/>
      <c r="KQV236" s="26"/>
      <c r="KQW236" s="26"/>
      <c r="KQX236" s="26"/>
      <c r="KQY236" s="26"/>
      <c r="KQZ236" s="26"/>
      <c r="KRA236" s="26"/>
      <c r="KRB236" s="26"/>
      <c r="KRC236" s="26"/>
      <c r="KRD236" s="26"/>
      <c r="KRE236" s="26"/>
      <c r="KRF236" s="26"/>
      <c r="KRG236" s="26"/>
      <c r="KRH236" s="26"/>
      <c r="KRI236" s="26"/>
      <c r="KRJ236" s="26"/>
      <c r="KRK236" s="26"/>
      <c r="KRL236" s="26"/>
      <c r="KRM236" s="26"/>
      <c r="KRN236" s="26"/>
      <c r="KRO236" s="26"/>
      <c r="KRP236" s="26"/>
      <c r="KRQ236" s="26"/>
      <c r="KRR236" s="26"/>
      <c r="KRS236" s="26"/>
      <c r="KRT236" s="26"/>
      <c r="KRU236" s="26"/>
      <c r="KRV236" s="26"/>
      <c r="KRW236" s="26"/>
      <c r="KRX236" s="26"/>
      <c r="KRY236" s="26"/>
      <c r="KRZ236" s="26"/>
      <c r="KSA236" s="26"/>
      <c r="KSB236" s="26"/>
      <c r="KSC236" s="26"/>
      <c r="KSD236" s="26"/>
      <c r="KSE236" s="26"/>
      <c r="KSF236" s="26"/>
      <c r="KSG236" s="26"/>
      <c r="KSH236" s="26"/>
      <c r="KSI236" s="26"/>
      <c r="KSJ236" s="26"/>
      <c r="KSK236" s="26"/>
      <c r="KSL236" s="26"/>
      <c r="KSM236" s="26"/>
      <c r="KSN236" s="26"/>
      <c r="KSO236" s="26"/>
      <c r="KSP236" s="26"/>
      <c r="KSQ236" s="26"/>
      <c r="KSR236" s="26"/>
      <c r="KSS236" s="26"/>
      <c r="KST236" s="26"/>
      <c r="KSU236" s="26"/>
      <c r="KSV236" s="26"/>
      <c r="KSW236" s="26"/>
      <c r="KSX236" s="26"/>
      <c r="KSY236" s="26"/>
      <c r="KSZ236" s="26"/>
      <c r="KTA236" s="26"/>
      <c r="KTB236" s="26"/>
      <c r="KTC236" s="26"/>
      <c r="KTD236" s="26"/>
      <c r="KTE236" s="26"/>
      <c r="KTF236" s="26"/>
      <c r="KTG236" s="26"/>
      <c r="KTH236" s="26"/>
      <c r="KTI236" s="26"/>
      <c r="KTJ236" s="26"/>
      <c r="KTK236" s="26"/>
      <c r="KTL236" s="26"/>
      <c r="KTM236" s="26"/>
      <c r="KTN236" s="26"/>
      <c r="KTO236" s="26"/>
      <c r="KTP236" s="26"/>
      <c r="KTQ236" s="26"/>
      <c r="KTR236" s="26"/>
      <c r="KTS236" s="26"/>
      <c r="KTT236" s="26"/>
      <c r="KTU236" s="26"/>
      <c r="KTV236" s="26"/>
      <c r="KTW236" s="26"/>
      <c r="KTX236" s="26"/>
      <c r="KTY236" s="26"/>
      <c r="KTZ236" s="26"/>
      <c r="KUA236" s="26"/>
      <c r="KUB236" s="26"/>
      <c r="KUC236" s="26"/>
      <c r="KUD236" s="26"/>
      <c r="KUE236" s="26"/>
      <c r="KUF236" s="26"/>
      <c r="KUG236" s="26"/>
      <c r="KUH236" s="26"/>
      <c r="KUI236" s="26"/>
      <c r="KUJ236" s="26"/>
      <c r="KUK236" s="26"/>
      <c r="KUL236" s="26"/>
      <c r="KUM236" s="26"/>
      <c r="KUN236" s="26"/>
      <c r="KUO236" s="26"/>
      <c r="KUP236" s="26"/>
      <c r="KUQ236" s="26"/>
      <c r="KUR236" s="26"/>
      <c r="KUS236" s="26"/>
      <c r="KUT236" s="26"/>
      <c r="KUU236" s="26"/>
      <c r="KUV236" s="26"/>
      <c r="KUW236" s="26"/>
      <c r="KUX236" s="26"/>
      <c r="KUY236" s="26"/>
      <c r="KUZ236" s="26"/>
      <c r="KVA236" s="26"/>
      <c r="KVB236" s="26"/>
      <c r="KVC236" s="26"/>
      <c r="KVD236" s="26"/>
      <c r="KVE236" s="26"/>
      <c r="KVF236" s="26"/>
      <c r="KVG236" s="26"/>
      <c r="KVH236" s="26"/>
      <c r="KVI236" s="26"/>
      <c r="KVJ236" s="26"/>
      <c r="KVK236" s="26"/>
      <c r="KVL236" s="26"/>
      <c r="KVM236" s="26"/>
      <c r="KVN236" s="26"/>
      <c r="KVO236" s="26"/>
      <c r="KVP236" s="26"/>
      <c r="KVQ236" s="26"/>
      <c r="KVR236" s="26"/>
      <c r="KVS236" s="26"/>
      <c r="KVT236" s="26"/>
      <c r="KVU236" s="26"/>
      <c r="KVV236" s="26"/>
      <c r="KVW236" s="26"/>
      <c r="KVX236" s="26"/>
      <c r="KVY236" s="26"/>
      <c r="KVZ236" s="26"/>
      <c r="KWA236" s="26"/>
      <c r="KWB236" s="26"/>
      <c r="KWC236" s="26"/>
      <c r="KWD236" s="26"/>
      <c r="KWE236" s="26"/>
      <c r="KWF236" s="26"/>
      <c r="KWG236" s="26"/>
      <c r="KWH236" s="26"/>
      <c r="KWI236" s="26"/>
      <c r="KWJ236" s="26"/>
      <c r="KWK236" s="26"/>
      <c r="KWL236" s="26"/>
      <c r="KWM236" s="26"/>
      <c r="KWN236" s="26"/>
      <c r="KWO236" s="26"/>
      <c r="KWP236" s="26"/>
      <c r="KWQ236" s="26"/>
      <c r="KWR236" s="26"/>
      <c r="KWS236" s="26"/>
      <c r="KWT236" s="26"/>
      <c r="KWU236" s="26"/>
      <c r="KWV236" s="26"/>
      <c r="KWW236" s="26"/>
      <c r="KWX236" s="26"/>
      <c r="KWY236" s="26"/>
      <c r="KWZ236" s="26"/>
      <c r="KXA236" s="26"/>
      <c r="KXB236" s="26"/>
      <c r="KXC236" s="26"/>
      <c r="KXD236" s="26"/>
      <c r="KXE236" s="26"/>
      <c r="KXF236" s="26"/>
      <c r="KXG236" s="26"/>
      <c r="KXH236" s="26"/>
      <c r="KXI236" s="26"/>
      <c r="KXJ236" s="26"/>
      <c r="KXK236" s="26"/>
      <c r="KXL236" s="26"/>
      <c r="KXM236" s="26"/>
      <c r="KXN236" s="26"/>
      <c r="KXO236" s="26"/>
      <c r="KXP236" s="26"/>
      <c r="KXQ236" s="26"/>
      <c r="KXR236" s="26"/>
      <c r="KXS236" s="26"/>
      <c r="KXT236" s="26"/>
      <c r="KXU236" s="26"/>
      <c r="KXV236" s="26"/>
      <c r="KXW236" s="26"/>
      <c r="KXX236" s="26"/>
      <c r="KXY236" s="26"/>
      <c r="KXZ236" s="26"/>
      <c r="KYA236" s="26"/>
      <c r="KYB236" s="26"/>
      <c r="KYC236" s="26"/>
      <c r="KYD236" s="26"/>
      <c r="KYE236" s="26"/>
      <c r="KYF236" s="26"/>
      <c r="KYG236" s="26"/>
      <c r="KYH236" s="26"/>
      <c r="KYI236" s="26"/>
      <c r="KYJ236" s="26"/>
      <c r="KYK236" s="26"/>
      <c r="KYL236" s="26"/>
      <c r="KYM236" s="26"/>
      <c r="KYN236" s="26"/>
      <c r="KYO236" s="26"/>
      <c r="KYP236" s="26"/>
      <c r="KYQ236" s="26"/>
      <c r="KYR236" s="26"/>
      <c r="KYS236" s="26"/>
      <c r="KYT236" s="26"/>
      <c r="KYU236" s="26"/>
      <c r="KYV236" s="26"/>
      <c r="KYW236" s="26"/>
      <c r="KYX236" s="26"/>
      <c r="KYY236" s="26"/>
      <c r="KYZ236" s="26"/>
      <c r="KZA236" s="26"/>
      <c r="KZB236" s="26"/>
      <c r="KZC236" s="26"/>
      <c r="KZD236" s="26"/>
      <c r="KZE236" s="26"/>
      <c r="KZF236" s="26"/>
      <c r="KZG236" s="26"/>
      <c r="KZH236" s="26"/>
      <c r="KZI236" s="26"/>
      <c r="KZJ236" s="26"/>
      <c r="KZK236" s="26"/>
      <c r="KZL236" s="26"/>
      <c r="KZM236" s="26"/>
      <c r="KZN236" s="26"/>
      <c r="KZO236" s="26"/>
      <c r="KZP236" s="26"/>
      <c r="KZQ236" s="26"/>
      <c r="KZR236" s="26"/>
      <c r="KZS236" s="26"/>
      <c r="KZT236" s="26"/>
      <c r="KZU236" s="26"/>
      <c r="KZV236" s="26"/>
      <c r="KZW236" s="26"/>
      <c r="KZX236" s="26"/>
      <c r="KZY236" s="26"/>
      <c r="KZZ236" s="26"/>
      <c r="LAA236" s="26"/>
      <c r="LAB236" s="26"/>
      <c r="LAC236" s="26"/>
      <c r="LAD236" s="26"/>
      <c r="LAE236" s="26"/>
      <c r="LAF236" s="26"/>
      <c r="LAG236" s="26"/>
      <c r="LAH236" s="26"/>
      <c r="LAI236" s="26"/>
      <c r="LAJ236" s="26"/>
      <c r="LAK236" s="26"/>
      <c r="LAL236" s="26"/>
      <c r="LAM236" s="26"/>
      <c r="LAN236" s="26"/>
      <c r="LAO236" s="26"/>
      <c r="LAP236" s="26"/>
      <c r="LAQ236" s="26"/>
      <c r="LAR236" s="26"/>
      <c r="LAS236" s="26"/>
      <c r="LAT236" s="26"/>
      <c r="LAU236" s="26"/>
      <c r="LAV236" s="26"/>
      <c r="LAW236" s="26"/>
      <c r="LAX236" s="26"/>
      <c r="LAY236" s="26"/>
      <c r="LAZ236" s="26"/>
      <c r="LBA236" s="26"/>
      <c r="LBB236" s="26"/>
      <c r="LBC236" s="26"/>
      <c r="LBD236" s="26"/>
      <c r="LBE236" s="26"/>
      <c r="LBF236" s="26"/>
      <c r="LBG236" s="26"/>
      <c r="LBH236" s="26"/>
      <c r="LBI236" s="26"/>
      <c r="LBJ236" s="26"/>
      <c r="LBK236" s="26"/>
      <c r="LBL236" s="26"/>
      <c r="LBM236" s="26"/>
      <c r="LBN236" s="26"/>
      <c r="LBO236" s="26"/>
      <c r="LBP236" s="26"/>
      <c r="LBQ236" s="26"/>
      <c r="LBR236" s="26"/>
      <c r="LBS236" s="26"/>
      <c r="LBT236" s="26"/>
      <c r="LBU236" s="26"/>
      <c r="LBV236" s="26"/>
      <c r="LBW236" s="26"/>
      <c r="LBX236" s="26"/>
      <c r="LBY236" s="26"/>
      <c r="LBZ236" s="26"/>
      <c r="LCA236" s="26"/>
      <c r="LCB236" s="26"/>
      <c r="LCC236" s="26"/>
      <c r="LCD236" s="26"/>
      <c r="LCE236" s="26"/>
      <c r="LCF236" s="26"/>
      <c r="LCG236" s="26"/>
      <c r="LCH236" s="26"/>
      <c r="LCI236" s="26"/>
      <c r="LCJ236" s="26"/>
      <c r="LCK236" s="26"/>
      <c r="LCL236" s="26"/>
      <c r="LCM236" s="26"/>
      <c r="LCN236" s="26"/>
      <c r="LCO236" s="26"/>
      <c r="LCP236" s="26"/>
      <c r="LCQ236" s="26"/>
      <c r="LCR236" s="26"/>
      <c r="LCS236" s="26"/>
      <c r="LCT236" s="26"/>
      <c r="LCU236" s="26"/>
      <c r="LCV236" s="26"/>
      <c r="LCW236" s="26"/>
      <c r="LCX236" s="26"/>
      <c r="LCY236" s="26"/>
      <c r="LCZ236" s="26"/>
      <c r="LDA236" s="26"/>
      <c r="LDB236" s="26"/>
      <c r="LDC236" s="26"/>
      <c r="LDD236" s="26"/>
      <c r="LDE236" s="26"/>
      <c r="LDF236" s="26"/>
      <c r="LDG236" s="26"/>
      <c r="LDH236" s="26"/>
      <c r="LDI236" s="26"/>
      <c r="LDJ236" s="26"/>
      <c r="LDK236" s="26"/>
      <c r="LDL236" s="26"/>
      <c r="LDM236" s="26"/>
      <c r="LDN236" s="26"/>
      <c r="LDO236" s="26"/>
      <c r="LDP236" s="26"/>
      <c r="LDQ236" s="26"/>
      <c r="LDR236" s="26"/>
      <c r="LDS236" s="26"/>
      <c r="LDT236" s="26"/>
      <c r="LDU236" s="26"/>
      <c r="LDV236" s="26"/>
      <c r="LDW236" s="26"/>
      <c r="LDX236" s="26"/>
      <c r="LDY236" s="26"/>
      <c r="LDZ236" s="26"/>
      <c r="LEA236" s="26"/>
      <c r="LEB236" s="26"/>
      <c r="LEC236" s="26"/>
      <c r="LED236" s="26"/>
      <c r="LEE236" s="26"/>
      <c r="LEF236" s="26"/>
      <c r="LEG236" s="26"/>
      <c r="LEH236" s="26"/>
      <c r="LEI236" s="26"/>
      <c r="LEJ236" s="26"/>
      <c r="LEK236" s="26"/>
      <c r="LEL236" s="26"/>
      <c r="LEM236" s="26"/>
      <c r="LEN236" s="26"/>
      <c r="LEO236" s="26"/>
      <c r="LEP236" s="26"/>
      <c r="LEQ236" s="26"/>
      <c r="LER236" s="26"/>
      <c r="LES236" s="26"/>
      <c r="LET236" s="26"/>
      <c r="LEU236" s="26"/>
      <c r="LEV236" s="26"/>
      <c r="LEW236" s="26"/>
      <c r="LEX236" s="26"/>
      <c r="LEY236" s="26"/>
      <c r="LEZ236" s="26"/>
      <c r="LFA236" s="26"/>
      <c r="LFB236" s="26"/>
      <c r="LFC236" s="26"/>
      <c r="LFD236" s="26"/>
      <c r="LFE236" s="26"/>
      <c r="LFF236" s="26"/>
      <c r="LFG236" s="26"/>
      <c r="LFH236" s="26"/>
      <c r="LFI236" s="26"/>
      <c r="LFJ236" s="26"/>
      <c r="LFK236" s="26"/>
      <c r="LFL236" s="26"/>
      <c r="LFM236" s="26"/>
      <c r="LFN236" s="26"/>
      <c r="LFO236" s="26"/>
      <c r="LFP236" s="26"/>
      <c r="LFQ236" s="26"/>
      <c r="LFR236" s="26"/>
      <c r="LFS236" s="26"/>
      <c r="LFT236" s="26"/>
      <c r="LFU236" s="26"/>
      <c r="LFV236" s="26"/>
      <c r="LFW236" s="26"/>
      <c r="LFX236" s="26"/>
      <c r="LFY236" s="26"/>
      <c r="LFZ236" s="26"/>
      <c r="LGA236" s="26"/>
      <c r="LGB236" s="26"/>
      <c r="LGC236" s="26"/>
      <c r="LGD236" s="26"/>
      <c r="LGE236" s="26"/>
      <c r="LGF236" s="26"/>
      <c r="LGG236" s="26"/>
      <c r="LGH236" s="26"/>
      <c r="LGI236" s="26"/>
      <c r="LGJ236" s="26"/>
      <c r="LGK236" s="26"/>
      <c r="LGL236" s="26"/>
      <c r="LGM236" s="26"/>
      <c r="LGN236" s="26"/>
      <c r="LGO236" s="26"/>
      <c r="LGP236" s="26"/>
      <c r="LGQ236" s="26"/>
      <c r="LGR236" s="26"/>
      <c r="LGS236" s="26"/>
      <c r="LGT236" s="26"/>
      <c r="LGU236" s="26"/>
      <c r="LGV236" s="26"/>
      <c r="LGW236" s="26"/>
      <c r="LGX236" s="26"/>
      <c r="LGY236" s="26"/>
      <c r="LGZ236" s="26"/>
      <c r="LHA236" s="26"/>
      <c r="LHB236" s="26"/>
      <c r="LHC236" s="26"/>
      <c r="LHD236" s="26"/>
      <c r="LHE236" s="26"/>
      <c r="LHF236" s="26"/>
      <c r="LHG236" s="26"/>
      <c r="LHH236" s="26"/>
      <c r="LHI236" s="26"/>
      <c r="LHJ236" s="26"/>
      <c r="LHK236" s="26"/>
      <c r="LHL236" s="26"/>
      <c r="LHM236" s="26"/>
      <c r="LHN236" s="26"/>
      <c r="LHO236" s="26"/>
      <c r="LHP236" s="26"/>
      <c r="LHQ236" s="26"/>
      <c r="LHR236" s="26"/>
      <c r="LHS236" s="26"/>
      <c r="LHT236" s="26"/>
      <c r="LHU236" s="26"/>
      <c r="LHV236" s="26"/>
      <c r="LHW236" s="26"/>
      <c r="LHX236" s="26"/>
      <c r="LHY236" s="26"/>
      <c r="LHZ236" s="26"/>
      <c r="LIA236" s="26"/>
      <c r="LIB236" s="26"/>
      <c r="LIC236" s="26"/>
      <c r="LID236" s="26"/>
      <c r="LIE236" s="26"/>
      <c r="LIF236" s="26"/>
      <c r="LIG236" s="26"/>
      <c r="LIH236" s="26"/>
      <c r="LII236" s="26"/>
      <c r="LIJ236" s="26"/>
      <c r="LIK236" s="26"/>
      <c r="LIL236" s="26"/>
      <c r="LIM236" s="26"/>
      <c r="LIN236" s="26"/>
      <c r="LIO236" s="26"/>
      <c r="LIP236" s="26"/>
      <c r="LIQ236" s="26"/>
      <c r="LIR236" s="26"/>
      <c r="LIS236" s="26"/>
      <c r="LIT236" s="26"/>
      <c r="LIU236" s="26"/>
      <c r="LIV236" s="26"/>
      <c r="LIW236" s="26"/>
      <c r="LIX236" s="26"/>
      <c r="LIY236" s="26"/>
      <c r="LIZ236" s="26"/>
      <c r="LJA236" s="26"/>
      <c r="LJB236" s="26"/>
      <c r="LJC236" s="26"/>
      <c r="LJD236" s="26"/>
      <c r="LJE236" s="26"/>
      <c r="LJF236" s="26"/>
      <c r="LJG236" s="26"/>
      <c r="LJH236" s="26"/>
      <c r="LJI236" s="26"/>
      <c r="LJJ236" s="26"/>
      <c r="LJK236" s="26"/>
      <c r="LJL236" s="26"/>
      <c r="LJM236" s="26"/>
      <c r="LJN236" s="26"/>
      <c r="LJO236" s="26"/>
      <c r="LJP236" s="26"/>
      <c r="LJQ236" s="26"/>
      <c r="LJR236" s="26"/>
      <c r="LJS236" s="26"/>
      <c r="LJT236" s="26"/>
      <c r="LJU236" s="26"/>
      <c r="LJV236" s="26"/>
      <c r="LJW236" s="26"/>
      <c r="LJX236" s="26"/>
      <c r="LJY236" s="26"/>
      <c r="LJZ236" s="26"/>
      <c r="LKA236" s="26"/>
      <c r="LKB236" s="26"/>
      <c r="LKC236" s="26"/>
      <c r="LKD236" s="26"/>
      <c r="LKE236" s="26"/>
      <c r="LKF236" s="26"/>
      <c r="LKG236" s="26"/>
      <c r="LKH236" s="26"/>
      <c r="LKI236" s="26"/>
      <c r="LKJ236" s="26"/>
      <c r="LKK236" s="26"/>
      <c r="LKL236" s="26"/>
      <c r="LKM236" s="26"/>
      <c r="LKN236" s="26"/>
      <c r="LKO236" s="26"/>
      <c r="LKP236" s="26"/>
      <c r="LKQ236" s="26"/>
      <c r="LKR236" s="26"/>
      <c r="LKS236" s="26"/>
      <c r="LKT236" s="26"/>
      <c r="LKU236" s="26"/>
      <c r="LKV236" s="26"/>
      <c r="LKW236" s="26"/>
      <c r="LKX236" s="26"/>
      <c r="LKY236" s="26"/>
      <c r="LKZ236" s="26"/>
      <c r="LLA236" s="26"/>
      <c r="LLB236" s="26"/>
      <c r="LLC236" s="26"/>
      <c r="LLD236" s="26"/>
      <c r="LLE236" s="26"/>
      <c r="LLF236" s="26"/>
      <c r="LLG236" s="26"/>
      <c r="LLH236" s="26"/>
      <c r="LLI236" s="26"/>
      <c r="LLJ236" s="26"/>
      <c r="LLK236" s="26"/>
      <c r="LLL236" s="26"/>
      <c r="LLM236" s="26"/>
      <c r="LLN236" s="26"/>
      <c r="LLO236" s="26"/>
      <c r="LLP236" s="26"/>
      <c r="LLQ236" s="26"/>
      <c r="LLR236" s="26"/>
      <c r="LLS236" s="26"/>
      <c r="LLT236" s="26"/>
      <c r="LLU236" s="26"/>
      <c r="LLV236" s="26"/>
      <c r="LLW236" s="26"/>
      <c r="LLX236" s="26"/>
      <c r="LLY236" s="26"/>
      <c r="LLZ236" s="26"/>
      <c r="LMA236" s="26"/>
      <c r="LMB236" s="26"/>
      <c r="LMC236" s="26"/>
      <c r="LMD236" s="26"/>
      <c r="LME236" s="26"/>
      <c r="LMF236" s="26"/>
      <c r="LMG236" s="26"/>
      <c r="LMH236" s="26"/>
      <c r="LMI236" s="26"/>
      <c r="LMJ236" s="26"/>
      <c r="LMK236" s="26"/>
      <c r="LML236" s="26"/>
      <c r="LMM236" s="26"/>
      <c r="LMN236" s="26"/>
      <c r="LMO236" s="26"/>
      <c r="LMP236" s="26"/>
      <c r="LMQ236" s="26"/>
      <c r="LMR236" s="26"/>
      <c r="LMS236" s="26"/>
      <c r="LMT236" s="26"/>
      <c r="LMU236" s="26"/>
      <c r="LMV236" s="26"/>
      <c r="LMW236" s="26"/>
      <c r="LMX236" s="26"/>
      <c r="LMY236" s="26"/>
      <c r="LMZ236" s="26"/>
      <c r="LNA236" s="26"/>
      <c r="LNB236" s="26"/>
      <c r="LNC236" s="26"/>
      <c r="LND236" s="26"/>
      <c r="LNE236" s="26"/>
      <c r="LNF236" s="26"/>
      <c r="LNG236" s="26"/>
      <c r="LNH236" s="26"/>
      <c r="LNI236" s="26"/>
      <c r="LNJ236" s="26"/>
      <c r="LNK236" s="26"/>
      <c r="LNL236" s="26"/>
      <c r="LNM236" s="26"/>
      <c r="LNN236" s="26"/>
      <c r="LNO236" s="26"/>
      <c r="LNP236" s="26"/>
      <c r="LNQ236" s="26"/>
      <c r="LNR236" s="26"/>
      <c r="LNS236" s="26"/>
      <c r="LNT236" s="26"/>
      <c r="LNU236" s="26"/>
      <c r="LNV236" s="26"/>
      <c r="LNW236" s="26"/>
      <c r="LNX236" s="26"/>
      <c r="LNY236" s="26"/>
      <c r="LNZ236" s="26"/>
      <c r="LOA236" s="26"/>
      <c r="LOB236" s="26"/>
      <c r="LOC236" s="26"/>
      <c r="LOD236" s="26"/>
      <c r="LOE236" s="26"/>
      <c r="LOF236" s="26"/>
      <c r="LOG236" s="26"/>
      <c r="LOH236" s="26"/>
      <c r="LOI236" s="26"/>
      <c r="LOJ236" s="26"/>
      <c r="LOK236" s="26"/>
      <c r="LOL236" s="26"/>
      <c r="LOM236" s="26"/>
      <c r="LON236" s="26"/>
      <c r="LOO236" s="26"/>
      <c r="LOP236" s="26"/>
      <c r="LOQ236" s="26"/>
      <c r="LOR236" s="26"/>
      <c r="LOS236" s="26"/>
      <c r="LOT236" s="26"/>
      <c r="LOU236" s="26"/>
      <c r="LOV236" s="26"/>
      <c r="LOW236" s="26"/>
      <c r="LOX236" s="26"/>
      <c r="LOY236" s="26"/>
      <c r="LOZ236" s="26"/>
      <c r="LPA236" s="26"/>
      <c r="LPB236" s="26"/>
      <c r="LPC236" s="26"/>
      <c r="LPD236" s="26"/>
      <c r="LPE236" s="26"/>
      <c r="LPF236" s="26"/>
      <c r="LPG236" s="26"/>
      <c r="LPH236" s="26"/>
      <c r="LPI236" s="26"/>
      <c r="LPJ236" s="26"/>
      <c r="LPK236" s="26"/>
      <c r="LPL236" s="26"/>
      <c r="LPM236" s="26"/>
      <c r="LPN236" s="26"/>
      <c r="LPO236" s="26"/>
      <c r="LPP236" s="26"/>
      <c r="LPQ236" s="26"/>
      <c r="LPR236" s="26"/>
      <c r="LPS236" s="26"/>
      <c r="LPT236" s="26"/>
      <c r="LPU236" s="26"/>
      <c r="LPV236" s="26"/>
      <c r="LPW236" s="26"/>
      <c r="LPX236" s="26"/>
      <c r="LPY236" s="26"/>
      <c r="LPZ236" s="26"/>
      <c r="LQA236" s="26"/>
      <c r="LQB236" s="26"/>
      <c r="LQC236" s="26"/>
      <c r="LQD236" s="26"/>
      <c r="LQE236" s="26"/>
      <c r="LQF236" s="26"/>
      <c r="LQG236" s="26"/>
      <c r="LQH236" s="26"/>
      <c r="LQI236" s="26"/>
      <c r="LQJ236" s="26"/>
      <c r="LQK236" s="26"/>
      <c r="LQL236" s="26"/>
      <c r="LQM236" s="26"/>
      <c r="LQN236" s="26"/>
      <c r="LQO236" s="26"/>
      <c r="LQP236" s="26"/>
      <c r="LQQ236" s="26"/>
      <c r="LQR236" s="26"/>
      <c r="LQS236" s="26"/>
      <c r="LQT236" s="26"/>
      <c r="LQU236" s="26"/>
      <c r="LQV236" s="26"/>
      <c r="LQW236" s="26"/>
      <c r="LQX236" s="26"/>
      <c r="LQY236" s="26"/>
      <c r="LQZ236" s="26"/>
      <c r="LRA236" s="26"/>
      <c r="LRB236" s="26"/>
      <c r="LRC236" s="26"/>
      <c r="LRD236" s="26"/>
      <c r="LRE236" s="26"/>
      <c r="LRF236" s="26"/>
      <c r="LRG236" s="26"/>
      <c r="LRH236" s="26"/>
      <c r="LRI236" s="26"/>
      <c r="LRJ236" s="26"/>
      <c r="LRK236" s="26"/>
      <c r="LRL236" s="26"/>
      <c r="LRM236" s="26"/>
      <c r="LRN236" s="26"/>
      <c r="LRO236" s="26"/>
      <c r="LRP236" s="26"/>
      <c r="LRQ236" s="26"/>
      <c r="LRR236" s="26"/>
      <c r="LRS236" s="26"/>
      <c r="LRT236" s="26"/>
      <c r="LRU236" s="26"/>
      <c r="LRV236" s="26"/>
      <c r="LRW236" s="26"/>
      <c r="LRX236" s="26"/>
      <c r="LRY236" s="26"/>
      <c r="LRZ236" s="26"/>
      <c r="LSA236" s="26"/>
      <c r="LSB236" s="26"/>
      <c r="LSC236" s="26"/>
      <c r="LSD236" s="26"/>
      <c r="LSE236" s="26"/>
      <c r="LSF236" s="26"/>
      <c r="LSG236" s="26"/>
      <c r="LSH236" s="26"/>
      <c r="LSI236" s="26"/>
      <c r="LSJ236" s="26"/>
      <c r="LSK236" s="26"/>
      <c r="LSL236" s="26"/>
      <c r="LSM236" s="26"/>
      <c r="LSN236" s="26"/>
      <c r="LSO236" s="26"/>
      <c r="LSP236" s="26"/>
      <c r="LSQ236" s="26"/>
      <c r="LSR236" s="26"/>
      <c r="LSS236" s="26"/>
      <c r="LST236" s="26"/>
      <c r="LSU236" s="26"/>
      <c r="LSV236" s="26"/>
      <c r="LSW236" s="26"/>
      <c r="LSX236" s="26"/>
      <c r="LSY236" s="26"/>
      <c r="LSZ236" s="26"/>
      <c r="LTA236" s="26"/>
      <c r="LTB236" s="26"/>
      <c r="LTC236" s="26"/>
      <c r="LTD236" s="26"/>
      <c r="LTE236" s="26"/>
      <c r="LTF236" s="26"/>
      <c r="LTG236" s="26"/>
      <c r="LTH236" s="26"/>
      <c r="LTI236" s="26"/>
      <c r="LTJ236" s="26"/>
      <c r="LTK236" s="26"/>
      <c r="LTL236" s="26"/>
      <c r="LTM236" s="26"/>
      <c r="LTN236" s="26"/>
      <c r="LTO236" s="26"/>
      <c r="LTP236" s="26"/>
      <c r="LTQ236" s="26"/>
      <c r="LTR236" s="26"/>
      <c r="LTS236" s="26"/>
      <c r="LTT236" s="26"/>
      <c r="LTU236" s="26"/>
      <c r="LTV236" s="26"/>
      <c r="LTW236" s="26"/>
      <c r="LTX236" s="26"/>
      <c r="LTY236" s="26"/>
      <c r="LTZ236" s="26"/>
      <c r="LUA236" s="26"/>
      <c r="LUB236" s="26"/>
      <c r="LUC236" s="26"/>
      <c r="LUD236" s="26"/>
      <c r="LUE236" s="26"/>
      <c r="LUF236" s="26"/>
      <c r="LUG236" s="26"/>
      <c r="LUH236" s="26"/>
      <c r="LUI236" s="26"/>
      <c r="LUJ236" s="26"/>
      <c r="LUK236" s="26"/>
      <c r="LUL236" s="26"/>
      <c r="LUM236" s="26"/>
      <c r="LUN236" s="26"/>
      <c r="LUO236" s="26"/>
      <c r="LUP236" s="26"/>
      <c r="LUQ236" s="26"/>
      <c r="LUR236" s="26"/>
      <c r="LUS236" s="26"/>
      <c r="LUT236" s="26"/>
      <c r="LUU236" s="26"/>
      <c r="LUV236" s="26"/>
      <c r="LUW236" s="26"/>
      <c r="LUX236" s="26"/>
      <c r="LUY236" s="26"/>
      <c r="LUZ236" s="26"/>
      <c r="LVA236" s="26"/>
      <c r="LVB236" s="26"/>
      <c r="LVC236" s="26"/>
      <c r="LVD236" s="26"/>
      <c r="LVE236" s="26"/>
      <c r="LVF236" s="26"/>
      <c r="LVG236" s="26"/>
      <c r="LVH236" s="26"/>
      <c r="LVI236" s="26"/>
      <c r="LVJ236" s="26"/>
      <c r="LVK236" s="26"/>
      <c r="LVL236" s="26"/>
      <c r="LVM236" s="26"/>
      <c r="LVN236" s="26"/>
      <c r="LVO236" s="26"/>
      <c r="LVP236" s="26"/>
      <c r="LVQ236" s="26"/>
      <c r="LVR236" s="26"/>
      <c r="LVS236" s="26"/>
      <c r="LVT236" s="26"/>
      <c r="LVU236" s="26"/>
      <c r="LVV236" s="26"/>
      <c r="LVW236" s="26"/>
      <c r="LVX236" s="26"/>
      <c r="LVY236" s="26"/>
      <c r="LVZ236" s="26"/>
      <c r="LWA236" s="26"/>
      <c r="LWB236" s="26"/>
      <c r="LWC236" s="26"/>
      <c r="LWD236" s="26"/>
      <c r="LWE236" s="26"/>
      <c r="LWF236" s="26"/>
      <c r="LWG236" s="26"/>
      <c r="LWH236" s="26"/>
      <c r="LWI236" s="26"/>
      <c r="LWJ236" s="26"/>
      <c r="LWK236" s="26"/>
      <c r="LWL236" s="26"/>
      <c r="LWM236" s="26"/>
      <c r="LWN236" s="26"/>
      <c r="LWO236" s="26"/>
      <c r="LWP236" s="26"/>
      <c r="LWQ236" s="26"/>
      <c r="LWR236" s="26"/>
      <c r="LWS236" s="26"/>
      <c r="LWT236" s="26"/>
      <c r="LWU236" s="26"/>
      <c r="LWV236" s="26"/>
      <c r="LWW236" s="26"/>
      <c r="LWX236" s="26"/>
      <c r="LWY236" s="26"/>
      <c r="LWZ236" s="26"/>
      <c r="LXA236" s="26"/>
      <c r="LXB236" s="26"/>
      <c r="LXC236" s="26"/>
      <c r="LXD236" s="26"/>
      <c r="LXE236" s="26"/>
      <c r="LXF236" s="26"/>
      <c r="LXG236" s="26"/>
      <c r="LXH236" s="26"/>
      <c r="LXI236" s="26"/>
      <c r="LXJ236" s="26"/>
      <c r="LXK236" s="26"/>
      <c r="LXL236" s="26"/>
      <c r="LXM236" s="26"/>
      <c r="LXN236" s="26"/>
      <c r="LXO236" s="26"/>
      <c r="LXP236" s="26"/>
      <c r="LXQ236" s="26"/>
      <c r="LXR236" s="26"/>
      <c r="LXS236" s="26"/>
      <c r="LXT236" s="26"/>
      <c r="LXU236" s="26"/>
      <c r="LXV236" s="26"/>
      <c r="LXW236" s="26"/>
      <c r="LXX236" s="26"/>
      <c r="LXY236" s="26"/>
      <c r="LXZ236" s="26"/>
      <c r="LYA236" s="26"/>
      <c r="LYB236" s="26"/>
      <c r="LYC236" s="26"/>
      <c r="LYD236" s="26"/>
      <c r="LYE236" s="26"/>
      <c r="LYF236" s="26"/>
      <c r="LYG236" s="26"/>
      <c r="LYH236" s="26"/>
      <c r="LYI236" s="26"/>
      <c r="LYJ236" s="26"/>
      <c r="LYK236" s="26"/>
      <c r="LYL236" s="26"/>
      <c r="LYM236" s="26"/>
      <c r="LYN236" s="26"/>
      <c r="LYO236" s="26"/>
      <c r="LYP236" s="26"/>
      <c r="LYQ236" s="26"/>
      <c r="LYR236" s="26"/>
      <c r="LYS236" s="26"/>
      <c r="LYT236" s="26"/>
      <c r="LYU236" s="26"/>
      <c r="LYV236" s="26"/>
      <c r="LYW236" s="26"/>
      <c r="LYX236" s="26"/>
      <c r="LYY236" s="26"/>
      <c r="LYZ236" s="26"/>
      <c r="LZA236" s="26"/>
      <c r="LZB236" s="26"/>
      <c r="LZC236" s="26"/>
      <c r="LZD236" s="26"/>
      <c r="LZE236" s="26"/>
      <c r="LZF236" s="26"/>
      <c r="LZG236" s="26"/>
      <c r="LZH236" s="26"/>
      <c r="LZI236" s="26"/>
      <c r="LZJ236" s="26"/>
      <c r="LZK236" s="26"/>
      <c r="LZL236" s="26"/>
      <c r="LZM236" s="26"/>
      <c r="LZN236" s="26"/>
      <c r="LZO236" s="26"/>
      <c r="LZP236" s="26"/>
      <c r="LZQ236" s="26"/>
      <c r="LZR236" s="26"/>
      <c r="LZS236" s="26"/>
      <c r="LZT236" s="26"/>
      <c r="LZU236" s="26"/>
      <c r="LZV236" s="26"/>
      <c r="LZW236" s="26"/>
      <c r="LZX236" s="26"/>
      <c r="LZY236" s="26"/>
      <c r="LZZ236" s="26"/>
      <c r="MAA236" s="26"/>
      <c r="MAB236" s="26"/>
      <c r="MAC236" s="26"/>
      <c r="MAD236" s="26"/>
      <c r="MAE236" s="26"/>
      <c r="MAF236" s="26"/>
      <c r="MAG236" s="26"/>
      <c r="MAH236" s="26"/>
      <c r="MAI236" s="26"/>
      <c r="MAJ236" s="26"/>
      <c r="MAK236" s="26"/>
      <c r="MAL236" s="26"/>
      <c r="MAM236" s="26"/>
      <c r="MAN236" s="26"/>
      <c r="MAO236" s="26"/>
      <c r="MAP236" s="26"/>
      <c r="MAQ236" s="26"/>
      <c r="MAR236" s="26"/>
      <c r="MAS236" s="26"/>
      <c r="MAT236" s="26"/>
      <c r="MAU236" s="26"/>
      <c r="MAV236" s="26"/>
      <c r="MAW236" s="26"/>
      <c r="MAX236" s="26"/>
      <c r="MAY236" s="26"/>
      <c r="MAZ236" s="26"/>
      <c r="MBA236" s="26"/>
      <c r="MBB236" s="26"/>
      <c r="MBC236" s="26"/>
      <c r="MBD236" s="26"/>
      <c r="MBE236" s="26"/>
      <c r="MBF236" s="26"/>
      <c r="MBG236" s="26"/>
      <c r="MBH236" s="26"/>
      <c r="MBI236" s="26"/>
      <c r="MBJ236" s="26"/>
      <c r="MBK236" s="26"/>
      <c r="MBL236" s="26"/>
      <c r="MBM236" s="26"/>
      <c r="MBN236" s="26"/>
      <c r="MBO236" s="26"/>
      <c r="MBP236" s="26"/>
      <c r="MBQ236" s="26"/>
      <c r="MBR236" s="26"/>
      <c r="MBS236" s="26"/>
      <c r="MBT236" s="26"/>
      <c r="MBU236" s="26"/>
      <c r="MBV236" s="26"/>
      <c r="MBW236" s="26"/>
      <c r="MBX236" s="26"/>
      <c r="MBY236" s="26"/>
      <c r="MBZ236" s="26"/>
      <c r="MCA236" s="26"/>
      <c r="MCB236" s="26"/>
      <c r="MCC236" s="26"/>
      <c r="MCD236" s="26"/>
      <c r="MCE236" s="26"/>
      <c r="MCF236" s="26"/>
      <c r="MCG236" s="26"/>
      <c r="MCH236" s="26"/>
      <c r="MCI236" s="26"/>
      <c r="MCJ236" s="26"/>
      <c r="MCK236" s="26"/>
      <c r="MCL236" s="26"/>
      <c r="MCM236" s="26"/>
      <c r="MCN236" s="26"/>
      <c r="MCO236" s="26"/>
      <c r="MCP236" s="26"/>
      <c r="MCQ236" s="26"/>
      <c r="MCR236" s="26"/>
      <c r="MCS236" s="26"/>
      <c r="MCT236" s="26"/>
      <c r="MCU236" s="26"/>
      <c r="MCV236" s="26"/>
      <c r="MCW236" s="26"/>
      <c r="MCX236" s="26"/>
      <c r="MCY236" s="26"/>
      <c r="MCZ236" s="26"/>
      <c r="MDA236" s="26"/>
      <c r="MDB236" s="26"/>
      <c r="MDC236" s="26"/>
      <c r="MDD236" s="26"/>
      <c r="MDE236" s="26"/>
      <c r="MDF236" s="26"/>
      <c r="MDG236" s="26"/>
      <c r="MDH236" s="26"/>
      <c r="MDI236" s="26"/>
      <c r="MDJ236" s="26"/>
      <c r="MDK236" s="26"/>
      <c r="MDL236" s="26"/>
      <c r="MDM236" s="26"/>
      <c r="MDN236" s="26"/>
      <c r="MDO236" s="26"/>
      <c r="MDP236" s="26"/>
      <c r="MDQ236" s="26"/>
      <c r="MDR236" s="26"/>
      <c r="MDS236" s="26"/>
      <c r="MDT236" s="26"/>
      <c r="MDU236" s="26"/>
      <c r="MDV236" s="26"/>
      <c r="MDW236" s="26"/>
      <c r="MDX236" s="26"/>
      <c r="MDY236" s="26"/>
      <c r="MDZ236" s="26"/>
      <c r="MEA236" s="26"/>
      <c r="MEB236" s="26"/>
      <c r="MEC236" s="26"/>
      <c r="MED236" s="26"/>
      <c r="MEE236" s="26"/>
      <c r="MEF236" s="26"/>
      <c r="MEG236" s="26"/>
      <c r="MEH236" s="26"/>
      <c r="MEI236" s="26"/>
      <c r="MEJ236" s="26"/>
      <c r="MEK236" s="26"/>
      <c r="MEL236" s="26"/>
      <c r="MEM236" s="26"/>
      <c r="MEN236" s="26"/>
      <c r="MEO236" s="26"/>
      <c r="MEP236" s="26"/>
      <c r="MEQ236" s="26"/>
      <c r="MER236" s="26"/>
      <c r="MES236" s="26"/>
      <c r="MET236" s="26"/>
      <c r="MEU236" s="26"/>
      <c r="MEV236" s="26"/>
      <c r="MEW236" s="26"/>
      <c r="MEX236" s="26"/>
      <c r="MEY236" s="26"/>
      <c r="MEZ236" s="26"/>
      <c r="MFA236" s="26"/>
      <c r="MFB236" s="26"/>
      <c r="MFC236" s="26"/>
      <c r="MFD236" s="26"/>
      <c r="MFE236" s="26"/>
      <c r="MFF236" s="26"/>
      <c r="MFG236" s="26"/>
      <c r="MFH236" s="26"/>
      <c r="MFI236" s="26"/>
      <c r="MFJ236" s="26"/>
      <c r="MFK236" s="26"/>
      <c r="MFL236" s="26"/>
      <c r="MFM236" s="26"/>
      <c r="MFN236" s="26"/>
      <c r="MFO236" s="26"/>
      <c r="MFP236" s="26"/>
      <c r="MFQ236" s="26"/>
      <c r="MFR236" s="26"/>
      <c r="MFS236" s="26"/>
      <c r="MFT236" s="26"/>
      <c r="MFU236" s="26"/>
      <c r="MFV236" s="26"/>
      <c r="MFW236" s="26"/>
      <c r="MFX236" s="26"/>
      <c r="MFY236" s="26"/>
      <c r="MFZ236" s="26"/>
      <c r="MGA236" s="26"/>
      <c r="MGB236" s="26"/>
      <c r="MGC236" s="26"/>
      <c r="MGD236" s="26"/>
      <c r="MGE236" s="26"/>
      <c r="MGF236" s="26"/>
      <c r="MGG236" s="26"/>
      <c r="MGH236" s="26"/>
      <c r="MGI236" s="26"/>
      <c r="MGJ236" s="26"/>
      <c r="MGK236" s="26"/>
      <c r="MGL236" s="26"/>
      <c r="MGM236" s="26"/>
      <c r="MGN236" s="26"/>
      <c r="MGO236" s="26"/>
      <c r="MGP236" s="26"/>
      <c r="MGQ236" s="26"/>
      <c r="MGR236" s="26"/>
      <c r="MGS236" s="26"/>
      <c r="MGT236" s="26"/>
      <c r="MGU236" s="26"/>
      <c r="MGV236" s="26"/>
      <c r="MGW236" s="26"/>
      <c r="MGX236" s="26"/>
      <c r="MGY236" s="26"/>
      <c r="MGZ236" s="26"/>
      <c r="MHA236" s="26"/>
      <c r="MHB236" s="26"/>
      <c r="MHC236" s="26"/>
      <c r="MHD236" s="26"/>
      <c r="MHE236" s="26"/>
      <c r="MHF236" s="26"/>
      <c r="MHG236" s="26"/>
      <c r="MHH236" s="26"/>
      <c r="MHI236" s="26"/>
      <c r="MHJ236" s="26"/>
      <c r="MHK236" s="26"/>
      <c r="MHL236" s="26"/>
      <c r="MHM236" s="26"/>
      <c r="MHN236" s="26"/>
      <c r="MHO236" s="26"/>
      <c r="MHP236" s="26"/>
      <c r="MHQ236" s="26"/>
      <c r="MHR236" s="26"/>
      <c r="MHS236" s="26"/>
      <c r="MHT236" s="26"/>
      <c r="MHU236" s="26"/>
      <c r="MHV236" s="26"/>
      <c r="MHW236" s="26"/>
      <c r="MHX236" s="26"/>
      <c r="MHY236" s="26"/>
      <c r="MHZ236" s="26"/>
      <c r="MIA236" s="26"/>
      <c r="MIB236" s="26"/>
      <c r="MIC236" s="26"/>
      <c r="MID236" s="26"/>
      <c r="MIE236" s="26"/>
      <c r="MIF236" s="26"/>
      <c r="MIG236" s="26"/>
      <c r="MIH236" s="26"/>
      <c r="MII236" s="26"/>
      <c r="MIJ236" s="26"/>
      <c r="MIK236" s="26"/>
      <c r="MIL236" s="26"/>
      <c r="MIM236" s="26"/>
      <c r="MIN236" s="26"/>
      <c r="MIO236" s="26"/>
      <c r="MIP236" s="26"/>
      <c r="MIQ236" s="26"/>
      <c r="MIR236" s="26"/>
      <c r="MIS236" s="26"/>
      <c r="MIT236" s="26"/>
      <c r="MIU236" s="26"/>
      <c r="MIV236" s="26"/>
      <c r="MIW236" s="26"/>
      <c r="MIX236" s="26"/>
      <c r="MIY236" s="26"/>
      <c r="MIZ236" s="26"/>
      <c r="MJA236" s="26"/>
      <c r="MJB236" s="26"/>
      <c r="MJC236" s="26"/>
      <c r="MJD236" s="26"/>
      <c r="MJE236" s="26"/>
      <c r="MJF236" s="26"/>
      <c r="MJG236" s="26"/>
      <c r="MJH236" s="26"/>
      <c r="MJI236" s="26"/>
      <c r="MJJ236" s="26"/>
      <c r="MJK236" s="26"/>
      <c r="MJL236" s="26"/>
      <c r="MJM236" s="26"/>
      <c r="MJN236" s="26"/>
      <c r="MJO236" s="26"/>
      <c r="MJP236" s="26"/>
      <c r="MJQ236" s="26"/>
      <c r="MJR236" s="26"/>
      <c r="MJS236" s="26"/>
      <c r="MJT236" s="26"/>
      <c r="MJU236" s="26"/>
      <c r="MJV236" s="26"/>
      <c r="MJW236" s="26"/>
      <c r="MJX236" s="26"/>
      <c r="MJY236" s="26"/>
      <c r="MJZ236" s="26"/>
      <c r="MKA236" s="26"/>
      <c r="MKB236" s="26"/>
      <c r="MKC236" s="26"/>
      <c r="MKD236" s="26"/>
      <c r="MKE236" s="26"/>
      <c r="MKF236" s="26"/>
      <c r="MKG236" s="26"/>
      <c r="MKH236" s="26"/>
      <c r="MKI236" s="26"/>
      <c r="MKJ236" s="26"/>
      <c r="MKK236" s="26"/>
      <c r="MKL236" s="26"/>
      <c r="MKM236" s="26"/>
      <c r="MKN236" s="26"/>
      <c r="MKO236" s="26"/>
      <c r="MKP236" s="26"/>
      <c r="MKQ236" s="26"/>
      <c r="MKR236" s="26"/>
      <c r="MKS236" s="26"/>
      <c r="MKT236" s="26"/>
      <c r="MKU236" s="26"/>
      <c r="MKV236" s="26"/>
      <c r="MKW236" s="26"/>
      <c r="MKX236" s="26"/>
      <c r="MKY236" s="26"/>
      <c r="MKZ236" s="26"/>
      <c r="MLA236" s="26"/>
      <c r="MLB236" s="26"/>
      <c r="MLC236" s="26"/>
      <c r="MLD236" s="26"/>
      <c r="MLE236" s="26"/>
      <c r="MLF236" s="26"/>
      <c r="MLG236" s="26"/>
      <c r="MLH236" s="26"/>
      <c r="MLI236" s="26"/>
      <c r="MLJ236" s="26"/>
      <c r="MLK236" s="26"/>
      <c r="MLL236" s="26"/>
      <c r="MLM236" s="26"/>
      <c r="MLN236" s="26"/>
      <c r="MLO236" s="26"/>
      <c r="MLP236" s="26"/>
      <c r="MLQ236" s="26"/>
      <c r="MLR236" s="26"/>
      <c r="MLS236" s="26"/>
      <c r="MLT236" s="26"/>
      <c r="MLU236" s="26"/>
      <c r="MLV236" s="26"/>
      <c r="MLW236" s="26"/>
      <c r="MLX236" s="26"/>
      <c r="MLY236" s="26"/>
      <c r="MLZ236" s="26"/>
      <c r="MMA236" s="26"/>
      <c r="MMB236" s="26"/>
      <c r="MMC236" s="26"/>
      <c r="MMD236" s="26"/>
      <c r="MME236" s="26"/>
      <c r="MMF236" s="26"/>
      <c r="MMG236" s="26"/>
      <c r="MMH236" s="26"/>
      <c r="MMI236" s="26"/>
      <c r="MMJ236" s="26"/>
      <c r="MMK236" s="26"/>
      <c r="MML236" s="26"/>
      <c r="MMM236" s="26"/>
      <c r="MMN236" s="26"/>
      <c r="MMO236" s="26"/>
      <c r="MMP236" s="26"/>
      <c r="MMQ236" s="26"/>
      <c r="MMR236" s="26"/>
      <c r="MMS236" s="26"/>
      <c r="MMT236" s="26"/>
      <c r="MMU236" s="26"/>
      <c r="MMV236" s="26"/>
      <c r="MMW236" s="26"/>
      <c r="MMX236" s="26"/>
      <c r="MMY236" s="26"/>
      <c r="MMZ236" s="26"/>
      <c r="MNA236" s="26"/>
      <c r="MNB236" s="26"/>
      <c r="MNC236" s="26"/>
      <c r="MND236" s="26"/>
      <c r="MNE236" s="26"/>
      <c r="MNF236" s="26"/>
      <c r="MNG236" s="26"/>
      <c r="MNH236" s="26"/>
      <c r="MNI236" s="26"/>
      <c r="MNJ236" s="26"/>
      <c r="MNK236" s="26"/>
      <c r="MNL236" s="26"/>
      <c r="MNM236" s="26"/>
      <c r="MNN236" s="26"/>
      <c r="MNO236" s="26"/>
      <c r="MNP236" s="26"/>
      <c r="MNQ236" s="26"/>
      <c r="MNR236" s="26"/>
      <c r="MNS236" s="26"/>
      <c r="MNT236" s="26"/>
      <c r="MNU236" s="26"/>
      <c r="MNV236" s="26"/>
      <c r="MNW236" s="26"/>
      <c r="MNX236" s="26"/>
      <c r="MNY236" s="26"/>
      <c r="MNZ236" s="26"/>
      <c r="MOA236" s="26"/>
      <c r="MOB236" s="26"/>
      <c r="MOC236" s="26"/>
      <c r="MOD236" s="26"/>
      <c r="MOE236" s="26"/>
      <c r="MOF236" s="26"/>
      <c r="MOG236" s="26"/>
      <c r="MOH236" s="26"/>
      <c r="MOI236" s="26"/>
      <c r="MOJ236" s="26"/>
      <c r="MOK236" s="26"/>
      <c r="MOL236" s="26"/>
      <c r="MOM236" s="26"/>
      <c r="MON236" s="26"/>
      <c r="MOO236" s="26"/>
      <c r="MOP236" s="26"/>
      <c r="MOQ236" s="26"/>
      <c r="MOR236" s="26"/>
      <c r="MOS236" s="26"/>
      <c r="MOT236" s="26"/>
      <c r="MOU236" s="26"/>
      <c r="MOV236" s="26"/>
      <c r="MOW236" s="26"/>
      <c r="MOX236" s="26"/>
      <c r="MOY236" s="26"/>
      <c r="MOZ236" s="26"/>
      <c r="MPA236" s="26"/>
      <c r="MPB236" s="26"/>
      <c r="MPC236" s="26"/>
      <c r="MPD236" s="26"/>
      <c r="MPE236" s="26"/>
      <c r="MPF236" s="26"/>
      <c r="MPG236" s="26"/>
      <c r="MPH236" s="26"/>
      <c r="MPI236" s="26"/>
      <c r="MPJ236" s="26"/>
      <c r="MPK236" s="26"/>
      <c r="MPL236" s="26"/>
      <c r="MPM236" s="26"/>
      <c r="MPN236" s="26"/>
      <c r="MPO236" s="26"/>
      <c r="MPP236" s="26"/>
      <c r="MPQ236" s="26"/>
      <c r="MPR236" s="26"/>
      <c r="MPS236" s="26"/>
      <c r="MPT236" s="26"/>
      <c r="MPU236" s="26"/>
      <c r="MPV236" s="26"/>
      <c r="MPW236" s="26"/>
      <c r="MPX236" s="26"/>
      <c r="MPY236" s="26"/>
      <c r="MPZ236" s="26"/>
      <c r="MQA236" s="26"/>
      <c r="MQB236" s="26"/>
      <c r="MQC236" s="26"/>
      <c r="MQD236" s="26"/>
      <c r="MQE236" s="26"/>
      <c r="MQF236" s="26"/>
      <c r="MQG236" s="26"/>
      <c r="MQH236" s="26"/>
      <c r="MQI236" s="26"/>
      <c r="MQJ236" s="26"/>
      <c r="MQK236" s="26"/>
      <c r="MQL236" s="26"/>
      <c r="MQM236" s="26"/>
      <c r="MQN236" s="26"/>
      <c r="MQO236" s="26"/>
      <c r="MQP236" s="26"/>
      <c r="MQQ236" s="26"/>
      <c r="MQR236" s="26"/>
      <c r="MQS236" s="26"/>
      <c r="MQT236" s="26"/>
      <c r="MQU236" s="26"/>
      <c r="MQV236" s="26"/>
      <c r="MQW236" s="26"/>
      <c r="MQX236" s="26"/>
      <c r="MQY236" s="26"/>
      <c r="MQZ236" s="26"/>
      <c r="MRA236" s="26"/>
      <c r="MRB236" s="26"/>
      <c r="MRC236" s="26"/>
      <c r="MRD236" s="26"/>
      <c r="MRE236" s="26"/>
      <c r="MRF236" s="26"/>
      <c r="MRG236" s="26"/>
      <c r="MRH236" s="26"/>
      <c r="MRI236" s="26"/>
      <c r="MRJ236" s="26"/>
      <c r="MRK236" s="26"/>
      <c r="MRL236" s="26"/>
      <c r="MRM236" s="26"/>
      <c r="MRN236" s="26"/>
      <c r="MRO236" s="26"/>
      <c r="MRP236" s="26"/>
      <c r="MRQ236" s="26"/>
      <c r="MRR236" s="26"/>
      <c r="MRS236" s="26"/>
      <c r="MRT236" s="26"/>
      <c r="MRU236" s="26"/>
      <c r="MRV236" s="26"/>
      <c r="MRW236" s="26"/>
      <c r="MRX236" s="26"/>
      <c r="MRY236" s="26"/>
      <c r="MRZ236" s="26"/>
      <c r="MSA236" s="26"/>
      <c r="MSB236" s="26"/>
      <c r="MSC236" s="26"/>
      <c r="MSD236" s="26"/>
      <c r="MSE236" s="26"/>
      <c r="MSF236" s="26"/>
      <c r="MSG236" s="26"/>
      <c r="MSH236" s="26"/>
      <c r="MSI236" s="26"/>
      <c r="MSJ236" s="26"/>
      <c r="MSK236" s="26"/>
      <c r="MSL236" s="26"/>
      <c r="MSM236" s="26"/>
      <c r="MSN236" s="26"/>
      <c r="MSO236" s="26"/>
      <c r="MSP236" s="26"/>
      <c r="MSQ236" s="26"/>
      <c r="MSR236" s="26"/>
      <c r="MSS236" s="26"/>
      <c r="MST236" s="26"/>
      <c r="MSU236" s="26"/>
      <c r="MSV236" s="26"/>
      <c r="MSW236" s="26"/>
      <c r="MSX236" s="26"/>
      <c r="MSY236" s="26"/>
      <c r="MSZ236" s="26"/>
      <c r="MTA236" s="26"/>
      <c r="MTB236" s="26"/>
      <c r="MTC236" s="26"/>
      <c r="MTD236" s="26"/>
      <c r="MTE236" s="26"/>
      <c r="MTF236" s="26"/>
      <c r="MTG236" s="26"/>
      <c r="MTH236" s="26"/>
      <c r="MTI236" s="26"/>
      <c r="MTJ236" s="26"/>
      <c r="MTK236" s="26"/>
      <c r="MTL236" s="26"/>
      <c r="MTM236" s="26"/>
      <c r="MTN236" s="26"/>
      <c r="MTO236" s="26"/>
      <c r="MTP236" s="26"/>
      <c r="MTQ236" s="26"/>
      <c r="MTR236" s="26"/>
      <c r="MTS236" s="26"/>
      <c r="MTT236" s="26"/>
      <c r="MTU236" s="26"/>
      <c r="MTV236" s="26"/>
      <c r="MTW236" s="26"/>
      <c r="MTX236" s="26"/>
      <c r="MTY236" s="26"/>
      <c r="MTZ236" s="26"/>
      <c r="MUA236" s="26"/>
      <c r="MUB236" s="26"/>
      <c r="MUC236" s="26"/>
      <c r="MUD236" s="26"/>
      <c r="MUE236" s="26"/>
      <c r="MUF236" s="26"/>
      <c r="MUG236" s="26"/>
      <c r="MUH236" s="26"/>
      <c r="MUI236" s="26"/>
      <c r="MUJ236" s="26"/>
      <c r="MUK236" s="26"/>
      <c r="MUL236" s="26"/>
      <c r="MUM236" s="26"/>
      <c r="MUN236" s="26"/>
      <c r="MUO236" s="26"/>
      <c r="MUP236" s="26"/>
      <c r="MUQ236" s="26"/>
      <c r="MUR236" s="26"/>
      <c r="MUS236" s="26"/>
      <c r="MUT236" s="26"/>
      <c r="MUU236" s="26"/>
      <c r="MUV236" s="26"/>
      <c r="MUW236" s="26"/>
      <c r="MUX236" s="26"/>
      <c r="MUY236" s="26"/>
      <c r="MUZ236" s="26"/>
      <c r="MVA236" s="26"/>
      <c r="MVB236" s="26"/>
      <c r="MVC236" s="26"/>
      <c r="MVD236" s="26"/>
      <c r="MVE236" s="26"/>
      <c r="MVF236" s="26"/>
      <c r="MVG236" s="26"/>
      <c r="MVH236" s="26"/>
      <c r="MVI236" s="26"/>
      <c r="MVJ236" s="26"/>
      <c r="MVK236" s="26"/>
      <c r="MVL236" s="26"/>
      <c r="MVM236" s="26"/>
      <c r="MVN236" s="26"/>
      <c r="MVO236" s="26"/>
      <c r="MVP236" s="26"/>
      <c r="MVQ236" s="26"/>
      <c r="MVR236" s="26"/>
      <c r="MVS236" s="26"/>
      <c r="MVT236" s="26"/>
      <c r="MVU236" s="26"/>
      <c r="MVV236" s="26"/>
      <c r="MVW236" s="26"/>
      <c r="MVX236" s="26"/>
      <c r="MVY236" s="26"/>
      <c r="MVZ236" s="26"/>
      <c r="MWA236" s="26"/>
      <c r="MWB236" s="26"/>
      <c r="MWC236" s="26"/>
      <c r="MWD236" s="26"/>
      <c r="MWE236" s="26"/>
      <c r="MWF236" s="26"/>
      <c r="MWG236" s="26"/>
      <c r="MWH236" s="26"/>
      <c r="MWI236" s="26"/>
      <c r="MWJ236" s="26"/>
      <c r="MWK236" s="26"/>
      <c r="MWL236" s="26"/>
      <c r="MWM236" s="26"/>
      <c r="MWN236" s="26"/>
      <c r="MWO236" s="26"/>
      <c r="MWP236" s="26"/>
      <c r="MWQ236" s="26"/>
      <c r="MWR236" s="26"/>
      <c r="MWS236" s="26"/>
      <c r="MWT236" s="26"/>
      <c r="MWU236" s="26"/>
      <c r="MWV236" s="26"/>
      <c r="MWW236" s="26"/>
      <c r="MWX236" s="26"/>
      <c r="MWY236" s="26"/>
      <c r="MWZ236" s="26"/>
      <c r="MXA236" s="26"/>
      <c r="MXB236" s="26"/>
      <c r="MXC236" s="26"/>
      <c r="MXD236" s="26"/>
      <c r="MXE236" s="26"/>
      <c r="MXF236" s="26"/>
      <c r="MXG236" s="26"/>
      <c r="MXH236" s="26"/>
      <c r="MXI236" s="26"/>
      <c r="MXJ236" s="26"/>
      <c r="MXK236" s="26"/>
      <c r="MXL236" s="26"/>
      <c r="MXM236" s="26"/>
      <c r="MXN236" s="26"/>
      <c r="MXO236" s="26"/>
      <c r="MXP236" s="26"/>
      <c r="MXQ236" s="26"/>
      <c r="MXR236" s="26"/>
      <c r="MXS236" s="26"/>
      <c r="MXT236" s="26"/>
      <c r="MXU236" s="26"/>
      <c r="MXV236" s="26"/>
      <c r="MXW236" s="26"/>
      <c r="MXX236" s="26"/>
      <c r="MXY236" s="26"/>
      <c r="MXZ236" s="26"/>
      <c r="MYA236" s="26"/>
      <c r="MYB236" s="26"/>
      <c r="MYC236" s="26"/>
      <c r="MYD236" s="26"/>
      <c r="MYE236" s="26"/>
      <c r="MYF236" s="26"/>
      <c r="MYG236" s="26"/>
      <c r="MYH236" s="26"/>
      <c r="MYI236" s="26"/>
      <c r="MYJ236" s="26"/>
      <c r="MYK236" s="26"/>
      <c r="MYL236" s="26"/>
      <c r="MYM236" s="26"/>
      <c r="MYN236" s="26"/>
      <c r="MYO236" s="26"/>
      <c r="MYP236" s="26"/>
      <c r="MYQ236" s="26"/>
      <c r="MYR236" s="26"/>
      <c r="MYS236" s="26"/>
      <c r="MYT236" s="26"/>
      <c r="MYU236" s="26"/>
      <c r="MYV236" s="26"/>
      <c r="MYW236" s="26"/>
      <c r="MYX236" s="26"/>
      <c r="MYY236" s="26"/>
      <c r="MYZ236" s="26"/>
      <c r="MZA236" s="26"/>
      <c r="MZB236" s="26"/>
      <c r="MZC236" s="26"/>
      <c r="MZD236" s="26"/>
      <c r="MZE236" s="26"/>
      <c r="MZF236" s="26"/>
      <c r="MZG236" s="26"/>
      <c r="MZH236" s="26"/>
      <c r="MZI236" s="26"/>
      <c r="MZJ236" s="26"/>
      <c r="MZK236" s="26"/>
      <c r="MZL236" s="26"/>
      <c r="MZM236" s="26"/>
      <c r="MZN236" s="26"/>
      <c r="MZO236" s="26"/>
      <c r="MZP236" s="26"/>
      <c r="MZQ236" s="26"/>
      <c r="MZR236" s="26"/>
      <c r="MZS236" s="26"/>
      <c r="MZT236" s="26"/>
      <c r="MZU236" s="26"/>
      <c r="MZV236" s="26"/>
      <c r="MZW236" s="26"/>
      <c r="MZX236" s="26"/>
      <c r="MZY236" s="26"/>
      <c r="MZZ236" s="26"/>
      <c r="NAA236" s="26"/>
      <c r="NAB236" s="26"/>
      <c r="NAC236" s="26"/>
      <c r="NAD236" s="26"/>
      <c r="NAE236" s="26"/>
      <c r="NAF236" s="26"/>
      <c r="NAG236" s="26"/>
      <c r="NAH236" s="26"/>
      <c r="NAI236" s="26"/>
      <c r="NAJ236" s="26"/>
      <c r="NAK236" s="26"/>
      <c r="NAL236" s="26"/>
      <c r="NAM236" s="26"/>
      <c r="NAN236" s="26"/>
      <c r="NAO236" s="26"/>
      <c r="NAP236" s="26"/>
      <c r="NAQ236" s="26"/>
      <c r="NAR236" s="26"/>
      <c r="NAS236" s="26"/>
      <c r="NAT236" s="26"/>
      <c r="NAU236" s="26"/>
      <c r="NAV236" s="26"/>
      <c r="NAW236" s="26"/>
      <c r="NAX236" s="26"/>
      <c r="NAY236" s="26"/>
      <c r="NAZ236" s="26"/>
      <c r="NBA236" s="26"/>
      <c r="NBB236" s="26"/>
      <c r="NBC236" s="26"/>
      <c r="NBD236" s="26"/>
      <c r="NBE236" s="26"/>
      <c r="NBF236" s="26"/>
      <c r="NBG236" s="26"/>
      <c r="NBH236" s="26"/>
      <c r="NBI236" s="26"/>
      <c r="NBJ236" s="26"/>
      <c r="NBK236" s="26"/>
      <c r="NBL236" s="26"/>
      <c r="NBM236" s="26"/>
      <c r="NBN236" s="26"/>
      <c r="NBO236" s="26"/>
      <c r="NBP236" s="26"/>
      <c r="NBQ236" s="26"/>
      <c r="NBR236" s="26"/>
      <c r="NBS236" s="26"/>
      <c r="NBT236" s="26"/>
      <c r="NBU236" s="26"/>
      <c r="NBV236" s="26"/>
      <c r="NBW236" s="26"/>
      <c r="NBX236" s="26"/>
      <c r="NBY236" s="26"/>
      <c r="NBZ236" s="26"/>
      <c r="NCA236" s="26"/>
      <c r="NCB236" s="26"/>
      <c r="NCC236" s="26"/>
      <c r="NCD236" s="26"/>
      <c r="NCE236" s="26"/>
      <c r="NCF236" s="26"/>
      <c r="NCG236" s="26"/>
      <c r="NCH236" s="26"/>
      <c r="NCI236" s="26"/>
      <c r="NCJ236" s="26"/>
      <c r="NCK236" s="26"/>
      <c r="NCL236" s="26"/>
      <c r="NCM236" s="26"/>
      <c r="NCN236" s="26"/>
      <c r="NCO236" s="26"/>
      <c r="NCP236" s="26"/>
      <c r="NCQ236" s="26"/>
      <c r="NCR236" s="26"/>
      <c r="NCS236" s="26"/>
      <c r="NCT236" s="26"/>
      <c r="NCU236" s="26"/>
      <c r="NCV236" s="26"/>
      <c r="NCW236" s="26"/>
      <c r="NCX236" s="26"/>
      <c r="NCY236" s="26"/>
      <c r="NCZ236" s="26"/>
      <c r="NDA236" s="26"/>
      <c r="NDB236" s="26"/>
      <c r="NDC236" s="26"/>
      <c r="NDD236" s="26"/>
      <c r="NDE236" s="26"/>
      <c r="NDF236" s="26"/>
      <c r="NDG236" s="26"/>
      <c r="NDH236" s="26"/>
      <c r="NDI236" s="26"/>
      <c r="NDJ236" s="26"/>
      <c r="NDK236" s="26"/>
      <c r="NDL236" s="26"/>
      <c r="NDM236" s="26"/>
      <c r="NDN236" s="26"/>
      <c r="NDO236" s="26"/>
      <c r="NDP236" s="26"/>
      <c r="NDQ236" s="26"/>
      <c r="NDR236" s="26"/>
      <c r="NDS236" s="26"/>
      <c r="NDT236" s="26"/>
      <c r="NDU236" s="26"/>
      <c r="NDV236" s="26"/>
      <c r="NDW236" s="26"/>
      <c r="NDX236" s="26"/>
      <c r="NDY236" s="26"/>
      <c r="NDZ236" s="26"/>
      <c r="NEA236" s="26"/>
      <c r="NEB236" s="26"/>
      <c r="NEC236" s="26"/>
      <c r="NED236" s="26"/>
      <c r="NEE236" s="26"/>
      <c r="NEF236" s="26"/>
      <c r="NEG236" s="26"/>
      <c r="NEH236" s="26"/>
      <c r="NEI236" s="26"/>
      <c r="NEJ236" s="26"/>
      <c r="NEK236" s="26"/>
      <c r="NEL236" s="26"/>
      <c r="NEM236" s="26"/>
      <c r="NEN236" s="26"/>
      <c r="NEO236" s="26"/>
      <c r="NEP236" s="26"/>
      <c r="NEQ236" s="26"/>
      <c r="NER236" s="26"/>
      <c r="NES236" s="26"/>
      <c r="NET236" s="26"/>
      <c r="NEU236" s="26"/>
      <c r="NEV236" s="26"/>
      <c r="NEW236" s="26"/>
      <c r="NEX236" s="26"/>
      <c r="NEY236" s="26"/>
      <c r="NEZ236" s="26"/>
      <c r="NFA236" s="26"/>
      <c r="NFB236" s="26"/>
      <c r="NFC236" s="26"/>
      <c r="NFD236" s="26"/>
      <c r="NFE236" s="26"/>
      <c r="NFF236" s="26"/>
      <c r="NFG236" s="26"/>
      <c r="NFH236" s="26"/>
      <c r="NFI236" s="26"/>
      <c r="NFJ236" s="26"/>
      <c r="NFK236" s="26"/>
      <c r="NFL236" s="26"/>
      <c r="NFM236" s="26"/>
      <c r="NFN236" s="26"/>
      <c r="NFO236" s="26"/>
      <c r="NFP236" s="26"/>
      <c r="NFQ236" s="26"/>
      <c r="NFR236" s="26"/>
      <c r="NFS236" s="26"/>
      <c r="NFT236" s="26"/>
      <c r="NFU236" s="26"/>
      <c r="NFV236" s="26"/>
      <c r="NFW236" s="26"/>
      <c r="NFX236" s="26"/>
      <c r="NFY236" s="26"/>
      <c r="NFZ236" s="26"/>
      <c r="NGA236" s="26"/>
      <c r="NGB236" s="26"/>
      <c r="NGC236" s="26"/>
      <c r="NGD236" s="26"/>
      <c r="NGE236" s="26"/>
      <c r="NGF236" s="26"/>
      <c r="NGG236" s="26"/>
      <c r="NGH236" s="26"/>
      <c r="NGI236" s="26"/>
      <c r="NGJ236" s="26"/>
      <c r="NGK236" s="26"/>
      <c r="NGL236" s="26"/>
      <c r="NGM236" s="26"/>
      <c r="NGN236" s="26"/>
      <c r="NGO236" s="26"/>
      <c r="NGP236" s="26"/>
      <c r="NGQ236" s="26"/>
      <c r="NGR236" s="26"/>
      <c r="NGS236" s="26"/>
      <c r="NGT236" s="26"/>
      <c r="NGU236" s="26"/>
      <c r="NGV236" s="26"/>
      <c r="NGW236" s="26"/>
      <c r="NGX236" s="26"/>
      <c r="NGY236" s="26"/>
      <c r="NGZ236" s="26"/>
      <c r="NHA236" s="26"/>
      <c r="NHB236" s="26"/>
      <c r="NHC236" s="26"/>
      <c r="NHD236" s="26"/>
      <c r="NHE236" s="26"/>
      <c r="NHF236" s="26"/>
      <c r="NHG236" s="26"/>
      <c r="NHH236" s="26"/>
      <c r="NHI236" s="26"/>
      <c r="NHJ236" s="26"/>
      <c r="NHK236" s="26"/>
      <c r="NHL236" s="26"/>
      <c r="NHM236" s="26"/>
      <c r="NHN236" s="26"/>
      <c r="NHO236" s="26"/>
      <c r="NHP236" s="26"/>
      <c r="NHQ236" s="26"/>
      <c r="NHR236" s="26"/>
      <c r="NHS236" s="26"/>
      <c r="NHT236" s="26"/>
      <c r="NHU236" s="26"/>
      <c r="NHV236" s="26"/>
      <c r="NHW236" s="26"/>
      <c r="NHX236" s="26"/>
      <c r="NHY236" s="26"/>
      <c r="NHZ236" s="26"/>
      <c r="NIA236" s="26"/>
      <c r="NIB236" s="26"/>
      <c r="NIC236" s="26"/>
      <c r="NID236" s="26"/>
      <c r="NIE236" s="26"/>
      <c r="NIF236" s="26"/>
      <c r="NIG236" s="26"/>
      <c r="NIH236" s="26"/>
      <c r="NII236" s="26"/>
      <c r="NIJ236" s="26"/>
      <c r="NIK236" s="26"/>
      <c r="NIL236" s="26"/>
      <c r="NIM236" s="26"/>
      <c r="NIN236" s="26"/>
      <c r="NIO236" s="26"/>
      <c r="NIP236" s="26"/>
      <c r="NIQ236" s="26"/>
      <c r="NIR236" s="26"/>
      <c r="NIS236" s="26"/>
      <c r="NIT236" s="26"/>
      <c r="NIU236" s="26"/>
      <c r="NIV236" s="26"/>
      <c r="NIW236" s="26"/>
      <c r="NIX236" s="26"/>
      <c r="NIY236" s="26"/>
      <c r="NIZ236" s="26"/>
      <c r="NJA236" s="26"/>
      <c r="NJB236" s="26"/>
      <c r="NJC236" s="26"/>
      <c r="NJD236" s="26"/>
      <c r="NJE236" s="26"/>
      <c r="NJF236" s="26"/>
      <c r="NJG236" s="26"/>
      <c r="NJH236" s="26"/>
      <c r="NJI236" s="26"/>
      <c r="NJJ236" s="26"/>
      <c r="NJK236" s="26"/>
      <c r="NJL236" s="26"/>
      <c r="NJM236" s="26"/>
      <c r="NJN236" s="26"/>
      <c r="NJO236" s="26"/>
      <c r="NJP236" s="26"/>
      <c r="NJQ236" s="26"/>
      <c r="NJR236" s="26"/>
      <c r="NJS236" s="26"/>
      <c r="NJT236" s="26"/>
      <c r="NJU236" s="26"/>
      <c r="NJV236" s="26"/>
      <c r="NJW236" s="26"/>
      <c r="NJX236" s="26"/>
      <c r="NJY236" s="26"/>
      <c r="NJZ236" s="26"/>
      <c r="NKA236" s="26"/>
      <c r="NKB236" s="26"/>
      <c r="NKC236" s="26"/>
      <c r="NKD236" s="26"/>
      <c r="NKE236" s="26"/>
      <c r="NKF236" s="26"/>
      <c r="NKG236" s="26"/>
      <c r="NKH236" s="26"/>
      <c r="NKI236" s="26"/>
      <c r="NKJ236" s="26"/>
      <c r="NKK236" s="26"/>
      <c r="NKL236" s="26"/>
      <c r="NKM236" s="26"/>
      <c r="NKN236" s="26"/>
      <c r="NKO236" s="26"/>
      <c r="NKP236" s="26"/>
      <c r="NKQ236" s="26"/>
      <c r="NKR236" s="26"/>
      <c r="NKS236" s="26"/>
      <c r="NKT236" s="26"/>
      <c r="NKU236" s="26"/>
      <c r="NKV236" s="26"/>
      <c r="NKW236" s="26"/>
      <c r="NKX236" s="26"/>
      <c r="NKY236" s="26"/>
      <c r="NKZ236" s="26"/>
      <c r="NLA236" s="26"/>
      <c r="NLB236" s="26"/>
      <c r="NLC236" s="26"/>
      <c r="NLD236" s="26"/>
      <c r="NLE236" s="26"/>
      <c r="NLF236" s="26"/>
      <c r="NLG236" s="26"/>
      <c r="NLH236" s="26"/>
      <c r="NLI236" s="26"/>
      <c r="NLJ236" s="26"/>
      <c r="NLK236" s="26"/>
      <c r="NLL236" s="26"/>
      <c r="NLM236" s="26"/>
      <c r="NLN236" s="26"/>
      <c r="NLO236" s="26"/>
      <c r="NLP236" s="26"/>
      <c r="NLQ236" s="26"/>
      <c r="NLR236" s="26"/>
      <c r="NLS236" s="26"/>
      <c r="NLT236" s="26"/>
      <c r="NLU236" s="26"/>
      <c r="NLV236" s="26"/>
      <c r="NLW236" s="26"/>
      <c r="NLX236" s="26"/>
      <c r="NLY236" s="26"/>
      <c r="NLZ236" s="26"/>
      <c r="NMA236" s="26"/>
      <c r="NMB236" s="26"/>
      <c r="NMC236" s="26"/>
      <c r="NMD236" s="26"/>
      <c r="NME236" s="26"/>
      <c r="NMF236" s="26"/>
      <c r="NMG236" s="26"/>
      <c r="NMH236" s="26"/>
      <c r="NMI236" s="26"/>
      <c r="NMJ236" s="26"/>
      <c r="NMK236" s="26"/>
      <c r="NML236" s="26"/>
      <c r="NMM236" s="26"/>
      <c r="NMN236" s="26"/>
      <c r="NMO236" s="26"/>
      <c r="NMP236" s="26"/>
      <c r="NMQ236" s="26"/>
      <c r="NMR236" s="26"/>
      <c r="NMS236" s="26"/>
      <c r="NMT236" s="26"/>
      <c r="NMU236" s="26"/>
      <c r="NMV236" s="26"/>
      <c r="NMW236" s="26"/>
      <c r="NMX236" s="26"/>
      <c r="NMY236" s="26"/>
      <c r="NMZ236" s="26"/>
      <c r="NNA236" s="26"/>
      <c r="NNB236" s="26"/>
      <c r="NNC236" s="26"/>
      <c r="NND236" s="26"/>
      <c r="NNE236" s="26"/>
      <c r="NNF236" s="26"/>
      <c r="NNG236" s="26"/>
      <c r="NNH236" s="26"/>
      <c r="NNI236" s="26"/>
      <c r="NNJ236" s="26"/>
      <c r="NNK236" s="26"/>
      <c r="NNL236" s="26"/>
      <c r="NNM236" s="26"/>
      <c r="NNN236" s="26"/>
      <c r="NNO236" s="26"/>
      <c r="NNP236" s="26"/>
      <c r="NNQ236" s="26"/>
      <c r="NNR236" s="26"/>
      <c r="NNS236" s="26"/>
      <c r="NNT236" s="26"/>
      <c r="NNU236" s="26"/>
      <c r="NNV236" s="26"/>
      <c r="NNW236" s="26"/>
      <c r="NNX236" s="26"/>
      <c r="NNY236" s="26"/>
      <c r="NNZ236" s="26"/>
      <c r="NOA236" s="26"/>
      <c r="NOB236" s="26"/>
      <c r="NOC236" s="26"/>
      <c r="NOD236" s="26"/>
      <c r="NOE236" s="26"/>
      <c r="NOF236" s="26"/>
      <c r="NOG236" s="26"/>
      <c r="NOH236" s="26"/>
      <c r="NOI236" s="26"/>
      <c r="NOJ236" s="26"/>
      <c r="NOK236" s="26"/>
      <c r="NOL236" s="26"/>
      <c r="NOM236" s="26"/>
      <c r="NON236" s="26"/>
      <c r="NOO236" s="26"/>
      <c r="NOP236" s="26"/>
      <c r="NOQ236" s="26"/>
      <c r="NOR236" s="26"/>
      <c r="NOS236" s="26"/>
      <c r="NOT236" s="26"/>
      <c r="NOU236" s="26"/>
      <c r="NOV236" s="26"/>
      <c r="NOW236" s="26"/>
      <c r="NOX236" s="26"/>
      <c r="NOY236" s="26"/>
      <c r="NOZ236" s="26"/>
      <c r="NPA236" s="26"/>
      <c r="NPB236" s="26"/>
      <c r="NPC236" s="26"/>
      <c r="NPD236" s="26"/>
      <c r="NPE236" s="26"/>
      <c r="NPF236" s="26"/>
      <c r="NPG236" s="26"/>
      <c r="NPH236" s="26"/>
      <c r="NPI236" s="26"/>
      <c r="NPJ236" s="26"/>
      <c r="NPK236" s="26"/>
      <c r="NPL236" s="26"/>
      <c r="NPM236" s="26"/>
      <c r="NPN236" s="26"/>
      <c r="NPO236" s="26"/>
      <c r="NPP236" s="26"/>
      <c r="NPQ236" s="26"/>
      <c r="NPR236" s="26"/>
      <c r="NPS236" s="26"/>
      <c r="NPT236" s="26"/>
      <c r="NPU236" s="26"/>
      <c r="NPV236" s="26"/>
      <c r="NPW236" s="26"/>
      <c r="NPX236" s="26"/>
      <c r="NPY236" s="26"/>
      <c r="NPZ236" s="26"/>
      <c r="NQA236" s="26"/>
      <c r="NQB236" s="26"/>
      <c r="NQC236" s="26"/>
      <c r="NQD236" s="26"/>
      <c r="NQE236" s="26"/>
      <c r="NQF236" s="26"/>
      <c r="NQG236" s="26"/>
      <c r="NQH236" s="26"/>
      <c r="NQI236" s="26"/>
      <c r="NQJ236" s="26"/>
      <c r="NQK236" s="26"/>
      <c r="NQL236" s="26"/>
      <c r="NQM236" s="26"/>
      <c r="NQN236" s="26"/>
      <c r="NQO236" s="26"/>
      <c r="NQP236" s="26"/>
      <c r="NQQ236" s="26"/>
      <c r="NQR236" s="26"/>
      <c r="NQS236" s="26"/>
      <c r="NQT236" s="26"/>
      <c r="NQU236" s="26"/>
      <c r="NQV236" s="26"/>
      <c r="NQW236" s="26"/>
      <c r="NQX236" s="26"/>
      <c r="NQY236" s="26"/>
      <c r="NQZ236" s="26"/>
      <c r="NRA236" s="26"/>
      <c r="NRB236" s="26"/>
      <c r="NRC236" s="26"/>
      <c r="NRD236" s="26"/>
      <c r="NRE236" s="26"/>
      <c r="NRF236" s="26"/>
      <c r="NRG236" s="26"/>
      <c r="NRH236" s="26"/>
      <c r="NRI236" s="26"/>
      <c r="NRJ236" s="26"/>
      <c r="NRK236" s="26"/>
      <c r="NRL236" s="26"/>
      <c r="NRM236" s="26"/>
      <c r="NRN236" s="26"/>
      <c r="NRO236" s="26"/>
      <c r="NRP236" s="26"/>
      <c r="NRQ236" s="26"/>
      <c r="NRR236" s="26"/>
      <c r="NRS236" s="26"/>
      <c r="NRT236" s="26"/>
      <c r="NRU236" s="26"/>
      <c r="NRV236" s="26"/>
      <c r="NRW236" s="26"/>
      <c r="NRX236" s="26"/>
      <c r="NRY236" s="26"/>
      <c r="NRZ236" s="26"/>
      <c r="NSA236" s="26"/>
      <c r="NSB236" s="26"/>
      <c r="NSC236" s="26"/>
      <c r="NSD236" s="26"/>
      <c r="NSE236" s="26"/>
      <c r="NSF236" s="26"/>
      <c r="NSG236" s="26"/>
      <c r="NSH236" s="26"/>
      <c r="NSI236" s="26"/>
      <c r="NSJ236" s="26"/>
      <c r="NSK236" s="26"/>
      <c r="NSL236" s="26"/>
      <c r="NSM236" s="26"/>
      <c r="NSN236" s="26"/>
      <c r="NSO236" s="26"/>
      <c r="NSP236" s="26"/>
      <c r="NSQ236" s="26"/>
      <c r="NSR236" s="26"/>
      <c r="NSS236" s="26"/>
      <c r="NST236" s="26"/>
      <c r="NSU236" s="26"/>
      <c r="NSV236" s="26"/>
      <c r="NSW236" s="26"/>
      <c r="NSX236" s="26"/>
      <c r="NSY236" s="26"/>
      <c r="NSZ236" s="26"/>
      <c r="NTA236" s="26"/>
      <c r="NTB236" s="26"/>
      <c r="NTC236" s="26"/>
      <c r="NTD236" s="26"/>
      <c r="NTE236" s="26"/>
      <c r="NTF236" s="26"/>
      <c r="NTG236" s="26"/>
      <c r="NTH236" s="26"/>
      <c r="NTI236" s="26"/>
      <c r="NTJ236" s="26"/>
      <c r="NTK236" s="26"/>
      <c r="NTL236" s="26"/>
      <c r="NTM236" s="26"/>
      <c r="NTN236" s="26"/>
      <c r="NTO236" s="26"/>
      <c r="NTP236" s="26"/>
      <c r="NTQ236" s="26"/>
      <c r="NTR236" s="26"/>
      <c r="NTS236" s="26"/>
      <c r="NTT236" s="26"/>
      <c r="NTU236" s="26"/>
      <c r="NTV236" s="26"/>
      <c r="NTW236" s="26"/>
      <c r="NTX236" s="26"/>
      <c r="NTY236" s="26"/>
      <c r="NTZ236" s="26"/>
      <c r="NUA236" s="26"/>
      <c r="NUB236" s="26"/>
      <c r="NUC236" s="26"/>
      <c r="NUD236" s="26"/>
      <c r="NUE236" s="26"/>
      <c r="NUF236" s="26"/>
      <c r="NUG236" s="26"/>
      <c r="NUH236" s="26"/>
      <c r="NUI236" s="26"/>
      <c r="NUJ236" s="26"/>
      <c r="NUK236" s="26"/>
      <c r="NUL236" s="26"/>
      <c r="NUM236" s="26"/>
      <c r="NUN236" s="26"/>
      <c r="NUO236" s="26"/>
      <c r="NUP236" s="26"/>
      <c r="NUQ236" s="26"/>
      <c r="NUR236" s="26"/>
      <c r="NUS236" s="26"/>
      <c r="NUT236" s="26"/>
      <c r="NUU236" s="26"/>
      <c r="NUV236" s="26"/>
      <c r="NUW236" s="26"/>
      <c r="NUX236" s="26"/>
      <c r="NUY236" s="26"/>
      <c r="NUZ236" s="26"/>
      <c r="NVA236" s="26"/>
      <c r="NVB236" s="26"/>
      <c r="NVC236" s="26"/>
      <c r="NVD236" s="26"/>
      <c r="NVE236" s="26"/>
      <c r="NVF236" s="26"/>
      <c r="NVG236" s="26"/>
      <c r="NVH236" s="26"/>
      <c r="NVI236" s="26"/>
      <c r="NVJ236" s="26"/>
      <c r="NVK236" s="26"/>
      <c r="NVL236" s="26"/>
      <c r="NVM236" s="26"/>
      <c r="NVN236" s="26"/>
      <c r="NVO236" s="26"/>
      <c r="NVP236" s="26"/>
      <c r="NVQ236" s="26"/>
      <c r="NVR236" s="26"/>
      <c r="NVS236" s="26"/>
      <c r="NVT236" s="26"/>
      <c r="NVU236" s="26"/>
      <c r="NVV236" s="26"/>
      <c r="NVW236" s="26"/>
      <c r="NVX236" s="26"/>
      <c r="NVY236" s="26"/>
      <c r="NVZ236" s="26"/>
      <c r="NWA236" s="26"/>
      <c r="NWB236" s="26"/>
      <c r="NWC236" s="26"/>
      <c r="NWD236" s="26"/>
      <c r="NWE236" s="26"/>
      <c r="NWF236" s="26"/>
      <c r="NWG236" s="26"/>
      <c r="NWH236" s="26"/>
      <c r="NWI236" s="26"/>
      <c r="NWJ236" s="26"/>
      <c r="NWK236" s="26"/>
      <c r="NWL236" s="26"/>
      <c r="NWM236" s="26"/>
      <c r="NWN236" s="26"/>
      <c r="NWO236" s="26"/>
      <c r="NWP236" s="26"/>
      <c r="NWQ236" s="26"/>
      <c r="NWR236" s="26"/>
      <c r="NWS236" s="26"/>
      <c r="NWT236" s="26"/>
      <c r="NWU236" s="26"/>
      <c r="NWV236" s="26"/>
      <c r="NWW236" s="26"/>
      <c r="NWX236" s="26"/>
      <c r="NWY236" s="26"/>
      <c r="NWZ236" s="26"/>
      <c r="NXA236" s="26"/>
      <c r="NXB236" s="26"/>
      <c r="NXC236" s="26"/>
      <c r="NXD236" s="26"/>
      <c r="NXE236" s="26"/>
      <c r="NXF236" s="26"/>
      <c r="NXG236" s="26"/>
      <c r="NXH236" s="26"/>
      <c r="NXI236" s="26"/>
      <c r="NXJ236" s="26"/>
      <c r="NXK236" s="26"/>
      <c r="NXL236" s="26"/>
      <c r="NXM236" s="26"/>
      <c r="NXN236" s="26"/>
      <c r="NXO236" s="26"/>
      <c r="NXP236" s="26"/>
      <c r="NXQ236" s="26"/>
      <c r="NXR236" s="26"/>
      <c r="NXS236" s="26"/>
      <c r="NXT236" s="26"/>
      <c r="NXU236" s="26"/>
      <c r="NXV236" s="26"/>
      <c r="NXW236" s="26"/>
      <c r="NXX236" s="26"/>
      <c r="NXY236" s="26"/>
      <c r="NXZ236" s="26"/>
      <c r="NYA236" s="26"/>
      <c r="NYB236" s="26"/>
      <c r="NYC236" s="26"/>
      <c r="NYD236" s="26"/>
      <c r="NYE236" s="26"/>
      <c r="NYF236" s="26"/>
      <c r="NYG236" s="26"/>
      <c r="NYH236" s="26"/>
      <c r="NYI236" s="26"/>
      <c r="NYJ236" s="26"/>
      <c r="NYK236" s="26"/>
      <c r="NYL236" s="26"/>
      <c r="NYM236" s="26"/>
      <c r="NYN236" s="26"/>
      <c r="NYO236" s="26"/>
      <c r="NYP236" s="26"/>
      <c r="NYQ236" s="26"/>
      <c r="NYR236" s="26"/>
      <c r="NYS236" s="26"/>
      <c r="NYT236" s="26"/>
      <c r="NYU236" s="26"/>
      <c r="NYV236" s="26"/>
      <c r="NYW236" s="26"/>
      <c r="NYX236" s="26"/>
      <c r="NYY236" s="26"/>
      <c r="NYZ236" s="26"/>
      <c r="NZA236" s="26"/>
      <c r="NZB236" s="26"/>
      <c r="NZC236" s="26"/>
      <c r="NZD236" s="26"/>
      <c r="NZE236" s="26"/>
      <c r="NZF236" s="26"/>
      <c r="NZG236" s="26"/>
      <c r="NZH236" s="26"/>
      <c r="NZI236" s="26"/>
      <c r="NZJ236" s="26"/>
      <c r="NZK236" s="26"/>
      <c r="NZL236" s="26"/>
      <c r="NZM236" s="26"/>
      <c r="NZN236" s="26"/>
      <c r="NZO236" s="26"/>
      <c r="NZP236" s="26"/>
      <c r="NZQ236" s="26"/>
      <c r="NZR236" s="26"/>
      <c r="NZS236" s="26"/>
      <c r="NZT236" s="26"/>
      <c r="NZU236" s="26"/>
      <c r="NZV236" s="26"/>
      <c r="NZW236" s="26"/>
      <c r="NZX236" s="26"/>
      <c r="NZY236" s="26"/>
      <c r="NZZ236" s="26"/>
      <c r="OAA236" s="26"/>
      <c r="OAB236" s="26"/>
      <c r="OAC236" s="26"/>
      <c r="OAD236" s="26"/>
      <c r="OAE236" s="26"/>
      <c r="OAF236" s="26"/>
      <c r="OAG236" s="26"/>
      <c r="OAH236" s="26"/>
      <c r="OAI236" s="26"/>
      <c r="OAJ236" s="26"/>
      <c r="OAK236" s="26"/>
      <c r="OAL236" s="26"/>
      <c r="OAM236" s="26"/>
      <c r="OAN236" s="26"/>
      <c r="OAO236" s="26"/>
      <c r="OAP236" s="26"/>
      <c r="OAQ236" s="26"/>
      <c r="OAR236" s="26"/>
      <c r="OAS236" s="26"/>
      <c r="OAT236" s="26"/>
      <c r="OAU236" s="26"/>
      <c r="OAV236" s="26"/>
      <c r="OAW236" s="26"/>
      <c r="OAX236" s="26"/>
      <c r="OAY236" s="26"/>
      <c r="OAZ236" s="26"/>
      <c r="OBA236" s="26"/>
      <c r="OBB236" s="26"/>
      <c r="OBC236" s="26"/>
      <c r="OBD236" s="26"/>
      <c r="OBE236" s="26"/>
      <c r="OBF236" s="26"/>
      <c r="OBG236" s="26"/>
      <c r="OBH236" s="26"/>
      <c r="OBI236" s="26"/>
      <c r="OBJ236" s="26"/>
      <c r="OBK236" s="26"/>
      <c r="OBL236" s="26"/>
      <c r="OBM236" s="26"/>
      <c r="OBN236" s="26"/>
      <c r="OBO236" s="26"/>
      <c r="OBP236" s="26"/>
      <c r="OBQ236" s="26"/>
      <c r="OBR236" s="26"/>
      <c r="OBS236" s="26"/>
      <c r="OBT236" s="26"/>
      <c r="OBU236" s="26"/>
      <c r="OBV236" s="26"/>
      <c r="OBW236" s="26"/>
      <c r="OBX236" s="26"/>
      <c r="OBY236" s="26"/>
      <c r="OBZ236" s="26"/>
      <c r="OCA236" s="26"/>
      <c r="OCB236" s="26"/>
      <c r="OCC236" s="26"/>
      <c r="OCD236" s="26"/>
      <c r="OCE236" s="26"/>
      <c r="OCF236" s="26"/>
      <c r="OCG236" s="26"/>
      <c r="OCH236" s="26"/>
      <c r="OCI236" s="26"/>
      <c r="OCJ236" s="26"/>
      <c r="OCK236" s="26"/>
      <c r="OCL236" s="26"/>
      <c r="OCM236" s="26"/>
      <c r="OCN236" s="26"/>
      <c r="OCO236" s="26"/>
      <c r="OCP236" s="26"/>
      <c r="OCQ236" s="26"/>
      <c r="OCR236" s="26"/>
      <c r="OCS236" s="26"/>
      <c r="OCT236" s="26"/>
      <c r="OCU236" s="26"/>
      <c r="OCV236" s="26"/>
      <c r="OCW236" s="26"/>
      <c r="OCX236" s="26"/>
      <c r="OCY236" s="26"/>
      <c r="OCZ236" s="26"/>
      <c r="ODA236" s="26"/>
      <c r="ODB236" s="26"/>
      <c r="ODC236" s="26"/>
      <c r="ODD236" s="26"/>
      <c r="ODE236" s="26"/>
      <c r="ODF236" s="26"/>
      <c r="ODG236" s="26"/>
      <c r="ODH236" s="26"/>
      <c r="ODI236" s="26"/>
      <c r="ODJ236" s="26"/>
      <c r="ODK236" s="26"/>
      <c r="ODL236" s="26"/>
      <c r="ODM236" s="26"/>
      <c r="ODN236" s="26"/>
      <c r="ODO236" s="26"/>
      <c r="ODP236" s="26"/>
      <c r="ODQ236" s="26"/>
      <c r="ODR236" s="26"/>
      <c r="ODS236" s="26"/>
      <c r="ODT236" s="26"/>
      <c r="ODU236" s="26"/>
      <c r="ODV236" s="26"/>
      <c r="ODW236" s="26"/>
      <c r="ODX236" s="26"/>
      <c r="ODY236" s="26"/>
      <c r="ODZ236" s="26"/>
      <c r="OEA236" s="26"/>
      <c r="OEB236" s="26"/>
      <c r="OEC236" s="26"/>
      <c r="OED236" s="26"/>
      <c r="OEE236" s="26"/>
      <c r="OEF236" s="26"/>
      <c r="OEG236" s="26"/>
      <c r="OEH236" s="26"/>
      <c r="OEI236" s="26"/>
      <c r="OEJ236" s="26"/>
      <c r="OEK236" s="26"/>
      <c r="OEL236" s="26"/>
      <c r="OEM236" s="26"/>
      <c r="OEN236" s="26"/>
      <c r="OEO236" s="26"/>
      <c r="OEP236" s="26"/>
      <c r="OEQ236" s="26"/>
      <c r="OER236" s="26"/>
      <c r="OES236" s="26"/>
      <c r="OET236" s="26"/>
      <c r="OEU236" s="26"/>
      <c r="OEV236" s="26"/>
      <c r="OEW236" s="26"/>
      <c r="OEX236" s="26"/>
      <c r="OEY236" s="26"/>
      <c r="OEZ236" s="26"/>
      <c r="OFA236" s="26"/>
      <c r="OFB236" s="26"/>
      <c r="OFC236" s="26"/>
      <c r="OFD236" s="26"/>
      <c r="OFE236" s="26"/>
      <c r="OFF236" s="26"/>
      <c r="OFG236" s="26"/>
      <c r="OFH236" s="26"/>
      <c r="OFI236" s="26"/>
      <c r="OFJ236" s="26"/>
      <c r="OFK236" s="26"/>
      <c r="OFL236" s="26"/>
      <c r="OFM236" s="26"/>
      <c r="OFN236" s="26"/>
      <c r="OFO236" s="26"/>
      <c r="OFP236" s="26"/>
      <c r="OFQ236" s="26"/>
      <c r="OFR236" s="26"/>
      <c r="OFS236" s="26"/>
      <c r="OFT236" s="26"/>
      <c r="OFU236" s="26"/>
      <c r="OFV236" s="26"/>
      <c r="OFW236" s="26"/>
      <c r="OFX236" s="26"/>
      <c r="OFY236" s="26"/>
      <c r="OFZ236" s="26"/>
      <c r="OGA236" s="26"/>
      <c r="OGB236" s="26"/>
      <c r="OGC236" s="26"/>
      <c r="OGD236" s="26"/>
      <c r="OGE236" s="26"/>
      <c r="OGF236" s="26"/>
      <c r="OGG236" s="26"/>
      <c r="OGH236" s="26"/>
      <c r="OGI236" s="26"/>
      <c r="OGJ236" s="26"/>
      <c r="OGK236" s="26"/>
      <c r="OGL236" s="26"/>
      <c r="OGM236" s="26"/>
      <c r="OGN236" s="26"/>
      <c r="OGO236" s="26"/>
      <c r="OGP236" s="26"/>
      <c r="OGQ236" s="26"/>
      <c r="OGR236" s="26"/>
      <c r="OGS236" s="26"/>
      <c r="OGT236" s="26"/>
      <c r="OGU236" s="26"/>
      <c r="OGV236" s="26"/>
      <c r="OGW236" s="26"/>
      <c r="OGX236" s="26"/>
      <c r="OGY236" s="26"/>
      <c r="OGZ236" s="26"/>
      <c r="OHA236" s="26"/>
      <c r="OHB236" s="26"/>
      <c r="OHC236" s="26"/>
      <c r="OHD236" s="26"/>
      <c r="OHE236" s="26"/>
      <c r="OHF236" s="26"/>
      <c r="OHG236" s="26"/>
      <c r="OHH236" s="26"/>
      <c r="OHI236" s="26"/>
      <c r="OHJ236" s="26"/>
      <c r="OHK236" s="26"/>
      <c r="OHL236" s="26"/>
      <c r="OHM236" s="26"/>
      <c r="OHN236" s="26"/>
      <c r="OHO236" s="26"/>
      <c r="OHP236" s="26"/>
      <c r="OHQ236" s="26"/>
      <c r="OHR236" s="26"/>
      <c r="OHS236" s="26"/>
      <c r="OHT236" s="26"/>
      <c r="OHU236" s="26"/>
      <c r="OHV236" s="26"/>
      <c r="OHW236" s="26"/>
      <c r="OHX236" s="26"/>
      <c r="OHY236" s="26"/>
      <c r="OHZ236" s="26"/>
      <c r="OIA236" s="26"/>
      <c r="OIB236" s="26"/>
      <c r="OIC236" s="26"/>
      <c r="OID236" s="26"/>
      <c r="OIE236" s="26"/>
      <c r="OIF236" s="26"/>
      <c r="OIG236" s="26"/>
      <c r="OIH236" s="26"/>
      <c r="OII236" s="26"/>
      <c r="OIJ236" s="26"/>
      <c r="OIK236" s="26"/>
      <c r="OIL236" s="26"/>
      <c r="OIM236" s="26"/>
      <c r="OIN236" s="26"/>
      <c r="OIO236" s="26"/>
      <c r="OIP236" s="26"/>
      <c r="OIQ236" s="26"/>
      <c r="OIR236" s="26"/>
      <c r="OIS236" s="26"/>
      <c r="OIT236" s="26"/>
      <c r="OIU236" s="26"/>
      <c r="OIV236" s="26"/>
      <c r="OIW236" s="26"/>
      <c r="OIX236" s="26"/>
      <c r="OIY236" s="26"/>
      <c r="OIZ236" s="26"/>
      <c r="OJA236" s="26"/>
      <c r="OJB236" s="26"/>
      <c r="OJC236" s="26"/>
      <c r="OJD236" s="26"/>
      <c r="OJE236" s="26"/>
      <c r="OJF236" s="26"/>
      <c r="OJG236" s="26"/>
      <c r="OJH236" s="26"/>
      <c r="OJI236" s="26"/>
      <c r="OJJ236" s="26"/>
      <c r="OJK236" s="26"/>
      <c r="OJL236" s="26"/>
      <c r="OJM236" s="26"/>
      <c r="OJN236" s="26"/>
      <c r="OJO236" s="26"/>
      <c r="OJP236" s="26"/>
      <c r="OJQ236" s="26"/>
      <c r="OJR236" s="26"/>
      <c r="OJS236" s="26"/>
      <c r="OJT236" s="26"/>
      <c r="OJU236" s="26"/>
      <c r="OJV236" s="26"/>
      <c r="OJW236" s="26"/>
      <c r="OJX236" s="26"/>
      <c r="OJY236" s="26"/>
      <c r="OJZ236" s="26"/>
      <c r="OKA236" s="26"/>
      <c r="OKB236" s="26"/>
      <c r="OKC236" s="26"/>
      <c r="OKD236" s="26"/>
      <c r="OKE236" s="26"/>
      <c r="OKF236" s="26"/>
      <c r="OKG236" s="26"/>
      <c r="OKH236" s="26"/>
      <c r="OKI236" s="26"/>
      <c r="OKJ236" s="26"/>
      <c r="OKK236" s="26"/>
      <c r="OKL236" s="26"/>
      <c r="OKM236" s="26"/>
      <c r="OKN236" s="26"/>
      <c r="OKO236" s="26"/>
      <c r="OKP236" s="26"/>
      <c r="OKQ236" s="26"/>
      <c r="OKR236" s="26"/>
      <c r="OKS236" s="26"/>
      <c r="OKT236" s="26"/>
      <c r="OKU236" s="26"/>
      <c r="OKV236" s="26"/>
      <c r="OKW236" s="26"/>
      <c r="OKX236" s="26"/>
      <c r="OKY236" s="26"/>
      <c r="OKZ236" s="26"/>
      <c r="OLA236" s="26"/>
      <c r="OLB236" s="26"/>
      <c r="OLC236" s="26"/>
      <c r="OLD236" s="26"/>
      <c r="OLE236" s="26"/>
      <c r="OLF236" s="26"/>
      <c r="OLG236" s="26"/>
      <c r="OLH236" s="26"/>
      <c r="OLI236" s="26"/>
      <c r="OLJ236" s="26"/>
      <c r="OLK236" s="26"/>
      <c r="OLL236" s="26"/>
      <c r="OLM236" s="26"/>
      <c r="OLN236" s="26"/>
      <c r="OLO236" s="26"/>
      <c r="OLP236" s="26"/>
      <c r="OLQ236" s="26"/>
      <c r="OLR236" s="26"/>
      <c r="OLS236" s="26"/>
      <c r="OLT236" s="26"/>
      <c r="OLU236" s="26"/>
      <c r="OLV236" s="26"/>
      <c r="OLW236" s="26"/>
      <c r="OLX236" s="26"/>
      <c r="OLY236" s="26"/>
      <c r="OLZ236" s="26"/>
      <c r="OMA236" s="26"/>
      <c r="OMB236" s="26"/>
      <c r="OMC236" s="26"/>
      <c r="OMD236" s="26"/>
      <c r="OME236" s="26"/>
      <c r="OMF236" s="26"/>
      <c r="OMG236" s="26"/>
      <c r="OMH236" s="26"/>
      <c r="OMI236" s="26"/>
      <c r="OMJ236" s="26"/>
      <c r="OMK236" s="26"/>
      <c r="OML236" s="26"/>
      <c r="OMM236" s="26"/>
      <c r="OMN236" s="26"/>
      <c r="OMO236" s="26"/>
      <c r="OMP236" s="26"/>
      <c r="OMQ236" s="26"/>
      <c r="OMR236" s="26"/>
      <c r="OMS236" s="26"/>
      <c r="OMT236" s="26"/>
      <c r="OMU236" s="26"/>
      <c r="OMV236" s="26"/>
      <c r="OMW236" s="26"/>
      <c r="OMX236" s="26"/>
      <c r="OMY236" s="26"/>
      <c r="OMZ236" s="26"/>
      <c r="ONA236" s="26"/>
      <c r="ONB236" s="26"/>
      <c r="ONC236" s="26"/>
      <c r="OND236" s="26"/>
      <c r="ONE236" s="26"/>
      <c r="ONF236" s="26"/>
      <c r="ONG236" s="26"/>
      <c r="ONH236" s="26"/>
      <c r="ONI236" s="26"/>
      <c r="ONJ236" s="26"/>
      <c r="ONK236" s="26"/>
      <c r="ONL236" s="26"/>
      <c r="ONM236" s="26"/>
      <c r="ONN236" s="26"/>
      <c r="ONO236" s="26"/>
      <c r="ONP236" s="26"/>
      <c r="ONQ236" s="26"/>
      <c r="ONR236" s="26"/>
      <c r="ONS236" s="26"/>
      <c r="ONT236" s="26"/>
      <c r="ONU236" s="26"/>
      <c r="ONV236" s="26"/>
      <c r="ONW236" s="26"/>
      <c r="ONX236" s="26"/>
      <c r="ONY236" s="26"/>
      <c r="ONZ236" s="26"/>
      <c r="OOA236" s="26"/>
      <c r="OOB236" s="26"/>
      <c r="OOC236" s="26"/>
      <c r="OOD236" s="26"/>
      <c r="OOE236" s="26"/>
      <c r="OOF236" s="26"/>
      <c r="OOG236" s="26"/>
      <c r="OOH236" s="26"/>
      <c r="OOI236" s="26"/>
      <c r="OOJ236" s="26"/>
      <c r="OOK236" s="26"/>
      <c r="OOL236" s="26"/>
      <c r="OOM236" s="26"/>
      <c r="OON236" s="26"/>
      <c r="OOO236" s="26"/>
      <c r="OOP236" s="26"/>
      <c r="OOQ236" s="26"/>
      <c r="OOR236" s="26"/>
      <c r="OOS236" s="26"/>
      <c r="OOT236" s="26"/>
      <c r="OOU236" s="26"/>
      <c r="OOV236" s="26"/>
      <c r="OOW236" s="26"/>
      <c r="OOX236" s="26"/>
      <c r="OOY236" s="26"/>
      <c r="OOZ236" s="26"/>
      <c r="OPA236" s="26"/>
      <c r="OPB236" s="26"/>
      <c r="OPC236" s="26"/>
      <c r="OPD236" s="26"/>
      <c r="OPE236" s="26"/>
      <c r="OPF236" s="26"/>
      <c r="OPG236" s="26"/>
      <c r="OPH236" s="26"/>
      <c r="OPI236" s="26"/>
      <c r="OPJ236" s="26"/>
      <c r="OPK236" s="26"/>
      <c r="OPL236" s="26"/>
      <c r="OPM236" s="26"/>
      <c r="OPN236" s="26"/>
      <c r="OPO236" s="26"/>
      <c r="OPP236" s="26"/>
      <c r="OPQ236" s="26"/>
      <c r="OPR236" s="26"/>
      <c r="OPS236" s="26"/>
      <c r="OPT236" s="26"/>
      <c r="OPU236" s="26"/>
      <c r="OPV236" s="26"/>
      <c r="OPW236" s="26"/>
      <c r="OPX236" s="26"/>
      <c r="OPY236" s="26"/>
      <c r="OPZ236" s="26"/>
      <c r="OQA236" s="26"/>
      <c r="OQB236" s="26"/>
      <c r="OQC236" s="26"/>
      <c r="OQD236" s="26"/>
      <c r="OQE236" s="26"/>
      <c r="OQF236" s="26"/>
      <c r="OQG236" s="26"/>
      <c r="OQH236" s="26"/>
      <c r="OQI236" s="26"/>
      <c r="OQJ236" s="26"/>
      <c r="OQK236" s="26"/>
      <c r="OQL236" s="26"/>
      <c r="OQM236" s="26"/>
      <c r="OQN236" s="26"/>
      <c r="OQO236" s="26"/>
      <c r="OQP236" s="26"/>
      <c r="OQQ236" s="26"/>
      <c r="OQR236" s="26"/>
      <c r="OQS236" s="26"/>
      <c r="OQT236" s="26"/>
      <c r="OQU236" s="26"/>
      <c r="OQV236" s="26"/>
      <c r="OQW236" s="26"/>
      <c r="OQX236" s="26"/>
      <c r="OQY236" s="26"/>
      <c r="OQZ236" s="26"/>
      <c r="ORA236" s="26"/>
      <c r="ORB236" s="26"/>
      <c r="ORC236" s="26"/>
      <c r="ORD236" s="26"/>
      <c r="ORE236" s="26"/>
      <c r="ORF236" s="26"/>
      <c r="ORG236" s="26"/>
      <c r="ORH236" s="26"/>
      <c r="ORI236" s="26"/>
      <c r="ORJ236" s="26"/>
      <c r="ORK236" s="26"/>
      <c r="ORL236" s="26"/>
      <c r="ORM236" s="26"/>
      <c r="ORN236" s="26"/>
      <c r="ORO236" s="26"/>
      <c r="ORP236" s="26"/>
      <c r="ORQ236" s="26"/>
      <c r="ORR236" s="26"/>
      <c r="ORS236" s="26"/>
      <c r="ORT236" s="26"/>
      <c r="ORU236" s="26"/>
      <c r="ORV236" s="26"/>
      <c r="ORW236" s="26"/>
      <c r="ORX236" s="26"/>
      <c r="ORY236" s="26"/>
      <c r="ORZ236" s="26"/>
      <c r="OSA236" s="26"/>
      <c r="OSB236" s="26"/>
      <c r="OSC236" s="26"/>
      <c r="OSD236" s="26"/>
      <c r="OSE236" s="26"/>
      <c r="OSF236" s="26"/>
      <c r="OSG236" s="26"/>
      <c r="OSH236" s="26"/>
      <c r="OSI236" s="26"/>
      <c r="OSJ236" s="26"/>
      <c r="OSK236" s="26"/>
      <c r="OSL236" s="26"/>
      <c r="OSM236" s="26"/>
      <c r="OSN236" s="26"/>
      <c r="OSO236" s="26"/>
      <c r="OSP236" s="26"/>
      <c r="OSQ236" s="26"/>
      <c r="OSR236" s="26"/>
      <c r="OSS236" s="26"/>
      <c r="OST236" s="26"/>
      <c r="OSU236" s="26"/>
      <c r="OSV236" s="26"/>
      <c r="OSW236" s="26"/>
      <c r="OSX236" s="26"/>
      <c r="OSY236" s="26"/>
      <c r="OSZ236" s="26"/>
      <c r="OTA236" s="26"/>
      <c r="OTB236" s="26"/>
      <c r="OTC236" s="26"/>
      <c r="OTD236" s="26"/>
      <c r="OTE236" s="26"/>
      <c r="OTF236" s="26"/>
      <c r="OTG236" s="26"/>
      <c r="OTH236" s="26"/>
      <c r="OTI236" s="26"/>
      <c r="OTJ236" s="26"/>
      <c r="OTK236" s="26"/>
      <c r="OTL236" s="26"/>
      <c r="OTM236" s="26"/>
      <c r="OTN236" s="26"/>
      <c r="OTO236" s="26"/>
      <c r="OTP236" s="26"/>
      <c r="OTQ236" s="26"/>
      <c r="OTR236" s="26"/>
      <c r="OTS236" s="26"/>
      <c r="OTT236" s="26"/>
      <c r="OTU236" s="26"/>
      <c r="OTV236" s="26"/>
      <c r="OTW236" s="26"/>
      <c r="OTX236" s="26"/>
      <c r="OTY236" s="26"/>
      <c r="OTZ236" s="26"/>
      <c r="OUA236" s="26"/>
      <c r="OUB236" s="26"/>
      <c r="OUC236" s="26"/>
      <c r="OUD236" s="26"/>
      <c r="OUE236" s="26"/>
      <c r="OUF236" s="26"/>
      <c r="OUG236" s="26"/>
      <c r="OUH236" s="26"/>
      <c r="OUI236" s="26"/>
      <c r="OUJ236" s="26"/>
      <c r="OUK236" s="26"/>
      <c r="OUL236" s="26"/>
      <c r="OUM236" s="26"/>
      <c r="OUN236" s="26"/>
      <c r="OUO236" s="26"/>
      <c r="OUP236" s="26"/>
      <c r="OUQ236" s="26"/>
      <c r="OUR236" s="26"/>
      <c r="OUS236" s="26"/>
      <c r="OUT236" s="26"/>
      <c r="OUU236" s="26"/>
      <c r="OUV236" s="26"/>
      <c r="OUW236" s="26"/>
      <c r="OUX236" s="26"/>
      <c r="OUY236" s="26"/>
      <c r="OUZ236" s="26"/>
      <c r="OVA236" s="26"/>
      <c r="OVB236" s="26"/>
      <c r="OVC236" s="26"/>
      <c r="OVD236" s="26"/>
      <c r="OVE236" s="26"/>
      <c r="OVF236" s="26"/>
      <c r="OVG236" s="26"/>
      <c r="OVH236" s="26"/>
      <c r="OVI236" s="26"/>
      <c r="OVJ236" s="26"/>
      <c r="OVK236" s="26"/>
      <c r="OVL236" s="26"/>
      <c r="OVM236" s="26"/>
      <c r="OVN236" s="26"/>
      <c r="OVO236" s="26"/>
      <c r="OVP236" s="26"/>
      <c r="OVQ236" s="26"/>
      <c r="OVR236" s="26"/>
      <c r="OVS236" s="26"/>
      <c r="OVT236" s="26"/>
      <c r="OVU236" s="26"/>
      <c r="OVV236" s="26"/>
      <c r="OVW236" s="26"/>
      <c r="OVX236" s="26"/>
      <c r="OVY236" s="26"/>
      <c r="OVZ236" s="26"/>
      <c r="OWA236" s="26"/>
      <c r="OWB236" s="26"/>
      <c r="OWC236" s="26"/>
      <c r="OWD236" s="26"/>
      <c r="OWE236" s="26"/>
      <c r="OWF236" s="26"/>
      <c r="OWG236" s="26"/>
      <c r="OWH236" s="26"/>
      <c r="OWI236" s="26"/>
      <c r="OWJ236" s="26"/>
      <c r="OWK236" s="26"/>
      <c r="OWL236" s="26"/>
      <c r="OWM236" s="26"/>
      <c r="OWN236" s="26"/>
      <c r="OWO236" s="26"/>
      <c r="OWP236" s="26"/>
      <c r="OWQ236" s="26"/>
      <c r="OWR236" s="26"/>
      <c r="OWS236" s="26"/>
      <c r="OWT236" s="26"/>
      <c r="OWU236" s="26"/>
      <c r="OWV236" s="26"/>
      <c r="OWW236" s="26"/>
      <c r="OWX236" s="26"/>
      <c r="OWY236" s="26"/>
      <c r="OWZ236" s="26"/>
      <c r="OXA236" s="26"/>
      <c r="OXB236" s="26"/>
      <c r="OXC236" s="26"/>
      <c r="OXD236" s="26"/>
      <c r="OXE236" s="26"/>
      <c r="OXF236" s="26"/>
      <c r="OXG236" s="26"/>
      <c r="OXH236" s="26"/>
      <c r="OXI236" s="26"/>
      <c r="OXJ236" s="26"/>
      <c r="OXK236" s="26"/>
      <c r="OXL236" s="26"/>
      <c r="OXM236" s="26"/>
      <c r="OXN236" s="26"/>
      <c r="OXO236" s="26"/>
      <c r="OXP236" s="26"/>
      <c r="OXQ236" s="26"/>
      <c r="OXR236" s="26"/>
      <c r="OXS236" s="26"/>
      <c r="OXT236" s="26"/>
      <c r="OXU236" s="26"/>
      <c r="OXV236" s="26"/>
      <c r="OXW236" s="26"/>
      <c r="OXX236" s="26"/>
      <c r="OXY236" s="26"/>
      <c r="OXZ236" s="26"/>
      <c r="OYA236" s="26"/>
      <c r="OYB236" s="26"/>
      <c r="OYC236" s="26"/>
      <c r="OYD236" s="26"/>
      <c r="OYE236" s="26"/>
      <c r="OYF236" s="26"/>
      <c r="OYG236" s="26"/>
      <c r="OYH236" s="26"/>
      <c r="OYI236" s="26"/>
      <c r="OYJ236" s="26"/>
      <c r="OYK236" s="26"/>
      <c r="OYL236" s="26"/>
      <c r="OYM236" s="26"/>
      <c r="OYN236" s="26"/>
      <c r="OYO236" s="26"/>
      <c r="OYP236" s="26"/>
      <c r="OYQ236" s="26"/>
      <c r="OYR236" s="26"/>
      <c r="OYS236" s="26"/>
      <c r="OYT236" s="26"/>
      <c r="OYU236" s="26"/>
      <c r="OYV236" s="26"/>
      <c r="OYW236" s="26"/>
      <c r="OYX236" s="26"/>
      <c r="OYY236" s="26"/>
      <c r="OYZ236" s="26"/>
      <c r="OZA236" s="26"/>
      <c r="OZB236" s="26"/>
      <c r="OZC236" s="26"/>
      <c r="OZD236" s="26"/>
      <c r="OZE236" s="26"/>
      <c r="OZF236" s="26"/>
      <c r="OZG236" s="26"/>
      <c r="OZH236" s="26"/>
      <c r="OZI236" s="26"/>
      <c r="OZJ236" s="26"/>
      <c r="OZK236" s="26"/>
      <c r="OZL236" s="26"/>
      <c r="OZM236" s="26"/>
      <c r="OZN236" s="26"/>
      <c r="OZO236" s="26"/>
      <c r="OZP236" s="26"/>
      <c r="OZQ236" s="26"/>
      <c r="OZR236" s="26"/>
      <c r="OZS236" s="26"/>
      <c r="OZT236" s="26"/>
      <c r="OZU236" s="26"/>
      <c r="OZV236" s="26"/>
      <c r="OZW236" s="26"/>
      <c r="OZX236" s="26"/>
      <c r="OZY236" s="26"/>
      <c r="OZZ236" s="26"/>
      <c r="PAA236" s="26"/>
      <c r="PAB236" s="26"/>
      <c r="PAC236" s="26"/>
      <c r="PAD236" s="26"/>
      <c r="PAE236" s="26"/>
      <c r="PAF236" s="26"/>
      <c r="PAG236" s="26"/>
      <c r="PAH236" s="26"/>
      <c r="PAI236" s="26"/>
      <c r="PAJ236" s="26"/>
      <c r="PAK236" s="26"/>
      <c r="PAL236" s="26"/>
      <c r="PAM236" s="26"/>
      <c r="PAN236" s="26"/>
      <c r="PAO236" s="26"/>
      <c r="PAP236" s="26"/>
      <c r="PAQ236" s="26"/>
      <c r="PAR236" s="26"/>
      <c r="PAS236" s="26"/>
      <c r="PAT236" s="26"/>
      <c r="PAU236" s="26"/>
      <c r="PAV236" s="26"/>
      <c r="PAW236" s="26"/>
      <c r="PAX236" s="26"/>
      <c r="PAY236" s="26"/>
      <c r="PAZ236" s="26"/>
      <c r="PBA236" s="26"/>
      <c r="PBB236" s="26"/>
      <c r="PBC236" s="26"/>
      <c r="PBD236" s="26"/>
      <c r="PBE236" s="26"/>
      <c r="PBF236" s="26"/>
      <c r="PBG236" s="26"/>
      <c r="PBH236" s="26"/>
      <c r="PBI236" s="26"/>
      <c r="PBJ236" s="26"/>
      <c r="PBK236" s="26"/>
      <c r="PBL236" s="26"/>
      <c r="PBM236" s="26"/>
      <c r="PBN236" s="26"/>
      <c r="PBO236" s="26"/>
      <c r="PBP236" s="26"/>
      <c r="PBQ236" s="26"/>
      <c r="PBR236" s="26"/>
      <c r="PBS236" s="26"/>
      <c r="PBT236" s="26"/>
      <c r="PBU236" s="26"/>
      <c r="PBV236" s="26"/>
      <c r="PBW236" s="26"/>
      <c r="PBX236" s="26"/>
      <c r="PBY236" s="26"/>
      <c r="PBZ236" s="26"/>
      <c r="PCA236" s="26"/>
      <c r="PCB236" s="26"/>
      <c r="PCC236" s="26"/>
      <c r="PCD236" s="26"/>
      <c r="PCE236" s="26"/>
      <c r="PCF236" s="26"/>
      <c r="PCG236" s="26"/>
      <c r="PCH236" s="26"/>
      <c r="PCI236" s="26"/>
      <c r="PCJ236" s="26"/>
      <c r="PCK236" s="26"/>
      <c r="PCL236" s="26"/>
      <c r="PCM236" s="26"/>
      <c r="PCN236" s="26"/>
      <c r="PCO236" s="26"/>
      <c r="PCP236" s="26"/>
      <c r="PCQ236" s="26"/>
      <c r="PCR236" s="26"/>
      <c r="PCS236" s="26"/>
      <c r="PCT236" s="26"/>
      <c r="PCU236" s="26"/>
      <c r="PCV236" s="26"/>
      <c r="PCW236" s="26"/>
      <c r="PCX236" s="26"/>
      <c r="PCY236" s="26"/>
      <c r="PCZ236" s="26"/>
      <c r="PDA236" s="26"/>
      <c r="PDB236" s="26"/>
      <c r="PDC236" s="26"/>
      <c r="PDD236" s="26"/>
      <c r="PDE236" s="26"/>
      <c r="PDF236" s="26"/>
      <c r="PDG236" s="26"/>
      <c r="PDH236" s="26"/>
      <c r="PDI236" s="26"/>
      <c r="PDJ236" s="26"/>
      <c r="PDK236" s="26"/>
      <c r="PDL236" s="26"/>
      <c r="PDM236" s="26"/>
      <c r="PDN236" s="26"/>
      <c r="PDO236" s="26"/>
      <c r="PDP236" s="26"/>
      <c r="PDQ236" s="26"/>
      <c r="PDR236" s="26"/>
      <c r="PDS236" s="26"/>
      <c r="PDT236" s="26"/>
      <c r="PDU236" s="26"/>
      <c r="PDV236" s="26"/>
      <c r="PDW236" s="26"/>
      <c r="PDX236" s="26"/>
      <c r="PDY236" s="26"/>
      <c r="PDZ236" s="26"/>
      <c r="PEA236" s="26"/>
      <c r="PEB236" s="26"/>
      <c r="PEC236" s="26"/>
      <c r="PED236" s="26"/>
      <c r="PEE236" s="26"/>
      <c r="PEF236" s="26"/>
      <c r="PEG236" s="26"/>
      <c r="PEH236" s="26"/>
      <c r="PEI236" s="26"/>
      <c r="PEJ236" s="26"/>
      <c r="PEK236" s="26"/>
      <c r="PEL236" s="26"/>
      <c r="PEM236" s="26"/>
      <c r="PEN236" s="26"/>
      <c r="PEO236" s="26"/>
      <c r="PEP236" s="26"/>
      <c r="PEQ236" s="26"/>
      <c r="PER236" s="26"/>
      <c r="PES236" s="26"/>
      <c r="PET236" s="26"/>
      <c r="PEU236" s="26"/>
      <c r="PEV236" s="26"/>
      <c r="PEW236" s="26"/>
      <c r="PEX236" s="26"/>
      <c r="PEY236" s="26"/>
      <c r="PEZ236" s="26"/>
      <c r="PFA236" s="26"/>
      <c r="PFB236" s="26"/>
      <c r="PFC236" s="26"/>
      <c r="PFD236" s="26"/>
      <c r="PFE236" s="26"/>
      <c r="PFF236" s="26"/>
      <c r="PFG236" s="26"/>
      <c r="PFH236" s="26"/>
      <c r="PFI236" s="26"/>
      <c r="PFJ236" s="26"/>
      <c r="PFK236" s="26"/>
      <c r="PFL236" s="26"/>
      <c r="PFM236" s="26"/>
      <c r="PFN236" s="26"/>
      <c r="PFO236" s="26"/>
      <c r="PFP236" s="26"/>
      <c r="PFQ236" s="26"/>
      <c r="PFR236" s="26"/>
      <c r="PFS236" s="26"/>
      <c r="PFT236" s="26"/>
      <c r="PFU236" s="26"/>
      <c r="PFV236" s="26"/>
      <c r="PFW236" s="26"/>
      <c r="PFX236" s="26"/>
      <c r="PFY236" s="26"/>
      <c r="PFZ236" s="26"/>
      <c r="PGA236" s="26"/>
      <c r="PGB236" s="26"/>
      <c r="PGC236" s="26"/>
      <c r="PGD236" s="26"/>
      <c r="PGE236" s="26"/>
      <c r="PGF236" s="26"/>
      <c r="PGG236" s="26"/>
      <c r="PGH236" s="26"/>
      <c r="PGI236" s="26"/>
      <c r="PGJ236" s="26"/>
      <c r="PGK236" s="26"/>
      <c r="PGL236" s="26"/>
      <c r="PGM236" s="26"/>
      <c r="PGN236" s="26"/>
      <c r="PGO236" s="26"/>
      <c r="PGP236" s="26"/>
      <c r="PGQ236" s="26"/>
      <c r="PGR236" s="26"/>
      <c r="PGS236" s="26"/>
      <c r="PGT236" s="26"/>
      <c r="PGU236" s="26"/>
      <c r="PGV236" s="26"/>
      <c r="PGW236" s="26"/>
      <c r="PGX236" s="26"/>
      <c r="PGY236" s="26"/>
      <c r="PGZ236" s="26"/>
      <c r="PHA236" s="26"/>
      <c r="PHB236" s="26"/>
      <c r="PHC236" s="26"/>
      <c r="PHD236" s="26"/>
      <c r="PHE236" s="26"/>
      <c r="PHF236" s="26"/>
      <c r="PHG236" s="26"/>
      <c r="PHH236" s="26"/>
      <c r="PHI236" s="26"/>
      <c r="PHJ236" s="26"/>
      <c r="PHK236" s="26"/>
      <c r="PHL236" s="26"/>
      <c r="PHM236" s="26"/>
      <c r="PHN236" s="26"/>
      <c r="PHO236" s="26"/>
      <c r="PHP236" s="26"/>
      <c r="PHQ236" s="26"/>
      <c r="PHR236" s="26"/>
      <c r="PHS236" s="26"/>
      <c r="PHT236" s="26"/>
      <c r="PHU236" s="26"/>
      <c r="PHV236" s="26"/>
      <c r="PHW236" s="26"/>
      <c r="PHX236" s="26"/>
      <c r="PHY236" s="26"/>
      <c r="PHZ236" s="26"/>
      <c r="PIA236" s="26"/>
      <c r="PIB236" s="26"/>
      <c r="PIC236" s="26"/>
      <c r="PID236" s="26"/>
      <c r="PIE236" s="26"/>
      <c r="PIF236" s="26"/>
      <c r="PIG236" s="26"/>
      <c r="PIH236" s="26"/>
      <c r="PII236" s="26"/>
      <c r="PIJ236" s="26"/>
      <c r="PIK236" s="26"/>
      <c r="PIL236" s="26"/>
      <c r="PIM236" s="26"/>
      <c r="PIN236" s="26"/>
      <c r="PIO236" s="26"/>
      <c r="PIP236" s="26"/>
      <c r="PIQ236" s="26"/>
      <c r="PIR236" s="26"/>
      <c r="PIS236" s="26"/>
      <c r="PIT236" s="26"/>
      <c r="PIU236" s="26"/>
      <c r="PIV236" s="26"/>
      <c r="PIW236" s="26"/>
      <c r="PIX236" s="26"/>
      <c r="PIY236" s="26"/>
      <c r="PIZ236" s="26"/>
      <c r="PJA236" s="26"/>
      <c r="PJB236" s="26"/>
      <c r="PJC236" s="26"/>
      <c r="PJD236" s="26"/>
      <c r="PJE236" s="26"/>
      <c r="PJF236" s="26"/>
      <c r="PJG236" s="26"/>
      <c r="PJH236" s="26"/>
      <c r="PJI236" s="26"/>
      <c r="PJJ236" s="26"/>
      <c r="PJK236" s="26"/>
      <c r="PJL236" s="26"/>
      <c r="PJM236" s="26"/>
      <c r="PJN236" s="26"/>
      <c r="PJO236" s="26"/>
      <c r="PJP236" s="26"/>
      <c r="PJQ236" s="26"/>
      <c r="PJR236" s="26"/>
      <c r="PJS236" s="26"/>
      <c r="PJT236" s="26"/>
      <c r="PJU236" s="26"/>
      <c r="PJV236" s="26"/>
      <c r="PJW236" s="26"/>
      <c r="PJX236" s="26"/>
      <c r="PJY236" s="26"/>
      <c r="PJZ236" s="26"/>
      <c r="PKA236" s="26"/>
      <c r="PKB236" s="26"/>
      <c r="PKC236" s="26"/>
      <c r="PKD236" s="26"/>
      <c r="PKE236" s="26"/>
      <c r="PKF236" s="26"/>
      <c r="PKG236" s="26"/>
      <c r="PKH236" s="26"/>
      <c r="PKI236" s="26"/>
      <c r="PKJ236" s="26"/>
      <c r="PKK236" s="26"/>
      <c r="PKL236" s="26"/>
      <c r="PKM236" s="26"/>
      <c r="PKN236" s="26"/>
      <c r="PKO236" s="26"/>
      <c r="PKP236" s="26"/>
      <c r="PKQ236" s="26"/>
      <c r="PKR236" s="26"/>
      <c r="PKS236" s="26"/>
      <c r="PKT236" s="26"/>
      <c r="PKU236" s="26"/>
      <c r="PKV236" s="26"/>
      <c r="PKW236" s="26"/>
      <c r="PKX236" s="26"/>
      <c r="PKY236" s="26"/>
      <c r="PKZ236" s="26"/>
      <c r="PLA236" s="26"/>
      <c r="PLB236" s="26"/>
      <c r="PLC236" s="26"/>
      <c r="PLD236" s="26"/>
      <c r="PLE236" s="26"/>
      <c r="PLF236" s="26"/>
      <c r="PLG236" s="26"/>
      <c r="PLH236" s="26"/>
      <c r="PLI236" s="26"/>
      <c r="PLJ236" s="26"/>
      <c r="PLK236" s="26"/>
      <c r="PLL236" s="26"/>
      <c r="PLM236" s="26"/>
      <c r="PLN236" s="26"/>
      <c r="PLO236" s="26"/>
      <c r="PLP236" s="26"/>
      <c r="PLQ236" s="26"/>
      <c r="PLR236" s="26"/>
      <c r="PLS236" s="26"/>
      <c r="PLT236" s="26"/>
      <c r="PLU236" s="26"/>
      <c r="PLV236" s="26"/>
      <c r="PLW236" s="26"/>
      <c r="PLX236" s="26"/>
      <c r="PLY236" s="26"/>
      <c r="PLZ236" s="26"/>
      <c r="PMA236" s="26"/>
      <c r="PMB236" s="26"/>
      <c r="PMC236" s="26"/>
      <c r="PMD236" s="26"/>
      <c r="PME236" s="26"/>
      <c r="PMF236" s="26"/>
      <c r="PMG236" s="26"/>
      <c r="PMH236" s="26"/>
      <c r="PMI236" s="26"/>
      <c r="PMJ236" s="26"/>
      <c r="PMK236" s="26"/>
      <c r="PML236" s="26"/>
      <c r="PMM236" s="26"/>
      <c r="PMN236" s="26"/>
      <c r="PMO236" s="26"/>
      <c r="PMP236" s="26"/>
      <c r="PMQ236" s="26"/>
      <c r="PMR236" s="26"/>
      <c r="PMS236" s="26"/>
      <c r="PMT236" s="26"/>
      <c r="PMU236" s="26"/>
      <c r="PMV236" s="26"/>
      <c r="PMW236" s="26"/>
      <c r="PMX236" s="26"/>
      <c r="PMY236" s="26"/>
      <c r="PMZ236" s="26"/>
      <c r="PNA236" s="26"/>
      <c r="PNB236" s="26"/>
      <c r="PNC236" s="26"/>
      <c r="PND236" s="26"/>
      <c r="PNE236" s="26"/>
      <c r="PNF236" s="26"/>
      <c r="PNG236" s="26"/>
      <c r="PNH236" s="26"/>
      <c r="PNI236" s="26"/>
      <c r="PNJ236" s="26"/>
      <c r="PNK236" s="26"/>
      <c r="PNL236" s="26"/>
      <c r="PNM236" s="26"/>
      <c r="PNN236" s="26"/>
      <c r="PNO236" s="26"/>
      <c r="PNP236" s="26"/>
      <c r="PNQ236" s="26"/>
      <c r="PNR236" s="26"/>
      <c r="PNS236" s="26"/>
      <c r="PNT236" s="26"/>
      <c r="PNU236" s="26"/>
      <c r="PNV236" s="26"/>
      <c r="PNW236" s="26"/>
      <c r="PNX236" s="26"/>
      <c r="PNY236" s="26"/>
      <c r="PNZ236" s="26"/>
      <c r="POA236" s="26"/>
      <c r="POB236" s="26"/>
      <c r="POC236" s="26"/>
      <c r="POD236" s="26"/>
      <c r="POE236" s="26"/>
      <c r="POF236" s="26"/>
      <c r="POG236" s="26"/>
      <c r="POH236" s="26"/>
      <c r="POI236" s="26"/>
      <c r="POJ236" s="26"/>
      <c r="POK236" s="26"/>
      <c r="POL236" s="26"/>
      <c r="POM236" s="26"/>
      <c r="PON236" s="26"/>
      <c r="POO236" s="26"/>
      <c r="POP236" s="26"/>
      <c r="POQ236" s="26"/>
      <c r="POR236" s="26"/>
      <c r="POS236" s="26"/>
      <c r="POT236" s="26"/>
      <c r="POU236" s="26"/>
      <c r="POV236" s="26"/>
      <c r="POW236" s="26"/>
      <c r="POX236" s="26"/>
      <c r="POY236" s="26"/>
      <c r="POZ236" s="26"/>
      <c r="PPA236" s="26"/>
      <c r="PPB236" s="26"/>
      <c r="PPC236" s="26"/>
      <c r="PPD236" s="26"/>
      <c r="PPE236" s="26"/>
      <c r="PPF236" s="26"/>
      <c r="PPG236" s="26"/>
      <c r="PPH236" s="26"/>
      <c r="PPI236" s="26"/>
      <c r="PPJ236" s="26"/>
      <c r="PPK236" s="26"/>
      <c r="PPL236" s="26"/>
      <c r="PPM236" s="26"/>
      <c r="PPN236" s="26"/>
      <c r="PPO236" s="26"/>
      <c r="PPP236" s="26"/>
      <c r="PPQ236" s="26"/>
      <c r="PPR236" s="26"/>
      <c r="PPS236" s="26"/>
      <c r="PPT236" s="26"/>
      <c r="PPU236" s="26"/>
      <c r="PPV236" s="26"/>
      <c r="PPW236" s="26"/>
      <c r="PPX236" s="26"/>
      <c r="PPY236" s="26"/>
      <c r="PPZ236" s="26"/>
      <c r="PQA236" s="26"/>
      <c r="PQB236" s="26"/>
      <c r="PQC236" s="26"/>
      <c r="PQD236" s="26"/>
      <c r="PQE236" s="26"/>
      <c r="PQF236" s="26"/>
      <c r="PQG236" s="26"/>
      <c r="PQH236" s="26"/>
      <c r="PQI236" s="26"/>
      <c r="PQJ236" s="26"/>
      <c r="PQK236" s="26"/>
      <c r="PQL236" s="26"/>
      <c r="PQM236" s="26"/>
      <c r="PQN236" s="26"/>
      <c r="PQO236" s="26"/>
      <c r="PQP236" s="26"/>
      <c r="PQQ236" s="26"/>
      <c r="PQR236" s="26"/>
      <c r="PQS236" s="26"/>
      <c r="PQT236" s="26"/>
      <c r="PQU236" s="26"/>
      <c r="PQV236" s="26"/>
      <c r="PQW236" s="26"/>
      <c r="PQX236" s="26"/>
      <c r="PQY236" s="26"/>
      <c r="PQZ236" s="26"/>
      <c r="PRA236" s="26"/>
      <c r="PRB236" s="26"/>
      <c r="PRC236" s="26"/>
      <c r="PRD236" s="26"/>
      <c r="PRE236" s="26"/>
      <c r="PRF236" s="26"/>
      <c r="PRG236" s="26"/>
      <c r="PRH236" s="26"/>
      <c r="PRI236" s="26"/>
      <c r="PRJ236" s="26"/>
      <c r="PRK236" s="26"/>
      <c r="PRL236" s="26"/>
      <c r="PRM236" s="26"/>
      <c r="PRN236" s="26"/>
      <c r="PRO236" s="26"/>
      <c r="PRP236" s="26"/>
      <c r="PRQ236" s="26"/>
      <c r="PRR236" s="26"/>
      <c r="PRS236" s="26"/>
      <c r="PRT236" s="26"/>
      <c r="PRU236" s="26"/>
      <c r="PRV236" s="26"/>
      <c r="PRW236" s="26"/>
      <c r="PRX236" s="26"/>
      <c r="PRY236" s="26"/>
      <c r="PRZ236" s="26"/>
      <c r="PSA236" s="26"/>
      <c r="PSB236" s="26"/>
      <c r="PSC236" s="26"/>
      <c r="PSD236" s="26"/>
      <c r="PSE236" s="26"/>
      <c r="PSF236" s="26"/>
      <c r="PSG236" s="26"/>
      <c r="PSH236" s="26"/>
      <c r="PSI236" s="26"/>
      <c r="PSJ236" s="26"/>
      <c r="PSK236" s="26"/>
      <c r="PSL236" s="26"/>
      <c r="PSM236" s="26"/>
      <c r="PSN236" s="26"/>
      <c r="PSO236" s="26"/>
      <c r="PSP236" s="26"/>
      <c r="PSQ236" s="26"/>
      <c r="PSR236" s="26"/>
      <c r="PSS236" s="26"/>
      <c r="PST236" s="26"/>
      <c r="PSU236" s="26"/>
      <c r="PSV236" s="26"/>
      <c r="PSW236" s="26"/>
      <c r="PSX236" s="26"/>
      <c r="PSY236" s="26"/>
      <c r="PSZ236" s="26"/>
      <c r="PTA236" s="26"/>
      <c r="PTB236" s="26"/>
      <c r="PTC236" s="26"/>
      <c r="PTD236" s="26"/>
      <c r="PTE236" s="26"/>
      <c r="PTF236" s="26"/>
      <c r="PTG236" s="26"/>
      <c r="PTH236" s="26"/>
      <c r="PTI236" s="26"/>
      <c r="PTJ236" s="26"/>
      <c r="PTK236" s="26"/>
      <c r="PTL236" s="26"/>
      <c r="PTM236" s="26"/>
      <c r="PTN236" s="26"/>
      <c r="PTO236" s="26"/>
      <c r="PTP236" s="26"/>
      <c r="PTQ236" s="26"/>
      <c r="PTR236" s="26"/>
      <c r="PTS236" s="26"/>
      <c r="PTT236" s="26"/>
      <c r="PTU236" s="26"/>
      <c r="PTV236" s="26"/>
      <c r="PTW236" s="26"/>
      <c r="PTX236" s="26"/>
      <c r="PTY236" s="26"/>
      <c r="PTZ236" s="26"/>
      <c r="PUA236" s="26"/>
      <c r="PUB236" s="26"/>
      <c r="PUC236" s="26"/>
      <c r="PUD236" s="26"/>
      <c r="PUE236" s="26"/>
      <c r="PUF236" s="26"/>
      <c r="PUG236" s="26"/>
      <c r="PUH236" s="26"/>
      <c r="PUI236" s="26"/>
      <c r="PUJ236" s="26"/>
      <c r="PUK236" s="26"/>
      <c r="PUL236" s="26"/>
      <c r="PUM236" s="26"/>
      <c r="PUN236" s="26"/>
      <c r="PUO236" s="26"/>
      <c r="PUP236" s="26"/>
      <c r="PUQ236" s="26"/>
      <c r="PUR236" s="26"/>
      <c r="PUS236" s="26"/>
      <c r="PUT236" s="26"/>
      <c r="PUU236" s="26"/>
      <c r="PUV236" s="26"/>
      <c r="PUW236" s="26"/>
      <c r="PUX236" s="26"/>
      <c r="PUY236" s="26"/>
      <c r="PUZ236" s="26"/>
      <c r="PVA236" s="26"/>
      <c r="PVB236" s="26"/>
      <c r="PVC236" s="26"/>
      <c r="PVD236" s="26"/>
      <c r="PVE236" s="26"/>
      <c r="PVF236" s="26"/>
      <c r="PVG236" s="26"/>
      <c r="PVH236" s="26"/>
      <c r="PVI236" s="26"/>
      <c r="PVJ236" s="26"/>
      <c r="PVK236" s="26"/>
      <c r="PVL236" s="26"/>
      <c r="PVM236" s="26"/>
      <c r="PVN236" s="26"/>
      <c r="PVO236" s="26"/>
      <c r="PVP236" s="26"/>
      <c r="PVQ236" s="26"/>
      <c r="PVR236" s="26"/>
      <c r="PVS236" s="26"/>
      <c r="PVT236" s="26"/>
      <c r="PVU236" s="26"/>
      <c r="PVV236" s="26"/>
      <c r="PVW236" s="26"/>
      <c r="PVX236" s="26"/>
      <c r="PVY236" s="26"/>
      <c r="PVZ236" s="26"/>
      <c r="PWA236" s="26"/>
      <c r="PWB236" s="26"/>
      <c r="PWC236" s="26"/>
      <c r="PWD236" s="26"/>
      <c r="PWE236" s="26"/>
      <c r="PWF236" s="26"/>
      <c r="PWG236" s="26"/>
      <c r="PWH236" s="26"/>
      <c r="PWI236" s="26"/>
      <c r="PWJ236" s="26"/>
      <c r="PWK236" s="26"/>
      <c r="PWL236" s="26"/>
      <c r="PWM236" s="26"/>
      <c r="PWN236" s="26"/>
      <c r="PWO236" s="26"/>
      <c r="PWP236" s="26"/>
      <c r="PWQ236" s="26"/>
      <c r="PWR236" s="26"/>
      <c r="PWS236" s="26"/>
      <c r="PWT236" s="26"/>
      <c r="PWU236" s="26"/>
      <c r="PWV236" s="26"/>
      <c r="PWW236" s="26"/>
      <c r="PWX236" s="26"/>
      <c r="PWY236" s="26"/>
      <c r="PWZ236" s="26"/>
      <c r="PXA236" s="26"/>
      <c r="PXB236" s="26"/>
      <c r="PXC236" s="26"/>
      <c r="PXD236" s="26"/>
      <c r="PXE236" s="26"/>
      <c r="PXF236" s="26"/>
      <c r="PXG236" s="26"/>
      <c r="PXH236" s="26"/>
      <c r="PXI236" s="26"/>
      <c r="PXJ236" s="26"/>
      <c r="PXK236" s="26"/>
      <c r="PXL236" s="26"/>
      <c r="PXM236" s="26"/>
      <c r="PXN236" s="26"/>
      <c r="PXO236" s="26"/>
      <c r="PXP236" s="26"/>
      <c r="PXQ236" s="26"/>
      <c r="PXR236" s="26"/>
      <c r="PXS236" s="26"/>
      <c r="PXT236" s="26"/>
      <c r="PXU236" s="26"/>
      <c r="PXV236" s="26"/>
      <c r="PXW236" s="26"/>
      <c r="PXX236" s="26"/>
      <c r="PXY236" s="26"/>
      <c r="PXZ236" s="26"/>
      <c r="PYA236" s="26"/>
      <c r="PYB236" s="26"/>
      <c r="PYC236" s="26"/>
      <c r="PYD236" s="26"/>
      <c r="PYE236" s="26"/>
      <c r="PYF236" s="26"/>
      <c r="PYG236" s="26"/>
      <c r="PYH236" s="26"/>
      <c r="PYI236" s="26"/>
      <c r="PYJ236" s="26"/>
      <c r="PYK236" s="26"/>
      <c r="PYL236" s="26"/>
      <c r="PYM236" s="26"/>
      <c r="PYN236" s="26"/>
      <c r="PYO236" s="26"/>
      <c r="PYP236" s="26"/>
      <c r="PYQ236" s="26"/>
      <c r="PYR236" s="26"/>
      <c r="PYS236" s="26"/>
      <c r="PYT236" s="26"/>
      <c r="PYU236" s="26"/>
      <c r="PYV236" s="26"/>
      <c r="PYW236" s="26"/>
      <c r="PYX236" s="26"/>
      <c r="PYY236" s="26"/>
      <c r="PYZ236" s="26"/>
      <c r="PZA236" s="26"/>
      <c r="PZB236" s="26"/>
      <c r="PZC236" s="26"/>
      <c r="PZD236" s="26"/>
      <c r="PZE236" s="26"/>
      <c r="PZF236" s="26"/>
      <c r="PZG236" s="26"/>
      <c r="PZH236" s="26"/>
      <c r="PZI236" s="26"/>
      <c r="PZJ236" s="26"/>
      <c r="PZK236" s="26"/>
      <c r="PZL236" s="26"/>
      <c r="PZM236" s="26"/>
      <c r="PZN236" s="26"/>
      <c r="PZO236" s="26"/>
      <c r="PZP236" s="26"/>
      <c r="PZQ236" s="26"/>
      <c r="PZR236" s="26"/>
      <c r="PZS236" s="26"/>
      <c r="PZT236" s="26"/>
      <c r="PZU236" s="26"/>
      <c r="PZV236" s="26"/>
      <c r="PZW236" s="26"/>
      <c r="PZX236" s="26"/>
      <c r="PZY236" s="26"/>
      <c r="PZZ236" s="26"/>
      <c r="QAA236" s="26"/>
      <c r="QAB236" s="26"/>
      <c r="QAC236" s="26"/>
      <c r="QAD236" s="26"/>
      <c r="QAE236" s="26"/>
      <c r="QAF236" s="26"/>
      <c r="QAG236" s="26"/>
      <c r="QAH236" s="26"/>
      <c r="QAI236" s="26"/>
      <c r="QAJ236" s="26"/>
      <c r="QAK236" s="26"/>
      <c r="QAL236" s="26"/>
      <c r="QAM236" s="26"/>
      <c r="QAN236" s="26"/>
      <c r="QAO236" s="26"/>
      <c r="QAP236" s="26"/>
      <c r="QAQ236" s="26"/>
      <c r="QAR236" s="26"/>
      <c r="QAS236" s="26"/>
      <c r="QAT236" s="26"/>
      <c r="QAU236" s="26"/>
      <c r="QAV236" s="26"/>
      <c r="QAW236" s="26"/>
      <c r="QAX236" s="26"/>
      <c r="QAY236" s="26"/>
      <c r="QAZ236" s="26"/>
      <c r="QBA236" s="26"/>
      <c r="QBB236" s="26"/>
      <c r="QBC236" s="26"/>
      <c r="QBD236" s="26"/>
      <c r="QBE236" s="26"/>
      <c r="QBF236" s="26"/>
      <c r="QBG236" s="26"/>
      <c r="QBH236" s="26"/>
      <c r="QBI236" s="26"/>
      <c r="QBJ236" s="26"/>
      <c r="QBK236" s="26"/>
      <c r="QBL236" s="26"/>
      <c r="QBM236" s="26"/>
      <c r="QBN236" s="26"/>
      <c r="QBO236" s="26"/>
      <c r="QBP236" s="26"/>
      <c r="QBQ236" s="26"/>
      <c r="QBR236" s="26"/>
      <c r="QBS236" s="26"/>
      <c r="QBT236" s="26"/>
      <c r="QBU236" s="26"/>
      <c r="QBV236" s="26"/>
      <c r="QBW236" s="26"/>
      <c r="QBX236" s="26"/>
      <c r="QBY236" s="26"/>
      <c r="QBZ236" s="26"/>
      <c r="QCA236" s="26"/>
      <c r="QCB236" s="26"/>
      <c r="QCC236" s="26"/>
      <c r="QCD236" s="26"/>
      <c r="QCE236" s="26"/>
      <c r="QCF236" s="26"/>
      <c r="QCG236" s="26"/>
      <c r="QCH236" s="26"/>
      <c r="QCI236" s="26"/>
      <c r="QCJ236" s="26"/>
      <c r="QCK236" s="26"/>
      <c r="QCL236" s="26"/>
      <c r="QCM236" s="26"/>
      <c r="QCN236" s="26"/>
      <c r="QCO236" s="26"/>
      <c r="QCP236" s="26"/>
      <c r="QCQ236" s="26"/>
      <c r="QCR236" s="26"/>
      <c r="QCS236" s="26"/>
      <c r="QCT236" s="26"/>
      <c r="QCU236" s="26"/>
      <c r="QCV236" s="26"/>
      <c r="QCW236" s="26"/>
      <c r="QCX236" s="26"/>
      <c r="QCY236" s="26"/>
      <c r="QCZ236" s="26"/>
      <c r="QDA236" s="26"/>
      <c r="QDB236" s="26"/>
      <c r="QDC236" s="26"/>
      <c r="QDD236" s="26"/>
      <c r="QDE236" s="26"/>
      <c r="QDF236" s="26"/>
      <c r="QDG236" s="26"/>
      <c r="QDH236" s="26"/>
      <c r="QDI236" s="26"/>
      <c r="QDJ236" s="26"/>
      <c r="QDK236" s="26"/>
      <c r="QDL236" s="26"/>
      <c r="QDM236" s="26"/>
      <c r="QDN236" s="26"/>
      <c r="QDO236" s="26"/>
      <c r="QDP236" s="26"/>
      <c r="QDQ236" s="26"/>
      <c r="QDR236" s="26"/>
      <c r="QDS236" s="26"/>
      <c r="QDT236" s="26"/>
      <c r="QDU236" s="26"/>
      <c r="QDV236" s="26"/>
      <c r="QDW236" s="26"/>
      <c r="QDX236" s="26"/>
      <c r="QDY236" s="26"/>
      <c r="QDZ236" s="26"/>
      <c r="QEA236" s="26"/>
      <c r="QEB236" s="26"/>
      <c r="QEC236" s="26"/>
      <c r="QED236" s="26"/>
      <c r="QEE236" s="26"/>
      <c r="QEF236" s="26"/>
      <c r="QEG236" s="26"/>
      <c r="QEH236" s="26"/>
      <c r="QEI236" s="26"/>
      <c r="QEJ236" s="26"/>
      <c r="QEK236" s="26"/>
      <c r="QEL236" s="26"/>
      <c r="QEM236" s="26"/>
      <c r="QEN236" s="26"/>
      <c r="QEO236" s="26"/>
      <c r="QEP236" s="26"/>
      <c r="QEQ236" s="26"/>
      <c r="QER236" s="26"/>
      <c r="QES236" s="26"/>
      <c r="QET236" s="26"/>
      <c r="QEU236" s="26"/>
      <c r="QEV236" s="26"/>
      <c r="QEW236" s="26"/>
      <c r="QEX236" s="26"/>
      <c r="QEY236" s="26"/>
      <c r="QEZ236" s="26"/>
      <c r="QFA236" s="26"/>
      <c r="QFB236" s="26"/>
      <c r="QFC236" s="26"/>
      <c r="QFD236" s="26"/>
      <c r="QFE236" s="26"/>
      <c r="QFF236" s="26"/>
      <c r="QFG236" s="26"/>
      <c r="QFH236" s="26"/>
      <c r="QFI236" s="26"/>
      <c r="QFJ236" s="26"/>
      <c r="QFK236" s="26"/>
      <c r="QFL236" s="26"/>
      <c r="QFM236" s="26"/>
      <c r="QFN236" s="26"/>
      <c r="QFO236" s="26"/>
      <c r="QFP236" s="26"/>
      <c r="QFQ236" s="26"/>
      <c r="QFR236" s="26"/>
      <c r="QFS236" s="26"/>
      <c r="QFT236" s="26"/>
      <c r="QFU236" s="26"/>
      <c r="QFV236" s="26"/>
      <c r="QFW236" s="26"/>
      <c r="QFX236" s="26"/>
      <c r="QFY236" s="26"/>
      <c r="QFZ236" s="26"/>
      <c r="QGA236" s="26"/>
      <c r="QGB236" s="26"/>
      <c r="QGC236" s="26"/>
      <c r="QGD236" s="26"/>
      <c r="QGE236" s="26"/>
      <c r="QGF236" s="26"/>
      <c r="QGG236" s="26"/>
      <c r="QGH236" s="26"/>
      <c r="QGI236" s="26"/>
      <c r="QGJ236" s="26"/>
      <c r="QGK236" s="26"/>
      <c r="QGL236" s="26"/>
      <c r="QGM236" s="26"/>
      <c r="QGN236" s="26"/>
      <c r="QGO236" s="26"/>
      <c r="QGP236" s="26"/>
      <c r="QGQ236" s="26"/>
      <c r="QGR236" s="26"/>
      <c r="QGS236" s="26"/>
      <c r="QGT236" s="26"/>
      <c r="QGU236" s="26"/>
      <c r="QGV236" s="26"/>
      <c r="QGW236" s="26"/>
      <c r="QGX236" s="26"/>
      <c r="QGY236" s="26"/>
      <c r="QGZ236" s="26"/>
      <c r="QHA236" s="26"/>
      <c r="QHB236" s="26"/>
      <c r="QHC236" s="26"/>
      <c r="QHD236" s="26"/>
      <c r="QHE236" s="26"/>
      <c r="QHF236" s="26"/>
      <c r="QHG236" s="26"/>
      <c r="QHH236" s="26"/>
      <c r="QHI236" s="26"/>
      <c r="QHJ236" s="26"/>
      <c r="QHK236" s="26"/>
      <c r="QHL236" s="26"/>
      <c r="QHM236" s="26"/>
      <c r="QHN236" s="26"/>
      <c r="QHO236" s="26"/>
      <c r="QHP236" s="26"/>
      <c r="QHQ236" s="26"/>
      <c r="QHR236" s="26"/>
      <c r="QHS236" s="26"/>
      <c r="QHT236" s="26"/>
      <c r="QHU236" s="26"/>
      <c r="QHV236" s="26"/>
      <c r="QHW236" s="26"/>
      <c r="QHX236" s="26"/>
      <c r="QHY236" s="26"/>
      <c r="QHZ236" s="26"/>
      <c r="QIA236" s="26"/>
      <c r="QIB236" s="26"/>
      <c r="QIC236" s="26"/>
      <c r="QID236" s="26"/>
      <c r="QIE236" s="26"/>
      <c r="QIF236" s="26"/>
      <c r="QIG236" s="26"/>
      <c r="QIH236" s="26"/>
      <c r="QII236" s="26"/>
      <c r="QIJ236" s="26"/>
      <c r="QIK236" s="26"/>
      <c r="QIL236" s="26"/>
      <c r="QIM236" s="26"/>
      <c r="QIN236" s="26"/>
      <c r="QIO236" s="26"/>
      <c r="QIP236" s="26"/>
      <c r="QIQ236" s="26"/>
      <c r="QIR236" s="26"/>
      <c r="QIS236" s="26"/>
      <c r="QIT236" s="26"/>
      <c r="QIU236" s="26"/>
      <c r="QIV236" s="26"/>
      <c r="QIW236" s="26"/>
      <c r="QIX236" s="26"/>
      <c r="QIY236" s="26"/>
      <c r="QIZ236" s="26"/>
      <c r="QJA236" s="26"/>
      <c r="QJB236" s="26"/>
      <c r="QJC236" s="26"/>
      <c r="QJD236" s="26"/>
      <c r="QJE236" s="26"/>
      <c r="QJF236" s="26"/>
      <c r="QJG236" s="26"/>
      <c r="QJH236" s="26"/>
      <c r="QJI236" s="26"/>
      <c r="QJJ236" s="26"/>
      <c r="QJK236" s="26"/>
      <c r="QJL236" s="26"/>
      <c r="QJM236" s="26"/>
      <c r="QJN236" s="26"/>
      <c r="QJO236" s="26"/>
      <c r="QJP236" s="26"/>
      <c r="QJQ236" s="26"/>
      <c r="QJR236" s="26"/>
      <c r="QJS236" s="26"/>
      <c r="QJT236" s="26"/>
      <c r="QJU236" s="26"/>
      <c r="QJV236" s="26"/>
      <c r="QJW236" s="26"/>
      <c r="QJX236" s="26"/>
      <c r="QJY236" s="26"/>
      <c r="QJZ236" s="26"/>
      <c r="QKA236" s="26"/>
      <c r="QKB236" s="26"/>
      <c r="QKC236" s="26"/>
      <c r="QKD236" s="26"/>
      <c r="QKE236" s="26"/>
      <c r="QKF236" s="26"/>
      <c r="QKG236" s="26"/>
      <c r="QKH236" s="26"/>
      <c r="QKI236" s="26"/>
      <c r="QKJ236" s="26"/>
      <c r="QKK236" s="26"/>
      <c r="QKL236" s="26"/>
      <c r="QKM236" s="26"/>
      <c r="QKN236" s="26"/>
      <c r="QKO236" s="26"/>
      <c r="QKP236" s="26"/>
      <c r="QKQ236" s="26"/>
      <c r="QKR236" s="26"/>
      <c r="QKS236" s="26"/>
      <c r="QKT236" s="26"/>
      <c r="QKU236" s="26"/>
      <c r="QKV236" s="26"/>
      <c r="QKW236" s="26"/>
      <c r="QKX236" s="26"/>
      <c r="QKY236" s="26"/>
      <c r="QKZ236" s="26"/>
      <c r="QLA236" s="26"/>
      <c r="QLB236" s="26"/>
      <c r="QLC236" s="26"/>
      <c r="QLD236" s="26"/>
      <c r="QLE236" s="26"/>
      <c r="QLF236" s="26"/>
      <c r="QLG236" s="26"/>
      <c r="QLH236" s="26"/>
      <c r="QLI236" s="26"/>
      <c r="QLJ236" s="26"/>
      <c r="QLK236" s="26"/>
      <c r="QLL236" s="26"/>
      <c r="QLM236" s="26"/>
      <c r="QLN236" s="26"/>
      <c r="QLO236" s="26"/>
      <c r="QLP236" s="26"/>
      <c r="QLQ236" s="26"/>
      <c r="QLR236" s="26"/>
      <c r="QLS236" s="26"/>
      <c r="QLT236" s="26"/>
      <c r="QLU236" s="26"/>
      <c r="QLV236" s="26"/>
      <c r="QLW236" s="26"/>
      <c r="QLX236" s="26"/>
      <c r="QLY236" s="26"/>
      <c r="QLZ236" s="26"/>
      <c r="QMA236" s="26"/>
      <c r="QMB236" s="26"/>
      <c r="QMC236" s="26"/>
      <c r="QMD236" s="26"/>
      <c r="QME236" s="26"/>
      <c r="QMF236" s="26"/>
      <c r="QMG236" s="26"/>
      <c r="QMH236" s="26"/>
      <c r="QMI236" s="26"/>
      <c r="QMJ236" s="26"/>
      <c r="QMK236" s="26"/>
      <c r="QML236" s="26"/>
      <c r="QMM236" s="26"/>
      <c r="QMN236" s="26"/>
      <c r="QMO236" s="26"/>
      <c r="QMP236" s="26"/>
      <c r="QMQ236" s="26"/>
      <c r="QMR236" s="26"/>
      <c r="QMS236" s="26"/>
      <c r="QMT236" s="26"/>
      <c r="QMU236" s="26"/>
      <c r="QMV236" s="26"/>
      <c r="QMW236" s="26"/>
      <c r="QMX236" s="26"/>
      <c r="QMY236" s="26"/>
      <c r="QMZ236" s="26"/>
      <c r="QNA236" s="26"/>
      <c r="QNB236" s="26"/>
      <c r="QNC236" s="26"/>
      <c r="QND236" s="26"/>
      <c r="QNE236" s="26"/>
      <c r="QNF236" s="26"/>
      <c r="QNG236" s="26"/>
      <c r="QNH236" s="26"/>
      <c r="QNI236" s="26"/>
      <c r="QNJ236" s="26"/>
      <c r="QNK236" s="26"/>
      <c r="QNL236" s="26"/>
      <c r="QNM236" s="26"/>
      <c r="QNN236" s="26"/>
      <c r="QNO236" s="26"/>
      <c r="QNP236" s="26"/>
      <c r="QNQ236" s="26"/>
      <c r="QNR236" s="26"/>
      <c r="QNS236" s="26"/>
      <c r="QNT236" s="26"/>
      <c r="QNU236" s="26"/>
      <c r="QNV236" s="26"/>
      <c r="QNW236" s="26"/>
      <c r="QNX236" s="26"/>
      <c r="QNY236" s="26"/>
      <c r="QNZ236" s="26"/>
      <c r="QOA236" s="26"/>
      <c r="QOB236" s="26"/>
      <c r="QOC236" s="26"/>
      <c r="QOD236" s="26"/>
      <c r="QOE236" s="26"/>
      <c r="QOF236" s="26"/>
      <c r="QOG236" s="26"/>
      <c r="QOH236" s="26"/>
      <c r="QOI236" s="26"/>
      <c r="QOJ236" s="26"/>
      <c r="QOK236" s="26"/>
      <c r="QOL236" s="26"/>
      <c r="QOM236" s="26"/>
      <c r="QON236" s="26"/>
      <c r="QOO236" s="26"/>
      <c r="QOP236" s="26"/>
      <c r="QOQ236" s="26"/>
      <c r="QOR236" s="26"/>
      <c r="QOS236" s="26"/>
      <c r="QOT236" s="26"/>
      <c r="QOU236" s="26"/>
      <c r="QOV236" s="26"/>
      <c r="QOW236" s="26"/>
      <c r="QOX236" s="26"/>
      <c r="QOY236" s="26"/>
      <c r="QOZ236" s="26"/>
      <c r="QPA236" s="26"/>
      <c r="QPB236" s="26"/>
      <c r="QPC236" s="26"/>
      <c r="QPD236" s="26"/>
      <c r="QPE236" s="26"/>
      <c r="QPF236" s="26"/>
      <c r="QPG236" s="26"/>
      <c r="QPH236" s="26"/>
      <c r="QPI236" s="26"/>
      <c r="QPJ236" s="26"/>
      <c r="QPK236" s="26"/>
      <c r="QPL236" s="26"/>
      <c r="QPM236" s="26"/>
      <c r="QPN236" s="26"/>
      <c r="QPO236" s="26"/>
      <c r="QPP236" s="26"/>
      <c r="QPQ236" s="26"/>
      <c r="QPR236" s="26"/>
      <c r="QPS236" s="26"/>
      <c r="QPT236" s="26"/>
      <c r="QPU236" s="26"/>
      <c r="QPV236" s="26"/>
      <c r="QPW236" s="26"/>
      <c r="QPX236" s="26"/>
      <c r="QPY236" s="26"/>
      <c r="QPZ236" s="26"/>
      <c r="QQA236" s="26"/>
      <c r="QQB236" s="26"/>
      <c r="QQC236" s="26"/>
      <c r="QQD236" s="26"/>
      <c r="QQE236" s="26"/>
      <c r="QQF236" s="26"/>
      <c r="QQG236" s="26"/>
      <c r="QQH236" s="26"/>
      <c r="QQI236" s="26"/>
      <c r="QQJ236" s="26"/>
      <c r="QQK236" s="26"/>
      <c r="QQL236" s="26"/>
      <c r="QQM236" s="26"/>
      <c r="QQN236" s="26"/>
      <c r="QQO236" s="26"/>
      <c r="QQP236" s="26"/>
      <c r="QQQ236" s="26"/>
      <c r="QQR236" s="26"/>
      <c r="QQS236" s="26"/>
      <c r="QQT236" s="26"/>
      <c r="QQU236" s="26"/>
      <c r="QQV236" s="26"/>
      <c r="QQW236" s="26"/>
      <c r="QQX236" s="26"/>
      <c r="QQY236" s="26"/>
      <c r="QQZ236" s="26"/>
      <c r="QRA236" s="26"/>
      <c r="QRB236" s="26"/>
      <c r="QRC236" s="26"/>
      <c r="QRD236" s="26"/>
      <c r="QRE236" s="26"/>
      <c r="QRF236" s="26"/>
      <c r="QRG236" s="26"/>
      <c r="QRH236" s="26"/>
      <c r="QRI236" s="26"/>
      <c r="QRJ236" s="26"/>
      <c r="QRK236" s="26"/>
      <c r="QRL236" s="26"/>
      <c r="QRM236" s="26"/>
      <c r="QRN236" s="26"/>
      <c r="QRO236" s="26"/>
      <c r="QRP236" s="26"/>
      <c r="QRQ236" s="26"/>
      <c r="QRR236" s="26"/>
      <c r="QRS236" s="26"/>
      <c r="QRT236" s="26"/>
      <c r="QRU236" s="26"/>
      <c r="QRV236" s="26"/>
      <c r="QRW236" s="26"/>
      <c r="QRX236" s="26"/>
      <c r="QRY236" s="26"/>
      <c r="QRZ236" s="26"/>
      <c r="QSA236" s="26"/>
      <c r="QSB236" s="26"/>
      <c r="QSC236" s="26"/>
      <c r="QSD236" s="26"/>
      <c r="QSE236" s="26"/>
      <c r="QSF236" s="26"/>
      <c r="QSG236" s="26"/>
      <c r="QSH236" s="26"/>
      <c r="QSI236" s="26"/>
      <c r="QSJ236" s="26"/>
      <c r="QSK236" s="26"/>
      <c r="QSL236" s="26"/>
      <c r="QSM236" s="26"/>
      <c r="QSN236" s="26"/>
      <c r="QSO236" s="26"/>
      <c r="QSP236" s="26"/>
      <c r="QSQ236" s="26"/>
      <c r="QSR236" s="26"/>
      <c r="QSS236" s="26"/>
      <c r="QST236" s="26"/>
      <c r="QSU236" s="26"/>
      <c r="QSV236" s="26"/>
      <c r="QSW236" s="26"/>
      <c r="QSX236" s="26"/>
      <c r="QSY236" s="26"/>
      <c r="QSZ236" s="26"/>
      <c r="QTA236" s="26"/>
      <c r="QTB236" s="26"/>
      <c r="QTC236" s="26"/>
      <c r="QTD236" s="26"/>
      <c r="QTE236" s="26"/>
      <c r="QTF236" s="26"/>
      <c r="QTG236" s="26"/>
      <c r="QTH236" s="26"/>
      <c r="QTI236" s="26"/>
      <c r="QTJ236" s="26"/>
      <c r="QTK236" s="26"/>
      <c r="QTL236" s="26"/>
      <c r="QTM236" s="26"/>
      <c r="QTN236" s="26"/>
      <c r="QTO236" s="26"/>
      <c r="QTP236" s="26"/>
      <c r="QTQ236" s="26"/>
      <c r="QTR236" s="26"/>
      <c r="QTS236" s="26"/>
      <c r="QTT236" s="26"/>
      <c r="QTU236" s="26"/>
      <c r="QTV236" s="26"/>
      <c r="QTW236" s="26"/>
      <c r="QTX236" s="26"/>
      <c r="QTY236" s="26"/>
      <c r="QTZ236" s="26"/>
      <c r="QUA236" s="26"/>
      <c r="QUB236" s="26"/>
      <c r="QUC236" s="26"/>
      <c r="QUD236" s="26"/>
      <c r="QUE236" s="26"/>
      <c r="QUF236" s="26"/>
      <c r="QUG236" s="26"/>
      <c r="QUH236" s="26"/>
      <c r="QUI236" s="26"/>
      <c r="QUJ236" s="26"/>
      <c r="QUK236" s="26"/>
      <c r="QUL236" s="26"/>
      <c r="QUM236" s="26"/>
      <c r="QUN236" s="26"/>
      <c r="QUO236" s="26"/>
      <c r="QUP236" s="26"/>
      <c r="QUQ236" s="26"/>
      <c r="QUR236" s="26"/>
      <c r="QUS236" s="26"/>
      <c r="QUT236" s="26"/>
      <c r="QUU236" s="26"/>
      <c r="QUV236" s="26"/>
      <c r="QUW236" s="26"/>
      <c r="QUX236" s="26"/>
      <c r="QUY236" s="26"/>
      <c r="QUZ236" s="26"/>
      <c r="QVA236" s="26"/>
      <c r="QVB236" s="26"/>
      <c r="QVC236" s="26"/>
      <c r="QVD236" s="26"/>
      <c r="QVE236" s="26"/>
      <c r="QVF236" s="26"/>
      <c r="QVG236" s="26"/>
      <c r="QVH236" s="26"/>
      <c r="QVI236" s="26"/>
      <c r="QVJ236" s="26"/>
      <c r="QVK236" s="26"/>
      <c r="QVL236" s="26"/>
      <c r="QVM236" s="26"/>
      <c r="QVN236" s="26"/>
      <c r="QVO236" s="26"/>
      <c r="QVP236" s="26"/>
      <c r="QVQ236" s="26"/>
      <c r="QVR236" s="26"/>
      <c r="QVS236" s="26"/>
      <c r="QVT236" s="26"/>
      <c r="QVU236" s="26"/>
      <c r="QVV236" s="26"/>
      <c r="QVW236" s="26"/>
      <c r="QVX236" s="26"/>
      <c r="QVY236" s="26"/>
      <c r="QVZ236" s="26"/>
      <c r="QWA236" s="26"/>
      <c r="QWB236" s="26"/>
      <c r="QWC236" s="26"/>
      <c r="QWD236" s="26"/>
      <c r="QWE236" s="26"/>
      <c r="QWF236" s="26"/>
      <c r="QWG236" s="26"/>
      <c r="QWH236" s="26"/>
      <c r="QWI236" s="26"/>
      <c r="QWJ236" s="26"/>
      <c r="QWK236" s="26"/>
      <c r="QWL236" s="26"/>
      <c r="QWM236" s="26"/>
      <c r="QWN236" s="26"/>
      <c r="QWO236" s="26"/>
      <c r="QWP236" s="26"/>
      <c r="QWQ236" s="26"/>
      <c r="QWR236" s="26"/>
      <c r="QWS236" s="26"/>
      <c r="QWT236" s="26"/>
      <c r="QWU236" s="26"/>
      <c r="QWV236" s="26"/>
      <c r="QWW236" s="26"/>
      <c r="QWX236" s="26"/>
      <c r="QWY236" s="26"/>
      <c r="QWZ236" s="26"/>
      <c r="QXA236" s="26"/>
      <c r="QXB236" s="26"/>
      <c r="QXC236" s="26"/>
      <c r="QXD236" s="26"/>
      <c r="QXE236" s="26"/>
      <c r="QXF236" s="26"/>
      <c r="QXG236" s="26"/>
      <c r="QXH236" s="26"/>
      <c r="QXI236" s="26"/>
      <c r="QXJ236" s="26"/>
      <c r="QXK236" s="26"/>
      <c r="QXL236" s="26"/>
      <c r="QXM236" s="26"/>
      <c r="QXN236" s="26"/>
      <c r="QXO236" s="26"/>
      <c r="QXP236" s="26"/>
      <c r="QXQ236" s="26"/>
      <c r="QXR236" s="26"/>
      <c r="QXS236" s="26"/>
      <c r="QXT236" s="26"/>
      <c r="QXU236" s="26"/>
      <c r="QXV236" s="26"/>
      <c r="QXW236" s="26"/>
      <c r="QXX236" s="26"/>
      <c r="QXY236" s="26"/>
      <c r="QXZ236" s="26"/>
      <c r="QYA236" s="26"/>
      <c r="QYB236" s="26"/>
      <c r="QYC236" s="26"/>
      <c r="QYD236" s="26"/>
      <c r="QYE236" s="26"/>
      <c r="QYF236" s="26"/>
      <c r="QYG236" s="26"/>
      <c r="QYH236" s="26"/>
      <c r="QYI236" s="26"/>
      <c r="QYJ236" s="26"/>
      <c r="QYK236" s="26"/>
      <c r="QYL236" s="26"/>
      <c r="QYM236" s="26"/>
      <c r="QYN236" s="26"/>
      <c r="QYO236" s="26"/>
      <c r="QYP236" s="26"/>
      <c r="QYQ236" s="26"/>
      <c r="QYR236" s="26"/>
      <c r="QYS236" s="26"/>
      <c r="QYT236" s="26"/>
      <c r="QYU236" s="26"/>
      <c r="QYV236" s="26"/>
      <c r="QYW236" s="26"/>
      <c r="QYX236" s="26"/>
      <c r="QYY236" s="26"/>
      <c r="QYZ236" s="26"/>
      <c r="QZA236" s="26"/>
      <c r="QZB236" s="26"/>
      <c r="QZC236" s="26"/>
      <c r="QZD236" s="26"/>
      <c r="QZE236" s="26"/>
      <c r="QZF236" s="26"/>
      <c r="QZG236" s="26"/>
      <c r="QZH236" s="26"/>
      <c r="QZI236" s="26"/>
      <c r="QZJ236" s="26"/>
      <c r="QZK236" s="26"/>
      <c r="QZL236" s="26"/>
      <c r="QZM236" s="26"/>
      <c r="QZN236" s="26"/>
      <c r="QZO236" s="26"/>
      <c r="QZP236" s="26"/>
      <c r="QZQ236" s="26"/>
      <c r="QZR236" s="26"/>
      <c r="QZS236" s="26"/>
      <c r="QZT236" s="26"/>
      <c r="QZU236" s="26"/>
      <c r="QZV236" s="26"/>
      <c r="QZW236" s="26"/>
      <c r="QZX236" s="26"/>
      <c r="QZY236" s="26"/>
      <c r="QZZ236" s="26"/>
      <c r="RAA236" s="26"/>
      <c r="RAB236" s="26"/>
      <c r="RAC236" s="26"/>
      <c r="RAD236" s="26"/>
      <c r="RAE236" s="26"/>
      <c r="RAF236" s="26"/>
      <c r="RAG236" s="26"/>
      <c r="RAH236" s="26"/>
      <c r="RAI236" s="26"/>
      <c r="RAJ236" s="26"/>
      <c r="RAK236" s="26"/>
      <c r="RAL236" s="26"/>
      <c r="RAM236" s="26"/>
      <c r="RAN236" s="26"/>
      <c r="RAO236" s="26"/>
      <c r="RAP236" s="26"/>
      <c r="RAQ236" s="26"/>
      <c r="RAR236" s="26"/>
      <c r="RAS236" s="26"/>
      <c r="RAT236" s="26"/>
      <c r="RAU236" s="26"/>
      <c r="RAV236" s="26"/>
      <c r="RAW236" s="26"/>
      <c r="RAX236" s="26"/>
      <c r="RAY236" s="26"/>
      <c r="RAZ236" s="26"/>
      <c r="RBA236" s="26"/>
      <c r="RBB236" s="26"/>
      <c r="RBC236" s="26"/>
      <c r="RBD236" s="26"/>
      <c r="RBE236" s="26"/>
      <c r="RBF236" s="26"/>
      <c r="RBG236" s="26"/>
      <c r="RBH236" s="26"/>
      <c r="RBI236" s="26"/>
      <c r="RBJ236" s="26"/>
      <c r="RBK236" s="26"/>
      <c r="RBL236" s="26"/>
      <c r="RBM236" s="26"/>
      <c r="RBN236" s="26"/>
      <c r="RBO236" s="26"/>
      <c r="RBP236" s="26"/>
      <c r="RBQ236" s="26"/>
      <c r="RBR236" s="26"/>
      <c r="RBS236" s="26"/>
      <c r="RBT236" s="26"/>
      <c r="RBU236" s="26"/>
      <c r="RBV236" s="26"/>
      <c r="RBW236" s="26"/>
      <c r="RBX236" s="26"/>
      <c r="RBY236" s="26"/>
      <c r="RBZ236" s="26"/>
      <c r="RCA236" s="26"/>
      <c r="RCB236" s="26"/>
      <c r="RCC236" s="26"/>
      <c r="RCD236" s="26"/>
      <c r="RCE236" s="26"/>
      <c r="RCF236" s="26"/>
      <c r="RCG236" s="26"/>
      <c r="RCH236" s="26"/>
      <c r="RCI236" s="26"/>
      <c r="RCJ236" s="26"/>
      <c r="RCK236" s="26"/>
      <c r="RCL236" s="26"/>
      <c r="RCM236" s="26"/>
      <c r="RCN236" s="26"/>
      <c r="RCO236" s="26"/>
      <c r="RCP236" s="26"/>
      <c r="RCQ236" s="26"/>
      <c r="RCR236" s="26"/>
      <c r="RCS236" s="26"/>
      <c r="RCT236" s="26"/>
      <c r="RCU236" s="26"/>
      <c r="RCV236" s="26"/>
      <c r="RCW236" s="26"/>
      <c r="RCX236" s="26"/>
      <c r="RCY236" s="26"/>
      <c r="RCZ236" s="26"/>
      <c r="RDA236" s="26"/>
      <c r="RDB236" s="26"/>
      <c r="RDC236" s="26"/>
      <c r="RDD236" s="26"/>
      <c r="RDE236" s="26"/>
      <c r="RDF236" s="26"/>
      <c r="RDG236" s="26"/>
      <c r="RDH236" s="26"/>
      <c r="RDI236" s="26"/>
      <c r="RDJ236" s="26"/>
      <c r="RDK236" s="26"/>
      <c r="RDL236" s="26"/>
      <c r="RDM236" s="26"/>
      <c r="RDN236" s="26"/>
      <c r="RDO236" s="26"/>
      <c r="RDP236" s="26"/>
      <c r="RDQ236" s="26"/>
      <c r="RDR236" s="26"/>
      <c r="RDS236" s="26"/>
      <c r="RDT236" s="26"/>
      <c r="RDU236" s="26"/>
      <c r="RDV236" s="26"/>
      <c r="RDW236" s="26"/>
      <c r="RDX236" s="26"/>
      <c r="RDY236" s="26"/>
      <c r="RDZ236" s="26"/>
      <c r="REA236" s="26"/>
      <c r="REB236" s="26"/>
      <c r="REC236" s="26"/>
      <c r="RED236" s="26"/>
      <c r="REE236" s="26"/>
      <c r="REF236" s="26"/>
      <c r="REG236" s="26"/>
      <c r="REH236" s="26"/>
      <c r="REI236" s="26"/>
      <c r="REJ236" s="26"/>
      <c r="REK236" s="26"/>
      <c r="REL236" s="26"/>
      <c r="REM236" s="26"/>
      <c r="REN236" s="26"/>
      <c r="REO236" s="26"/>
      <c r="REP236" s="26"/>
      <c r="REQ236" s="26"/>
      <c r="RER236" s="26"/>
      <c r="RES236" s="26"/>
      <c r="RET236" s="26"/>
      <c r="REU236" s="26"/>
      <c r="REV236" s="26"/>
      <c r="REW236" s="26"/>
      <c r="REX236" s="26"/>
      <c r="REY236" s="26"/>
      <c r="REZ236" s="26"/>
      <c r="RFA236" s="26"/>
      <c r="RFB236" s="26"/>
      <c r="RFC236" s="26"/>
      <c r="RFD236" s="26"/>
      <c r="RFE236" s="26"/>
      <c r="RFF236" s="26"/>
      <c r="RFG236" s="26"/>
      <c r="RFH236" s="26"/>
      <c r="RFI236" s="26"/>
      <c r="RFJ236" s="26"/>
      <c r="RFK236" s="26"/>
      <c r="RFL236" s="26"/>
      <c r="RFM236" s="26"/>
      <c r="RFN236" s="26"/>
      <c r="RFO236" s="26"/>
      <c r="RFP236" s="26"/>
      <c r="RFQ236" s="26"/>
      <c r="RFR236" s="26"/>
      <c r="RFS236" s="26"/>
      <c r="RFT236" s="26"/>
      <c r="RFU236" s="26"/>
      <c r="RFV236" s="26"/>
      <c r="RFW236" s="26"/>
      <c r="RFX236" s="26"/>
      <c r="RFY236" s="26"/>
      <c r="RFZ236" s="26"/>
      <c r="RGA236" s="26"/>
      <c r="RGB236" s="26"/>
      <c r="RGC236" s="26"/>
      <c r="RGD236" s="26"/>
      <c r="RGE236" s="26"/>
      <c r="RGF236" s="26"/>
      <c r="RGG236" s="26"/>
      <c r="RGH236" s="26"/>
      <c r="RGI236" s="26"/>
      <c r="RGJ236" s="26"/>
      <c r="RGK236" s="26"/>
      <c r="RGL236" s="26"/>
      <c r="RGM236" s="26"/>
      <c r="RGN236" s="26"/>
      <c r="RGO236" s="26"/>
      <c r="RGP236" s="26"/>
      <c r="RGQ236" s="26"/>
      <c r="RGR236" s="26"/>
      <c r="RGS236" s="26"/>
      <c r="RGT236" s="26"/>
      <c r="RGU236" s="26"/>
      <c r="RGV236" s="26"/>
      <c r="RGW236" s="26"/>
      <c r="RGX236" s="26"/>
      <c r="RGY236" s="26"/>
      <c r="RGZ236" s="26"/>
      <c r="RHA236" s="26"/>
      <c r="RHB236" s="26"/>
      <c r="RHC236" s="26"/>
      <c r="RHD236" s="26"/>
      <c r="RHE236" s="26"/>
      <c r="RHF236" s="26"/>
      <c r="RHG236" s="26"/>
      <c r="RHH236" s="26"/>
      <c r="RHI236" s="26"/>
      <c r="RHJ236" s="26"/>
      <c r="RHK236" s="26"/>
      <c r="RHL236" s="26"/>
      <c r="RHM236" s="26"/>
      <c r="RHN236" s="26"/>
      <c r="RHO236" s="26"/>
      <c r="RHP236" s="26"/>
      <c r="RHQ236" s="26"/>
      <c r="RHR236" s="26"/>
      <c r="RHS236" s="26"/>
      <c r="RHT236" s="26"/>
      <c r="RHU236" s="26"/>
      <c r="RHV236" s="26"/>
      <c r="RHW236" s="26"/>
      <c r="RHX236" s="26"/>
      <c r="RHY236" s="26"/>
      <c r="RHZ236" s="26"/>
      <c r="RIA236" s="26"/>
      <c r="RIB236" s="26"/>
      <c r="RIC236" s="26"/>
      <c r="RID236" s="26"/>
      <c r="RIE236" s="26"/>
      <c r="RIF236" s="26"/>
      <c r="RIG236" s="26"/>
      <c r="RIH236" s="26"/>
      <c r="RII236" s="26"/>
      <c r="RIJ236" s="26"/>
      <c r="RIK236" s="26"/>
      <c r="RIL236" s="26"/>
      <c r="RIM236" s="26"/>
      <c r="RIN236" s="26"/>
      <c r="RIO236" s="26"/>
      <c r="RIP236" s="26"/>
      <c r="RIQ236" s="26"/>
      <c r="RIR236" s="26"/>
      <c r="RIS236" s="26"/>
      <c r="RIT236" s="26"/>
      <c r="RIU236" s="26"/>
      <c r="RIV236" s="26"/>
      <c r="RIW236" s="26"/>
      <c r="RIX236" s="26"/>
      <c r="RIY236" s="26"/>
      <c r="RIZ236" s="26"/>
      <c r="RJA236" s="26"/>
      <c r="RJB236" s="26"/>
      <c r="RJC236" s="26"/>
      <c r="RJD236" s="26"/>
      <c r="RJE236" s="26"/>
      <c r="RJF236" s="26"/>
      <c r="RJG236" s="26"/>
      <c r="RJH236" s="26"/>
      <c r="RJI236" s="26"/>
      <c r="RJJ236" s="26"/>
      <c r="RJK236" s="26"/>
      <c r="RJL236" s="26"/>
      <c r="RJM236" s="26"/>
      <c r="RJN236" s="26"/>
      <c r="RJO236" s="26"/>
      <c r="RJP236" s="26"/>
      <c r="RJQ236" s="26"/>
      <c r="RJR236" s="26"/>
      <c r="RJS236" s="26"/>
      <c r="RJT236" s="26"/>
      <c r="RJU236" s="26"/>
      <c r="RJV236" s="26"/>
      <c r="RJW236" s="26"/>
      <c r="RJX236" s="26"/>
      <c r="RJY236" s="26"/>
      <c r="RJZ236" s="26"/>
      <c r="RKA236" s="26"/>
      <c r="RKB236" s="26"/>
      <c r="RKC236" s="26"/>
      <c r="RKD236" s="26"/>
      <c r="RKE236" s="26"/>
      <c r="RKF236" s="26"/>
      <c r="RKG236" s="26"/>
      <c r="RKH236" s="26"/>
      <c r="RKI236" s="26"/>
      <c r="RKJ236" s="26"/>
      <c r="RKK236" s="26"/>
      <c r="RKL236" s="26"/>
      <c r="RKM236" s="26"/>
      <c r="RKN236" s="26"/>
      <c r="RKO236" s="26"/>
      <c r="RKP236" s="26"/>
      <c r="RKQ236" s="26"/>
      <c r="RKR236" s="26"/>
      <c r="RKS236" s="26"/>
      <c r="RKT236" s="26"/>
      <c r="RKU236" s="26"/>
      <c r="RKV236" s="26"/>
      <c r="RKW236" s="26"/>
      <c r="RKX236" s="26"/>
      <c r="RKY236" s="26"/>
      <c r="RKZ236" s="26"/>
      <c r="RLA236" s="26"/>
      <c r="RLB236" s="26"/>
      <c r="RLC236" s="26"/>
      <c r="RLD236" s="26"/>
      <c r="RLE236" s="26"/>
      <c r="RLF236" s="26"/>
      <c r="RLG236" s="26"/>
      <c r="RLH236" s="26"/>
      <c r="RLI236" s="26"/>
      <c r="RLJ236" s="26"/>
      <c r="RLK236" s="26"/>
      <c r="RLL236" s="26"/>
      <c r="RLM236" s="26"/>
      <c r="RLN236" s="26"/>
      <c r="RLO236" s="26"/>
      <c r="RLP236" s="26"/>
      <c r="RLQ236" s="26"/>
      <c r="RLR236" s="26"/>
      <c r="RLS236" s="26"/>
      <c r="RLT236" s="26"/>
      <c r="RLU236" s="26"/>
      <c r="RLV236" s="26"/>
      <c r="RLW236" s="26"/>
      <c r="RLX236" s="26"/>
      <c r="RLY236" s="26"/>
      <c r="RLZ236" s="26"/>
      <c r="RMA236" s="26"/>
      <c r="RMB236" s="26"/>
      <c r="RMC236" s="26"/>
      <c r="RMD236" s="26"/>
      <c r="RME236" s="26"/>
      <c r="RMF236" s="26"/>
      <c r="RMG236" s="26"/>
      <c r="RMH236" s="26"/>
      <c r="RMI236" s="26"/>
      <c r="RMJ236" s="26"/>
      <c r="RMK236" s="26"/>
      <c r="RML236" s="26"/>
      <c r="RMM236" s="26"/>
      <c r="RMN236" s="26"/>
      <c r="RMO236" s="26"/>
      <c r="RMP236" s="26"/>
      <c r="RMQ236" s="26"/>
      <c r="RMR236" s="26"/>
      <c r="RMS236" s="26"/>
      <c r="RMT236" s="26"/>
      <c r="RMU236" s="26"/>
      <c r="RMV236" s="26"/>
      <c r="RMW236" s="26"/>
      <c r="RMX236" s="26"/>
      <c r="RMY236" s="26"/>
      <c r="RMZ236" s="26"/>
      <c r="RNA236" s="26"/>
      <c r="RNB236" s="26"/>
      <c r="RNC236" s="26"/>
      <c r="RND236" s="26"/>
      <c r="RNE236" s="26"/>
      <c r="RNF236" s="26"/>
      <c r="RNG236" s="26"/>
      <c r="RNH236" s="26"/>
      <c r="RNI236" s="26"/>
      <c r="RNJ236" s="26"/>
      <c r="RNK236" s="26"/>
      <c r="RNL236" s="26"/>
      <c r="RNM236" s="26"/>
      <c r="RNN236" s="26"/>
      <c r="RNO236" s="26"/>
      <c r="RNP236" s="26"/>
      <c r="RNQ236" s="26"/>
      <c r="RNR236" s="26"/>
      <c r="RNS236" s="26"/>
      <c r="RNT236" s="26"/>
      <c r="RNU236" s="26"/>
      <c r="RNV236" s="26"/>
      <c r="RNW236" s="26"/>
      <c r="RNX236" s="26"/>
      <c r="RNY236" s="26"/>
      <c r="RNZ236" s="26"/>
      <c r="ROA236" s="26"/>
      <c r="ROB236" s="26"/>
      <c r="ROC236" s="26"/>
      <c r="ROD236" s="26"/>
      <c r="ROE236" s="26"/>
      <c r="ROF236" s="26"/>
      <c r="ROG236" s="26"/>
      <c r="ROH236" s="26"/>
      <c r="ROI236" s="26"/>
      <c r="ROJ236" s="26"/>
      <c r="ROK236" s="26"/>
      <c r="ROL236" s="26"/>
      <c r="ROM236" s="26"/>
      <c r="RON236" s="26"/>
      <c r="ROO236" s="26"/>
      <c r="ROP236" s="26"/>
      <c r="ROQ236" s="26"/>
      <c r="ROR236" s="26"/>
      <c r="ROS236" s="26"/>
      <c r="ROT236" s="26"/>
      <c r="ROU236" s="26"/>
      <c r="ROV236" s="26"/>
      <c r="ROW236" s="26"/>
      <c r="ROX236" s="26"/>
      <c r="ROY236" s="26"/>
      <c r="ROZ236" s="26"/>
      <c r="RPA236" s="26"/>
      <c r="RPB236" s="26"/>
      <c r="RPC236" s="26"/>
      <c r="RPD236" s="26"/>
      <c r="RPE236" s="26"/>
      <c r="RPF236" s="26"/>
      <c r="RPG236" s="26"/>
      <c r="RPH236" s="26"/>
      <c r="RPI236" s="26"/>
      <c r="RPJ236" s="26"/>
      <c r="RPK236" s="26"/>
      <c r="RPL236" s="26"/>
      <c r="RPM236" s="26"/>
      <c r="RPN236" s="26"/>
      <c r="RPO236" s="26"/>
      <c r="RPP236" s="26"/>
      <c r="RPQ236" s="26"/>
      <c r="RPR236" s="26"/>
      <c r="RPS236" s="26"/>
      <c r="RPT236" s="26"/>
      <c r="RPU236" s="26"/>
      <c r="RPV236" s="26"/>
      <c r="RPW236" s="26"/>
      <c r="RPX236" s="26"/>
      <c r="RPY236" s="26"/>
      <c r="RPZ236" s="26"/>
      <c r="RQA236" s="26"/>
      <c r="RQB236" s="26"/>
      <c r="RQC236" s="26"/>
      <c r="RQD236" s="26"/>
      <c r="RQE236" s="26"/>
      <c r="RQF236" s="26"/>
      <c r="RQG236" s="26"/>
      <c r="RQH236" s="26"/>
      <c r="RQI236" s="26"/>
      <c r="RQJ236" s="26"/>
      <c r="RQK236" s="26"/>
      <c r="RQL236" s="26"/>
      <c r="RQM236" s="26"/>
      <c r="RQN236" s="26"/>
      <c r="RQO236" s="26"/>
      <c r="RQP236" s="26"/>
      <c r="RQQ236" s="26"/>
      <c r="RQR236" s="26"/>
      <c r="RQS236" s="26"/>
      <c r="RQT236" s="26"/>
      <c r="RQU236" s="26"/>
      <c r="RQV236" s="26"/>
      <c r="RQW236" s="26"/>
      <c r="RQX236" s="26"/>
      <c r="RQY236" s="26"/>
      <c r="RQZ236" s="26"/>
      <c r="RRA236" s="26"/>
      <c r="RRB236" s="26"/>
      <c r="RRC236" s="26"/>
      <c r="RRD236" s="26"/>
      <c r="RRE236" s="26"/>
      <c r="RRF236" s="26"/>
      <c r="RRG236" s="26"/>
      <c r="RRH236" s="26"/>
      <c r="RRI236" s="26"/>
      <c r="RRJ236" s="26"/>
      <c r="RRK236" s="26"/>
      <c r="RRL236" s="26"/>
      <c r="RRM236" s="26"/>
      <c r="RRN236" s="26"/>
      <c r="RRO236" s="26"/>
      <c r="RRP236" s="26"/>
      <c r="RRQ236" s="26"/>
      <c r="RRR236" s="26"/>
      <c r="RRS236" s="26"/>
      <c r="RRT236" s="26"/>
      <c r="RRU236" s="26"/>
      <c r="RRV236" s="26"/>
      <c r="RRW236" s="26"/>
      <c r="RRX236" s="26"/>
      <c r="RRY236" s="26"/>
      <c r="RRZ236" s="26"/>
      <c r="RSA236" s="26"/>
      <c r="RSB236" s="26"/>
      <c r="RSC236" s="26"/>
      <c r="RSD236" s="26"/>
      <c r="RSE236" s="26"/>
      <c r="RSF236" s="26"/>
      <c r="RSG236" s="26"/>
      <c r="RSH236" s="26"/>
      <c r="RSI236" s="26"/>
      <c r="RSJ236" s="26"/>
      <c r="RSK236" s="26"/>
      <c r="RSL236" s="26"/>
      <c r="RSM236" s="26"/>
      <c r="RSN236" s="26"/>
      <c r="RSO236" s="26"/>
      <c r="RSP236" s="26"/>
      <c r="RSQ236" s="26"/>
      <c r="RSR236" s="26"/>
      <c r="RSS236" s="26"/>
      <c r="RST236" s="26"/>
      <c r="RSU236" s="26"/>
      <c r="RSV236" s="26"/>
      <c r="RSW236" s="26"/>
      <c r="RSX236" s="26"/>
      <c r="RSY236" s="26"/>
      <c r="RSZ236" s="26"/>
      <c r="RTA236" s="26"/>
      <c r="RTB236" s="26"/>
      <c r="RTC236" s="26"/>
      <c r="RTD236" s="26"/>
      <c r="RTE236" s="26"/>
      <c r="RTF236" s="26"/>
      <c r="RTG236" s="26"/>
      <c r="RTH236" s="26"/>
      <c r="RTI236" s="26"/>
      <c r="RTJ236" s="26"/>
      <c r="RTK236" s="26"/>
      <c r="RTL236" s="26"/>
      <c r="RTM236" s="26"/>
      <c r="RTN236" s="26"/>
      <c r="RTO236" s="26"/>
      <c r="RTP236" s="26"/>
      <c r="RTQ236" s="26"/>
      <c r="RTR236" s="26"/>
      <c r="RTS236" s="26"/>
      <c r="RTT236" s="26"/>
      <c r="RTU236" s="26"/>
      <c r="RTV236" s="26"/>
      <c r="RTW236" s="26"/>
      <c r="RTX236" s="26"/>
      <c r="RTY236" s="26"/>
      <c r="RTZ236" s="26"/>
      <c r="RUA236" s="26"/>
      <c r="RUB236" s="26"/>
      <c r="RUC236" s="26"/>
      <c r="RUD236" s="26"/>
      <c r="RUE236" s="26"/>
      <c r="RUF236" s="26"/>
      <c r="RUG236" s="26"/>
      <c r="RUH236" s="26"/>
      <c r="RUI236" s="26"/>
      <c r="RUJ236" s="26"/>
      <c r="RUK236" s="26"/>
      <c r="RUL236" s="26"/>
      <c r="RUM236" s="26"/>
      <c r="RUN236" s="26"/>
      <c r="RUO236" s="26"/>
      <c r="RUP236" s="26"/>
      <c r="RUQ236" s="26"/>
      <c r="RUR236" s="26"/>
      <c r="RUS236" s="26"/>
      <c r="RUT236" s="26"/>
      <c r="RUU236" s="26"/>
      <c r="RUV236" s="26"/>
      <c r="RUW236" s="26"/>
      <c r="RUX236" s="26"/>
      <c r="RUY236" s="26"/>
      <c r="RUZ236" s="26"/>
      <c r="RVA236" s="26"/>
      <c r="RVB236" s="26"/>
      <c r="RVC236" s="26"/>
      <c r="RVD236" s="26"/>
      <c r="RVE236" s="26"/>
      <c r="RVF236" s="26"/>
      <c r="RVG236" s="26"/>
      <c r="RVH236" s="26"/>
      <c r="RVI236" s="26"/>
      <c r="RVJ236" s="26"/>
      <c r="RVK236" s="26"/>
      <c r="RVL236" s="26"/>
      <c r="RVM236" s="26"/>
      <c r="RVN236" s="26"/>
      <c r="RVO236" s="26"/>
      <c r="RVP236" s="26"/>
      <c r="RVQ236" s="26"/>
      <c r="RVR236" s="26"/>
      <c r="RVS236" s="26"/>
      <c r="RVT236" s="26"/>
      <c r="RVU236" s="26"/>
      <c r="RVV236" s="26"/>
      <c r="RVW236" s="26"/>
      <c r="RVX236" s="26"/>
      <c r="RVY236" s="26"/>
      <c r="RVZ236" s="26"/>
      <c r="RWA236" s="26"/>
      <c r="RWB236" s="26"/>
      <c r="RWC236" s="26"/>
      <c r="RWD236" s="26"/>
      <c r="RWE236" s="26"/>
      <c r="RWF236" s="26"/>
      <c r="RWG236" s="26"/>
      <c r="RWH236" s="26"/>
      <c r="RWI236" s="26"/>
      <c r="RWJ236" s="26"/>
      <c r="RWK236" s="26"/>
      <c r="RWL236" s="26"/>
      <c r="RWM236" s="26"/>
      <c r="RWN236" s="26"/>
      <c r="RWO236" s="26"/>
      <c r="RWP236" s="26"/>
      <c r="RWQ236" s="26"/>
      <c r="RWR236" s="26"/>
      <c r="RWS236" s="26"/>
      <c r="RWT236" s="26"/>
      <c r="RWU236" s="26"/>
      <c r="RWV236" s="26"/>
      <c r="RWW236" s="26"/>
      <c r="RWX236" s="26"/>
      <c r="RWY236" s="26"/>
      <c r="RWZ236" s="26"/>
      <c r="RXA236" s="26"/>
      <c r="RXB236" s="26"/>
      <c r="RXC236" s="26"/>
      <c r="RXD236" s="26"/>
      <c r="RXE236" s="26"/>
      <c r="RXF236" s="26"/>
      <c r="RXG236" s="26"/>
      <c r="RXH236" s="26"/>
      <c r="RXI236" s="26"/>
      <c r="RXJ236" s="26"/>
      <c r="RXK236" s="26"/>
      <c r="RXL236" s="26"/>
      <c r="RXM236" s="26"/>
      <c r="RXN236" s="26"/>
      <c r="RXO236" s="26"/>
      <c r="RXP236" s="26"/>
      <c r="RXQ236" s="26"/>
      <c r="RXR236" s="26"/>
      <c r="RXS236" s="26"/>
      <c r="RXT236" s="26"/>
      <c r="RXU236" s="26"/>
      <c r="RXV236" s="26"/>
      <c r="RXW236" s="26"/>
      <c r="RXX236" s="26"/>
      <c r="RXY236" s="26"/>
      <c r="RXZ236" s="26"/>
      <c r="RYA236" s="26"/>
      <c r="RYB236" s="26"/>
      <c r="RYC236" s="26"/>
      <c r="RYD236" s="26"/>
      <c r="RYE236" s="26"/>
      <c r="RYF236" s="26"/>
      <c r="RYG236" s="26"/>
      <c r="RYH236" s="26"/>
      <c r="RYI236" s="26"/>
      <c r="RYJ236" s="26"/>
      <c r="RYK236" s="26"/>
      <c r="RYL236" s="26"/>
      <c r="RYM236" s="26"/>
      <c r="RYN236" s="26"/>
      <c r="RYO236" s="26"/>
      <c r="RYP236" s="26"/>
      <c r="RYQ236" s="26"/>
      <c r="RYR236" s="26"/>
      <c r="RYS236" s="26"/>
      <c r="RYT236" s="26"/>
      <c r="RYU236" s="26"/>
      <c r="RYV236" s="26"/>
      <c r="RYW236" s="26"/>
      <c r="RYX236" s="26"/>
      <c r="RYY236" s="26"/>
      <c r="RYZ236" s="26"/>
      <c r="RZA236" s="26"/>
      <c r="RZB236" s="26"/>
      <c r="RZC236" s="26"/>
      <c r="RZD236" s="26"/>
      <c r="RZE236" s="26"/>
      <c r="RZF236" s="26"/>
      <c r="RZG236" s="26"/>
      <c r="RZH236" s="26"/>
      <c r="RZI236" s="26"/>
      <c r="RZJ236" s="26"/>
      <c r="RZK236" s="26"/>
      <c r="RZL236" s="26"/>
      <c r="RZM236" s="26"/>
      <c r="RZN236" s="26"/>
      <c r="RZO236" s="26"/>
      <c r="RZP236" s="26"/>
      <c r="RZQ236" s="26"/>
      <c r="RZR236" s="26"/>
      <c r="RZS236" s="26"/>
      <c r="RZT236" s="26"/>
      <c r="RZU236" s="26"/>
      <c r="RZV236" s="26"/>
      <c r="RZW236" s="26"/>
      <c r="RZX236" s="26"/>
      <c r="RZY236" s="26"/>
      <c r="RZZ236" s="26"/>
      <c r="SAA236" s="26"/>
      <c r="SAB236" s="26"/>
      <c r="SAC236" s="26"/>
      <c r="SAD236" s="26"/>
      <c r="SAE236" s="26"/>
      <c r="SAF236" s="26"/>
      <c r="SAG236" s="26"/>
      <c r="SAH236" s="26"/>
      <c r="SAI236" s="26"/>
      <c r="SAJ236" s="26"/>
      <c r="SAK236" s="26"/>
      <c r="SAL236" s="26"/>
      <c r="SAM236" s="26"/>
      <c r="SAN236" s="26"/>
      <c r="SAO236" s="26"/>
      <c r="SAP236" s="26"/>
      <c r="SAQ236" s="26"/>
      <c r="SAR236" s="26"/>
      <c r="SAS236" s="26"/>
      <c r="SAT236" s="26"/>
      <c r="SAU236" s="26"/>
      <c r="SAV236" s="26"/>
      <c r="SAW236" s="26"/>
      <c r="SAX236" s="26"/>
      <c r="SAY236" s="26"/>
      <c r="SAZ236" s="26"/>
      <c r="SBA236" s="26"/>
      <c r="SBB236" s="26"/>
      <c r="SBC236" s="26"/>
      <c r="SBD236" s="26"/>
      <c r="SBE236" s="26"/>
      <c r="SBF236" s="26"/>
      <c r="SBG236" s="26"/>
      <c r="SBH236" s="26"/>
      <c r="SBI236" s="26"/>
      <c r="SBJ236" s="26"/>
      <c r="SBK236" s="26"/>
      <c r="SBL236" s="26"/>
      <c r="SBM236" s="26"/>
      <c r="SBN236" s="26"/>
      <c r="SBO236" s="26"/>
      <c r="SBP236" s="26"/>
      <c r="SBQ236" s="26"/>
      <c r="SBR236" s="26"/>
      <c r="SBS236" s="26"/>
      <c r="SBT236" s="26"/>
      <c r="SBU236" s="26"/>
      <c r="SBV236" s="26"/>
      <c r="SBW236" s="26"/>
      <c r="SBX236" s="26"/>
      <c r="SBY236" s="26"/>
      <c r="SBZ236" s="26"/>
      <c r="SCA236" s="26"/>
      <c r="SCB236" s="26"/>
      <c r="SCC236" s="26"/>
      <c r="SCD236" s="26"/>
      <c r="SCE236" s="26"/>
      <c r="SCF236" s="26"/>
      <c r="SCG236" s="26"/>
      <c r="SCH236" s="26"/>
      <c r="SCI236" s="26"/>
      <c r="SCJ236" s="26"/>
      <c r="SCK236" s="26"/>
      <c r="SCL236" s="26"/>
      <c r="SCM236" s="26"/>
      <c r="SCN236" s="26"/>
      <c r="SCO236" s="26"/>
      <c r="SCP236" s="26"/>
      <c r="SCQ236" s="26"/>
      <c r="SCR236" s="26"/>
      <c r="SCS236" s="26"/>
      <c r="SCT236" s="26"/>
      <c r="SCU236" s="26"/>
      <c r="SCV236" s="26"/>
      <c r="SCW236" s="26"/>
      <c r="SCX236" s="26"/>
      <c r="SCY236" s="26"/>
      <c r="SCZ236" s="26"/>
      <c r="SDA236" s="26"/>
      <c r="SDB236" s="26"/>
      <c r="SDC236" s="26"/>
      <c r="SDD236" s="26"/>
      <c r="SDE236" s="26"/>
      <c r="SDF236" s="26"/>
      <c r="SDG236" s="26"/>
      <c r="SDH236" s="26"/>
      <c r="SDI236" s="26"/>
      <c r="SDJ236" s="26"/>
      <c r="SDK236" s="26"/>
      <c r="SDL236" s="26"/>
      <c r="SDM236" s="26"/>
      <c r="SDN236" s="26"/>
      <c r="SDO236" s="26"/>
      <c r="SDP236" s="26"/>
      <c r="SDQ236" s="26"/>
      <c r="SDR236" s="26"/>
      <c r="SDS236" s="26"/>
      <c r="SDT236" s="26"/>
      <c r="SDU236" s="26"/>
      <c r="SDV236" s="26"/>
      <c r="SDW236" s="26"/>
      <c r="SDX236" s="26"/>
      <c r="SDY236" s="26"/>
      <c r="SDZ236" s="26"/>
      <c r="SEA236" s="26"/>
      <c r="SEB236" s="26"/>
      <c r="SEC236" s="26"/>
      <c r="SED236" s="26"/>
      <c r="SEE236" s="26"/>
      <c r="SEF236" s="26"/>
      <c r="SEG236" s="26"/>
      <c r="SEH236" s="26"/>
      <c r="SEI236" s="26"/>
      <c r="SEJ236" s="26"/>
      <c r="SEK236" s="26"/>
      <c r="SEL236" s="26"/>
      <c r="SEM236" s="26"/>
      <c r="SEN236" s="26"/>
      <c r="SEO236" s="26"/>
      <c r="SEP236" s="26"/>
      <c r="SEQ236" s="26"/>
      <c r="SER236" s="26"/>
      <c r="SES236" s="26"/>
      <c r="SET236" s="26"/>
      <c r="SEU236" s="26"/>
      <c r="SEV236" s="26"/>
      <c r="SEW236" s="26"/>
      <c r="SEX236" s="26"/>
      <c r="SEY236" s="26"/>
      <c r="SEZ236" s="26"/>
      <c r="SFA236" s="26"/>
      <c r="SFB236" s="26"/>
      <c r="SFC236" s="26"/>
      <c r="SFD236" s="26"/>
      <c r="SFE236" s="26"/>
      <c r="SFF236" s="26"/>
      <c r="SFG236" s="26"/>
      <c r="SFH236" s="26"/>
      <c r="SFI236" s="26"/>
      <c r="SFJ236" s="26"/>
      <c r="SFK236" s="26"/>
      <c r="SFL236" s="26"/>
      <c r="SFM236" s="26"/>
      <c r="SFN236" s="26"/>
      <c r="SFO236" s="26"/>
      <c r="SFP236" s="26"/>
      <c r="SFQ236" s="26"/>
      <c r="SFR236" s="26"/>
      <c r="SFS236" s="26"/>
      <c r="SFT236" s="26"/>
      <c r="SFU236" s="26"/>
      <c r="SFV236" s="26"/>
      <c r="SFW236" s="26"/>
      <c r="SFX236" s="26"/>
      <c r="SFY236" s="26"/>
      <c r="SFZ236" s="26"/>
      <c r="SGA236" s="26"/>
      <c r="SGB236" s="26"/>
      <c r="SGC236" s="26"/>
      <c r="SGD236" s="26"/>
      <c r="SGE236" s="26"/>
      <c r="SGF236" s="26"/>
      <c r="SGG236" s="26"/>
      <c r="SGH236" s="26"/>
      <c r="SGI236" s="26"/>
      <c r="SGJ236" s="26"/>
      <c r="SGK236" s="26"/>
      <c r="SGL236" s="26"/>
      <c r="SGM236" s="26"/>
      <c r="SGN236" s="26"/>
      <c r="SGO236" s="26"/>
      <c r="SGP236" s="26"/>
      <c r="SGQ236" s="26"/>
      <c r="SGR236" s="26"/>
      <c r="SGS236" s="26"/>
      <c r="SGT236" s="26"/>
      <c r="SGU236" s="26"/>
      <c r="SGV236" s="26"/>
      <c r="SGW236" s="26"/>
      <c r="SGX236" s="26"/>
      <c r="SGY236" s="26"/>
      <c r="SGZ236" s="26"/>
      <c r="SHA236" s="26"/>
      <c r="SHB236" s="26"/>
      <c r="SHC236" s="26"/>
      <c r="SHD236" s="26"/>
      <c r="SHE236" s="26"/>
      <c r="SHF236" s="26"/>
      <c r="SHG236" s="26"/>
      <c r="SHH236" s="26"/>
      <c r="SHI236" s="26"/>
      <c r="SHJ236" s="26"/>
      <c r="SHK236" s="26"/>
      <c r="SHL236" s="26"/>
      <c r="SHM236" s="26"/>
      <c r="SHN236" s="26"/>
      <c r="SHO236" s="26"/>
      <c r="SHP236" s="26"/>
      <c r="SHQ236" s="26"/>
      <c r="SHR236" s="26"/>
      <c r="SHS236" s="26"/>
      <c r="SHT236" s="26"/>
      <c r="SHU236" s="26"/>
      <c r="SHV236" s="26"/>
      <c r="SHW236" s="26"/>
      <c r="SHX236" s="26"/>
      <c r="SHY236" s="26"/>
      <c r="SHZ236" s="26"/>
      <c r="SIA236" s="26"/>
      <c r="SIB236" s="26"/>
      <c r="SIC236" s="26"/>
      <c r="SID236" s="26"/>
      <c r="SIE236" s="26"/>
      <c r="SIF236" s="26"/>
      <c r="SIG236" s="26"/>
      <c r="SIH236" s="26"/>
      <c r="SII236" s="26"/>
      <c r="SIJ236" s="26"/>
      <c r="SIK236" s="26"/>
      <c r="SIL236" s="26"/>
      <c r="SIM236" s="26"/>
      <c r="SIN236" s="26"/>
      <c r="SIO236" s="26"/>
      <c r="SIP236" s="26"/>
      <c r="SIQ236" s="26"/>
      <c r="SIR236" s="26"/>
      <c r="SIS236" s="26"/>
      <c r="SIT236" s="26"/>
      <c r="SIU236" s="26"/>
      <c r="SIV236" s="26"/>
      <c r="SIW236" s="26"/>
      <c r="SIX236" s="26"/>
      <c r="SIY236" s="26"/>
      <c r="SIZ236" s="26"/>
      <c r="SJA236" s="26"/>
      <c r="SJB236" s="26"/>
      <c r="SJC236" s="26"/>
      <c r="SJD236" s="26"/>
      <c r="SJE236" s="26"/>
      <c r="SJF236" s="26"/>
      <c r="SJG236" s="26"/>
      <c r="SJH236" s="26"/>
      <c r="SJI236" s="26"/>
      <c r="SJJ236" s="26"/>
      <c r="SJK236" s="26"/>
      <c r="SJL236" s="26"/>
      <c r="SJM236" s="26"/>
      <c r="SJN236" s="26"/>
      <c r="SJO236" s="26"/>
      <c r="SJP236" s="26"/>
      <c r="SJQ236" s="26"/>
      <c r="SJR236" s="26"/>
      <c r="SJS236" s="26"/>
      <c r="SJT236" s="26"/>
      <c r="SJU236" s="26"/>
      <c r="SJV236" s="26"/>
      <c r="SJW236" s="26"/>
      <c r="SJX236" s="26"/>
      <c r="SJY236" s="26"/>
      <c r="SJZ236" s="26"/>
      <c r="SKA236" s="26"/>
      <c r="SKB236" s="26"/>
      <c r="SKC236" s="26"/>
      <c r="SKD236" s="26"/>
      <c r="SKE236" s="26"/>
      <c r="SKF236" s="26"/>
      <c r="SKG236" s="26"/>
      <c r="SKH236" s="26"/>
      <c r="SKI236" s="26"/>
      <c r="SKJ236" s="26"/>
      <c r="SKK236" s="26"/>
      <c r="SKL236" s="26"/>
      <c r="SKM236" s="26"/>
      <c r="SKN236" s="26"/>
      <c r="SKO236" s="26"/>
      <c r="SKP236" s="26"/>
      <c r="SKQ236" s="26"/>
      <c r="SKR236" s="26"/>
      <c r="SKS236" s="26"/>
      <c r="SKT236" s="26"/>
      <c r="SKU236" s="26"/>
      <c r="SKV236" s="26"/>
      <c r="SKW236" s="26"/>
      <c r="SKX236" s="26"/>
      <c r="SKY236" s="26"/>
      <c r="SKZ236" s="26"/>
      <c r="SLA236" s="26"/>
      <c r="SLB236" s="26"/>
      <c r="SLC236" s="26"/>
      <c r="SLD236" s="26"/>
      <c r="SLE236" s="26"/>
      <c r="SLF236" s="26"/>
      <c r="SLG236" s="26"/>
      <c r="SLH236" s="26"/>
      <c r="SLI236" s="26"/>
      <c r="SLJ236" s="26"/>
      <c r="SLK236" s="26"/>
      <c r="SLL236" s="26"/>
      <c r="SLM236" s="26"/>
      <c r="SLN236" s="26"/>
      <c r="SLO236" s="26"/>
      <c r="SLP236" s="26"/>
      <c r="SLQ236" s="26"/>
      <c r="SLR236" s="26"/>
      <c r="SLS236" s="26"/>
      <c r="SLT236" s="26"/>
      <c r="SLU236" s="26"/>
      <c r="SLV236" s="26"/>
      <c r="SLW236" s="26"/>
      <c r="SLX236" s="26"/>
      <c r="SLY236" s="26"/>
      <c r="SLZ236" s="26"/>
      <c r="SMA236" s="26"/>
      <c r="SMB236" s="26"/>
      <c r="SMC236" s="26"/>
      <c r="SMD236" s="26"/>
      <c r="SME236" s="26"/>
      <c r="SMF236" s="26"/>
      <c r="SMG236" s="26"/>
      <c r="SMH236" s="26"/>
      <c r="SMI236" s="26"/>
      <c r="SMJ236" s="26"/>
      <c r="SMK236" s="26"/>
      <c r="SML236" s="26"/>
      <c r="SMM236" s="26"/>
      <c r="SMN236" s="26"/>
      <c r="SMO236" s="26"/>
      <c r="SMP236" s="26"/>
      <c r="SMQ236" s="26"/>
      <c r="SMR236" s="26"/>
      <c r="SMS236" s="26"/>
      <c r="SMT236" s="26"/>
      <c r="SMU236" s="26"/>
      <c r="SMV236" s="26"/>
      <c r="SMW236" s="26"/>
      <c r="SMX236" s="26"/>
      <c r="SMY236" s="26"/>
      <c r="SMZ236" s="26"/>
      <c r="SNA236" s="26"/>
      <c r="SNB236" s="26"/>
      <c r="SNC236" s="26"/>
      <c r="SND236" s="26"/>
      <c r="SNE236" s="26"/>
      <c r="SNF236" s="26"/>
      <c r="SNG236" s="26"/>
      <c r="SNH236" s="26"/>
      <c r="SNI236" s="26"/>
      <c r="SNJ236" s="26"/>
      <c r="SNK236" s="26"/>
      <c r="SNL236" s="26"/>
      <c r="SNM236" s="26"/>
      <c r="SNN236" s="26"/>
      <c r="SNO236" s="26"/>
      <c r="SNP236" s="26"/>
      <c r="SNQ236" s="26"/>
      <c r="SNR236" s="26"/>
      <c r="SNS236" s="26"/>
      <c r="SNT236" s="26"/>
      <c r="SNU236" s="26"/>
      <c r="SNV236" s="26"/>
      <c r="SNW236" s="26"/>
      <c r="SNX236" s="26"/>
      <c r="SNY236" s="26"/>
      <c r="SNZ236" s="26"/>
      <c r="SOA236" s="26"/>
      <c r="SOB236" s="26"/>
      <c r="SOC236" s="26"/>
      <c r="SOD236" s="26"/>
      <c r="SOE236" s="26"/>
      <c r="SOF236" s="26"/>
      <c r="SOG236" s="26"/>
      <c r="SOH236" s="26"/>
      <c r="SOI236" s="26"/>
      <c r="SOJ236" s="26"/>
      <c r="SOK236" s="26"/>
      <c r="SOL236" s="26"/>
      <c r="SOM236" s="26"/>
      <c r="SON236" s="26"/>
      <c r="SOO236" s="26"/>
      <c r="SOP236" s="26"/>
      <c r="SOQ236" s="26"/>
      <c r="SOR236" s="26"/>
      <c r="SOS236" s="26"/>
      <c r="SOT236" s="26"/>
      <c r="SOU236" s="26"/>
      <c r="SOV236" s="26"/>
      <c r="SOW236" s="26"/>
      <c r="SOX236" s="26"/>
      <c r="SOY236" s="26"/>
      <c r="SOZ236" s="26"/>
      <c r="SPA236" s="26"/>
      <c r="SPB236" s="26"/>
      <c r="SPC236" s="26"/>
      <c r="SPD236" s="26"/>
      <c r="SPE236" s="26"/>
      <c r="SPF236" s="26"/>
      <c r="SPG236" s="26"/>
      <c r="SPH236" s="26"/>
      <c r="SPI236" s="26"/>
      <c r="SPJ236" s="26"/>
      <c r="SPK236" s="26"/>
      <c r="SPL236" s="26"/>
      <c r="SPM236" s="26"/>
      <c r="SPN236" s="26"/>
      <c r="SPO236" s="26"/>
      <c r="SPP236" s="26"/>
      <c r="SPQ236" s="26"/>
      <c r="SPR236" s="26"/>
      <c r="SPS236" s="26"/>
      <c r="SPT236" s="26"/>
      <c r="SPU236" s="26"/>
      <c r="SPV236" s="26"/>
      <c r="SPW236" s="26"/>
      <c r="SPX236" s="26"/>
      <c r="SPY236" s="26"/>
      <c r="SPZ236" s="26"/>
      <c r="SQA236" s="26"/>
      <c r="SQB236" s="26"/>
      <c r="SQC236" s="26"/>
      <c r="SQD236" s="26"/>
      <c r="SQE236" s="26"/>
      <c r="SQF236" s="26"/>
      <c r="SQG236" s="26"/>
      <c r="SQH236" s="26"/>
      <c r="SQI236" s="26"/>
      <c r="SQJ236" s="26"/>
      <c r="SQK236" s="26"/>
      <c r="SQL236" s="26"/>
      <c r="SQM236" s="26"/>
      <c r="SQN236" s="26"/>
      <c r="SQO236" s="26"/>
      <c r="SQP236" s="26"/>
      <c r="SQQ236" s="26"/>
      <c r="SQR236" s="26"/>
      <c r="SQS236" s="26"/>
      <c r="SQT236" s="26"/>
      <c r="SQU236" s="26"/>
      <c r="SQV236" s="26"/>
      <c r="SQW236" s="26"/>
      <c r="SQX236" s="26"/>
      <c r="SQY236" s="26"/>
      <c r="SQZ236" s="26"/>
      <c r="SRA236" s="26"/>
      <c r="SRB236" s="26"/>
      <c r="SRC236" s="26"/>
      <c r="SRD236" s="26"/>
      <c r="SRE236" s="26"/>
      <c r="SRF236" s="26"/>
      <c r="SRG236" s="26"/>
      <c r="SRH236" s="26"/>
      <c r="SRI236" s="26"/>
      <c r="SRJ236" s="26"/>
      <c r="SRK236" s="26"/>
      <c r="SRL236" s="26"/>
      <c r="SRM236" s="26"/>
      <c r="SRN236" s="26"/>
      <c r="SRO236" s="26"/>
      <c r="SRP236" s="26"/>
      <c r="SRQ236" s="26"/>
      <c r="SRR236" s="26"/>
      <c r="SRS236" s="26"/>
      <c r="SRT236" s="26"/>
      <c r="SRU236" s="26"/>
      <c r="SRV236" s="26"/>
      <c r="SRW236" s="26"/>
      <c r="SRX236" s="26"/>
      <c r="SRY236" s="26"/>
      <c r="SRZ236" s="26"/>
      <c r="SSA236" s="26"/>
      <c r="SSB236" s="26"/>
      <c r="SSC236" s="26"/>
      <c r="SSD236" s="26"/>
      <c r="SSE236" s="26"/>
      <c r="SSF236" s="26"/>
      <c r="SSG236" s="26"/>
      <c r="SSH236" s="26"/>
      <c r="SSI236" s="26"/>
      <c r="SSJ236" s="26"/>
      <c r="SSK236" s="26"/>
      <c r="SSL236" s="26"/>
      <c r="SSM236" s="26"/>
      <c r="SSN236" s="26"/>
      <c r="SSO236" s="26"/>
      <c r="SSP236" s="26"/>
      <c r="SSQ236" s="26"/>
      <c r="SSR236" s="26"/>
      <c r="SSS236" s="26"/>
      <c r="SST236" s="26"/>
      <c r="SSU236" s="26"/>
      <c r="SSV236" s="26"/>
      <c r="SSW236" s="26"/>
      <c r="SSX236" s="26"/>
      <c r="SSY236" s="26"/>
      <c r="SSZ236" s="26"/>
      <c r="STA236" s="26"/>
      <c r="STB236" s="26"/>
      <c r="STC236" s="26"/>
      <c r="STD236" s="26"/>
      <c r="STE236" s="26"/>
      <c r="STF236" s="26"/>
      <c r="STG236" s="26"/>
      <c r="STH236" s="26"/>
      <c r="STI236" s="26"/>
      <c r="STJ236" s="26"/>
      <c r="STK236" s="26"/>
      <c r="STL236" s="26"/>
      <c r="STM236" s="26"/>
      <c r="STN236" s="26"/>
      <c r="STO236" s="26"/>
      <c r="STP236" s="26"/>
      <c r="STQ236" s="26"/>
      <c r="STR236" s="26"/>
      <c r="STS236" s="26"/>
      <c r="STT236" s="26"/>
      <c r="STU236" s="26"/>
      <c r="STV236" s="26"/>
      <c r="STW236" s="26"/>
      <c r="STX236" s="26"/>
      <c r="STY236" s="26"/>
      <c r="STZ236" s="26"/>
      <c r="SUA236" s="26"/>
      <c r="SUB236" s="26"/>
      <c r="SUC236" s="26"/>
      <c r="SUD236" s="26"/>
      <c r="SUE236" s="26"/>
      <c r="SUF236" s="26"/>
      <c r="SUG236" s="26"/>
      <c r="SUH236" s="26"/>
      <c r="SUI236" s="26"/>
      <c r="SUJ236" s="26"/>
      <c r="SUK236" s="26"/>
      <c r="SUL236" s="26"/>
      <c r="SUM236" s="26"/>
      <c r="SUN236" s="26"/>
      <c r="SUO236" s="26"/>
      <c r="SUP236" s="26"/>
      <c r="SUQ236" s="26"/>
      <c r="SUR236" s="26"/>
      <c r="SUS236" s="26"/>
      <c r="SUT236" s="26"/>
      <c r="SUU236" s="26"/>
      <c r="SUV236" s="26"/>
      <c r="SUW236" s="26"/>
      <c r="SUX236" s="26"/>
      <c r="SUY236" s="26"/>
      <c r="SUZ236" s="26"/>
      <c r="SVA236" s="26"/>
      <c r="SVB236" s="26"/>
      <c r="SVC236" s="26"/>
      <c r="SVD236" s="26"/>
      <c r="SVE236" s="26"/>
      <c r="SVF236" s="26"/>
      <c r="SVG236" s="26"/>
      <c r="SVH236" s="26"/>
      <c r="SVI236" s="26"/>
      <c r="SVJ236" s="26"/>
      <c r="SVK236" s="26"/>
      <c r="SVL236" s="26"/>
      <c r="SVM236" s="26"/>
      <c r="SVN236" s="26"/>
      <c r="SVO236" s="26"/>
      <c r="SVP236" s="26"/>
      <c r="SVQ236" s="26"/>
      <c r="SVR236" s="26"/>
      <c r="SVS236" s="26"/>
      <c r="SVT236" s="26"/>
      <c r="SVU236" s="26"/>
      <c r="SVV236" s="26"/>
      <c r="SVW236" s="26"/>
      <c r="SVX236" s="26"/>
      <c r="SVY236" s="26"/>
      <c r="SVZ236" s="26"/>
      <c r="SWA236" s="26"/>
      <c r="SWB236" s="26"/>
      <c r="SWC236" s="26"/>
      <c r="SWD236" s="26"/>
      <c r="SWE236" s="26"/>
      <c r="SWF236" s="26"/>
      <c r="SWG236" s="26"/>
      <c r="SWH236" s="26"/>
      <c r="SWI236" s="26"/>
      <c r="SWJ236" s="26"/>
      <c r="SWK236" s="26"/>
      <c r="SWL236" s="26"/>
      <c r="SWM236" s="26"/>
      <c r="SWN236" s="26"/>
      <c r="SWO236" s="26"/>
      <c r="SWP236" s="26"/>
      <c r="SWQ236" s="26"/>
      <c r="SWR236" s="26"/>
      <c r="SWS236" s="26"/>
      <c r="SWT236" s="26"/>
      <c r="SWU236" s="26"/>
      <c r="SWV236" s="26"/>
      <c r="SWW236" s="26"/>
      <c r="SWX236" s="26"/>
      <c r="SWY236" s="26"/>
      <c r="SWZ236" s="26"/>
      <c r="SXA236" s="26"/>
      <c r="SXB236" s="26"/>
      <c r="SXC236" s="26"/>
      <c r="SXD236" s="26"/>
      <c r="SXE236" s="26"/>
      <c r="SXF236" s="26"/>
      <c r="SXG236" s="26"/>
      <c r="SXH236" s="26"/>
      <c r="SXI236" s="26"/>
      <c r="SXJ236" s="26"/>
      <c r="SXK236" s="26"/>
      <c r="SXL236" s="26"/>
      <c r="SXM236" s="26"/>
      <c r="SXN236" s="26"/>
      <c r="SXO236" s="26"/>
      <c r="SXP236" s="26"/>
      <c r="SXQ236" s="26"/>
      <c r="SXR236" s="26"/>
      <c r="SXS236" s="26"/>
      <c r="SXT236" s="26"/>
      <c r="SXU236" s="26"/>
      <c r="SXV236" s="26"/>
      <c r="SXW236" s="26"/>
      <c r="SXX236" s="26"/>
      <c r="SXY236" s="26"/>
      <c r="SXZ236" s="26"/>
      <c r="SYA236" s="26"/>
      <c r="SYB236" s="26"/>
      <c r="SYC236" s="26"/>
      <c r="SYD236" s="26"/>
      <c r="SYE236" s="26"/>
      <c r="SYF236" s="26"/>
      <c r="SYG236" s="26"/>
      <c r="SYH236" s="26"/>
      <c r="SYI236" s="26"/>
      <c r="SYJ236" s="26"/>
      <c r="SYK236" s="26"/>
      <c r="SYL236" s="26"/>
      <c r="SYM236" s="26"/>
      <c r="SYN236" s="26"/>
      <c r="SYO236" s="26"/>
      <c r="SYP236" s="26"/>
      <c r="SYQ236" s="26"/>
      <c r="SYR236" s="26"/>
      <c r="SYS236" s="26"/>
      <c r="SYT236" s="26"/>
      <c r="SYU236" s="26"/>
      <c r="SYV236" s="26"/>
      <c r="SYW236" s="26"/>
      <c r="SYX236" s="26"/>
      <c r="SYY236" s="26"/>
      <c r="SYZ236" s="26"/>
      <c r="SZA236" s="26"/>
      <c r="SZB236" s="26"/>
      <c r="SZC236" s="26"/>
      <c r="SZD236" s="26"/>
      <c r="SZE236" s="26"/>
      <c r="SZF236" s="26"/>
      <c r="SZG236" s="26"/>
      <c r="SZH236" s="26"/>
      <c r="SZI236" s="26"/>
      <c r="SZJ236" s="26"/>
      <c r="SZK236" s="26"/>
      <c r="SZL236" s="26"/>
      <c r="SZM236" s="26"/>
      <c r="SZN236" s="26"/>
      <c r="SZO236" s="26"/>
      <c r="SZP236" s="26"/>
      <c r="SZQ236" s="26"/>
      <c r="SZR236" s="26"/>
      <c r="SZS236" s="26"/>
      <c r="SZT236" s="26"/>
      <c r="SZU236" s="26"/>
      <c r="SZV236" s="26"/>
      <c r="SZW236" s="26"/>
      <c r="SZX236" s="26"/>
      <c r="SZY236" s="26"/>
      <c r="SZZ236" s="26"/>
      <c r="TAA236" s="26"/>
      <c r="TAB236" s="26"/>
      <c r="TAC236" s="26"/>
      <c r="TAD236" s="26"/>
      <c r="TAE236" s="26"/>
      <c r="TAF236" s="26"/>
      <c r="TAG236" s="26"/>
      <c r="TAH236" s="26"/>
      <c r="TAI236" s="26"/>
      <c r="TAJ236" s="26"/>
      <c r="TAK236" s="26"/>
      <c r="TAL236" s="26"/>
      <c r="TAM236" s="26"/>
      <c r="TAN236" s="26"/>
      <c r="TAO236" s="26"/>
      <c r="TAP236" s="26"/>
      <c r="TAQ236" s="26"/>
      <c r="TAR236" s="26"/>
      <c r="TAS236" s="26"/>
      <c r="TAT236" s="26"/>
      <c r="TAU236" s="26"/>
      <c r="TAV236" s="26"/>
      <c r="TAW236" s="26"/>
      <c r="TAX236" s="26"/>
      <c r="TAY236" s="26"/>
      <c r="TAZ236" s="26"/>
      <c r="TBA236" s="26"/>
      <c r="TBB236" s="26"/>
      <c r="TBC236" s="26"/>
      <c r="TBD236" s="26"/>
      <c r="TBE236" s="26"/>
      <c r="TBF236" s="26"/>
      <c r="TBG236" s="26"/>
      <c r="TBH236" s="26"/>
      <c r="TBI236" s="26"/>
      <c r="TBJ236" s="26"/>
      <c r="TBK236" s="26"/>
      <c r="TBL236" s="26"/>
      <c r="TBM236" s="26"/>
      <c r="TBN236" s="26"/>
      <c r="TBO236" s="26"/>
      <c r="TBP236" s="26"/>
      <c r="TBQ236" s="26"/>
      <c r="TBR236" s="26"/>
      <c r="TBS236" s="26"/>
      <c r="TBT236" s="26"/>
      <c r="TBU236" s="26"/>
      <c r="TBV236" s="26"/>
      <c r="TBW236" s="26"/>
      <c r="TBX236" s="26"/>
      <c r="TBY236" s="26"/>
      <c r="TBZ236" s="26"/>
      <c r="TCA236" s="26"/>
      <c r="TCB236" s="26"/>
      <c r="TCC236" s="26"/>
      <c r="TCD236" s="26"/>
      <c r="TCE236" s="26"/>
      <c r="TCF236" s="26"/>
      <c r="TCG236" s="26"/>
      <c r="TCH236" s="26"/>
      <c r="TCI236" s="26"/>
      <c r="TCJ236" s="26"/>
      <c r="TCK236" s="26"/>
      <c r="TCL236" s="26"/>
      <c r="TCM236" s="26"/>
      <c r="TCN236" s="26"/>
      <c r="TCO236" s="26"/>
      <c r="TCP236" s="26"/>
      <c r="TCQ236" s="26"/>
      <c r="TCR236" s="26"/>
      <c r="TCS236" s="26"/>
      <c r="TCT236" s="26"/>
      <c r="TCU236" s="26"/>
      <c r="TCV236" s="26"/>
      <c r="TCW236" s="26"/>
      <c r="TCX236" s="26"/>
      <c r="TCY236" s="26"/>
      <c r="TCZ236" s="26"/>
      <c r="TDA236" s="26"/>
      <c r="TDB236" s="26"/>
      <c r="TDC236" s="26"/>
      <c r="TDD236" s="26"/>
      <c r="TDE236" s="26"/>
      <c r="TDF236" s="26"/>
      <c r="TDG236" s="26"/>
      <c r="TDH236" s="26"/>
      <c r="TDI236" s="26"/>
      <c r="TDJ236" s="26"/>
      <c r="TDK236" s="26"/>
      <c r="TDL236" s="26"/>
      <c r="TDM236" s="26"/>
      <c r="TDN236" s="26"/>
      <c r="TDO236" s="26"/>
      <c r="TDP236" s="26"/>
      <c r="TDQ236" s="26"/>
      <c r="TDR236" s="26"/>
      <c r="TDS236" s="26"/>
      <c r="TDT236" s="26"/>
      <c r="TDU236" s="26"/>
      <c r="TDV236" s="26"/>
      <c r="TDW236" s="26"/>
      <c r="TDX236" s="26"/>
      <c r="TDY236" s="26"/>
      <c r="TDZ236" s="26"/>
      <c r="TEA236" s="26"/>
      <c r="TEB236" s="26"/>
      <c r="TEC236" s="26"/>
      <c r="TED236" s="26"/>
      <c r="TEE236" s="26"/>
      <c r="TEF236" s="26"/>
      <c r="TEG236" s="26"/>
      <c r="TEH236" s="26"/>
      <c r="TEI236" s="26"/>
      <c r="TEJ236" s="26"/>
      <c r="TEK236" s="26"/>
      <c r="TEL236" s="26"/>
      <c r="TEM236" s="26"/>
      <c r="TEN236" s="26"/>
      <c r="TEO236" s="26"/>
      <c r="TEP236" s="26"/>
      <c r="TEQ236" s="26"/>
      <c r="TER236" s="26"/>
      <c r="TES236" s="26"/>
      <c r="TET236" s="26"/>
      <c r="TEU236" s="26"/>
      <c r="TEV236" s="26"/>
      <c r="TEW236" s="26"/>
      <c r="TEX236" s="26"/>
      <c r="TEY236" s="26"/>
      <c r="TEZ236" s="26"/>
      <c r="TFA236" s="26"/>
      <c r="TFB236" s="26"/>
      <c r="TFC236" s="26"/>
      <c r="TFD236" s="26"/>
      <c r="TFE236" s="26"/>
      <c r="TFF236" s="26"/>
      <c r="TFG236" s="26"/>
      <c r="TFH236" s="26"/>
      <c r="TFI236" s="26"/>
      <c r="TFJ236" s="26"/>
      <c r="TFK236" s="26"/>
      <c r="TFL236" s="26"/>
      <c r="TFM236" s="26"/>
      <c r="TFN236" s="26"/>
      <c r="TFO236" s="26"/>
      <c r="TFP236" s="26"/>
      <c r="TFQ236" s="26"/>
      <c r="TFR236" s="26"/>
      <c r="TFS236" s="26"/>
      <c r="TFT236" s="26"/>
      <c r="TFU236" s="26"/>
      <c r="TFV236" s="26"/>
      <c r="TFW236" s="26"/>
      <c r="TFX236" s="26"/>
      <c r="TFY236" s="26"/>
      <c r="TFZ236" s="26"/>
      <c r="TGA236" s="26"/>
      <c r="TGB236" s="26"/>
      <c r="TGC236" s="26"/>
      <c r="TGD236" s="26"/>
      <c r="TGE236" s="26"/>
      <c r="TGF236" s="26"/>
      <c r="TGG236" s="26"/>
      <c r="TGH236" s="26"/>
      <c r="TGI236" s="26"/>
      <c r="TGJ236" s="26"/>
      <c r="TGK236" s="26"/>
      <c r="TGL236" s="26"/>
      <c r="TGM236" s="26"/>
      <c r="TGN236" s="26"/>
      <c r="TGO236" s="26"/>
      <c r="TGP236" s="26"/>
      <c r="TGQ236" s="26"/>
      <c r="TGR236" s="26"/>
      <c r="TGS236" s="26"/>
      <c r="TGT236" s="26"/>
      <c r="TGU236" s="26"/>
      <c r="TGV236" s="26"/>
      <c r="TGW236" s="26"/>
      <c r="TGX236" s="26"/>
      <c r="TGY236" s="26"/>
      <c r="TGZ236" s="26"/>
      <c r="THA236" s="26"/>
      <c r="THB236" s="26"/>
      <c r="THC236" s="26"/>
      <c r="THD236" s="26"/>
      <c r="THE236" s="26"/>
      <c r="THF236" s="26"/>
      <c r="THG236" s="26"/>
      <c r="THH236" s="26"/>
      <c r="THI236" s="26"/>
      <c r="THJ236" s="26"/>
      <c r="THK236" s="26"/>
      <c r="THL236" s="26"/>
      <c r="THM236" s="26"/>
      <c r="THN236" s="26"/>
      <c r="THO236" s="26"/>
      <c r="THP236" s="26"/>
      <c r="THQ236" s="26"/>
      <c r="THR236" s="26"/>
      <c r="THS236" s="26"/>
      <c r="THT236" s="26"/>
      <c r="THU236" s="26"/>
      <c r="THV236" s="26"/>
      <c r="THW236" s="26"/>
      <c r="THX236" s="26"/>
      <c r="THY236" s="26"/>
      <c r="THZ236" s="26"/>
      <c r="TIA236" s="26"/>
      <c r="TIB236" s="26"/>
      <c r="TIC236" s="26"/>
      <c r="TID236" s="26"/>
      <c r="TIE236" s="26"/>
      <c r="TIF236" s="26"/>
      <c r="TIG236" s="26"/>
      <c r="TIH236" s="26"/>
      <c r="TII236" s="26"/>
      <c r="TIJ236" s="26"/>
      <c r="TIK236" s="26"/>
      <c r="TIL236" s="26"/>
      <c r="TIM236" s="26"/>
      <c r="TIN236" s="26"/>
      <c r="TIO236" s="26"/>
      <c r="TIP236" s="26"/>
      <c r="TIQ236" s="26"/>
      <c r="TIR236" s="26"/>
      <c r="TIS236" s="26"/>
      <c r="TIT236" s="26"/>
      <c r="TIU236" s="26"/>
      <c r="TIV236" s="26"/>
      <c r="TIW236" s="26"/>
      <c r="TIX236" s="26"/>
      <c r="TIY236" s="26"/>
      <c r="TIZ236" s="26"/>
      <c r="TJA236" s="26"/>
      <c r="TJB236" s="26"/>
      <c r="TJC236" s="26"/>
      <c r="TJD236" s="26"/>
      <c r="TJE236" s="26"/>
      <c r="TJF236" s="26"/>
      <c r="TJG236" s="26"/>
      <c r="TJH236" s="26"/>
      <c r="TJI236" s="26"/>
      <c r="TJJ236" s="26"/>
      <c r="TJK236" s="26"/>
      <c r="TJL236" s="26"/>
      <c r="TJM236" s="26"/>
      <c r="TJN236" s="26"/>
      <c r="TJO236" s="26"/>
      <c r="TJP236" s="26"/>
      <c r="TJQ236" s="26"/>
      <c r="TJR236" s="26"/>
      <c r="TJS236" s="26"/>
      <c r="TJT236" s="26"/>
      <c r="TJU236" s="26"/>
      <c r="TJV236" s="26"/>
      <c r="TJW236" s="26"/>
      <c r="TJX236" s="26"/>
      <c r="TJY236" s="26"/>
      <c r="TJZ236" s="26"/>
      <c r="TKA236" s="26"/>
      <c r="TKB236" s="26"/>
      <c r="TKC236" s="26"/>
      <c r="TKD236" s="26"/>
      <c r="TKE236" s="26"/>
      <c r="TKF236" s="26"/>
      <c r="TKG236" s="26"/>
      <c r="TKH236" s="26"/>
      <c r="TKI236" s="26"/>
      <c r="TKJ236" s="26"/>
      <c r="TKK236" s="26"/>
      <c r="TKL236" s="26"/>
      <c r="TKM236" s="26"/>
      <c r="TKN236" s="26"/>
      <c r="TKO236" s="26"/>
      <c r="TKP236" s="26"/>
      <c r="TKQ236" s="26"/>
      <c r="TKR236" s="26"/>
      <c r="TKS236" s="26"/>
      <c r="TKT236" s="26"/>
      <c r="TKU236" s="26"/>
      <c r="TKV236" s="26"/>
      <c r="TKW236" s="26"/>
      <c r="TKX236" s="26"/>
      <c r="TKY236" s="26"/>
      <c r="TKZ236" s="26"/>
      <c r="TLA236" s="26"/>
      <c r="TLB236" s="26"/>
      <c r="TLC236" s="26"/>
      <c r="TLD236" s="26"/>
      <c r="TLE236" s="26"/>
      <c r="TLF236" s="26"/>
      <c r="TLG236" s="26"/>
      <c r="TLH236" s="26"/>
      <c r="TLI236" s="26"/>
      <c r="TLJ236" s="26"/>
      <c r="TLK236" s="26"/>
      <c r="TLL236" s="26"/>
      <c r="TLM236" s="26"/>
      <c r="TLN236" s="26"/>
      <c r="TLO236" s="26"/>
      <c r="TLP236" s="26"/>
      <c r="TLQ236" s="26"/>
      <c r="TLR236" s="26"/>
      <c r="TLS236" s="26"/>
      <c r="TLT236" s="26"/>
      <c r="TLU236" s="26"/>
      <c r="TLV236" s="26"/>
      <c r="TLW236" s="26"/>
      <c r="TLX236" s="26"/>
      <c r="TLY236" s="26"/>
      <c r="TLZ236" s="26"/>
      <c r="TMA236" s="26"/>
      <c r="TMB236" s="26"/>
      <c r="TMC236" s="26"/>
      <c r="TMD236" s="26"/>
      <c r="TME236" s="26"/>
      <c r="TMF236" s="26"/>
      <c r="TMG236" s="26"/>
      <c r="TMH236" s="26"/>
      <c r="TMI236" s="26"/>
      <c r="TMJ236" s="26"/>
      <c r="TMK236" s="26"/>
      <c r="TML236" s="26"/>
      <c r="TMM236" s="26"/>
      <c r="TMN236" s="26"/>
      <c r="TMO236" s="26"/>
      <c r="TMP236" s="26"/>
      <c r="TMQ236" s="26"/>
      <c r="TMR236" s="26"/>
      <c r="TMS236" s="26"/>
      <c r="TMT236" s="26"/>
      <c r="TMU236" s="26"/>
      <c r="TMV236" s="26"/>
      <c r="TMW236" s="26"/>
      <c r="TMX236" s="26"/>
      <c r="TMY236" s="26"/>
      <c r="TMZ236" s="26"/>
      <c r="TNA236" s="26"/>
      <c r="TNB236" s="26"/>
      <c r="TNC236" s="26"/>
      <c r="TND236" s="26"/>
      <c r="TNE236" s="26"/>
      <c r="TNF236" s="26"/>
      <c r="TNG236" s="26"/>
      <c r="TNH236" s="26"/>
      <c r="TNI236" s="26"/>
      <c r="TNJ236" s="26"/>
      <c r="TNK236" s="26"/>
      <c r="TNL236" s="26"/>
      <c r="TNM236" s="26"/>
      <c r="TNN236" s="26"/>
      <c r="TNO236" s="26"/>
      <c r="TNP236" s="26"/>
      <c r="TNQ236" s="26"/>
      <c r="TNR236" s="26"/>
      <c r="TNS236" s="26"/>
      <c r="TNT236" s="26"/>
      <c r="TNU236" s="26"/>
      <c r="TNV236" s="26"/>
      <c r="TNW236" s="26"/>
      <c r="TNX236" s="26"/>
      <c r="TNY236" s="26"/>
      <c r="TNZ236" s="26"/>
      <c r="TOA236" s="26"/>
      <c r="TOB236" s="26"/>
      <c r="TOC236" s="26"/>
      <c r="TOD236" s="26"/>
      <c r="TOE236" s="26"/>
      <c r="TOF236" s="26"/>
      <c r="TOG236" s="26"/>
      <c r="TOH236" s="26"/>
      <c r="TOI236" s="26"/>
      <c r="TOJ236" s="26"/>
      <c r="TOK236" s="26"/>
      <c r="TOL236" s="26"/>
      <c r="TOM236" s="26"/>
      <c r="TON236" s="26"/>
      <c r="TOO236" s="26"/>
      <c r="TOP236" s="26"/>
      <c r="TOQ236" s="26"/>
      <c r="TOR236" s="26"/>
      <c r="TOS236" s="26"/>
      <c r="TOT236" s="26"/>
      <c r="TOU236" s="26"/>
      <c r="TOV236" s="26"/>
      <c r="TOW236" s="26"/>
      <c r="TOX236" s="26"/>
      <c r="TOY236" s="26"/>
      <c r="TOZ236" s="26"/>
      <c r="TPA236" s="26"/>
      <c r="TPB236" s="26"/>
      <c r="TPC236" s="26"/>
      <c r="TPD236" s="26"/>
      <c r="TPE236" s="26"/>
      <c r="TPF236" s="26"/>
      <c r="TPG236" s="26"/>
      <c r="TPH236" s="26"/>
      <c r="TPI236" s="26"/>
      <c r="TPJ236" s="26"/>
      <c r="TPK236" s="26"/>
      <c r="TPL236" s="26"/>
      <c r="TPM236" s="26"/>
      <c r="TPN236" s="26"/>
      <c r="TPO236" s="26"/>
      <c r="TPP236" s="26"/>
      <c r="TPQ236" s="26"/>
      <c r="TPR236" s="26"/>
      <c r="TPS236" s="26"/>
      <c r="TPT236" s="26"/>
      <c r="TPU236" s="26"/>
      <c r="TPV236" s="26"/>
      <c r="TPW236" s="26"/>
      <c r="TPX236" s="26"/>
      <c r="TPY236" s="26"/>
      <c r="TPZ236" s="26"/>
      <c r="TQA236" s="26"/>
      <c r="TQB236" s="26"/>
      <c r="TQC236" s="26"/>
      <c r="TQD236" s="26"/>
      <c r="TQE236" s="26"/>
      <c r="TQF236" s="26"/>
      <c r="TQG236" s="26"/>
      <c r="TQH236" s="26"/>
      <c r="TQI236" s="26"/>
      <c r="TQJ236" s="26"/>
      <c r="TQK236" s="26"/>
      <c r="TQL236" s="26"/>
      <c r="TQM236" s="26"/>
      <c r="TQN236" s="26"/>
      <c r="TQO236" s="26"/>
      <c r="TQP236" s="26"/>
      <c r="TQQ236" s="26"/>
      <c r="TQR236" s="26"/>
      <c r="TQS236" s="26"/>
      <c r="TQT236" s="26"/>
      <c r="TQU236" s="26"/>
      <c r="TQV236" s="26"/>
      <c r="TQW236" s="26"/>
      <c r="TQX236" s="26"/>
      <c r="TQY236" s="26"/>
      <c r="TQZ236" s="26"/>
      <c r="TRA236" s="26"/>
      <c r="TRB236" s="26"/>
      <c r="TRC236" s="26"/>
      <c r="TRD236" s="26"/>
      <c r="TRE236" s="26"/>
      <c r="TRF236" s="26"/>
      <c r="TRG236" s="26"/>
      <c r="TRH236" s="26"/>
      <c r="TRI236" s="26"/>
      <c r="TRJ236" s="26"/>
      <c r="TRK236" s="26"/>
      <c r="TRL236" s="26"/>
      <c r="TRM236" s="26"/>
      <c r="TRN236" s="26"/>
      <c r="TRO236" s="26"/>
      <c r="TRP236" s="26"/>
      <c r="TRQ236" s="26"/>
      <c r="TRR236" s="26"/>
      <c r="TRS236" s="26"/>
      <c r="TRT236" s="26"/>
      <c r="TRU236" s="26"/>
      <c r="TRV236" s="26"/>
      <c r="TRW236" s="26"/>
      <c r="TRX236" s="26"/>
      <c r="TRY236" s="26"/>
      <c r="TRZ236" s="26"/>
      <c r="TSA236" s="26"/>
      <c r="TSB236" s="26"/>
      <c r="TSC236" s="26"/>
      <c r="TSD236" s="26"/>
      <c r="TSE236" s="26"/>
      <c r="TSF236" s="26"/>
      <c r="TSG236" s="26"/>
      <c r="TSH236" s="26"/>
      <c r="TSI236" s="26"/>
      <c r="TSJ236" s="26"/>
      <c r="TSK236" s="26"/>
      <c r="TSL236" s="26"/>
      <c r="TSM236" s="26"/>
      <c r="TSN236" s="26"/>
      <c r="TSO236" s="26"/>
      <c r="TSP236" s="26"/>
      <c r="TSQ236" s="26"/>
      <c r="TSR236" s="26"/>
      <c r="TSS236" s="26"/>
      <c r="TST236" s="26"/>
      <c r="TSU236" s="26"/>
      <c r="TSV236" s="26"/>
      <c r="TSW236" s="26"/>
      <c r="TSX236" s="26"/>
      <c r="TSY236" s="26"/>
      <c r="TSZ236" s="26"/>
      <c r="TTA236" s="26"/>
      <c r="TTB236" s="26"/>
      <c r="TTC236" s="26"/>
      <c r="TTD236" s="26"/>
      <c r="TTE236" s="26"/>
      <c r="TTF236" s="26"/>
      <c r="TTG236" s="26"/>
      <c r="TTH236" s="26"/>
      <c r="TTI236" s="26"/>
      <c r="TTJ236" s="26"/>
      <c r="TTK236" s="26"/>
      <c r="TTL236" s="26"/>
      <c r="TTM236" s="26"/>
      <c r="TTN236" s="26"/>
      <c r="TTO236" s="26"/>
      <c r="TTP236" s="26"/>
      <c r="TTQ236" s="26"/>
      <c r="TTR236" s="26"/>
      <c r="TTS236" s="26"/>
      <c r="TTT236" s="26"/>
      <c r="TTU236" s="26"/>
      <c r="TTV236" s="26"/>
      <c r="TTW236" s="26"/>
      <c r="TTX236" s="26"/>
      <c r="TTY236" s="26"/>
      <c r="TTZ236" s="26"/>
      <c r="TUA236" s="26"/>
      <c r="TUB236" s="26"/>
      <c r="TUC236" s="26"/>
      <c r="TUD236" s="26"/>
      <c r="TUE236" s="26"/>
      <c r="TUF236" s="26"/>
      <c r="TUG236" s="26"/>
      <c r="TUH236" s="26"/>
      <c r="TUI236" s="26"/>
      <c r="TUJ236" s="26"/>
      <c r="TUK236" s="26"/>
      <c r="TUL236" s="26"/>
      <c r="TUM236" s="26"/>
      <c r="TUN236" s="26"/>
      <c r="TUO236" s="26"/>
      <c r="TUP236" s="26"/>
      <c r="TUQ236" s="26"/>
      <c r="TUR236" s="26"/>
      <c r="TUS236" s="26"/>
      <c r="TUT236" s="26"/>
      <c r="TUU236" s="26"/>
      <c r="TUV236" s="26"/>
      <c r="TUW236" s="26"/>
      <c r="TUX236" s="26"/>
      <c r="TUY236" s="26"/>
      <c r="TUZ236" s="26"/>
      <c r="TVA236" s="26"/>
      <c r="TVB236" s="26"/>
      <c r="TVC236" s="26"/>
      <c r="TVD236" s="26"/>
      <c r="TVE236" s="26"/>
      <c r="TVF236" s="26"/>
      <c r="TVG236" s="26"/>
      <c r="TVH236" s="26"/>
      <c r="TVI236" s="26"/>
      <c r="TVJ236" s="26"/>
      <c r="TVK236" s="26"/>
      <c r="TVL236" s="26"/>
      <c r="TVM236" s="26"/>
      <c r="TVN236" s="26"/>
      <c r="TVO236" s="26"/>
      <c r="TVP236" s="26"/>
      <c r="TVQ236" s="26"/>
      <c r="TVR236" s="26"/>
      <c r="TVS236" s="26"/>
      <c r="TVT236" s="26"/>
      <c r="TVU236" s="26"/>
      <c r="TVV236" s="26"/>
      <c r="TVW236" s="26"/>
      <c r="TVX236" s="26"/>
      <c r="TVY236" s="26"/>
      <c r="TVZ236" s="26"/>
      <c r="TWA236" s="26"/>
      <c r="TWB236" s="26"/>
      <c r="TWC236" s="26"/>
      <c r="TWD236" s="26"/>
      <c r="TWE236" s="26"/>
      <c r="TWF236" s="26"/>
      <c r="TWG236" s="26"/>
      <c r="TWH236" s="26"/>
      <c r="TWI236" s="26"/>
      <c r="TWJ236" s="26"/>
      <c r="TWK236" s="26"/>
      <c r="TWL236" s="26"/>
      <c r="TWM236" s="26"/>
      <c r="TWN236" s="26"/>
      <c r="TWO236" s="26"/>
      <c r="TWP236" s="26"/>
      <c r="TWQ236" s="26"/>
      <c r="TWR236" s="26"/>
      <c r="TWS236" s="26"/>
      <c r="TWT236" s="26"/>
      <c r="TWU236" s="26"/>
      <c r="TWV236" s="26"/>
      <c r="TWW236" s="26"/>
      <c r="TWX236" s="26"/>
      <c r="TWY236" s="26"/>
      <c r="TWZ236" s="26"/>
      <c r="TXA236" s="26"/>
      <c r="TXB236" s="26"/>
      <c r="TXC236" s="26"/>
      <c r="TXD236" s="26"/>
      <c r="TXE236" s="26"/>
      <c r="TXF236" s="26"/>
      <c r="TXG236" s="26"/>
      <c r="TXH236" s="26"/>
      <c r="TXI236" s="26"/>
      <c r="TXJ236" s="26"/>
      <c r="TXK236" s="26"/>
      <c r="TXL236" s="26"/>
      <c r="TXM236" s="26"/>
      <c r="TXN236" s="26"/>
      <c r="TXO236" s="26"/>
      <c r="TXP236" s="26"/>
      <c r="TXQ236" s="26"/>
      <c r="TXR236" s="26"/>
      <c r="TXS236" s="26"/>
      <c r="TXT236" s="26"/>
      <c r="TXU236" s="26"/>
      <c r="TXV236" s="26"/>
      <c r="TXW236" s="26"/>
      <c r="TXX236" s="26"/>
      <c r="TXY236" s="26"/>
      <c r="TXZ236" s="26"/>
      <c r="TYA236" s="26"/>
      <c r="TYB236" s="26"/>
      <c r="TYC236" s="26"/>
      <c r="TYD236" s="26"/>
      <c r="TYE236" s="26"/>
      <c r="TYF236" s="26"/>
      <c r="TYG236" s="26"/>
      <c r="TYH236" s="26"/>
      <c r="TYI236" s="26"/>
      <c r="TYJ236" s="26"/>
      <c r="TYK236" s="26"/>
      <c r="TYL236" s="26"/>
      <c r="TYM236" s="26"/>
      <c r="TYN236" s="26"/>
      <c r="TYO236" s="26"/>
      <c r="TYP236" s="26"/>
      <c r="TYQ236" s="26"/>
      <c r="TYR236" s="26"/>
      <c r="TYS236" s="26"/>
      <c r="TYT236" s="26"/>
      <c r="TYU236" s="26"/>
      <c r="TYV236" s="26"/>
      <c r="TYW236" s="26"/>
      <c r="TYX236" s="26"/>
      <c r="TYY236" s="26"/>
      <c r="TYZ236" s="26"/>
      <c r="TZA236" s="26"/>
      <c r="TZB236" s="26"/>
      <c r="TZC236" s="26"/>
      <c r="TZD236" s="26"/>
      <c r="TZE236" s="26"/>
      <c r="TZF236" s="26"/>
      <c r="TZG236" s="26"/>
      <c r="TZH236" s="26"/>
      <c r="TZI236" s="26"/>
      <c r="TZJ236" s="26"/>
      <c r="TZK236" s="26"/>
      <c r="TZL236" s="26"/>
      <c r="TZM236" s="26"/>
      <c r="TZN236" s="26"/>
      <c r="TZO236" s="26"/>
      <c r="TZP236" s="26"/>
      <c r="TZQ236" s="26"/>
      <c r="TZR236" s="26"/>
      <c r="TZS236" s="26"/>
      <c r="TZT236" s="26"/>
      <c r="TZU236" s="26"/>
      <c r="TZV236" s="26"/>
      <c r="TZW236" s="26"/>
      <c r="TZX236" s="26"/>
      <c r="TZY236" s="26"/>
      <c r="TZZ236" s="26"/>
      <c r="UAA236" s="26"/>
      <c r="UAB236" s="26"/>
      <c r="UAC236" s="26"/>
      <c r="UAD236" s="26"/>
      <c r="UAE236" s="26"/>
      <c r="UAF236" s="26"/>
      <c r="UAG236" s="26"/>
      <c r="UAH236" s="26"/>
      <c r="UAI236" s="26"/>
      <c r="UAJ236" s="26"/>
      <c r="UAK236" s="26"/>
      <c r="UAL236" s="26"/>
      <c r="UAM236" s="26"/>
      <c r="UAN236" s="26"/>
      <c r="UAO236" s="26"/>
      <c r="UAP236" s="26"/>
      <c r="UAQ236" s="26"/>
      <c r="UAR236" s="26"/>
      <c r="UAS236" s="26"/>
      <c r="UAT236" s="26"/>
      <c r="UAU236" s="26"/>
      <c r="UAV236" s="26"/>
      <c r="UAW236" s="26"/>
      <c r="UAX236" s="26"/>
      <c r="UAY236" s="26"/>
      <c r="UAZ236" s="26"/>
      <c r="UBA236" s="26"/>
      <c r="UBB236" s="26"/>
      <c r="UBC236" s="26"/>
      <c r="UBD236" s="26"/>
      <c r="UBE236" s="26"/>
      <c r="UBF236" s="26"/>
      <c r="UBG236" s="26"/>
      <c r="UBH236" s="26"/>
      <c r="UBI236" s="26"/>
      <c r="UBJ236" s="26"/>
      <c r="UBK236" s="26"/>
      <c r="UBL236" s="26"/>
      <c r="UBM236" s="26"/>
      <c r="UBN236" s="26"/>
      <c r="UBO236" s="26"/>
      <c r="UBP236" s="26"/>
      <c r="UBQ236" s="26"/>
      <c r="UBR236" s="26"/>
      <c r="UBS236" s="26"/>
      <c r="UBT236" s="26"/>
      <c r="UBU236" s="26"/>
      <c r="UBV236" s="26"/>
      <c r="UBW236" s="26"/>
      <c r="UBX236" s="26"/>
      <c r="UBY236" s="26"/>
      <c r="UBZ236" s="26"/>
      <c r="UCA236" s="26"/>
      <c r="UCB236" s="26"/>
      <c r="UCC236" s="26"/>
      <c r="UCD236" s="26"/>
      <c r="UCE236" s="26"/>
      <c r="UCF236" s="26"/>
      <c r="UCG236" s="26"/>
      <c r="UCH236" s="26"/>
      <c r="UCI236" s="26"/>
      <c r="UCJ236" s="26"/>
      <c r="UCK236" s="26"/>
      <c r="UCL236" s="26"/>
      <c r="UCM236" s="26"/>
      <c r="UCN236" s="26"/>
      <c r="UCO236" s="26"/>
      <c r="UCP236" s="26"/>
      <c r="UCQ236" s="26"/>
      <c r="UCR236" s="26"/>
      <c r="UCS236" s="26"/>
      <c r="UCT236" s="26"/>
      <c r="UCU236" s="26"/>
      <c r="UCV236" s="26"/>
      <c r="UCW236" s="26"/>
      <c r="UCX236" s="26"/>
      <c r="UCY236" s="26"/>
      <c r="UCZ236" s="26"/>
      <c r="UDA236" s="26"/>
      <c r="UDB236" s="26"/>
      <c r="UDC236" s="26"/>
      <c r="UDD236" s="26"/>
      <c r="UDE236" s="26"/>
      <c r="UDF236" s="26"/>
      <c r="UDG236" s="26"/>
      <c r="UDH236" s="26"/>
      <c r="UDI236" s="26"/>
      <c r="UDJ236" s="26"/>
      <c r="UDK236" s="26"/>
      <c r="UDL236" s="26"/>
      <c r="UDM236" s="26"/>
      <c r="UDN236" s="26"/>
      <c r="UDO236" s="26"/>
      <c r="UDP236" s="26"/>
      <c r="UDQ236" s="26"/>
      <c r="UDR236" s="26"/>
      <c r="UDS236" s="26"/>
      <c r="UDT236" s="26"/>
      <c r="UDU236" s="26"/>
      <c r="UDV236" s="26"/>
      <c r="UDW236" s="26"/>
      <c r="UDX236" s="26"/>
      <c r="UDY236" s="26"/>
      <c r="UDZ236" s="26"/>
      <c r="UEA236" s="26"/>
      <c r="UEB236" s="26"/>
      <c r="UEC236" s="26"/>
      <c r="UED236" s="26"/>
      <c r="UEE236" s="26"/>
      <c r="UEF236" s="26"/>
      <c r="UEG236" s="26"/>
      <c r="UEH236" s="26"/>
      <c r="UEI236" s="26"/>
      <c r="UEJ236" s="26"/>
      <c r="UEK236" s="26"/>
      <c r="UEL236" s="26"/>
      <c r="UEM236" s="26"/>
      <c r="UEN236" s="26"/>
      <c r="UEO236" s="26"/>
      <c r="UEP236" s="26"/>
      <c r="UEQ236" s="26"/>
      <c r="UER236" s="26"/>
      <c r="UES236" s="26"/>
      <c r="UET236" s="26"/>
      <c r="UEU236" s="26"/>
      <c r="UEV236" s="26"/>
      <c r="UEW236" s="26"/>
      <c r="UEX236" s="26"/>
      <c r="UEY236" s="26"/>
      <c r="UEZ236" s="26"/>
      <c r="UFA236" s="26"/>
      <c r="UFB236" s="26"/>
      <c r="UFC236" s="26"/>
      <c r="UFD236" s="26"/>
      <c r="UFE236" s="26"/>
      <c r="UFF236" s="26"/>
      <c r="UFG236" s="26"/>
      <c r="UFH236" s="26"/>
      <c r="UFI236" s="26"/>
      <c r="UFJ236" s="26"/>
      <c r="UFK236" s="26"/>
      <c r="UFL236" s="26"/>
      <c r="UFM236" s="26"/>
      <c r="UFN236" s="26"/>
      <c r="UFO236" s="26"/>
      <c r="UFP236" s="26"/>
      <c r="UFQ236" s="26"/>
      <c r="UFR236" s="26"/>
      <c r="UFS236" s="26"/>
      <c r="UFT236" s="26"/>
      <c r="UFU236" s="26"/>
      <c r="UFV236" s="26"/>
      <c r="UFW236" s="26"/>
      <c r="UFX236" s="26"/>
      <c r="UFY236" s="26"/>
      <c r="UFZ236" s="26"/>
      <c r="UGA236" s="26"/>
      <c r="UGB236" s="26"/>
      <c r="UGC236" s="26"/>
      <c r="UGD236" s="26"/>
      <c r="UGE236" s="26"/>
      <c r="UGF236" s="26"/>
      <c r="UGG236" s="26"/>
      <c r="UGH236" s="26"/>
      <c r="UGI236" s="26"/>
      <c r="UGJ236" s="26"/>
      <c r="UGK236" s="26"/>
      <c r="UGL236" s="26"/>
      <c r="UGM236" s="26"/>
      <c r="UGN236" s="26"/>
      <c r="UGO236" s="26"/>
      <c r="UGP236" s="26"/>
      <c r="UGQ236" s="26"/>
      <c r="UGR236" s="26"/>
      <c r="UGS236" s="26"/>
      <c r="UGT236" s="26"/>
      <c r="UGU236" s="26"/>
      <c r="UGV236" s="26"/>
      <c r="UGW236" s="26"/>
      <c r="UGX236" s="26"/>
      <c r="UGY236" s="26"/>
      <c r="UGZ236" s="26"/>
      <c r="UHA236" s="26"/>
      <c r="UHB236" s="26"/>
      <c r="UHC236" s="26"/>
      <c r="UHD236" s="26"/>
      <c r="UHE236" s="26"/>
      <c r="UHF236" s="26"/>
      <c r="UHG236" s="26"/>
      <c r="UHH236" s="26"/>
      <c r="UHI236" s="26"/>
      <c r="UHJ236" s="26"/>
      <c r="UHK236" s="26"/>
      <c r="UHL236" s="26"/>
      <c r="UHM236" s="26"/>
      <c r="UHN236" s="26"/>
      <c r="UHO236" s="26"/>
      <c r="UHP236" s="26"/>
      <c r="UHQ236" s="26"/>
      <c r="UHR236" s="26"/>
      <c r="UHS236" s="26"/>
      <c r="UHT236" s="26"/>
      <c r="UHU236" s="26"/>
      <c r="UHV236" s="26"/>
      <c r="UHW236" s="26"/>
      <c r="UHX236" s="26"/>
      <c r="UHY236" s="26"/>
      <c r="UHZ236" s="26"/>
      <c r="UIA236" s="26"/>
      <c r="UIB236" s="26"/>
      <c r="UIC236" s="26"/>
      <c r="UID236" s="26"/>
      <c r="UIE236" s="26"/>
      <c r="UIF236" s="26"/>
      <c r="UIG236" s="26"/>
      <c r="UIH236" s="26"/>
      <c r="UII236" s="26"/>
      <c r="UIJ236" s="26"/>
      <c r="UIK236" s="26"/>
      <c r="UIL236" s="26"/>
      <c r="UIM236" s="26"/>
      <c r="UIN236" s="26"/>
      <c r="UIO236" s="26"/>
      <c r="UIP236" s="26"/>
      <c r="UIQ236" s="26"/>
      <c r="UIR236" s="26"/>
      <c r="UIS236" s="26"/>
      <c r="UIT236" s="26"/>
      <c r="UIU236" s="26"/>
      <c r="UIV236" s="26"/>
      <c r="UIW236" s="26"/>
      <c r="UIX236" s="26"/>
      <c r="UIY236" s="26"/>
      <c r="UIZ236" s="26"/>
      <c r="UJA236" s="26"/>
      <c r="UJB236" s="26"/>
      <c r="UJC236" s="26"/>
      <c r="UJD236" s="26"/>
      <c r="UJE236" s="26"/>
      <c r="UJF236" s="26"/>
      <c r="UJG236" s="26"/>
      <c r="UJH236" s="26"/>
      <c r="UJI236" s="26"/>
      <c r="UJJ236" s="26"/>
      <c r="UJK236" s="26"/>
      <c r="UJL236" s="26"/>
      <c r="UJM236" s="26"/>
      <c r="UJN236" s="26"/>
      <c r="UJO236" s="26"/>
      <c r="UJP236" s="26"/>
      <c r="UJQ236" s="26"/>
      <c r="UJR236" s="26"/>
      <c r="UJS236" s="26"/>
      <c r="UJT236" s="26"/>
      <c r="UJU236" s="26"/>
      <c r="UJV236" s="26"/>
      <c r="UJW236" s="26"/>
      <c r="UJX236" s="26"/>
      <c r="UJY236" s="26"/>
      <c r="UJZ236" s="26"/>
      <c r="UKA236" s="26"/>
      <c r="UKB236" s="26"/>
      <c r="UKC236" s="26"/>
      <c r="UKD236" s="26"/>
      <c r="UKE236" s="26"/>
      <c r="UKF236" s="26"/>
      <c r="UKG236" s="26"/>
      <c r="UKH236" s="26"/>
      <c r="UKI236" s="26"/>
      <c r="UKJ236" s="26"/>
      <c r="UKK236" s="26"/>
      <c r="UKL236" s="26"/>
      <c r="UKM236" s="26"/>
      <c r="UKN236" s="26"/>
      <c r="UKO236" s="26"/>
      <c r="UKP236" s="26"/>
      <c r="UKQ236" s="26"/>
      <c r="UKR236" s="26"/>
      <c r="UKS236" s="26"/>
      <c r="UKT236" s="26"/>
      <c r="UKU236" s="26"/>
      <c r="UKV236" s="26"/>
      <c r="UKW236" s="26"/>
      <c r="UKX236" s="26"/>
      <c r="UKY236" s="26"/>
      <c r="UKZ236" s="26"/>
      <c r="ULA236" s="26"/>
      <c r="ULB236" s="26"/>
      <c r="ULC236" s="26"/>
      <c r="ULD236" s="26"/>
      <c r="ULE236" s="26"/>
      <c r="ULF236" s="26"/>
      <c r="ULG236" s="26"/>
      <c r="ULH236" s="26"/>
      <c r="ULI236" s="26"/>
      <c r="ULJ236" s="26"/>
      <c r="ULK236" s="26"/>
      <c r="ULL236" s="26"/>
      <c r="ULM236" s="26"/>
      <c r="ULN236" s="26"/>
      <c r="ULO236" s="26"/>
      <c r="ULP236" s="26"/>
      <c r="ULQ236" s="26"/>
      <c r="ULR236" s="26"/>
      <c r="ULS236" s="26"/>
      <c r="ULT236" s="26"/>
      <c r="ULU236" s="26"/>
      <c r="ULV236" s="26"/>
      <c r="ULW236" s="26"/>
      <c r="ULX236" s="26"/>
      <c r="ULY236" s="26"/>
      <c r="ULZ236" s="26"/>
      <c r="UMA236" s="26"/>
      <c r="UMB236" s="26"/>
      <c r="UMC236" s="26"/>
      <c r="UMD236" s="26"/>
      <c r="UME236" s="26"/>
      <c r="UMF236" s="26"/>
      <c r="UMG236" s="26"/>
      <c r="UMH236" s="26"/>
      <c r="UMI236" s="26"/>
      <c r="UMJ236" s="26"/>
      <c r="UMK236" s="26"/>
      <c r="UML236" s="26"/>
      <c r="UMM236" s="26"/>
      <c r="UMN236" s="26"/>
      <c r="UMO236" s="26"/>
      <c r="UMP236" s="26"/>
      <c r="UMQ236" s="26"/>
      <c r="UMR236" s="26"/>
      <c r="UMS236" s="26"/>
      <c r="UMT236" s="26"/>
      <c r="UMU236" s="26"/>
      <c r="UMV236" s="26"/>
      <c r="UMW236" s="26"/>
      <c r="UMX236" s="26"/>
      <c r="UMY236" s="26"/>
      <c r="UMZ236" s="26"/>
      <c r="UNA236" s="26"/>
      <c r="UNB236" s="26"/>
      <c r="UNC236" s="26"/>
      <c r="UND236" s="26"/>
      <c r="UNE236" s="26"/>
      <c r="UNF236" s="26"/>
      <c r="UNG236" s="26"/>
      <c r="UNH236" s="26"/>
      <c r="UNI236" s="26"/>
      <c r="UNJ236" s="26"/>
      <c r="UNK236" s="26"/>
      <c r="UNL236" s="26"/>
      <c r="UNM236" s="26"/>
      <c r="UNN236" s="26"/>
      <c r="UNO236" s="26"/>
      <c r="UNP236" s="26"/>
      <c r="UNQ236" s="26"/>
      <c r="UNR236" s="26"/>
      <c r="UNS236" s="26"/>
      <c r="UNT236" s="26"/>
      <c r="UNU236" s="26"/>
      <c r="UNV236" s="26"/>
      <c r="UNW236" s="26"/>
      <c r="UNX236" s="26"/>
      <c r="UNY236" s="26"/>
      <c r="UNZ236" s="26"/>
      <c r="UOA236" s="26"/>
      <c r="UOB236" s="26"/>
      <c r="UOC236" s="26"/>
      <c r="UOD236" s="26"/>
      <c r="UOE236" s="26"/>
      <c r="UOF236" s="26"/>
      <c r="UOG236" s="26"/>
      <c r="UOH236" s="26"/>
      <c r="UOI236" s="26"/>
      <c r="UOJ236" s="26"/>
      <c r="UOK236" s="26"/>
      <c r="UOL236" s="26"/>
      <c r="UOM236" s="26"/>
      <c r="UON236" s="26"/>
      <c r="UOO236" s="26"/>
      <c r="UOP236" s="26"/>
      <c r="UOQ236" s="26"/>
      <c r="UOR236" s="26"/>
      <c r="UOS236" s="26"/>
      <c r="UOT236" s="26"/>
      <c r="UOU236" s="26"/>
      <c r="UOV236" s="26"/>
      <c r="UOW236" s="26"/>
      <c r="UOX236" s="26"/>
      <c r="UOY236" s="26"/>
      <c r="UOZ236" s="26"/>
      <c r="UPA236" s="26"/>
      <c r="UPB236" s="26"/>
      <c r="UPC236" s="26"/>
      <c r="UPD236" s="26"/>
      <c r="UPE236" s="26"/>
      <c r="UPF236" s="26"/>
      <c r="UPG236" s="26"/>
      <c r="UPH236" s="26"/>
      <c r="UPI236" s="26"/>
      <c r="UPJ236" s="26"/>
      <c r="UPK236" s="26"/>
      <c r="UPL236" s="26"/>
      <c r="UPM236" s="26"/>
      <c r="UPN236" s="26"/>
      <c r="UPO236" s="26"/>
      <c r="UPP236" s="26"/>
      <c r="UPQ236" s="26"/>
      <c r="UPR236" s="26"/>
      <c r="UPS236" s="26"/>
      <c r="UPT236" s="26"/>
      <c r="UPU236" s="26"/>
      <c r="UPV236" s="26"/>
      <c r="UPW236" s="26"/>
      <c r="UPX236" s="26"/>
      <c r="UPY236" s="26"/>
      <c r="UPZ236" s="26"/>
      <c r="UQA236" s="26"/>
      <c r="UQB236" s="26"/>
      <c r="UQC236" s="26"/>
      <c r="UQD236" s="26"/>
      <c r="UQE236" s="26"/>
      <c r="UQF236" s="26"/>
      <c r="UQG236" s="26"/>
      <c r="UQH236" s="26"/>
      <c r="UQI236" s="26"/>
      <c r="UQJ236" s="26"/>
      <c r="UQK236" s="26"/>
      <c r="UQL236" s="26"/>
      <c r="UQM236" s="26"/>
      <c r="UQN236" s="26"/>
      <c r="UQO236" s="26"/>
      <c r="UQP236" s="26"/>
      <c r="UQQ236" s="26"/>
      <c r="UQR236" s="26"/>
      <c r="UQS236" s="26"/>
      <c r="UQT236" s="26"/>
      <c r="UQU236" s="26"/>
      <c r="UQV236" s="26"/>
      <c r="UQW236" s="26"/>
      <c r="UQX236" s="26"/>
      <c r="UQY236" s="26"/>
      <c r="UQZ236" s="26"/>
      <c r="URA236" s="26"/>
      <c r="URB236" s="26"/>
      <c r="URC236" s="26"/>
      <c r="URD236" s="26"/>
      <c r="URE236" s="26"/>
      <c r="URF236" s="26"/>
      <c r="URG236" s="26"/>
      <c r="URH236" s="26"/>
      <c r="URI236" s="26"/>
      <c r="URJ236" s="26"/>
      <c r="URK236" s="26"/>
      <c r="URL236" s="26"/>
      <c r="URM236" s="26"/>
      <c r="URN236" s="26"/>
      <c r="URO236" s="26"/>
      <c r="URP236" s="26"/>
      <c r="URQ236" s="26"/>
      <c r="URR236" s="26"/>
      <c r="URS236" s="26"/>
      <c r="URT236" s="26"/>
      <c r="URU236" s="26"/>
      <c r="URV236" s="26"/>
      <c r="URW236" s="26"/>
      <c r="URX236" s="26"/>
      <c r="URY236" s="26"/>
      <c r="URZ236" s="26"/>
      <c r="USA236" s="26"/>
      <c r="USB236" s="26"/>
      <c r="USC236" s="26"/>
      <c r="USD236" s="26"/>
      <c r="USE236" s="26"/>
      <c r="USF236" s="26"/>
      <c r="USG236" s="26"/>
      <c r="USH236" s="26"/>
      <c r="USI236" s="26"/>
      <c r="USJ236" s="26"/>
      <c r="USK236" s="26"/>
      <c r="USL236" s="26"/>
      <c r="USM236" s="26"/>
      <c r="USN236" s="26"/>
      <c r="USO236" s="26"/>
      <c r="USP236" s="26"/>
      <c r="USQ236" s="26"/>
      <c r="USR236" s="26"/>
      <c r="USS236" s="26"/>
      <c r="UST236" s="26"/>
      <c r="USU236" s="26"/>
      <c r="USV236" s="26"/>
      <c r="USW236" s="26"/>
      <c r="USX236" s="26"/>
      <c r="USY236" s="26"/>
      <c r="USZ236" s="26"/>
      <c r="UTA236" s="26"/>
      <c r="UTB236" s="26"/>
      <c r="UTC236" s="26"/>
      <c r="UTD236" s="26"/>
      <c r="UTE236" s="26"/>
      <c r="UTF236" s="26"/>
      <c r="UTG236" s="26"/>
      <c r="UTH236" s="26"/>
      <c r="UTI236" s="26"/>
      <c r="UTJ236" s="26"/>
      <c r="UTK236" s="26"/>
      <c r="UTL236" s="26"/>
      <c r="UTM236" s="26"/>
      <c r="UTN236" s="26"/>
      <c r="UTO236" s="26"/>
      <c r="UTP236" s="26"/>
      <c r="UTQ236" s="26"/>
      <c r="UTR236" s="26"/>
      <c r="UTS236" s="26"/>
      <c r="UTT236" s="26"/>
      <c r="UTU236" s="26"/>
      <c r="UTV236" s="26"/>
      <c r="UTW236" s="26"/>
      <c r="UTX236" s="26"/>
      <c r="UTY236" s="26"/>
      <c r="UTZ236" s="26"/>
      <c r="UUA236" s="26"/>
      <c r="UUB236" s="26"/>
      <c r="UUC236" s="26"/>
      <c r="UUD236" s="26"/>
      <c r="UUE236" s="26"/>
      <c r="UUF236" s="26"/>
      <c r="UUG236" s="26"/>
      <c r="UUH236" s="26"/>
      <c r="UUI236" s="26"/>
      <c r="UUJ236" s="26"/>
      <c r="UUK236" s="26"/>
      <c r="UUL236" s="26"/>
      <c r="UUM236" s="26"/>
      <c r="UUN236" s="26"/>
      <c r="UUO236" s="26"/>
      <c r="UUP236" s="26"/>
      <c r="UUQ236" s="26"/>
      <c r="UUR236" s="26"/>
      <c r="UUS236" s="26"/>
      <c r="UUT236" s="26"/>
      <c r="UUU236" s="26"/>
      <c r="UUV236" s="26"/>
      <c r="UUW236" s="26"/>
      <c r="UUX236" s="26"/>
      <c r="UUY236" s="26"/>
      <c r="UUZ236" s="26"/>
      <c r="UVA236" s="26"/>
      <c r="UVB236" s="26"/>
      <c r="UVC236" s="26"/>
      <c r="UVD236" s="26"/>
      <c r="UVE236" s="26"/>
      <c r="UVF236" s="26"/>
      <c r="UVG236" s="26"/>
      <c r="UVH236" s="26"/>
      <c r="UVI236" s="26"/>
      <c r="UVJ236" s="26"/>
      <c r="UVK236" s="26"/>
      <c r="UVL236" s="26"/>
      <c r="UVM236" s="26"/>
      <c r="UVN236" s="26"/>
      <c r="UVO236" s="26"/>
      <c r="UVP236" s="26"/>
      <c r="UVQ236" s="26"/>
      <c r="UVR236" s="26"/>
      <c r="UVS236" s="26"/>
      <c r="UVT236" s="26"/>
      <c r="UVU236" s="26"/>
      <c r="UVV236" s="26"/>
      <c r="UVW236" s="26"/>
      <c r="UVX236" s="26"/>
      <c r="UVY236" s="26"/>
      <c r="UVZ236" s="26"/>
      <c r="UWA236" s="26"/>
      <c r="UWB236" s="26"/>
      <c r="UWC236" s="26"/>
      <c r="UWD236" s="26"/>
      <c r="UWE236" s="26"/>
      <c r="UWF236" s="26"/>
      <c r="UWG236" s="26"/>
      <c r="UWH236" s="26"/>
      <c r="UWI236" s="26"/>
      <c r="UWJ236" s="26"/>
      <c r="UWK236" s="26"/>
      <c r="UWL236" s="26"/>
      <c r="UWM236" s="26"/>
      <c r="UWN236" s="26"/>
      <c r="UWO236" s="26"/>
      <c r="UWP236" s="26"/>
      <c r="UWQ236" s="26"/>
      <c r="UWR236" s="26"/>
      <c r="UWS236" s="26"/>
      <c r="UWT236" s="26"/>
      <c r="UWU236" s="26"/>
      <c r="UWV236" s="26"/>
      <c r="UWW236" s="26"/>
      <c r="UWX236" s="26"/>
      <c r="UWY236" s="26"/>
      <c r="UWZ236" s="26"/>
      <c r="UXA236" s="26"/>
      <c r="UXB236" s="26"/>
      <c r="UXC236" s="26"/>
      <c r="UXD236" s="26"/>
      <c r="UXE236" s="26"/>
      <c r="UXF236" s="26"/>
      <c r="UXG236" s="26"/>
      <c r="UXH236" s="26"/>
      <c r="UXI236" s="26"/>
      <c r="UXJ236" s="26"/>
      <c r="UXK236" s="26"/>
      <c r="UXL236" s="26"/>
      <c r="UXM236" s="26"/>
      <c r="UXN236" s="26"/>
      <c r="UXO236" s="26"/>
      <c r="UXP236" s="26"/>
      <c r="UXQ236" s="26"/>
      <c r="UXR236" s="26"/>
      <c r="UXS236" s="26"/>
      <c r="UXT236" s="26"/>
      <c r="UXU236" s="26"/>
      <c r="UXV236" s="26"/>
      <c r="UXW236" s="26"/>
      <c r="UXX236" s="26"/>
      <c r="UXY236" s="26"/>
      <c r="UXZ236" s="26"/>
      <c r="UYA236" s="26"/>
      <c r="UYB236" s="26"/>
      <c r="UYC236" s="26"/>
      <c r="UYD236" s="26"/>
      <c r="UYE236" s="26"/>
      <c r="UYF236" s="26"/>
      <c r="UYG236" s="26"/>
      <c r="UYH236" s="26"/>
      <c r="UYI236" s="26"/>
      <c r="UYJ236" s="26"/>
      <c r="UYK236" s="26"/>
      <c r="UYL236" s="26"/>
      <c r="UYM236" s="26"/>
      <c r="UYN236" s="26"/>
      <c r="UYO236" s="26"/>
      <c r="UYP236" s="26"/>
      <c r="UYQ236" s="26"/>
      <c r="UYR236" s="26"/>
      <c r="UYS236" s="26"/>
      <c r="UYT236" s="26"/>
      <c r="UYU236" s="26"/>
      <c r="UYV236" s="26"/>
      <c r="UYW236" s="26"/>
      <c r="UYX236" s="26"/>
      <c r="UYY236" s="26"/>
      <c r="UYZ236" s="26"/>
      <c r="UZA236" s="26"/>
      <c r="UZB236" s="26"/>
      <c r="UZC236" s="26"/>
      <c r="UZD236" s="26"/>
      <c r="UZE236" s="26"/>
      <c r="UZF236" s="26"/>
      <c r="UZG236" s="26"/>
      <c r="UZH236" s="26"/>
      <c r="UZI236" s="26"/>
      <c r="UZJ236" s="26"/>
      <c r="UZK236" s="26"/>
      <c r="UZL236" s="26"/>
      <c r="UZM236" s="26"/>
      <c r="UZN236" s="26"/>
      <c r="UZO236" s="26"/>
      <c r="UZP236" s="26"/>
      <c r="UZQ236" s="26"/>
      <c r="UZR236" s="26"/>
      <c r="UZS236" s="26"/>
      <c r="UZT236" s="26"/>
      <c r="UZU236" s="26"/>
      <c r="UZV236" s="26"/>
      <c r="UZW236" s="26"/>
      <c r="UZX236" s="26"/>
      <c r="UZY236" s="26"/>
      <c r="UZZ236" s="26"/>
      <c r="VAA236" s="26"/>
      <c r="VAB236" s="26"/>
      <c r="VAC236" s="26"/>
      <c r="VAD236" s="26"/>
      <c r="VAE236" s="26"/>
      <c r="VAF236" s="26"/>
      <c r="VAG236" s="26"/>
      <c r="VAH236" s="26"/>
      <c r="VAI236" s="26"/>
      <c r="VAJ236" s="26"/>
      <c r="VAK236" s="26"/>
      <c r="VAL236" s="26"/>
      <c r="VAM236" s="26"/>
      <c r="VAN236" s="26"/>
      <c r="VAO236" s="26"/>
      <c r="VAP236" s="26"/>
      <c r="VAQ236" s="26"/>
      <c r="VAR236" s="26"/>
      <c r="VAS236" s="26"/>
      <c r="VAT236" s="26"/>
      <c r="VAU236" s="26"/>
      <c r="VAV236" s="26"/>
      <c r="VAW236" s="26"/>
      <c r="VAX236" s="26"/>
      <c r="VAY236" s="26"/>
      <c r="VAZ236" s="26"/>
      <c r="VBA236" s="26"/>
      <c r="VBB236" s="26"/>
      <c r="VBC236" s="26"/>
      <c r="VBD236" s="26"/>
      <c r="VBE236" s="26"/>
      <c r="VBF236" s="26"/>
      <c r="VBG236" s="26"/>
      <c r="VBH236" s="26"/>
      <c r="VBI236" s="26"/>
      <c r="VBJ236" s="26"/>
      <c r="VBK236" s="26"/>
      <c r="VBL236" s="26"/>
      <c r="VBM236" s="26"/>
      <c r="VBN236" s="26"/>
      <c r="VBO236" s="26"/>
      <c r="VBP236" s="26"/>
      <c r="VBQ236" s="26"/>
      <c r="VBR236" s="26"/>
      <c r="VBS236" s="26"/>
      <c r="VBT236" s="26"/>
      <c r="VBU236" s="26"/>
      <c r="VBV236" s="26"/>
      <c r="VBW236" s="26"/>
      <c r="VBX236" s="26"/>
      <c r="VBY236" s="26"/>
      <c r="VBZ236" s="26"/>
      <c r="VCA236" s="26"/>
      <c r="VCB236" s="26"/>
      <c r="VCC236" s="26"/>
      <c r="VCD236" s="26"/>
      <c r="VCE236" s="26"/>
      <c r="VCF236" s="26"/>
      <c r="VCG236" s="26"/>
      <c r="VCH236" s="26"/>
      <c r="VCI236" s="26"/>
      <c r="VCJ236" s="26"/>
      <c r="VCK236" s="26"/>
      <c r="VCL236" s="26"/>
      <c r="VCM236" s="26"/>
      <c r="VCN236" s="26"/>
      <c r="VCO236" s="26"/>
      <c r="VCP236" s="26"/>
      <c r="VCQ236" s="26"/>
      <c r="VCR236" s="26"/>
      <c r="VCS236" s="26"/>
      <c r="VCT236" s="26"/>
      <c r="VCU236" s="26"/>
      <c r="VCV236" s="26"/>
      <c r="VCW236" s="26"/>
      <c r="VCX236" s="26"/>
      <c r="VCY236" s="26"/>
      <c r="VCZ236" s="26"/>
      <c r="VDA236" s="26"/>
      <c r="VDB236" s="26"/>
      <c r="VDC236" s="26"/>
      <c r="VDD236" s="26"/>
      <c r="VDE236" s="26"/>
      <c r="VDF236" s="26"/>
      <c r="VDG236" s="26"/>
      <c r="VDH236" s="26"/>
      <c r="VDI236" s="26"/>
      <c r="VDJ236" s="26"/>
      <c r="VDK236" s="26"/>
      <c r="VDL236" s="26"/>
      <c r="VDM236" s="26"/>
      <c r="VDN236" s="26"/>
      <c r="VDO236" s="26"/>
      <c r="VDP236" s="26"/>
      <c r="VDQ236" s="26"/>
      <c r="VDR236" s="26"/>
      <c r="VDS236" s="26"/>
      <c r="VDT236" s="26"/>
      <c r="VDU236" s="26"/>
      <c r="VDV236" s="26"/>
      <c r="VDW236" s="26"/>
      <c r="VDX236" s="26"/>
      <c r="VDY236" s="26"/>
      <c r="VDZ236" s="26"/>
      <c r="VEA236" s="26"/>
      <c r="VEB236" s="26"/>
      <c r="VEC236" s="26"/>
      <c r="VED236" s="26"/>
      <c r="VEE236" s="26"/>
      <c r="VEF236" s="26"/>
      <c r="VEG236" s="26"/>
      <c r="VEH236" s="26"/>
      <c r="VEI236" s="26"/>
      <c r="VEJ236" s="26"/>
      <c r="VEK236" s="26"/>
      <c r="VEL236" s="26"/>
      <c r="VEM236" s="26"/>
      <c r="VEN236" s="26"/>
      <c r="VEO236" s="26"/>
      <c r="VEP236" s="26"/>
      <c r="VEQ236" s="26"/>
      <c r="VER236" s="26"/>
      <c r="VES236" s="26"/>
      <c r="VET236" s="26"/>
      <c r="VEU236" s="26"/>
      <c r="VEV236" s="26"/>
      <c r="VEW236" s="26"/>
      <c r="VEX236" s="26"/>
      <c r="VEY236" s="26"/>
      <c r="VEZ236" s="26"/>
      <c r="VFA236" s="26"/>
      <c r="VFB236" s="26"/>
      <c r="VFC236" s="26"/>
      <c r="VFD236" s="26"/>
      <c r="VFE236" s="26"/>
      <c r="VFF236" s="26"/>
      <c r="VFG236" s="26"/>
      <c r="VFH236" s="26"/>
      <c r="VFI236" s="26"/>
      <c r="VFJ236" s="26"/>
      <c r="VFK236" s="26"/>
      <c r="VFL236" s="26"/>
      <c r="VFM236" s="26"/>
      <c r="VFN236" s="26"/>
      <c r="VFO236" s="26"/>
      <c r="VFP236" s="26"/>
      <c r="VFQ236" s="26"/>
      <c r="VFR236" s="26"/>
      <c r="VFS236" s="26"/>
      <c r="VFT236" s="26"/>
      <c r="VFU236" s="26"/>
      <c r="VFV236" s="26"/>
      <c r="VFW236" s="26"/>
      <c r="VFX236" s="26"/>
      <c r="VFY236" s="26"/>
      <c r="VFZ236" s="26"/>
      <c r="VGA236" s="26"/>
      <c r="VGB236" s="26"/>
      <c r="VGC236" s="26"/>
      <c r="VGD236" s="26"/>
      <c r="VGE236" s="26"/>
      <c r="VGF236" s="26"/>
      <c r="VGG236" s="26"/>
      <c r="VGH236" s="26"/>
      <c r="VGI236" s="26"/>
      <c r="VGJ236" s="26"/>
      <c r="VGK236" s="26"/>
      <c r="VGL236" s="26"/>
      <c r="VGM236" s="26"/>
      <c r="VGN236" s="26"/>
      <c r="VGO236" s="26"/>
      <c r="VGP236" s="26"/>
      <c r="VGQ236" s="26"/>
      <c r="VGR236" s="26"/>
      <c r="VGS236" s="26"/>
      <c r="VGT236" s="26"/>
      <c r="VGU236" s="26"/>
      <c r="VGV236" s="26"/>
      <c r="VGW236" s="26"/>
      <c r="VGX236" s="26"/>
      <c r="VGY236" s="26"/>
      <c r="VGZ236" s="26"/>
      <c r="VHA236" s="26"/>
      <c r="VHB236" s="26"/>
      <c r="VHC236" s="26"/>
      <c r="VHD236" s="26"/>
      <c r="VHE236" s="26"/>
      <c r="VHF236" s="26"/>
      <c r="VHG236" s="26"/>
      <c r="VHH236" s="26"/>
      <c r="VHI236" s="26"/>
      <c r="VHJ236" s="26"/>
      <c r="VHK236" s="26"/>
      <c r="VHL236" s="26"/>
      <c r="VHM236" s="26"/>
      <c r="VHN236" s="26"/>
      <c r="VHO236" s="26"/>
      <c r="VHP236" s="26"/>
      <c r="VHQ236" s="26"/>
      <c r="VHR236" s="26"/>
      <c r="VHS236" s="26"/>
      <c r="VHT236" s="26"/>
      <c r="VHU236" s="26"/>
      <c r="VHV236" s="26"/>
      <c r="VHW236" s="26"/>
      <c r="VHX236" s="26"/>
      <c r="VHY236" s="26"/>
      <c r="VHZ236" s="26"/>
      <c r="VIA236" s="26"/>
      <c r="VIB236" s="26"/>
      <c r="VIC236" s="26"/>
      <c r="VID236" s="26"/>
      <c r="VIE236" s="26"/>
      <c r="VIF236" s="26"/>
      <c r="VIG236" s="26"/>
      <c r="VIH236" s="26"/>
      <c r="VII236" s="26"/>
      <c r="VIJ236" s="26"/>
      <c r="VIK236" s="26"/>
      <c r="VIL236" s="26"/>
      <c r="VIM236" s="26"/>
      <c r="VIN236" s="26"/>
      <c r="VIO236" s="26"/>
      <c r="VIP236" s="26"/>
      <c r="VIQ236" s="26"/>
      <c r="VIR236" s="26"/>
      <c r="VIS236" s="26"/>
      <c r="VIT236" s="26"/>
      <c r="VIU236" s="26"/>
      <c r="VIV236" s="26"/>
      <c r="VIW236" s="26"/>
      <c r="VIX236" s="26"/>
      <c r="VIY236" s="26"/>
      <c r="VIZ236" s="26"/>
      <c r="VJA236" s="26"/>
      <c r="VJB236" s="26"/>
      <c r="VJC236" s="26"/>
      <c r="VJD236" s="26"/>
      <c r="VJE236" s="26"/>
      <c r="VJF236" s="26"/>
      <c r="VJG236" s="26"/>
      <c r="VJH236" s="26"/>
      <c r="VJI236" s="26"/>
      <c r="VJJ236" s="26"/>
      <c r="VJK236" s="26"/>
      <c r="VJL236" s="26"/>
      <c r="VJM236" s="26"/>
      <c r="VJN236" s="26"/>
      <c r="VJO236" s="26"/>
      <c r="VJP236" s="26"/>
      <c r="VJQ236" s="26"/>
      <c r="VJR236" s="26"/>
      <c r="VJS236" s="26"/>
      <c r="VJT236" s="26"/>
      <c r="VJU236" s="26"/>
      <c r="VJV236" s="26"/>
      <c r="VJW236" s="26"/>
      <c r="VJX236" s="26"/>
      <c r="VJY236" s="26"/>
      <c r="VJZ236" s="26"/>
      <c r="VKA236" s="26"/>
      <c r="VKB236" s="26"/>
      <c r="VKC236" s="26"/>
      <c r="VKD236" s="26"/>
      <c r="VKE236" s="26"/>
      <c r="VKF236" s="26"/>
      <c r="VKG236" s="26"/>
      <c r="VKH236" s="26"/>
      <c r="VKI236" s="26"/>
      <c r="VKJ236" s="26"/>
      <c r="VKK236" s="26"/>
      <c r="VKL236" s="26"/>
      <c r="VKM236" s="26"/>
      <c r="VKN236" s="26"/>
      <c r="VKO236" s="26"/>
      <c r="VKP236" s="26"/>
      <c r="VKQ236" s="26"/>
      <c r="VKR236" s="26"/>
      <c r="VKS236" s="26"/>
      <c r="VKT236" s="26"/>
      <c r="VKU236" s="26"/>
      <c r="VKV236" s="26"/>
      <c r="VKW236" s="26"/>
      <c r="VKX236" s="26"/>
      <c r="VKY236" s="26"/>
      <c r="VKZ236" s="26"/>
      <c r="VLA236" s="26"/>
      <c r="VLB236" s="26"/>
      <c r="VLC236" s="26"/>
      <c r="VLD236" s="26"/>
      <c r="VLE236" s="26"/>
      <c r="VLF236" s="26"/>
      <c r="VLG236" s="26"/>
      <c r="VLH236" s="26"/>
      <c r="VLI236" s="26"/>
      <c r="VLJ236" s="26"/>
      <c r="VLK236" s="26"/>
      <c r="VLL236" s="26"/>
      <c r="VLM236" s="26"/>
      <c r="VLN236" s="26"/>
      <c r="VLO236" s="26"/>
      <c r="VLP236" s="26"/>
      <c r="VLQ236" s="26"/>
      <c r="VLR236" s="26"/>
      <c r="VLS236" s="26"/>
      <c r="VLT236" s="26"/>
      <c r="VLU236" s="26"/>
      <c r="VLV236" s="26"/>
      <c r="VLW236" s="26"/>
      <c r="VLX236" s="26"/>
      <c r="VLY236" s="26"/>
      <c r="VLZ236" s="26"/>
      <c r="VMA236" s="26"/>
      <c r="VMB236" s="26"/>
      <c r="VMC236" s="26"/>
      <c r="VMD236" s="26"/>
      <c r="VME236" s="26"/>
      <c r="VMF236" s="26"/>
      <c r="VMG236" s="26"/>
      <c r="VMH236" s="26"/>
      <c r="VMI236" s="26"/>
      <c r="VMJ236" s="26"/>
      <c r="VMK236" s="26"/>
      <c r="VML236" s="26"/>
      <c r="VMM236" s="26"/>
      <c r="VMN236" s="26"/>
      <c r="VMO236" s="26"/>
      <c r="VMP236" s="26"/>
      <c r="VMQ236" s="26"/>
      <c r="VMR236" s="26"/>
      <c r="VMS236" s="26"/>
      <c r="VMT236" s="26"/>
      <c r="VMU236" s="26"/>
      <c r="VMV236" s="26"/>
      <c r="VMW236" s="26"/>
      <c r="VMX236" s="26"/>
      <c r="VMY236" s="26"/>
      <c r="VMZ236" s="26"/>
      <c r="VNA236" s="26"/>
      <c r="VNB236" s="26"/>
      <c r="VNC236" s="26"/>
      <c r="VND236" s="26"/>
      <c r="VNE236" s="26"/>
      <c r="VNF236" s="26"/>
      <c r="VNG236" s="26"/>
      <c r="VNH236" s="26"/>
      <c r="VNI236" s="26"/>
      <c r="VNJ236" s="26"/>
      <c r="VNK236" s="26"/>
      <c r="VNL236" s="26"/>
      <c r="VNM236" s="26"/>
      <c r="VNN236" s="26"/>
      <c r="VNO236" s="26"/>
      <c r="VNP236" s="26"/>
      <c r="VNQ236" s="26"/>
      <c r="VNR236" s="26"/>
      <c r="VNS236" s="26"/>
      <c r="VNT236" s="26"/>
      <c r="VNU236" s="26"/>
      <c r="VNV236" s="26"/>
      <c r="VNW236" s="26"/>
      <c r="VNX236" s="26"/>
      <c r="VNY236" s="26"/>
      <c r="VNZ236" s="26"/>
      <c r="VOA236" s="26"/>
      <c r="VOB236" s="26"/>
      <c r="VOC236" s="26"/>
      <c r="VOD236" s="26"/>
      <c r="VOE236" s="26"/>
      <c r="VOF236" s="26"/>
      <c r="VOG236" s="26"/>
      <c r="VOH236" s="26"/>
      <c r="VOI236" s="26"/>
      <c r="VOJ236" s="26"/>
      <c r="VOK236" s="26"/>
      <c r="VOL236" s="26"/>
      <c r="VOM236" s="26"/>
      <c r="VON236" s="26"/>
      <c r="VOO236" s="26"/>
      <c r="VOP236" s="26"/>
      <c r="VOQ236" s="26"/>
      <c r="VOR236" s="26"/>
      <c r="VOS236" s="26"/>
      <c r="VOT236" s="26"/>
      <c r="VOU236" s="26"/>
      <c r="VOV236" s="26"/>
      <c r="VOW236" s="26"/>
      <c r="VOX236" s="26"/>
      <c r="VOY236" s="26"/>
      <c r="VOZ236" s="26"/>
      <c r="VPA236" s="26"/>
      <c r="VPB236" s="26"/>
      <c r="VPC236" s="26"/>
      <c r="VPD236" s="26"/>
      <c r="VPE236" s="26"/>
      <c r="VPF236" s="26"/>
      <c r="VPG236" s="26"/>
      <c r="VPH236" s="26"/>
      <c r="VPI236" s="26"/>
      <c r="VPJ236" s="26"/>
      <c r="VPK236" s="26"/>
      <c r="VPL236" s="26"/>
      <c r="VPM236" s="26"/>
      <c r="VPN236" s="26"/>
      <c r="VPO236" s="26"/>
      <c r="VPP236" s="26"/>
      <c r="VPQ236" s="26"/>
      <c r="VPR236" s="26"/>
      <c r="VPS236" s="26"/>
      <c r="VPT236" s="26"/>
      <c r="VPU236" s="26"/>
      <c r="VPV236" s="26"/>
      <c r="VPW236" s="26"/>
      <c r="VPX236" s="26"/>
      <c r="VPY236" s="26"/>
      <c r="VPZ236" s="26"/>
      <c r="VQA236" s="26"/>
      <c r="VQB236" s="26"/>
      <c r="VQC236" s="26"/>
      <c r="VQD236" s="26"/>
      <c r="VQE236" s="26"/>
      <c r="VQF236" s="26"/>
      <c r="VQG236" s="26"/>
      <c r="VQH236" s="26"/>
      <c r="VQI236" s="26"/>
      <c r="VQJ236" s="26"/>
      <c r="VQK236" s="26"/>
      <c r="VQL236" s="26"/>
      <c r="VQM236" s="26"/>
      <c r="VQN236" s="26"/>
      <c r="VQO236" s="26"/>
      <c r="VQP236" s="26"/>
      <c r="VQQ236" s="26"/>
      <c r="VQR236" s="26"/>
      <c r="VQS236" s="26"/>
      <c r="VQT236" s="26"/>
      <c r="VQU236" s="26"/>
      <c r="VQV236" s="26"/>
      <c r="VQW236" s="26"/>
      <c r="VQX236" s="26"/>
      <c r="VQY236" s="26"/>
      <c r="VQZ236" s="26"/>
      <c r="VRA236" s="26"/>
      <c r="VRB236" s="26"/>
      <c r="VRC236" s="26"/>
      <c r="VRD236" s="26"/>
      <c r="VRE236" s="26"/>
      <c r="VRF236" s="26"/>
      <c r="VRG236" s="26"/>
      <c r="VRH236" s="26"/>
      <c r="VRI236" s="26"/>
      <c r="VRJ236" s="26"/>
      <c r="VRK236" s="26"/>
      <c r="VRL236" s="26"/>
      <c r="VRM236" s="26"/>
      <c r="VRN236" s="26"/>
      <c r="VRO236" s="26"/>
      <c r="VRP236" s="26"/>
      <c r="VRQ236" s="26"/>
      <c r="VRR236" s="26"/>
      <c r="VRS236" s="26"/>
      <c r="VRT236" s="26"/>
      <c r="VRU236" s="26"/>
      <c r="VRV236" s="26"/>
      <c r="VRW236" s="26"/>
      <c r="VRX236" s="26"/>
      <c r="VRY236" s="26"/>
      <c r="VRZ236" s="26"/>
      <c r="VSA236" s="26"/>
      <c r="VSB236" s="26"/>
      <c r="VSC236" s="26"/>
      <c r="VSD236" s="26"/>
      <c r="VSE236" s="26"/>
      <c r="VSF236" s="26"/>
      <c r="VSG236" s="26"/>
      <c r="VSH236" s="26"/>
      <c r="VSI236" s="26"/>
      <c r="VSJ236" s="26"/>
      <c r="VSK236" s="26"/>
      <c r="VSL236" s="26"/>
      <c r="VSM236" s="26"/>
      <c r="VSN236" s="26"/>
      <c r="VSO236" s="26"/>
      <c r="VSP236" s="26"/>
      <c r="VSQ236" s="26"/>
      <c r="VSR236" s="26"/>
      <c r="VSS236" s="26"/>
      <c r="VST236" s="26"/>
      <c r="VSU236" s="26"/>
      <c r="VSV236" s="26"/>
      <c r="VSW236" s="26"/>
      <c r="VSX236" s="26"/>
      <c r="VSY236" s="26"/>
      <c r="VSZ236" s="26"/>
      <c r="VTA236" s="26"/>
      <c r="VTB236" s="26"/>
      <c r="VTC236" s="26"/>
      <c r="VTD236" s="26"/>
      <c r="VTE236" s="26"/>
      <c r="VTF236" s="26"/>
      <c r="VTG236" s="26"/>
      <c r="VTH236" s="26"/>
      <c r="VTI236" s="26"/>
      <c r="VTJ236" s="26"/>
      <c r="VTK236" s="26"/>
      <c r="VTL236" s="26"/>
      <c r="VTM236" s="26"/>
      <c r="VTN236" s="26"/>
      <c r="VTO236" s="26"/>
      <c r="VTP236" s="26"/>
      <c r="VTQ236" s="26"/>
      <c r="VTR236" s="26"/>
      <c r="VTS236" s="26"/>
      <c r="VTT236" s="26"/>
      <c r="VTU236" s="26"/>
      <c r="VTV236" s="26"/>
      <c r="VTW236" s="26"/>
      <c r="VTX236" s="26"/>
      <c r="VTY236" s="26"/>
      <c r="VTZ236" s="26"/>
      <c r="VUA236" s="26"/>
      <c r="VUB236" s="26"/>
      <c r="VUC236" s="26"/>
      <c r="VUD236" s="26"/>
      <c r="VUE236" s="26"/>
      <c r="VUF236" s="26"/>
      <c r="VUG236" s="26"/>
      <c r="VUH236" s="26"/>
      <c r="VUI236" s="26"/>
      <c r="VUJ236" s="26"/>
      <c r="VUK236" s="26"/>
      <c r="VUL236" s="26"/>
      <c r="VUM236" s="26"/>
      <c r="VUN236" s="26"/>
      <c r="VUO236" s="26"/>
      <c r="VUP236" s="26"/>
      <c r="VUQ236" s="26"/>
      <c r="VUR236" s="26"/>
      <c r="VUS236" s="26"/>
      <c r="VUT236" s="26"/>
      <c r="VUU236" s="26"/>
      <c r="VUV236" s="26"/>
      <c r="VUW236" s="26"/>
      <c r="VUX236" s="26"/>
      <c r="VUY236" s="26"/>
      <c r="VUZ236" s="26"/>
      <c r="VVA236" s="26"/>
      <c r="VVB236" s="26"/>
      <c r="VVC236" s="26"/>
      <c r="VVD236" s="26"/>
      <c r="VVE236" s="26"/>
      <c r="VVF236" s="26"/>
      <c r="VVG236" s="26"/>
      <c r="VVH236" s="26"/>
      <c r="VVI236" s="26"/>
      <c r="VVJ236" s="26"/>
      <c r="VVK236" s="26"/>
      <c r="VVL236" s="26"/>
      <c r="VVM236" s="26"/>
      <c r="VVN236" s="26"/>
      <c r="VVO236" s="26"/>
      <c r="VVP236" s="26"/>
      <c r="VVQ236" s="26"/>
      <c r="VVR236" s="26"/>
      <c r="VVS236" s="26"/>
      <c r="VVT236" s="26"/>
      <c r="VVU236" s="26"/>
      <c r="VVV236" s="26"/>
      <c r="VVW236" s="26"/>
      <c r="VVX236" s="26"/>
      <c r="VVY236" s="26"/>
      <c r="VVZ236" s="26"/>
      <c r="VWA236" s="26"/>
      <c r="VWB236" s="26"/>
      <c r="VWC236" s="26"/>
      <c r="VWD236" s="26"/>
      <c r="VWE236" s="26"/>
      <c r="VWF236" s="26"/>
      <c r="VWG236" s="26"/>
      <c r="VWH236" s="26"/>
      <c r="VWI236" s="26"/>
      <c r="VWJ236" s="26"/>
      <c r="VWK236" s="26"/>
      <c r="VWL236" s="26"/>
      <c r="VWM236" s="26"/>
      <c r="VWN236" s="26"/>
      <c r="VWO236" s="26"/>
      <c r="VWP236" s="26"/>
      <c r="VWQ236" s="26"/>
      <c r="VWR236" s="26"/>
      <c r="VWS236" s="26"/>
      <c r="VWT236" s="26"/>
      <c r="VWU236" s="26"/>
      <c r="VWV236" s="26"/>
      <c r="VWW236" s="26"/>
      <c r="VWX236" s="26"/>
      <c r="VWY236" s="26"/>
      <c r="VWZ236" s="26"/>
      <c r="VXA236" s="26"/>
      <c r="VXB236" s="26"/>
      <c r="VXC236" s="26"/>
      <c r="VXD236" s="26"/>
      <c r="VXE236" s="26"/>
      <c r="VXF236" s="26"/>
      <c r="VXG236" s="26"/>
      <c r="VXH236" s="26"/>
      <c r="VXI236" s="26"/>
      <c r="VXJ236" s="26"/>
      <c r="VXK236" s="26"/>
      <c r="VXL236" s="26"/>
      <c r="VXM236" s="26"/>
      <c r="VXN236" s="26"/>
      <c r="VXO236" s="26"/>
      <c r="VXP236" s="26"/>
      <c r="VXQ236" s="26"/>
      <c r="VXR236" s="26"/>
      <c r="VXS236" s="26"/>
      <c r="VXT236" s="26"/>
      <c r="VXU236" s="26"/>
      <c r="VXV236" s="26"/>
      <c r="VXW236" s="26"/>
      <c r="VXX236" s="26"/>
      <c r="VXY236" s="26"/>
      <c r="VXZ236" s="26"/>
      <c r="VYA236" s="26"/>
      <c r="VYB236" s="26"/>
      <c r="VYC236" s="26"/>
      <c r="VYD236" s="26"/>
      <c r="VYE236" s="26"/>
      <c r="VYF236" s="26"/>
      <c r="VYG236" s="26"/>
      <c r="VYH236" s="26"/>
      <c r="VYI236" s="26"/>
      <c r="VYJ236" s="26"/>
      <c r="VYK236" s="26"/>
      <c r="VYL236" s="26"/>
      <c r="VYM236" s="26"/>
      <c r="VYN236" s="26"/>
      <c r="VYO236" s="26"/>
      <c r="VYP236" s="26"/>
      <c r="VYQ236" s="26"/>
      <c r="VYR236" s="26"/>
      <c r="VYS236" s="26"/>
      <c r="VYT236" s="26"/>
      <c r="VYU236" s="26"/>
      <c r="VYV236" s="26"/>
      <c r="VYW236" s="26"/>
      <c r="VYX236" s="26"/>
      <c r="VYY236" s="26"/>
      <c r="VYZ236" s="26"/>
      <c r="VZA236" s="26"/>
      <c r="VZB236" s="26"/>
      <c r="VZC236" s="26"/>
      <c r="VZD236" s="26"/>
      <c r="VZE236" s="26"/>
      <c r="VZF236" s="26"/>
      <c r="VZG236" s="26"/>
      <c r="VZH236" s="26"/>
      <c r="VZI236" s="26"/>
      <c r="VZJ236" s="26"/>
      <c r="VZK236" s="26"/>
      <c r="VZL236" s="26"/>
      <c r="VZM236" s="26"/>
      <c r="VZN236" s="26"/>
      <c r="VZO236" s="26"/>
      <c r="VZP236" s="26"/>
      <c r="VZQ236" s="26"/>
      <c r="VZR236" s="26"/>
      <c r="VZS236" s="26"/>
      <c r="VZT236" s="26"/>
      <c r="VZU236" s="26"/>
      <c r="VZV236" s="26"/>
      <c r="VZW236" s="26"/>
      <c r="VZX236" s="26"/>
      <c r="VZY236" s="26"/>
      <c r="VZZ236" s="26"/>
      <c r="WAA236" s="26"/>
      <c r="WAB236" s="26"/>
      <c r="WAC236" s="26"/>
      <c r="WAD236" s="26"/>
      <c r="WAE236" s="26"/>
      <c r="WAF236" s="26"/>
      <c r="WAG236" s="26"/>
      <c r="WAH236" s="26"/>
      <c r="WAI236" s="26"/>
      <c r="WAJ236" s="26"/>
      <c r="WAK236" s="26"/>
      <c r="WAL236" s="26"/>
      <c r="WAM236" s="26"/>
      <c r="WAN236" s="26"/>
      <c r="WAO236" s="26"/>
      <c r="WAP236" s="26"/>
      <c r="WAQ236" s="26"/>
      <c r="WAR236" s="26"/>
      <c r="WAS236" s="26"/>
      <c r="WAT236" s="26"/>
      <c r="WAU236" s="26"/>
      <c r="WAV236" s="26"/>
      <c r="WAW236" s="26"/>
      <c r="WAX236" s="26"/>
      <c r="WAY236" s="26"/>
      <c r="WAZ236" s="26"/>
      <c r="WBA236" s="26"/>
      <c r="WBB236" s="26"/>
      <c r="WBC236" s="26"/>
      <c r="WBD236" s="26"/>
      <c r="WBE236" s="26"/>
      <c r="WBF236" s="26"/>
      <c r="WBG236" s="26"/>
      <c r="WBH236" s="26"/>
      <c r="WBI236" s="26"/>
      <c r="WBJ236" s="26"/>
      <c r="WBK236" s="26"/>
      <c r="WBL236" s="26"/>
      <c r="WBM236" s="26"/>
      <c r="WBN236" s="26"/>
      <c r="WBO236" s="26"/>
      <c r="WBP236" s="26"/>
      <c r="WBQ236" s="26"/>
      <c r="WBR236" s="26"/>
      <c r="WBS236" s="26"/>
      <c r="WBT236" s="26"/>
      <c r="WBU236" s="26"/>
      <c r="WBV236" s="26"/>
      <c r="WBW236" s="26"/>
      <c r="WBX236" s="26"/>
      <c r="WBY236" s="26"/>
      <c r="WBZ236" s="26"/>
      <c r="WCA236" s="26"/>
      <c r="WCB236" s="26"/>
      <c r="WCC236" s="26"/>
      <c r="WCD236" s="26"/>
      <c r="WCE236" s="26"/>
      <c r="WCF236" s="26"/>
      <c r="WCG236" s="26"/>
      <c r="WCH236" s="26"/>
      <c r="WCI236" s="26"/>
      <c r="WCJ236" s="26"/>
      <c r="WCK236" s="26"/>
      <c r="WCL236" s="26"/>
      <c r="WCM236" s="26"/>
      <c r="WCN236" s="26"/>
      <c r="WCO236" s="26"/>
      <c r="WCP236" s="26"/>
      <c r="WCQ236" s="26"/>
      <c r="WCR236" s="26"/>
      <c r="WCS236" s="26"/>
      <c r="WCT236" s="26"/>
      <c r="WCU236" s="26"/>
      <c r="WCV236" s="26"/>
      <c r="WCW236" s="26"/>
      <c r="WCX236" s="26"/>
      <c r="WCY236" s="26"/>
      <c r="WCZ236" s="26"/>
      <c r="WDA236" s="26"/>
      <c r="WDB236" s="26"/>
      <c r="WDC236" s="26"/>
      <c r="WDD236" s="26"/>
      <c r="WDE236" s="26"/>
      <c r="WDF236" s="26"/>
      <c r="WDG236" s="26"/>
      <c r="WDH236" s="26"/>
      <c r="WDI236" s="26"/>
      <c r="WDJ236" s="26"/>
      <c r="WDK236" s="26"/>
      <c r="WDL236" s="26"/>
      <c r="WDM236" s="26"/>
      <c r="WDN236" s="26"/>
      <c r="WDO236" s="26"/>
      <c r="WDP236" s="26"/>
      <c r="WDQ236" s="26"/>
      <c r="WDR236" s="26"/>
      <c r="WDS236" s="26"/>
      <c r="WDT236" s="26"/>
      <c r="WDU236" s="26"/>
      <c r="WDV236" s="26"/>
      <c r="WDW236" s="26"/>
      <c r="WDX236" s="26"/>
      <c r="WDY236" s="26"/>
      <c r="WDZ236" s="26"/>
      <c r="WEA236" s="26"/>
      <c r="WEB236" s="26"/>
      <c r="WEC236" s="26"/>
      <c r="WED236" s="26"/>
      <c r="WEE236" s="26"/>
      <c r="WEF236" s="26"/>
      <c r="WEG236" s="26"/>
      <c r="WEH236" s="26"/>
      <c r="WEI236" s="26"/>
      <c r="WEJ236" s="26"/>
      <c r="WEK236" s="26"/>
      <c r="WEL236" s="26"/>
      <c r="WEM236" s="26"/>
      <c r="WEN236" s="26"/>
      <c r="WEO236" s="26"/>
      <c r="WEP236" s="26"/>
      <c r="WEQ236" s="26"/>
      <c r="WER236" s="26"/>
      <c r="WES236" s="26"/>
      <c r="WET236" s="26"/>
      <c r="WEU236" s="26"/>
      <c r="WEV236" s="26"/>
      <c r="WEW236" s="26"/>
      <c r="WEX236" s="26"/>
      <c r="WEY236" s="26"/>
      <c r="WEZ236" s="26"/>
      <c r="WFA236" s="26"/>
      <c r="WFB236" s="26"/>
      <c r="WFC236" s="26"/>
      <c r="WFD236" s="26"/>
      <c r="WFE236" s="26"/>
      <c r="WFF236" s="26"/>
      <c r="WFG236" s="26"/>
      <c r="WFH236" s="26"/>
      <c r="WFI236" s="26"/>
      <c r="WFJ236" s="26"/>
      <c r="WFK236" s="26"/>
      <c r="WFL236" s="26"/>
      <c r="WFM236" s="26"/>
      <c r="WFN236" s="26"/>
      <c r="WFO236" s="26"/>
      <c r="WFP236" s="26"/>
      <c r="WFQ236" s="26"/>
      <c r="WFR236" s="26"/>
      <c r="WFS236" s="26"/>
      <c r="WFT236" s="26"/>
      <c r="WFU236" s="26"/>
      <c r="WFV236" s="26"/>
      <c r="WFW236" s="26"/>
      <c r="WFX236" s="26"/>
      <c r="WFY236" s="26"/>
      <c r="WFZ236" s="26"/>
      <c r="WGA236" s="26"/>
      <c r="WGB236" s="26"/>
      <c r="WGC236" s="26"/>
      <c r="WGD236" s="26"/>
      <c r="WGE236" s="26"/>
      <c r="WGF236" s="26"/>
      <c r="WGG236" s="26"/>
      <c r="WGH236" s="26"/>
      <c r="WGI236" s="26"/>
      <c r="WGJ236" s="26"/>
      <c r="WGK236" s="26"/>
      <c r="WGL236" s="26"/>
      <c r="WGM236" s="26"/>
      <c r="WGN236" s="26"/>
      <c r="WGO236" s="26"/>
      <c r="WGP236" s="26"/>
      <c r="WGQ236" s="26"/>
      <c r="WGR236" s="26"/>
      <c r="WGS236" s="26"/>
      <c r="WGT236" s="26"/>
      <c r="WGU236" s="26"/>
      <c r="WGV236" s="26"/>
      <c r="WGW236" s="26"/>
      <c r="WGX236" s="26"/>
      <c r="WGY236" s="26"/>
      <c r="WGZ236" s="26"/>
      <c r="WHA236" s="26"/>
      <c r="WHB236" s="26"/>
      <c r="WHC236" s="26"/>
      <c r="WHD236" s="26"/>
      <c r="WHE236" s="26"/>
      <c r="WHF236" s="26"/>
      <c r="WHG236" s="26"/>
      <c r="WHH236" s="26"/>
      <c r="WHI236" s="26"/>
      <c r="WHJ236" s="26"/>
      <c r="WHK236" s="26"/>
      <c r="WHL236" s="26"/>
      <c r="WHM236" s="26"/>
      <c r="WHN236" s="26"/>
      <c r="WHO236" s="26"/>
      <c r="WHP236" s="26"/>
      <c r="WHQ236" s="26"/>
      <c r="WHR236" s="26"/>
      <c r="WHS236" s="26"/>
      <c r="WHT236" s="26"/>
      <c r="WHU236" s="26"/>
      <c r="WHV236" s="26"/>
      <c r="WHW236" s="26"/>
      <c r="WHX236" s="26"/>
      <c r="WHY236" s="26"/>
      <c r="WHZ236" s="26"/>
      <c r="WIA236" s="26"/>
      <c r="WIB236" s="26"/>
      <c r="WIC236" s="26"/>
      <c r="WID236" s="26"/>
      <c r="WIE236" s="26"/>
      <c r="WIF236" s="26"/>
      <c r="WIG236" s="26"/>
      <c r="WIH236" s="26"/>
      <c r="WII236" s="26"/>
      <c r="WIJ236" s="26"/>
      <c r="WIK236" s="26"/>
      <c r="WIL236" s="26"/>
      <c r="WIM236" s="26"/>
      <c r="WIN236" s="26"/>
      <c r="WIO236" s="26"/>
      <c r="WIP236" s="26"/>
      <c r="WIQ236" s="26"/>
      <c r="WIR236" s="26"/>
      <c r="WIS236" s="26"/>
      <c r="WIT236" s="26"/>
      <c r="WIU236" s="26"/>
      <c r="WIV236" s="26"/>
      <c r="WIW236" s="26"/>
      <c r="WIX236" s="26"/>
      <c r="WIY236" s="26"/>
      <c r="WIZ236" s="26"/>
      <c r="WJA236" s="26"/>
      <c r="WJB236" s="26"/>
      <c r="WJC236" s="26"/>
      <c r="WJD236" s="26"/>
      <c r="WJE236" s="26"/>
      <c r="WJF236" s="26"/>
      <c r="WJG236" s="26"/>
      <c r="WJH236" s="26"/>
      <c r="WJI236" s="26"/>
      <c r="WJJ236" s="26"/>
      <c r="WJK236" s="26"/>
      <c r="WJL236" s="26"/>
      <c r="WJM236" s="26"/>
      <c r="WJN236" s="26"/>
      <c r="WJO236" s="26"/>
      <c r="WJP236" s="26"/>
      <c r="WJQ236" s="26"/>
      <c r="WJR236" s="26"/>
      <c r="WJS236" s="26"/>
      <c r="WJT236" s="26"/>
      <c r="WJU236" s="26"/>
      <c r="WJV236" s="26"/>
      <c r="WJW236" s="26"/>
      <c r="WJX236" s="26"/>
      <c r="WJY236" s="26"/>
      <c r="WJZ236" s="26"/>
      <c r="WKA236" s="26"/>
      <c r="WKB236" s="26"/>
      <c r="WKC236" s="26"/>
      <c r="WKD236" s="26"/>
      <c r="WKE236" s="26"/>
      <c r="WKF236" s="26"/>
      <c r="WKG236" s="26"/>
      <c r="WKH236" s="26"/>
      <c r="WKI236" s="26"/>
      <c r="WKJ236" s="26"/>
      <c r="WKK236" s="26"/>
      <c r="WKL236" s="26"/>
      <c r="WKM236" s="26"/>
      <c r="WKN236" s="26"/>
      <c r="WKO236" s="26"/>
      <c r="WKP236" s="26"/>
      <c r="WKQ236" s="26"/>
      <c r="WKR236" s="26"/>
      <c r="WKS236" s="26"/>
      <c r="WKT236" s="26"/>
      <c r="WKU236" s="26"/>
      <c r="WKV236" s="26"/>
      <c r="WKW236" s="26"/>
      <c r="WKX236" s="26"/>
      <c r="WKY236" s="26"/>
      <c r="WKZ236" s="26"/>
      <c r="WLA236" s="26"/>
      <c r="WLB236" s="26"/>
      <c r="WLC236" s="26"/>
      <c r="WLD236" s="26"/>
      <c r="WLE236" s="26"/>
      <c r="WLF236" s="26"/>
      <c r="WLG236" s="26"/>
      <c r="WLH236" s="26"/>
      <c r="WLI236" s="26"/>
      <c r="WLJ236" s="26"/>
      <c r="WLK236" s="26"/>
      <c r="WLL236" s="26"/>
      <c r="WLM236" s="26"/>
      <c r="WLN236" s="26"/>
      <c r="WLO236" s="26"/>
      <c r="WLP236" s="26"/>
      <c r="WLQ236" s="26"/>
      <c r="WLR236" s="26"/>
      <c r="WLS236" s="26"/>
      <c r="WLT236" s="26"/>
      <c r="WLU236" s="26"/>
      <c r="WLV236" s="26"/>
      <c r="WLW236" s="26"/>
      <c r="WLX236" s="26"/>
      <c r="WLY236" s="26"/>
      <c r="WLZ236" s="26"/>
      <c r="WMA236" s="26"/>
      <c r="WMB236" s="26"/>
      <c r="WMC236" s="26"/>
      <c r="WMD236" s="26"/>
      <c r="WME236" s="26"/>
      <c r="WMF236" s="26"/>
      <c r="WMG236" s="26"/>
      <c r="WMH236" s="26"/>
      <c r="WMI236" s="26"/>
      <c r="WMJ236" s="26"/>
      <c r="WMK236" s="26"/>
      <c r="WML236" s="26"/>
      <c r="WMM236" s="26"/>
      <c r="WMN236" s="26"/>
      <c r="WMO236" s="26"/>
      <c r="WMP236" s="26"/>
      <c r="WMQ236" s="26"/>
      <c r="WMR236" s="26"/>
      <c r="WMS236" s="26"/>
      <c r="WMT236" s="26"/>
      <c r="WMU236" s="26"/>
      <c r="WMV236" s="26"/>
      <c r="WMW236" s="26"/>
      <c r="WMX236" s="26"/>
      <c r="WMY236" s="26"/>
      <c r="WMZ236" s="26"/>
      <c r="WNA236" s="26"/>
      <c r="WNB236" s="26"/>
      <c r="WNC236" s="26"/>
      <c r="WND236" s="26"/>
      <c r="WNE236" s="26"/>
      <c r="WNF236" s="26"/>
      <c r="WNG236" s="26"/>
      <c r="WNH236" s="26"/>
      <c r="WNI236" s="26"/>
      <c r="WNJ236" s="26"/>
      <c r="WNK236" s="26"/>
      <c r="WNL236" s="26"/>
      <c r="WNM236" s="26"/>
      <c r="WNN236" s="26"/>
      <c r="WNO236" s="26"/>
      <c r="WNP236" s="26"/>
      <c r="WNQ236" s="26"/>
      <c r="WNR236" s="26"/>
      <c r="WNS236" s="26"/>
      <c r="WNT236" s="26"/>
      <c r="WNU236" s="26"/>
      <c r="WNV236" s="26"/>
      <c r="WNW236" s="26"/>
      <c r="WNX236" s="26"/>
      <c r="WNY236" s="26"/>
      <c r="WNZ236" s="26"/>
      <c r="WOA236" s="26"/>
      <c r="WOB236" s="26"/>
      <c r="WOC236" s="26"/>
      <c r="WOD236" s="26"/>
      <c r="WOE236" s="26"/>
      <c r="WOF236" s="26"/>
      <c r="WOG236" s="26"/>
      <c r="WOH236" s="26"/>
      <c r="WOI236" s="26"/>
      <c r="WOJ236" s="26"/>
      <c r="WOK236" s="26"/>
      <c r="WOL236" s="26"/>
      <c r="WOM236" s="26"/>
      <c r="WON236" s="26"/>
      <c r="WOO236" s="26"/>
      <c r="WOP236" s="26"/>
      <c r="WOQ236" s="26"/>
      <c r="WOR236" s="26"/>
      <c r="WOS236" s="26"/>
      <c r="WOT236" s="26"/>
      <c r="WOU236" s="26"/>
      <c r="WOV236" s="26"/>
      <c r="WOW236" s="26"/>
      <c r="WOX236" s="26"/>
      <c r="WOY236" s="26"/>
      <c r="WOZ236" s="26"/>
      <c r="WPA236" s="26"/>
      <c r="WPB236" s="26"/>
      <c r="WPC236" s="26"/>
      <c r="WPD236" s="26"/>
      <c r="WPE236" s="26"/>
      <c r="WPF236" s="26"/>
      <c r="WPG236" s="26"/>
      <c r="WPH236" s="26"/>
      <c r="WPI236" s="26"/>
      <c r="WPJ236" s="26"/>
      <c r="WPK236" s="26"/>
      <c r="WPL236" s="26"/>
      <c r="WPM236" s="26"/>
      <c r="WPN236" s="26"/>
      <c r="WPO236" s="26"/>
      <c r="WPP236" s="26"/>
      <c r="WPQ236" s="26"/>
      <c r="WPR236" s="26"/>
      <c r="WPS236" s="26"/>
      <c r="WPT236" s="26"/>
      <c r="WPU236" s="26"/>
      <c r="WPV236" s="26"/>
      <c r="WPW236" s="26"/>
      <c r="WPX236" s="26"/>
      <c r="WPY236" s="26"/>
      <c r="WPZ236" s="26"/>
      <c r="WQA236" s="26"/>
      <c r="WQB236" s="26"/>
      <c r="WQC236" s="26"/>
      <c r="WQD236" s="26"/>
      <c r="WQE236" s="26"/>
      <c r="WQF236" s="26"/>
      <c r="WQG236" s="26"/>
      <c r="WQH236" s="26"/>
      <c r="WQI236" s="26"/>
      <c r="WQJ236" s="26"/>
      <c r="WQK236" s="26"/>
      <c r="WQL236" s="26"/>
      <c r="WQM236" s="26"/>
      <c r="WQN236" s="26"/>
      <c r="WQO236" s="26"/>
      <c r="WQP236" s="26"/>
      <c r="WQQ236" s="26"/>
      <c r="WQR236" s="26"/>
      <c r="WQS236" s="26"/>
      <c r="WQT236" s="26"/>
      <c r="WQU236" s="26"/>
      <c r="WQV236" s="26"/>
      <c r="WQW236" s="26"/>
      <c r="WQX236" s="26"/>
      <c r="WQY236" s="26"/>
      <c r="WQZ236" s="26"/>
      <c r="WRA236" s="26"/>
      <c r="WRB236" s="26"/>
      <c r="WRC236" s="26"/>
      <c r="WRD236" s="26"/>
      <c r="WRE236" s="26"/>
      <c r="WRF236" s="26"/>
      <c r="WRG236" s="26"/>
      <c r="WRH236" s="26"/>
      <c r="WRI236" s="26"/>
      <c r="WRJ236" s="26"/>
      <c r="WRK236" s="26"/>
      <c r="WRL236" s="26"/>
      <c r="WRM236" s="26"/>
      <c r="WRN236" s="26"/>
      <c r="WRO236" s="26"/>
      <c r="WRP236" s="26"/>
      <c r="WRQ236" s="26"/>
      <c r="WRR236" s="26"/>
      <c r="WRS236" s="26"/>
      <c r="WRT236" s="26"/>
      <c r="WRU236" s="26"/>
      <c r="WRV236" s="26"/>
      <c r="WRW236" s="26"/>
      <c r="WRX236" s="26"/>
      <c r="WRY236" s="26"/>
      <c r="WRZ236" s="26"/>
      <c r="WSA236" s="26"/>
      <c r="WSB236" s="26"/>
      <c r="WSC236" s="26"/>
      <c r="WSD236" s="26"/>
      <c r="WSE236" s="26"/>
      <c r="WSF236" s="26"/>
      <c r="WSG236" s="26"/>
      <c r="WSH236" s="26"/>
      <c r="WSI236" s="26"/>
      <c r="WSJ236" s="26"/>
      <c r="WSK236" s="26"/>
      <c r="WSL236" s="26"/>
      <c r="WSM236" s="26"/>
      <c r="WSN236" s="26"/>
      <c r="WSO236" s="26"/>
      <c r="WSP236" s="26"/>
      <c r="WSQ236" s="26"/>
      <c r="WSR236" s="26"/>
      <c r="WSS236" s="26"/>
      <c r="WST236" s="26"/>
      <c r="WSU236" s="26"/>
      <c r="WSV236" s="26"/>
      <c r="WSW236" s="26"/>
      <c r="WSX236" s="26"/>
      <c r="WSY236" s="26"/>
      <c r="WSZ236" s="26"/>
      <c r="WTA236" s="26"/>
      <c r="WTB236" s="26"/>
      <c r="WTC236" s="26"/>
      <c r="WTD236" s="26"/>
      <c r="WTE236" s="26"/>
      <c r="WTF236" s="26"/>
      <c r="WTG236" s="26"/>
      <c r="WTH236" s="26"/>
      <c r="WTI236" s="26"/>
      <c r="WTJ236" s="26"/>
      <c r="WTK236" s="26"/>
      <c r="WTL236" s="26"/>
      <c r="WTM236" s="26"/>
      <c r="WTN236" s="26"/>
      <c r="WTO236" s="26"/>
      <c r="WTP236" s="26"/>
      <c r="WTQ236" s="26"/>
      <c r="WTR236" s="26"/>
      <c r="WTS236" s="26"/>
      <c r="WTT236" s="26"/>
      <c r="WTU236" s="26"/>
      <c r="WTV236" s="26"/>
      <c r="WTW236" s="26"/>
      <c r="WTX236" s="26"/>
      <c r="WTY236" s="26"/>
      <c r="WTZ236" s="26"/>
      <c r="WUA236" s="26"/>
      <c r="WUB236" s="26"/>
      <c r="WUC236" s="26"/>
      <c r="WUD236" s="26"/>
      <c r="WUE236" s="26"/>
      <c r="WUF236" s="26"/>
      <c r="WUG236" s="26"/>
      <c r="WUH236" s="26"/>
      <c r="WUI236" s="26"/>
      <c r="WUJ236" s="26"/>
      <c r="WUK236" s="26"/>
      <c r="WUL236" s="26"/>
      <c r="WUM236" s="26"/>
      <c r="WUN236" s="26"/>
      <c r="WUO236" s="26"/>
      <c r="WUP236" s="26"/>
      <c r="WUQ236" s="26"/>
      <c r="WUR236" s="26"/>
      <c r="WUS236" s="26"/>
      <c r="WUT236" s="26"/>
      <c r="WUU236" s="26"/>
      <c r="WUV236" s="26"/>
      <c r="WUW236" s="26"/>
      <c r="WUX236" s="26"/>
      <c r="WUY236" s="26"/>
      <c r="WUZ236" s="26"/>
      <c r="WVA236" s="26"/>
      <c r="WVB236" s="26"/>
      <c r="WVC236" s="26"/>
      <c r="WVD236" s="26"/>
      <c r="WVE236" s="26"/>
      <c r="WVF236" s="26"/>
      <c r="WVG236" s="26"/>
      <c r="WVH236" s="26"/>
      <c r="WVI236" s="26"/>
      <c r="WVJ236" s="26"/>
      <c r="WVK236" s="26"/>
      <c r="WVL236" s="26"/>
      <c r="WVM236" s="26"/>
      <c r="WVN236" s="26"/>
      <c r="WVO236" s="26"/>
      <c r="WVP236" s="26"/>
      <c r="WVQ236" s="26"/>
      <c r="WVR236" s="26"/>
      <c r="WVS236" s="26"/>
    </row>
    <row r="237" spans="1:16139" s="29" customFormat="1" ht="53.25" customHeight="1">
      <c r="A237" s="21">
        <v>7729314745</v>
      </c>
      <c r="B237" s="8" t="s">
        <v>278</v>
      </c>
      <c r="C237" s="8" t="s">
        <v>56</v>
      </c>
      <c r="D237" s="8" t="s">
        <v>284</v>
      </c>
      <c r="E237" s="8"/>
      <c r="F237" s="8"/>
      <c r="G237" s="9">
        <f>'2023'!G240</f>
        <v>2478.701</v>
      </c>
      <c r="H237" s="9">
        <f>'2023'!H240</f>
        <v>1826.6789999999999</v>
      </c>
      <c r="I237" s="9">
        <f>'2023'!I240</f>
        <v>1040.8920000000001</v>
      </c>
      <c r="J237" s="9">
        <f>'2023'!J240</f>
        <v>2255.4229999999998</v>
      </c>
      <c r="K237" s="9">
        <f t="shared" si="61"/>
        <v>7601.6949999999997</v>
      </c>
      <c r="L237" s="23">
        <v>2368.1358076386528</v>
      </c>
      <c r="M237" s="10">
        <v>2630.2130166663251</v>
      </c>
      <c r="N237" s="23">
        <f>'2024'!N237</f>
        <v>1971.8400000000001</v>
      </c>
      <c r="O237" s="10">
        <f t="shared" si="66"/>
        <v>2050.7136</v>
      </c>
      <c r="P237" s="11">
        <f t="shared" si="62"/>
        <v>982298.81468973588</v>
      </c>
      <c r="Q237" s="11">
        <f t="shared" si="63"/>
        <v>723905.22960156621</v>
      </c>
      <c r="R237" s="11">
        <f t="shared" si="63"/>
        <v>603196.30681264447</v>
      </c>
      <c r="S237" s="11">
        <f t="shared" si="64"/>
        <v>1307016.3128358126</v>
      </c>
      <c r="T237" s="11">
        <f t="shared" si="65"/>
        <v>3616416.6639397591</v>
      </c>
      <c r="U237" s="27"/>
      <c r="V237" s="25"/>
      <c r="W237" s="25"/>
      <c r="X237" s="13"/>
      <c r="Y237" s="13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  <c r="JM237" s="26"/>
      <c r="JN237" s="26"/>
      <c r="JO237" s="26"/>
      <c r="JP237" s="26"/>
      <c r="JQ237" s="26"/>
      <c r="JR237" s="26"/>
      <c r="JS237" s="26"/>
      <c r="JT237" s="26"/>
      <c r="JU237" s="26"/>
      <c r="JV237" s="26"/>
      <c r="JW237" s="26"/>
      <c r="JX237" s="26"/>
      <c r="JY237" s="26"/>
      <c r="JZ237" s="26"/>
      <c r="KA237" s="26"/>
      <c r="KB237" s="26"/>
      <c r="KC237" s="26"/>
      <c r="KD237" s="26"/>
      <c r="KE237" s="26"/>
      <c r="KF237" s="26"/>
      <c r="KG237" s="26"/>
      <c r="KH237" s="26"/>
      <c r="KI237" s="26"/>
      <c r="KJ237" s="26"/>
      <c r="KK237" s="26"/>
      <c r="KL237" s="26"/>
      <c r="KM237" s="26"/>
      <c r="KN237" s="26"/>
      <c r="KO237" s="26"/>
      <c r="KP237" s="26"/>
      <c r="KQ237" s="26"/>
      <c r="KR237" s="26"/>
      <c r="KS237" s="26"/>
      <c r="KT237" s="26"/>
      <c r="KU237" s="26"/>
      <c r="KV237" s="26"/>
      <c r="KW237" s="26"/>
      <c r="KX237" s="26"/>
      <c r="KY237" s="26"/>
      <c r="KZ237" s="26"/>
      <c r="LA237" s="26"/>
      <c r="LB237" s="26"/>
      <c r="LC237" s="26"/>
      <c r="LD237" s="26"/>
      <c r="LE237" s="26"/>
      <c r="LF237" s="26"/>
      <c r="LG237" s="26"/>
      <c r="LH237" s="26"/>
      <c r="LI237" s="26"/>
      <c r="LJ237" s="26"/>
      <c r="LK237" s="26"/>
      <c r="LL237" s="26"/>
      <c r="LM237" s="26"/>
      <c r="LN237" s="26"/>
      <c r="LO237" s="26"/>
      <c r="LP237" s="26"/>
      <c r="LQ237" s="26"/>
      <c r="LR237" s="26"/>
      <c r="LS237" s="26"/>
      <c r="LT237" s="26"/>
      <c r="LU237" s="26"/>
      <c r="LV237" s="26"/>
      <c r="LW237" s="26"/>
      <c r="LX237" s="26"/>
      <c r="LY237" s="26"/>
      <c r="LZ237" s="26"/>
      <c r="MA237" s="26"/>
      <c r="MB237" s="26"/>
      <c r="MC237" s="26"/>
      <c r="MD237" s="26"/>
      <c r="ME237" s="26"/>
      <c r="MF237" s="26"/>
      <c r="MG237" s="26"/>
      <c r="MH237" s="26"/>
      <c r="MI237" s="26"/>
      <c r="MJ237" s="26"/>
      <c r="MK237" s="26"/>
      <c r="ML237" s="26"/>
      <c r="MM237" s="26"/>
      <c r="MN237" s="26"/>
      <c r="MO237" s="26"/>
      <c r="MP237" s="26"/>
      <c r="MQ237" s="26"/>
      <c r="MR237" s="26"/>
      <c r="MS237" s="26"/>
      <c r="MT237" s="26"/>
      <c r="MU237" s="26"/>
      <c r="MV237" s="26"/>
      <c r="MW237" s="26"/>
      <c r="MX237" s="26"/>
      <c r="MY237" s="26"/>
      <c r="MZ237" s="26"/>
      <c r="NA237" s="26"/>
      <c r="NB237" s="26"/>
      <c r="NC237" s="26"/>
      <c r="ND237" s="26"/>
      <c r="NE237" s="26"/>
      <c r="NF237" s="26"/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SQ237" s="26"/>
      <c r="SR237" s="26"/>
      <c r="SS237" s="26"/>
      <c r="ST237" s="26"/>
      <c r="SU237" s="26"/>
      <c r="SV237" s="26"/>
      <c r="SW237" s="26"/>
      <c r="SX237" s="26"/>
      <c r="SY237" s="26"/>
      <c r="SZ237" s="26"/>
      <c r="TA237" s="26"/>
      <c r="TB237" s="26"/>
      <c r="TC237" s="26"/>
      <c r="TD237" s="26"/>
      <c r="TE237" s="26"/>
      <c r="TF237" s="26"/>
      <c r="TG237" s="26"/>
      <c r="TH237" s="26"/>
      <c r="TI237" s="26"/>
      <c r="TJ237" s="26"/>
      <c r="TK237" s="26"/>
      <c r="TL237" s="26"/>
      <c r="TM237" s="26"/>
      <c r="TN237" s="26"/>
      <c r="TO237" s="26"/>
      <c r="TP237" s="26"/>
      <c r="TQ237" s="26"/>
      <c r="TR237" s="26"/>
      <c r="TS237" s="26"/>
      <c r="TT237" s="26"/>
      <c r="TU237" s="26"/>
      <c r="TV237" s="26"/>
      <c r="TW237" s="26"/>
      <c r="TX237" s="26"/>
      <c r="TY237" s="26"/>
      <c r="TZ237" s="26"/>
      <c r="UA237" s="26"/>
      <c r="UB237" s="26"/>
      <c r="UC237" s="26"/>
      <c r="UD237" s="26"/>
      <c r="UE237" s="26"/>
      <c r="UF237" s="26"/>
      <c r="UG237" s="26"/>
      <c r="UH237" s="26"/>
      <c r="UI237" s="26"/>
      <c r="UJ237" s="26"/>
      <c r="UK237" s="26"/>
      <c r="UL237" s="26"/>
      <c r="UM237" s="26"/>
      <c r="UN237" s="26"/>
      <c r="UO237" s="26"/>
      <c r="UP237" s="26"/>
      <c r="UQ237" s="26"/>
      <c r="UR237" s="26"/>
      <c r="US237" s="26"/>
      <c r="UT237" s="26"/>
      <c r="UU237" s="26"/>
      <c r="UV237" s="26"/>
      <c r="UW237" s="26"/>
      <c r="UX237" s="26"/>
      <c r="UY237" s="26"/>
      <c r="UZ237" s="26"/>
      <c r="VA237" s="26"/>
      <c r="VB237" s="26"/>
      <c r="VC237" s="26"/>
      <c r="VD237" s="26"/>
      <c r="VE237" s="26"/>
      <c r="VF237" s="26"/>
      <c r="VG237" s="26"/>
      <c r="VH237" s="26"/>
      <c r="VI237" s="26"/>
      <c r="VJ237" s="26"/>
      <c r="VK237" s="26"/>
      <c r="VL237" s="26"/>
      <c r="VM237" s="26"/>
      <c r="VN237" s="26"/>
      <c r="VO237" s="26"/>
      <c r="VP237" s="26"/>
      <c r="VQ237" s="26"/>
      <c r="VR237" s="26"/>
      <c r="VS237" s="26"/>
      <c r="VT237" s="26"/>
      <c r="VU237" s="26"/>
      <c r="VV237" s="26"/>
      <c r="VW237" s="26"/>
      <c r="VX237" s="26"/>
      <c r="VY237" s="26"/>
      <c r="VZ237" s="26"/>
      <c r="WA237" s="26"/>
      <c r="WB237" s="26"/>
      <c r="WC237" s="26"/>
      <c r="WD237" s="26"/>
      <c r="WE237" s="26"/>
      <c r="WF237" s="26"/>
      <c r="WG237" s="26"/>
      <c r="WH237" s="26"/>
      <c r="WI237" s="26"/>
      <c r="WJ237" s="26"/>
      <c r="WK237" s="26"/>
      <c r="WL237" s="26"/>
      <c r="WM237" s="26"/>
      <c r="WN237" s="26"/>
      <c r="WO237" s="26"/>
      <c r="WP237" s="26"/>
      <c r="WQ237" s="26"/>
      <c r="WR237" s="26"/>
      <c r="WS237" s="26"/>
      <c r="WT237" s="26"/>
      <c r="WU237" s="26"/>
      <c r="WV237" s="26"/>
      <c r="WW237" s="26"/>
      <c r="WX237" s="26"/>
      <c r="WY237" s="26"/>
      <c r="WZ237" s="26"/>
      <c r="XA237" s="26"/>
      <c r="XB237" s="26"/>
      <c r="XC237" s="26"/>
      <c r="XD237" s="26"/>
      <c r="XE237" s="26"/>
      <c r="XF237" s="26"/>
      <c r="XG237" s="26"/>
      <c r="XH237" s="26"/>
      <c r="XI237" s="26"/>
      <c r="XJ237" s="26"/>
      <c r="XK237" s="26"/>
      <c r="XL237" s="26"/>
      <c r="XM237" s="26"/>
      <c r="XN237" s="26"/>
      <c r="XO237" s="26"/>
      <c r="XP237" s="26"/>
      <c r="XQ237" s="26"/>
      <c r="XR237" s="26"/>
      <c r="XS237" s="26"/>
      <c r="XT237" s="26"/>
      <c r="XU237" s="26"/>
      <c r="XV237" s="26"/>
      <c r="XW237" s="26"/>
      <c r="XX237" s="26"/>
      <c r="XY237" s="26"/>
      <c r="XZ237" s="26"/>
      <c r="YA237" s="26"/>
      <c r="YB237" s="26"/>
      <c r="YC237" s="26"/>
      <c r="YD237" s="26"/>
      <c r="YE237" s="26"/>
      <c r="YF237" s="26"/>
      <c r="YG237" s="26"/>
      <c r="YH237" s="26"/>
      <c r="YI237" s="26"/>
      <c r="YJ237" s="26"/>
      <c r="YK237" s="26"/>
      <c r="YL237" s="26"/>
      <c r="YM237" s="26"/>
      <c r="YN237" s="26"/>
      <c r="YO237" s="26"/>
      <c r="YP237" s="26"/>
      <c r="YQ237" s="26"/>
      <c r="YR237" s="26"/>
      <c r="YS237" s="26"/>
      <c r="YT237" s="26"/>
      <c r="YU237" s="26"/>
      <c r="YV237" s="26"/>
      <c r="YW237" s="26"/>
      <c r="YX237" s="26"/>
      <c r="YY237" s="26"/>
      <c r="YZ237" s="26"/>
      <c r="ZA237" s="26"/>
      <c r="ZB237" s="26"/>
      <c r="ZC237" s="26"/>
      <c r="ZD237" s="26"/>
      <c r="ZE237" s="26"/>
      <c r="ZF237" s="26"/>
      <c r="ZG237" s="26"/>
      <c r="ZH237" s="26"/>
      <c r="ZI237" s="26"/>
      <c r="ZJ237" s="26"/>
      <c r="ZK237" s="26"/>
      <c r="ZL237" s="26"/>
      <c r="ZM237" s="26"/>
      <c r="ZN237" s="26"/>
      <c r="ZO237" s="26"/>
      <c r="ZP237" s="26"/>
      <c r="ZQ237" s="26"/>
      <c r="ZR237" s="26"/>
      <c r="ZS237" s="26"/>
      <c r="ZT237" s="26"/>
      <c r="ZU237" s="26"/>
      <c r="ZV237" s="26"/>
      <c r="ZW237" s="26"/>
      <c r="ZX237" s="26"/>
      <c r="ZY237" s="26"/>
      <c r="ZZ237" s="26"/>
      <c r="AAA237" s="26"/>
      <c r="AAB237" s="26"/>
      <c r="AAC237" s="26"/>
      <c r="AAD237" s="26"/>
      <c r="AAE237" s="26"/>
      <c r="AAF237" s="26"/>
      <c r="AAG237" s="26"/>
      <c r="AAH237" s="26"/>
      <c r="AAI237" s="26"/>
      <c r="AAJ237" s="26"/>
      <c r="AAK237" s="26"/>
      <c r="AAL237" s="26"/>
      <c r="AAM237" s="26"/>
      <c r="AAN237" s="26"/>
      <c r="AAO237" s="26"/>
      <c r="AAP237" s="26"/>
      <c r="AAQ237" s="26"/>
      <c r="AAR237" s="26"/>
      <c r="AAS237" s="26"/>
      <c r="AAT237" s="26"/>
      <c r="AAU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  <c r="AGP237" s="26"/>
      <c r="AGQ237" s="26"/>
      <c r="AGR237" s="26"/>
      <c r="AGS237" s="26"/>
      <c r="AGT237" s="26"/>
      <c r="AGU237" s="26"/>
      <c r="AGV237" s="26"/>
      <c r="AGW237" s="26"/>
      <c r="AGX237" s="26"/>
      <c r="AGY237" s="26"/>
      <c r="AGZ237" s="26"/>
      <c r="AHA237" s="26"/>
      <c r="AHB237" s="26"/>
      <c r="AHC237" s="26"/>
      <c r="AHD237" s="26"/>
      <c r="AHE237" s="26"/>
      <c r="AHF237" s="26"/>
      <c r="AHG237" s="26"/>
      <c r="AHH237" s="26"/>
      <c r="AHI237" s="26"/>
      <c r="AHJ237" s="26"/>
      <c r="AHK237" s="26"/>
      <c r="AHL237" s="26"/>
      <c r="AHM237" s="26"/>
      <c r="AHN237" s="26"/>
      <c r="AHO237" s="26"/>
      <c r="AHP237" s="26"/>
      <c r="AHQ237" s="26"/>
      <c r="AHR237" s="26"/>
      <c r="AHS237" s="26"/>
      <c r="AHT237" s="26"/>
      <c r="AHU237" s="26"/>
      <c r="AHV237" s="26"/>
      <c r="AHW237" s="26"/>
      <c r="AHX237" s="26"/>
      <c r="AHY237" s="26"/>
      <c r="AHZ237" s="26"/>
      <c r="AIA237" s="26"/>
      <c r="AIB237" s="26"/>
      <c r="AIC237" s="26"/>
      <c r="AID237" s="26"/>
      <c r="AIE237" s="26"/>
      <c r="AIF237" s="26"/>
      <c r="AIG237" s="26"/>
      <c r="AIH237" s="26"/>
      <c r="AII237" s="26"/>
      <c r="AIJ237" s="26"/>
      <c r="AIK237" s="26"/>
      <c r="AIL237" s="26"/>
      <c r="AIM237" s="26"/>
      <c r="AIN237" s="26"/>
      <c r="AIO237" s="26"/>
      <c r="AIP237" s="26"/>
      <c r="AIQ237" s="26"/>
      <c r="AIR237" s="26"/>
      <c r="AIS237" s="26"/>
      <c r="AIT237" s="26"/>
      <c r="AIU237" s="26"/>
      <c r="AIV237" s="26"/>
      <c r="AIW237" s="26"/>
      <c r="AIX237" s="26"/>
      <c r="AIY237" s="26"/>
      <c r="AIZ237" s="26"/>
      <c r="AJA237" s="26"/>
      <c r="AJB237" s="26"/>
      <c r="AJC237" s="26"/>
      <c r="AJD237" s="26"/>
      <c r="AJE237" s="26"/>
      <c r="AJF237" s="26"/>
      <c r="AJG237" s="26"/>
      <c r="AJH237" s="26"/>
      <c r="AJI237" s="26"/>
      <c r="AJJ237" s="26"/>
      <c r="AJK237" s="26"/>
      <c r="AJL237" s="26"/>
      <c r="AJM237" s="26"/>
      <c r="AJN237" s="26"/>
      <c r="AJO237" s="26"/>
      <c r="AJP237" s="26"/>
      <c r="AJQ237" s="26"/>
      <c r="AJR237" s="26"/>
      <c r="AJS237" s="26"/>
      <c r="AJT237" s="26"/>
      <c r="AJU237" s="26"/>
      <c r="AJV237" s="26"/>
      <c r="AJW237" s="26"/>
      <c r="AJX237" s="26"/>
      <c r="AJY237" s="26"/>
      <c r="AJZ237" s="26"/>
      <c r="AKA237" s="26"/>
      <c r="AKB237" s="26"/>
      <c r="AKC237" s="26"/>
      <c r="AKD237" s="26"/>
      <c r="AKE237" s="26"/>
      <c r="AKF237" s="26"/>
      <c r="AKG237" s="26"/>
      <c r="AKH237" s="26"/>
      <c r="AKI237" s="26"/>
      <c r="AKJ237" s="26"/>
      <c r="AKK237" s="26"/>
      <c r="AKL237" s="26"/>
      <c r="AKM237" s="26"/>
      <c r="AKN237" s="26"/>
      <c r="AKO237" s="26"/>
      <c r="AKP237" s="26"/>
      <c r="AKQ237" s="26"/>
      <c r="AKR237" s="26"/>
      <c r="AKS237" s="26"/>
      <c r="AKT237" s="26"/>
      <c r="AKU237" s="26"/>
      <c r="AKV237" s="26"/>
      <c r="AKW237" s="26"/>
      <c r="AKX237" s="26"/>
      <c r="AKY237" s="26"/>
      <c r="AKZ237" s="26"/>
      <c r="ALA237" s="26"/>
      <c r="ALB237" s="26"/>
      <c r="ALC237" s="26"/>
      <c r="ALD237" s="26"/>
      <c r="ALE237" s="26"/>
      <c r="ALF237" s="26"/>
      <c r="ALG237" s="26"/>
      <c r="ALH237" s="26"/>
      <c r="ALI237" s="26"/>
      <c r="ALJ237" s="26"/>
      <c r="ALK237" s="26"/>
      <c r="ALL237" s="26"/>
      <c r="ALM237" s="26"/>
      <c r="ALN237" s="26"/>
      <c r="ALO237" s="26"/>
      <c r="ALP237" s="26"/>
      <c r="ALQ237" s="26"/>
      <c r="ALR237" s="26"/>
      <c r="ALS237" s="26"/>
      <c r="ALT237" s="26"/>
      <c r="ALU237" s="26"/>
      <c r="ALV237" s="26"/>
      <c r="ALW237" s="26"/>
      <c r="ALX237" s="26"/>
      <c r="ALY237" s="26"/>
      <c r="ALZ237" s="26"/>
      <c r="AMA237" s="26"/>
      <c r="AMB237" s="26"/>
      <c r="AMC237" s="26"/>
      <c r="AMD237" s="26"/>
      <c r="AME237" s="26"/>
      <c r="AMF237" s="26"/>
      <c r="AMG237" s="26"/>
      <c r="AMH237" s="26"/>
      <c r="AMI237" s="26"/>
      <c r="AMJ237" s="26"/>
      <c r="AMK237" s="26"/>
      <c r="AML237" s="26"/>
      <c r="AMM237" s="26"/>
      <c r="AMN237" s="26"/>
      <c r="AMO237" s="26"/>
      <c r="AMP237" s="26"/>
      <c r="AMQ237" s="26"/>
      <c r="AMR237" s="26"/>
      <c r="AMS237" s="26"/>
      <c r="AMT237" s="26"/>
      <c r="AMU237" s="26"/>
      <c r="AMV237" s="26"/>
      <c r="AMW237" s="26"/>
      <c r="AMX237" s="26"/>
      <c r="AMY237" s="26"/>
      <c r="AMZ237" s="26"/>
      <c r="ANA237" s="26"/>
      <c r="ANB237" s="26"/>
      <c r="ANC237" s="26"/>
      <c r="AND237" s="26"/>
      <c r="ANE237" s="26"/>
      <c r="ANF237" s="26"/>
      <c r="ANG237" s="26"/>
      <c r="ANH237" s="26"/>
      <c r="ANI237" s="26"/>
      <c r="ANJ237" s="26"/>
      <c r="ANK237" s="26"/>
      <c r="ANL237" s="26"/>
      <c r="ANM237" s="26"/>
      <c r="ANN237" s="26"/>
      <c r="ANO237" s="26"/>
      <c r="ANP237" s="26"/>
      <c r="ANQ237" s="26"/>
      <c r="ANR237" s="26"/>
      <c r="ANS237" s="26"/>
      <c r="ANT237" s="26"/>
      <c r="ANU237" s="26"/>
      <c r="ANV237" s="26"/>
      <c r="ANW237" s="26"/>
      <c r="ANX237" s="26"/>
      <c r="ANY237" s="26"/>
      <c r="ANZ237" s="26"/>
      <c r="AOA237" s="26"/>
      <c r="AOB237" s="26"/>
      <c r="AOC237" s="26"/>
      <c r="AOD237" s="26"/>
      <c r="AOE237" s="26"/>
      <c r="AOF237" s="26"/>
      <c r="AOG237" s="26"/>
      <c r="AOH237" s="26"/>
      <c r="AOI237" s="26"/>
      <c r="AOJ237" s="26"/>
      <c r="AOK237" s="26"/>
      <c r="AOL237" s="26"/>
      <c r="AOM237" s="26"/>
      <c r="AON237" s="26"/>
      <c r="AOO237" s="26"/>
      <c r="AOP237" s="26"/>
      <c r="AOQ237" s="26"/>
      <c r="AOR237" s="26"/>
      <c r="AOS237" s="26"/>
      <c r="AOT237" s="26"/>
      <c r="AOU237" s="26"/>
      <c r="AOV237" s="26"/>
      <c r="AOW237" s="26"/>
      <c r="AOX237" s="26"/>
      <c r="AOY237" s="26"/>
      <c r="AOZ237" s="26"/>
      <c r="APA237" s="26"/>
      <c r="APB237" s="26"/>
      <c r="APC237" s="26"/>
      <c r="APD237" s="26"/>
      <c r="APE237" s="26"/>
      <c r="APF237" s="26"/>
      <c r="APG237" s="26"/>
      <c r="APH237" s="26"/>
      <c r="API237" s="26"/>
      <c r="APJ237" s="26"/>
      <c r="APK237" s="26"/>
      <c r="APL237" s="26"/>
      <c r="APM237" s="26"/>
      <c r="APN237" s="26"/>
      <c r="APO237" s="26"/>
      <c r="APP237" s="26"/>
      <c r="APQ237" s="26"/>
      <c r="APR237" s="26"/>
      <c r="APS237" s="26"/>
      <c r="APT237" s="26"/>
      <c r="APU237" s="26"/>
      <c r="APV237" s="26"/>
      <c r="APW237" s="26"/>
      <c r="APX237" s="26"/>
      <c r="APY237" s="26"/>
      <c r="APZ237" s="26"/>
      <c r="AQA237" s="26"/>
      <c r="AQB237" s="26"/>
      <c r="AQC237" s="26"/>
      <c r="AQD237" s="26"/>
      <c r="AQE237" s="26"/>
      <c r="AQF237" s="26"/>
      <c r="AQG237" s="26"/>
      <c r="AQH237" s="26"/>
      <c r="AQI237" s="26"/>
      <c r="AQJ237" s="26"/>
      <c r="AQK237" s="26"/>
      <c r="AQL237" s="26"/>
      <c r="AQM237" s="26"/>
      <c r="AQN237" s="26"/>
      <c r="AQO237" s="26"/>
      <c r="AQP237" s="26"/>
      <c r="AQQ237" s="26"/>
      <c r="AQR237" s="26"/>
      <c r="AQS237" s="26"/>
      <c r="AQT237" s="26"/>
      <c r="AQU237" s="26"/>
      <c r="AQV237" s="26"/>
      <c r="AQW237" s="26"/>
      <c r="AQX237" s="26"/>
      <c r="AQY237" s="26"/>
      <c r="AQZ237" s="26"/>
      <c r="ARA237" s="26"/>
      <c r="ARB237" s="26"/>
      <c r="ARC237" s="26"/>
      <c r="ARD237" s="26"/>
      <c r="ARE237" s="26"/>
      <c r="ARF237" s="26"/>
      <c r="ARG237" s="26"/>
      <c r="ARH237" s="26"/>
      <c r="ARI237" s="26"/>
      <c r="ARJ237" s="26"/>
      <c r="ARK237" s="26"/>
      <c r="ARL237" s="26"/>
      <c r="ARM237" s="26"/>
      <c r="ARN237" s="26"/>
      <c r="ARO237" s="26"/>
      <c r="ARP237" s="26"/>
      <c r="ARQ237" s="26"/>
      <c r="ARR237" s="26"/>
      <c r="ARS237" s="26"/>
      <c r="ART237" s="26"/>
      <c r="ARU237" s="26"/>
      <c r="ARV237" s="26"/>
      <c r="ARW237" s="26"/>
      <c r="ARX237" s="26"/>
      <c r="ARY237" s="26"/>
      <c r="ARZ237" s="26"/>
      <c r="ASA237" s="26"/>
      <c r="ASB237" s="26"/>
      <c r="ASC237" s="26"/>
      <c r="ASD237" s="26"/>
      <c r="ASE237" s="26"/>
      <c r="ASF237" s="26"/>
      <c r="ASG237" s="26"/>
      <c r="ASH237" s="26"/>
      <c r="ASI237" s="26"/>
      <c r="ASJ237" s="26"/>
      <c r="ASK237" s="26"/>
      <c r="ASL237" s="26"/>
      <c r="ASM237" s="26"/>
      <c r="ASN237" s="26"/>
      <c r="ASO237" s="26"/>
      <c r="ASP237" s="26"/>
      <c r="ASQ237" s="26"/>
      <c r="ASR237" s="26"/>
      <c r="ASS237" s="26"/>
      <c r="AST237" s="26"/>
      <c r="ASU237" s="26"/>
      <c r="ASV237" s="26"/>
      <c r="ASW237" s="26"/>
      <c r="ASX237" s="26"/>
      <c r="ASY237" s="26"/>
      <c r="ASZ237" s="26"/>
      <c r="ATA237" s="26"/>
      <c r="ATB237" s="26"/>
      <c r="ATC237" s="26"/>
      <c r="ATD237" s="26"/>
      <c r="ATE237" s="26"/>
      <c r="ATF237" s="26"/>
      <c r="ATG237" s="26"/>
      <c r="ATH237" s="26"/>
      <c r="ATI237" s="26"/>
      <c r="ATJ237" s="26"/>
      <c r="ATK237" s="26"/>
      <c r="ATL237" s="26"/>
      <c r="ATM237" s="26"/>
      <c r="ATN237" s="26"/>
      <c r="ATO237" s="26"/>
      <c r="ATP237" s="26"/>
      <c r="ATQ237" s="26"/>
      <c r="ATR237" s="26"/>
      <c r="ATS237" s="26"/>
      <c r="ATT237" s="26"/>
      <c r="ATU237" s="26"/>
      <c r="ATV237" s="26"/>
      <c r="ATW237" s="26"/>
      <c r="ATX237" s="26"/>
      <c r="ATY237" s="26"/>
      <c r="ATZ237" s="26"/>
      <c r="AUA237" s="26"/>
      <c r="AUB237" s="26"/>
      <c r="AUC237" s="26"/>
      <c r="AUD237" s="26"/>
      <c r="AUE237" s="26"/>
      <c r="AUF237" s="26"/>
      <c r="AUG237" s="26"/>
      <c r="AUH237" s="26"/>
      <c r="AUI237" s="26"/>
      <c r="AUJ237" s="26"/>
      <c r="AUK237" s="26"/>
      <c r="AUL237" s="26"/>
      <c r="AUM237" s="26"/>
      <c r="AUN237" s="26"/>
      <c r="AUO237" s="26"/>
      <c r="AUP237" s="26"/>
      <c r="AUQ237" s="26"/>
      <c r="AUR237" s="26"/>
      <c r="AUS237" s="26"/>
      <c r="AUT237" s="26"/>
      <c r="AUU237" s="26"/>
      <c r="AUV237" s="26"/>
      <c r="AUW237" s="26"/>
      <c r="AUX237" s="26"/>
      <c r="AUY237" s="26"/>
      <c r="AUZ237" s="26"/>
      <c r="AVA237" s="26"/>
      <c r="AVB237" s="26"/>
      <c r="AVC237" s="26"/>
      <c r="AVD237" s="26"/>
      <c r="AVE237" s="26"/>
      <c r="AVF237" s="26"/>
      <c r="AVG237" s="26"/>
      <c r="AVH237" s="26"/>
      <c r="AVI237" s="26"/>
      <c r="AVJ237" s="26"/>
      <c r="AVK237" s="26"/>
      <c r="AVL237" s="26"/>
      <c r="AVM237" s="26"/>
      <c r="AVN237" s="26"/>
      <c r="AVO237" s="26"/>
      <c r="AVP237" s="26"/>
      <c r="AVQ237" s="26"/>
      <c r="AVR237" s="26"/>
      <c r="AVS237" s="26"/>
      <c r="AVT237" s="26"/>
      <c r="AVU237" s="26"/>
      <c r="AVV237" s="26"/>
      <c r="AVW237" s="26"/>
      <c r="AVX237" s="26"/>
      <c r="AVY237" s="26"/>
      <c r="AVZ237" s="26"/>
      <c r="AWA237" s="26"/>
      <c r="AWB237" s="26"/>
      <c r="AWC237" s="26"/>
      <c r="AWD237" s="26"/>
      <c r="AWE237" s="26"/>
      <c r="AWF237" s="26"/>
      <c r="AWG237" s="26"/>
      <c r="AWH237" s="26"/>
      <c r="AWI237" s="26"/>
      <c r="AWJ237" s="26"/>
      <c r="AWK237" s="26"/>
      <c r="AWL237" s="26"/>
      <c r="AWM237" s="26"/>
      <c r="AWN237" s="26"/>
      <c r="AWO237" s="26"/>
      <c r="AWP237" s="26"/>
      <c r="AWQ237" s="26"/>
      <c r="AWR237" s="26"/>
      <c r="AWS237" s="26"/>
      <c r="AWT237" s="26"/>
      <c r="AWU237" s="26"/>
      <c r="AWV237" s="26"/>
      <c r="AWW237" s="26"/>
      <c r="AWX237" s="26"/>
      <c r="AWY237" s="26"/>
      <c r="AWZ237" s="26"/>
      <c r="AXA237" s="26"/>
      <c r="AXB237" s="26"/>
      <c r="AXC237" s="26"/>
      <c r="AXD237" s="26"/>
      <c r="AXE237" s="26"/>
      <c r="AXF237" s="26"/>
      <c r="AXG237" s="26"/>
      <c r="AXH237" s="26"/>
      <c r="AXI237" s="26"/>
      <c r="AXJ237" s="26"/>
      <c r="AXK237" s="26"/>
      <c r="AXL237" s="26"/>
      <c r="AXM237" s="26"/>
      <c r="AXN237" s="26"/>
      <c r="AXO237" s="26"/>
      <c r="AXP237" s="26"/>
      <c r="AXQ237" s="26"/>
      <c r="AXR237" s="26"/>
      <c r="AXS237" s="26"/>
      <c r="AXT237" s="26"/>
      <c r="AXU237" s="26"/>
      <c r="AXV237" s="26"/>
      <c r="AXW237" s="26"/>
      <c r="AXX237" s="26"/>
      <c r="AXY237" s="26"/>
      <c r="AXZ237" s="26"/>
      <c r="AYA237" s="26"/>
      <c r="AYB237" s="26"/>
      <c r="AYC237" s="26"/>
      <c r="AYD237" s="26"/>
      <c r="AYE237" s="26"/>
      <c r="AYF237" s="26"/>
      <c r="AYG237" s="26"/>
      <c r="AYH237" s="26"/>
      <c r="AYI237" s="26"/>
      <c r="AYJ237" s="26"/>
      <c r="AYK237" s="26"/>
      <c r="AYL237" s="26"/>
      <c r="AYM237" s="26"/>
      <c r="AYN237" s="26"/>
      <c r="AYO237" s="26"/>
      <c r="AYP237" s="26"/>
      <c r="AYQ237" s="26"/>
      <c r="AYR237" s="26"/>
      <c r="AYS237" s="26"/>
      <c r="AYT237" s="26"/>
      <c r="AYU237" s="26"/>
      <c r="AYV237" s="26"/>
      <c r="AYW237" s="26"/>
      <c r="AYX237" s="26"/>
      <c r="AYY237" s="26"/>
      <c r="AYZ237" s="26"/>
      <c r="AZA237" s="26"/>
      <c r="AZB237" s="26"/>
      <c r="AZC237" s="26"/>
      <c r="AZD237" s="26"/>
      <c r="AZE237" s="26"/>
      <c r="AZF237" s="26"/>
      <c r="AZG237" s="26"/>
      <c r="AZH237" s="26"/>
      <c r="AZI237" s="26"/>
      <c r="AZJ237" s="26"/>
      <c r="AZK237" s="26"/>
      <c r="AZL237" s="26"/>
      <c r="AZM237" s="26"/>
      <c r="AZN237" s="26"/>
      <c r="AZO237" s="26"/>
      <c r="AZP237" s="26"/>
      <c r="AZQ237" s="26"/>
      <c r="AZR237" s="26"/>
      <c r="AZS237" s="26"/>
      <c r="AZT237" s="26"/>
      <c r="AZU237" s="26"/>
      <c r="AZV237" s="26"/>
      <c r="AZW237" s="26"/>
      <c r="AZX237" s="26"/>
      <c r="AZY237" s="26"/>
      <c r="AZZ237" s="26"/>
      <c r="BAA237" s="26"/>
      <c r="BAB237" s="26"/>
      <c r="BAC237" s="26"/>
      <c r="BAD237" s="26"/>
      <c r="BAE237" s="26"/>
      <c r="BAF237" s="26"/>
      <c r="BAG237" s="26"/>
      <c r="BAH237" s="26"/>
      <c r="BAI237" s="26"/>
      <c r="BAJ237" s="26"/>
      <c r="BAK237" s="26"/>
      <c r="BAL237" s="26"/>
      <c r="BAM237" s="26"/>
      <c r="BAN237" s="26"/>
      <c r="BAO237" s="26"/>
      <c r="BAP237" s="26"/>
      <c r="BAQ237" s="26"/>
      <c r="BAR237" s="26"/>
      <c r="BAS237" s="26"/>
      <c r="BAT237" s="26"/>
      <c r="BAU237" s="26"/>
      <c r="BAV237" s="26"/>
      <c r="BAW237" s="26"/>
      <c r="BAX237" s="26"/>
      <c r="BAY237" s="26"/>
      <c r="BAZ237" s="26"/>
      <c r="BBA237" s="26"/>
      <c r="BBB237" s="26"/>
      <c r="BBC237" s="26"/>
      <c r="BBD237" s="26"/>
      <c r="BBE237" s="26"/>
      <c r="BBF237" s="26"/>
      <c r="BBG237" s="26"/>
      <c r="BBH237" s="26"/>
      <c r="BBI237" s="26"/>
      <c r="BBJ237" s="26"/>
      <c r="BBK237" s="26"/>
      <c r="BBL237" s="26"/>
      <c r="BBM237" s="26"/>
      <c r="BBN237" s="26"/>
      <c r="BBO237" s="26"/>
      <c r="BBP237" s="26"/>
      <c r="BBQ237" s="26"/>
      <c r="BBR237" s="26"/>
      <c r="BBS237" s="26"/>
      <c r="BBT237" s="26"/>
      <c r="BBU237" s="26"/>
      <c r="BBV237" s="26"/>
      <c r="BBW237" s="26"/>
      <c r="BBX237" s="26"/>
      <c r="BBY237" s="26"/>
      <c r="BBZ237" s="26"/>
      <c r="BCA237" s="26"/>
      <c r="BCB237" s="26"/>
      <c r="BCC237" s="26"/>
      <c r="BCD237" s="26"/>
      <c r="BCE237" s="26"/>
      <c r="BCF237" s="26"/>
      <c r="BCG237" s="26"/>
      <c r="BCH237" s="26"/>
      <c r="BCI237" s="26"/>
      <c r="BCJ237" s="26"/>
      <c r="BCK237" s="26"/>
      <c r="BCL237" s="26"/>
      <c r="BCM237" s="26"/>
      <c r="BCN237" s="26"/>
      <c r="BCO237" s="26"/>
      <c r="BCP237" s="26"/>
      <c r="BCQ237" s="26"/>
      <c r="BCR237" s="26"/>
      <c r="BCS237" s="26"/>
      <c r="BCT237" s="26"/>
      <c r="BCU237" s="26"/>
      <c r="BCV237" s="26"/>
      <c r="BCW237" s="26"/>
      <c r="BCX237" s="26"/>
      <c r="BCY237" s="26"/>
      <c r="BCZ237" s="26"/>
      <c r="BDA237" s="26"/>
      <c r="BDB237" s="26"/>
      <c r="BDC237" s="26"/>
      <c r="BDD237" s="26"/>
      <c r="BDE237" s="26"/>
      <c r="BDF237" s="26"/>
      <c r="BDG237" s="26"/>
      <c r="BDH237" s="26"/>
      <c r="BDI237" s="26"/>
      <c r="BDJ237" s="26"/>
      <c r="BDK237" s="26"/>
      <c r="BDL237" s="26"/>
      <c r="BDM237" s="26"/>
      <c r="BDN237" s="26"/>
      <c r="BDO237" s="26"/>
      <c r="BDP237" s="26"/>
      <c r="BDQ237" s="26"/>
      <c r="BDR237" s="26"/>
      <c r="BDS237" s="26"/>
      <c r="BDT237" s="26"/>
      <c r="BDU237" s="26"/>
      <c r="BDV237" s="26"/>
      <c r="BDW237" s="26"/>
      <c r="BDX237" s="26"/>
      <c r="BDY237" s="26"/>
      <c r="BDZ237" s="26"/>
      <c r="BEA237" s="26"/>
      <c r="BEB237" s="26"/>
      <c r="BEC237" s="26"/>
      <c r="BED237" s="26"/>
      <c r="BEE237" s="26"/>
      <c r="BEF237" s="26"/>
      <c r="BEG237" s="26"/>
      <c r="BEH237" s="26"/>
      <c r="BEI237" s="26"/>
      <c r="BEJ237" s="26"/>
      <c r="BEK237" s="26"/>
      <c r="BEL237" s="26"/>
      <c r="BEM237" s="26"/>
      <c r="BEN237" s="26"/>
      <c r="BEO237" s="26"/>
      <c r="BEP237" s="26"/>
      <c r="BEQ237" s="26"/>
      <c r="BER237" s="26"/>
      <c r="BES237" s="26"/>
      <c r="BET237" s="26"/>
      <c r="BEU237" s="26"/>
      <c r="BEV237" s="26"/>
      <c r="BEW237" s="26"/>
      <c r="BEX237" s="26"/>
      <c r="BEY237" s="26"/>
      <c r="BEZ237" s="26"/>
      <c r="BFA237" s="26"/>
      <c r="BFB237" s="26"/>
      <c r="BFC237" s="26"/>
      <c r="BFD237" s="26"/>
      <c r="BFE237" s="26"/>
      <c r="BFF237" s="26"/>
      <c r="BFG237" s="26"/>
      <c r="BFH237" s="26"/>
      <c r="BFI237" s="26"/>
      <c r="BFJ237" s="26"/>
      <c r="BFK237" s="26"/>
      <c r="BFL237" s="26"/>
      <c r="BFM237" s="26"/>
      <c r="BFN237" s="26"/>
      <c r="BFO237" s="26"/>
      <c r="BFP237" s="26"/>
      <c r="BFQ237" s="26"/>
      <c r="BFR237" s="26"/>
      <c r="BFS237" s="26"/>
      <c r="BFT237" s="26"/>
      <c r="BFU237" s="26"/>
      <c r="BFV237" s="26"/>
      <c r="BFW237" s="26"/>
      <c r="BFX237" s="26"/>
      <c r="BFY237" s="26"/>
      <c r="BFZ237" s="26"/>
      <c r="BGA237" s="26"/>
      <c r="BGB237" s="26"/>
      <c r="BGC237" s="26"/>
      <c r="BGD237" s="26"/>
      <c r="BGE237" s="26"/>
      <c r="BGF237" s="26"/>
      <c r="BGG237" s="26"/>
      <c r="BGH237" s="26"/>
      <c r="BGI237" s="26"/>
      <c r="BGJ237" s="26"/>
      <c r="BGK237" s="26"/>
      <c r="BGL237" s="26"/>
      <c r="BGM237" s="26"/>
      <c r="BGN237" s="26"/>
      <c r="BGO237" s="26"/>
      <c r="BGP237" s="26"/>
      <c r="BGQ237" s="26"/>
      <c r="BGR237" s="26"/>
      <c r="BGS237" s="26"/>
      <c r="BGT237" s="26"/>
      <c r="BGU237" s="26"/>
      <c r="BGV237" s="26"/>
      <c r="BGW237" s="26"/>
      <c r="BGX237" s="26"/>
      <c r="BGY237" s="26"/>
      <c r="BGZ237" s="26"/>
      <c r="BHA237" s="26"/>
      <c r="BHB237" s="26"/>
      <c r="BHC237" s="26"/>
      <c r="BHD237" s="26"/>
      <c r="BHE237" s="26"/>
      <c r="BHF237" s="26"/>
      <c r="BHG237" s="26"/>
      <c r="BHH237" s="26"/>
      <c r="BHI237" s="26"/>
      <c r="BHJ237" s="26"/>
      <c r="BHK237" s="26"/>
      <c r="BHL237" s="26"/>
      <c r="BHM237" s="26"/>
      <c r="BHN237" s="26"/>
      <c r="BHO237" s="26"/>
      <c r="BHP237" s="26"/>
      <c r="BHQ237" s="26"/>
      <c r="BHR237" s="26"/>
      <c r="BHS237" s="26"/>
      <c r="BHT237" s="26"/>
      <c r="BHU237" s="26"/>
      <c r="BHV237" s="26"/>
      <c r="BHW237" s="26"/>
      <c r="BHX237" s="26"/>
      <c r="BHY237" s="26"/>
      <c r="BHZ237" s="26"/>
      <c r="BIA237" s="26"/>
      <c r="BIB237" s="26"/>
      <c r="BIC237" s="26"/>
      <c r="BID237" s="26"/>
      <c r="BIE237" s="26"/>
      <c r="BIF237" s="26"/>
      <c r="BIG237" s="26"/>
      <c r="BIH237" s="26"/>
      <c r="BII237" s="26"/>
      <c r="BIJ237" s="26"/>
      <c r="BIK237" s="26"/>
      <c r="BIL237" s="26"/>
      <c r="BIM237" s="26"/>
      <c r="BIN237" s="26"/>
      <c r="BIO237" s="26"/>
      <c r="BIP237" s="26"/>
      <c r="BIQ237" s="26"/>
      <c r="BIR237" s="26"/>
      <c r="BIS237" s="26"/>
      <c r="BIT237" s="26"/>
      <c r="BIU237" s="26"/>
      <c r="BIV237" s="26"/>
      <c r="BIW237" s="26"/>
      <c r="BIX237" s="26"/>
      <c r="BIY237" s="26"/>
      <c r="BIZ237" s="26"/>
      <c r="BJA237" s="26"/>
      <c r="BJB237" s="26"/>
      <c r="BJC237" s="26"/>
      <c r="BJD237" s="26"/>
      <c r="BJE237" s="26"/>
      <c r="BJF237" s="26"/>
      <c r="BJG237" s="26"/>
      <c r="BJH237" s="26"/>
      <c r="BJI237" s="26"/>
      <c r="BJJ237" s="26"/>
      <c r="BJK237" s="26"/>
      <c r="BJL237" s="26"/>
      <c r="BJM237" s="26"/>
      <c r="BJN237" s="26"/>
      <c r="BJO237" s="26"/>
      <c r="BJP237" s="26"/>
      <c r="BJQ237" s="26"/>
      <c r="BJR237" s="26"/>
      <c r="BJS237" s="26"/>
      <c r="BJT237" s="26"/>
      <c r="BJU237" s="26"/>
      <c r="BJV237" s="26"/>
      <c r="BJW237" s="26"/>
      <c r="BJX237" s="26"/>
      <c r="BJY237" s="26"/>
      <c r="BJZ237" s="26"/>
      <c r="BKA237" s="26"/>
      <c r="BKB237" s="26"/>
      <c r="BKC237" s="26"/>
      <c r="BKD237" s="26"/>
      <c r="BKE237" s="26"/>
      <c r="BKF237" s="26"/>
      <c r="BKG237" s="26"/>
      <c r="BKH237" s="26"/>
      <c r="BKI237" s="26"/>
      <c r="BKJ237" s="26"/>
      <c r="BKK237" s="26"/>
      <c r="BKL237" s="26"/>
      <c r="BKM237" s="26"/>
      <c r="BKN237" s="26"/>
      <c r="BKO237" s="26"/>
      <c r="BKP237" s="26"/>
      <c r="BKQ237" s="26"/>
      <c r="BKR237" s="26"/>
      <c r="BKS237" s="26"/>
      <c r="BKT237" s="26"/>
      <c r="BKU237" s="26"/>
      <c r="BKV237" s="26"/>
      <c r="BKW237" s="26"/>
      <c r="BKX237" s="26"/>
      <c r="BKY237" s="26"/>
      <c r="BKZ237" s="26"/>
      <c r="BLA237" s="26"/>
      <c r="BLB237" s="26"/>
      <c r="BLC237" s="26"/>
      <c r="BLD237" s="26"/>
      <c r="BLE237" s="26"/>
      <c r="BLF237" s="26"/>
      <c r="BLG237" s="26"/>
      <c r="BLH237" s="26"/>
      <c r="BLI237" s="26"/>
      <c r="BLJ237" s="26"/>
      <c r="BLK237" s="26"/>
      <c r="BLL237" s="26"/>
      <c r="BLM237" s="26"/>
      <c r="BLN237" s="26"/>
      <c r="BLO237" s="26"/>
      <c r="BLP237" s="26"/>
      <c r="BLQ237" s="26"/>
      <c r="BLR237" s="26"/>
      <c r="BLS237" s="26"/>
      <c r="BLT237" s="26"/>
      <c r="BLU237" s="26"/>
      <c r="BLV237" s="26"/>
      <c r="BLW237" s="26"/>
      <c r="BLX237" s="26"/>
      <c r="BLY237" s="26"/>
      <c r="BLZ237" s="26"/>
      <c r="BMA237" s="26"/>
      <c r="BMB237" s="26"/>
      <c r="BMC237" s="26"/>
      <c r="BMD237" s="26"/>
      <c r="BME237" s="26"/>
      <c r="BMF237" s="26"/>
      <c r="BMG237" s="26"/>
      <c r="BMH237" s="26"/>
      <c r="BMI237" s="26"/>
      <c r="BMJ237" s="26"/>
      <c r="BMK237" s="26"/>
      <c r="BML237" s="26"/>
      <c r="BMM237" s="26"/>
      <c r="BMN237" s="26"/>
      <c r="BMO237" s="26"/>
      <c r="BMP237" s="26"/>
      <c r="BMQ237" s="26"/>
      <c r="BMR237" s="26"/>
      <c r="BMS237" s="26"/>
      <c r="BMT237" s="26"/>
      <c r="BMU237" s="26"/>
      <c r="BMV237" s="26"/>
      <c r="BMW237" s="26"/>
      <c r="BMX237" s="26"/>
      <c r="BMY237" s="26"/>
      <c r="BMZ237" s="26"/>
      <c r="BNA237" s="26"/>
      <c r="BNB237" s="26"/>
      <c r="BNC237" s="26"/>
      <c r="BND237" s="26"/>
      <c r="BNE237" s="26"/>
      <c r="BNF237" s="26"/>
      <c r="BNG237" s="26"/>
      <c r="BNH237" s="26"/>
      <c r="BNI237" s="26"/>
      <c r="BNJ237" s="26"/>
      <c r="BNK237" s="26"/>
      <c r="BNL237" s="26"/>
      <c r="BNM237" s="26"/>
      <c r="BNN237" s="26"/>
      <c r="BNO237" s="26"/>
      <c r="BNP237" s="26"/>
      <c r="BNQ237" s="26"/>
      <c r="BNR237" s="26"/>
      <c r="BNS237" s="26"/>
      <c r="BNT237" s="26"/>
      <c r="BNU237" s="26"/>
      <c r="BNV237" s="26"/>
      <c r="BNW237" s="26"/>
      <c r="BNX237" s="26"/>
      <c r="BNY237" s="26"/>
      <c r="BNZ237" s="26"/>
      <c r="BOA237" s="26"/>
      <c r="BOB237" s="26"/>
      <c r="BOC237" s="26"/>
      <c r="BOD237" s="26"/>
      <c r="BOE237" s="26"/>
      <c r="BOF237" s="26"/>
      <c r="BOG237" s="26"/>
      <c r="BOH237" s="26"/>
      <c r="BOI237" s="26"/>
      <c r="BOJ237" s="26"/>
      <c r="BOK237" s="26"/>
      <c r="BOL237" s="26"/>
      <c r="BOM237" s="26"/>
      <c r="BON237" s="26"/>
      <c r="BOO237" s="26"/>
      <c r="BOP237" s="26"/>
      <c r="BOQ237" s="26"/>
      <c r="BOR237" s="26"/>
      <c r="BOS237" s="26"/>
      <c r="BOT237" s="26"/>
      <c r="BOU237" s="26"/>
      <c r="BOV237" s="26"/>
      <c r="BOW237" s="26"/>
      <c r="BOX237" s="26"/>
      <c r="BOY237" s="26"/>
      <c r="BOZ237" s="26"/>
      <c r="BPA237" s="26"/>
      <c r="BPB237" s="26"/>
      <c r="BPC237" s="26"/>
      <c r="BPD237" s="26"/>
      <c r="BPE237" s="26"/>
      <c r="BPF237" s="26"/>
      <c r="BPG237" s="26"/>
      <c r="BPH237" s="26"/>
      <c r="BPI237" s="26"/>
      <c r="BPJ237" s="26"/>
      <c r="BPK237" s="26"/>
      <c r="BPL237" s="26"/>
      <c r="BPM237" s="26"/>
      <c r="BPN237" s="26"/>
      <c r="BPO237" s="26"/>
      <c r="BPP237" s="26"/>
      <c r="BPQ237" s="26"/>
      <c r="BPR237" s="26"/>
      <c r="BPS237" s="26"/>
      <c r="BPT237" s="26"/>
      <c r="BPU237" s="26"/>
      <c r="BPV237" s="26"/>
      <c r="BPW237" s="26"/>
      <c r="BPX237" s="26"/>
      <c r="BPY237" s="26"/>
      <c r="BPZ237" s="26"/>
      <c r="BQA237" s="26"/>
      <c r="BQB237" s="26"/>
      <c r="BQC237" s="26"/>
      <c r="BQD237" s="26"/>
      <c r="BQE237" s="26"/>
      <c r="BQF237" s="26"/>
      <c r="BQG237" s="26"/>
      <c r="BQH237" s="26"/>
      <c r="BQI237" s="26"/>
      <c r="BQJ237" s="26"/>
      <c r="BQK237" s="26"/>
      <c r="BQL237" s="26"/>
      <c r="BQM237" s="26"/>
      <c r="BQN237" s="26"/>
      <c r="BQO237" s="26"/>
      <c r="BQP237" s="26"/>
      <c r="BQQ237" s="26"/>
      <c r="BQR237" s="26"/>
      <c r="BQS237" s="26"/>
      <c r="BQT237" s="26"/>
      <c r="BQU237" s="26"/>
      <c r="BQV237" s="26"/>
      <c r="BQW237" s="26"/>
      <c r="BQX237" s="26"/>
      <c r="BQY237" s="26"/>
      <c r="BQZ237" s="26"/>
      <c r="BRA237" s="26"/>
      <c r="BRB237" s="26"/>
      <c r="BRC237" s="26"/>
      <c r="BRD237" s="26"/>
      <c r="BRE237" s="26"/>
      <c r="BRF237" s="26"/>
      <c r="BRG237" s="26"/>
      <c r="BRH237" s="26"/>
      <c r="BRI237" s="26"/>
      <c r="BRJ237" s="26"/>
      <c r="BRK237" s="26"/>
      <c r="BRL237" s="26"/>
      <c r="BRM237" s="26"/>
      <c r="BRN237" s="26"/>
      <c r="BRO237" s="26"/>
      <c r="BRP237" s="26"/>
      <c r="BRQ237" s="26"/>
      <c r="BRR237" s="26"/>
      <c r="BRS237" s="26"/>
      <c r="BRT237" s="26"/>
      <c r="BRU237" s="26"/>
      <c r="BRV237" s="26"/>
      <c r="BRW237" s="26"/>
      <c r="BRX237" s="26"/>
      <c r="BRY237" s="26"/>
      <c r="BRZ237" s="26"/>
      <c r="BSA237" s="26"/>
      <c r="BSB237" s="26"/>
      <c r="BSC237" s="26"/>
      <c r="BSD237" s="26"/>
      <c r="BSE237" s="26"/>
      <c r="BSF237" s="26"/>
      <c r="BSG237" s="26"/>
      <c r="BSH237" s="26"/>
      <c r="BSI237" s="26"/>
      <c r="BSJ237" s="26"/>
      <c r="BSK237" s="26"/>
      <c r="BSL237" s="26"/>
      <c r="BSM237" s="26"/>
      <c r="BSN237" s="26"/>
      <c r="BSO237" s="26"/>
      <c r="BSP237" s="26"/>
      <c r="BSQ237" s="26"/>
      <c r="BSR237" s="26"/>
      <c r="BSS237" s="26"/>
      <c r="BST237" s="26"/>
      <c r="BSU237" s="26"/>
      <c r="BSV237" s="26"/>
      <c r="BSW237" s="26"/>
      <c r="BSX237" s="26"/>
      <c r="BSY237" s="26"/>
      <c r="BSZ237" s="26"/>
      <c r="BTA237" s="26"/>
      <c r="BTB237" s="26"/>
      <c r="BTC237" s="26"/>
      <c r="BTD237" s="26"/>
      <c r="BTE237" s="26"/>
      <c r="BTF237" s="26"/>
      <c r="BTG237" s="26"/>
      <c r="BTH237" s="26"/>
      <c r="BTI237" s="26"/>
      <c r="BTJ237" s="26"/>
      <c r="BTK237" s="26"/>
      <c r="BTL237" s="26"/>
      <c r="BTM237" s="26"/>
      <c r="BTN237" s="26"/>
      <c r="BTO237" s="26"/>
      <c r="BTP237" s="26"/>
      <c r="BTQ237" s="26"/>
      <c r="BTR237" s="26"/>
      <c r="BTS237" s="26"/>
      <c r="BTT237" s="26"/>
      <c r="BTU237" s="26"/>
      <c r="BTV237" s="26"/>
      <c r="BTW237" s="26"/>
      <c r="BTX237" s="26"/>
      <c r="BTY237" s="26"/>
      <c r="BTZ237" s="26"/>
      <c r="BUA237" s="26"/>
      <c r="BUB237" s="26"/>
      <c r="BUC237" s="26"/>
      <c r="BUD237" s="26"/>
      <c r="BUE237" s="26"/>
      <c r="BUF237" s="26"/>
      <c r="BUG237" s="26"/>
      <c r="BUH237" s="26"/>
      <c r="BUI237" s="26"/>
      <c r="BUJ237" s="26"/>
      <c r="BUK237" s="26"/>
      <c r="BUL237" s="26"/>
      <c r="BUM237" s="26"/>
      <c r="BUN237" s="26"/>
      <c r="BUO237" s="26"/>
      <c r="BUP237" s="26"/>
      <c r="BUQ237" s="26"/>
      <c r="BUR237" s="26"/>
      <c r="BUS237" s="26"/>
      <c r="BUT237" s="26"/>
      <c r="BUU237" s="26"/>
      <c r="BUV237" s="26"/>
      <c r="BUW237" s="26"/>
      <c r="BUX237" s="26"/>
      <c r="BUY237" s="26"/>
      <c r="BUZ237" s="26"/>
      <c r="BVA237" s="26"/>
      <c r="BVB237" s="26"/>
      <c r="BVC237" s="26"/>
      <c r="BVD237" s="26"/>
      <c r="BVE237" s="26"/>
      <c r="BVF237" s="26"/>
      <c r="BVG237" s="26"/>
      <c r="BVH237" s="26"/>
      <c r="BVI237" s="26"/>
      <c r="BVJ237" s="26"/>
      <c r="BVK237" s="26"/>
      <c r="BVL237" s="26"/>
      <c r="BVM237" s="26"/>
      <c r="BVN237" s="26"/>
      <c r="BVO237" s="26"/>
      <c r="BVP237" s="26"/>
      <c r="BVQ237" s="26"/>
      <c r="BVR237" s="26"/>
      <c r="BVS237" s="26"/>
      <c r="BVT237" s="26"/>
      <c r="BVU237" s="26"/>
      <c r="BVV237" s="26"/>
      <c r="BVW237" s="26"/>
      <c r="BVX237" s="26"/>
      <c r="BVY237" s="26"/>
      <c r="BVZ237" s="26"/>
      <c r="BWA237" s="26"/>
      <c r="BWB237" s="26"/>
      <c r="BWC237" s="26"/>
      <c r="BWD237" s="26"/>
      <c r="BWE237" s="26"/>
      <c r="BWF237" s="26"/>
      <c r="BWG237" s="26"/>
      <c r="BWH237" s="26"/>
      <c r="BWI237" s="26"/>
      <c r="BWJ237" s="26"/>
      <c r="BWK237" s="26"/>
      <c r="BWL237" s="26"/>
      <c r="BWM237" s="26"/>
      <c r="BWN237" s="26"/>
      <c r="BWO237" s="26"/>
      <c r="BWP237" s="26"/>
      <c r="BWQ237" s="26"/>
      <c r="BWR237" s="26"/>
      <c r="BWS237" s="26"/>
      <c r="BWT237" s="26"/>
      <c r="BWU237" s="26"/>
      <c r="BWV237" s="26"/>
      <c r="BWW237" s="26"/>
      <c r="BWX237" s="26"/>
      <c r="BWY237" s="26"/>
      <c r="BWZ237" s="26"/>
      <c r="BXA237" s="26"/>
      <c r="BXB237" s="26"/>
      <c r="BXC237" s="26"/>
      <c r="BXD237" s="26"/>
      <c r="BXE237" s="26"/>
      <c r="BXF237" s="26"/>
      <c r="BXG237" s="26"/>
      <c r="BXH237" s="26"/>
      <c r="BXI237" s="26"/>
      <c r="BXJ237" s="26"/>
      <c r="BXK237" s="26"/>
      <c r="BXL237" s="26"/>
      <c r="BXM237" s="26"/>
      <c r="BXN237" s="26"/>
      <c r="BXO237" s="26"/>
      <c r="BXP237" s="26"/>
      <c r="BXQ237" s="26"/>
      <c r="BXR237" s="26"/>
      <c r="BXS237" s="26"/>
      <c r="BXT237" s="26"/>
      <c r="BXU237" s="26"/>
      <c r="BXV237" s="26"/>
      <c r="BXW237" s="26"/>
      <c r="BXX237" s="26"/>
      <c r="BXY237" s="26"/>
      <c r="BXZ237" s="26"/>
      <c r="BYA237" s="26"/>
      <c r="BYB237" s="26"/>
      <c r="BYC237" s="26"/>
      <c r="BYD237" s="26"/>
      <c r="BYE237" s="26"/>
      <c r="BYF237" s="26"/>
      <c r="BYG237" s="26"/>
      <c r="BYH237" s="26"/>
      <c r="BYI237" s="26"/>
      <c r="BYJ237" s="26"/>
      <c r="BYK237" s="26"/>
      <c r="BYL237" s="26"/>
      <c r="BYM237" s="26"/>
      <c r="BYN237" s="26"/>
      <c r="BYO237" s="26"/>
      <c r="BYP237" s="26"/>
      <c r="BYQ237" s="26"/>
      <c r="BYR237" s="26"/>
      <c r="BYS237" s="26"/>
      <c r="BYT237" s="26"/>
      <c r="BYU237" s="26"/>
      <c r="BYV237" s="26"/>
      <c r="BYW237" s="26"/>
      <c r="BYX237" s="26"/>
      <c r="BYY237" s="26"/>
      <c r="BYZ237" s="26"/>
      <c r="BZA237" s="26"/>
      <c r="BZB237" s="26"/>
      <c r="BZC237" s="26"/>
      <c r="BZD237" s="26"/>
      <c r="BZE237" s="26"/>
      <c r="BZF237" s="26"/>
      <c r="BZG237" s="26"/>
      <c r="BZH237" s="26"/>
      <c r="BZI237" s="26"/>
      <c r="BZJ237" s="26"/>
      <c r="BZK237" s="26"/>
      <c r="BZL237" s="26"/>
      <c r="BZM237" s="26"/>
      <c r="BZN237" s="26"/>
      <c r="BZO237" s="26"/>
      <c r="BZP237" s="26"/>
      <c r="BZQ237" s="26"/>
      <c r="BZR237" s="26"/>
      <c r="BZS237" s="26"/>
      <c r="BZT237" s="26"/>
      <c r="BZU237" s="26"/>
      <c r="BZV237" s="26"/>
      <c r="BZW237" s="26"/>
      <c r="BZX237" s="26"/>
      <c r="BZY237" s="26"/>
      <c r="BZZ237" s="26"/>
      <c r="CAA237" s="26"/>
      <c r="CAB237" s="26"/>
      <c r="CAC237" s="26"/>
      <c r="CAD237" s="26"/>
      <c r="CAE237" s="26"/>
      <c r="CAF237" s="26"/>
      <c r="CAG237" s="26"/>
      <c r="CAH237" s="26"/>
      <c r="CAI237" s="26"/>
      <c r="CAJ237" s="26"/>
      <c r="CAK237" s="26"/>
      <c r="CAL237" s="26"/>
      <c r="CAM237" s="26"/>
      <c r="CAN237" s="26"/>
      <c r="CAO237" s="26"/>
      <c r="CAP237" s="26"/>
      <c r="CAQ237" s="26"/>
      <c r="CAR237" s="26"/>
      <c r="CAS237" s="26"/>
      <c r="CAT237" s="26"/>
      <c r="CAU237" s="26"/>
      <c r="CAV237" s="26"/>
      <c r="CAW237" s="26"/>
      <c r="CAX237" s="26"/>
      <c r="CAY237" s="26"/>
      <c r="CAZ237" s="26"/>
      <c r="CBA237" s="26"/>
      <c r="CBB237" s="26"/>
      <c r="CBC237" s="26"/>
      <c r="CBD237" s="26"/>
      <c r="CBE237" s="26"/>
      <c r="CBF237" s="26"/>
      <c r="CBG237" s="26"/>
      <c r="CBH237" s="26"/>
      <c r="CBI237" s="26"/>
      <c r="CBJ237" s="26"/>
      <c r="CBK237" s="26"/>
      <c r="CBL237" s="26"/>
      <c r="CBM237" s="26"/>
      <c r="CBN237" s="26"/>
      <c r="CBO237" s="26"/>
      <c r="CBP237" s="26"/>
      <c r="CBQ237" s="26"/>
      <c r="CBR237" s="26"/>
      <c r="CBS237" s="26"/>
      <c r="CBT237" s="26"/>
      <c r="CBU237" s="26"/>
      <c r="CBV237" s="26"/>
      <c r="CBW237" s="26"/>
      <c r="CBX237" s="26"/>
      <c r="CBY237" s="26"/>
      <c r="CBZ237" s="26"/>
      <c r="CCA237" s="26"/>
      <c r="CCB237" s="26"/>
      <c r="CCC237" s="26"/>
      <c r="CCD237" s="26"/>
      <c r="CCE237" s="26"/>
      <c r="CCF237" s="26"/>
      <c r="CCG237" s="26"/>
      <c r="CCH237" s="26"/>
      <c r="CCI237" s="26"/>
      <c r="CCJ237" s="26"/>
      <c r="CCK237" s="26"/>
      <c r="CCL237" s="26"/>
      <c r="CCM237" s="26"/>
      <c r="CCN237" s="26"/>
      <c r="CCO237" s="26"/>
      <c r="CCP237" s="26"/>
      <c r="CCQ237" s="26"/>
      <c r="CCR237" s="26"/>
      <c r="CCS237" s="26"/>
      <c r="CCT237" s="26"/>
      <c r="CCU237" s="26"/>
      <c r="CCV237" s="26"/>
      <c r="CCW237" s="26"/>
      <c r="CCX237" s="26"/>
      <c r="CCY237" s="26"/>
      <c r="CCZ237" s="26"/>
      <c r="CDA237" s="26"/>
      <c r="CDB237" s="26"/>
      <c r="CDC237" s="26"/>
      <c r="CDD237" s="26"/>
      <c r="CDE237" s="26"/>
      <c r="CDF237" s="26"/>
      <c r="CDG237" s="26"/>
      <c r="CDH237" s="26"/>
      <c r="CDI237" s="26"/>
      <c r="CDJ237" s="26"/>
      <c r="CDK237" s="26"/>
      <c r="CDL237" s="26"/>
      <c r="CDM237" s="26"/>
      <c r="CDN237" s="26"/>
      <c r="CDO237" s="26"/>
      <c r="CDP237" s="26"/>
      <c r="CDQ237" s="26"/>
      <c r="CDR237" s="26"/>
      <c r="CDS237" s="26"/>
      <c r="CDT237" s="26"/>
      <c r="CDU237" s="26"/>
      <c r="CDV237" s="26"/>
      <c r="CDW237" s="26"/>
      <c r="CDX237" s="26"/>
      <c r="CDY237" s="26"/>
      <c r="CDZ237" s="26"/>
      <c r="CEA237" s="26"/>
      <c r="CEB237" s="26"/>
      <c r="CEC237" s="26"/>
      <c r="CED237" s="26"/>
      <c r="CEE237" s="26"/>
      <c r="CEF237" s="26"/>
      <c r="CEG237" s="26"/>
      <c r="CEH237" s="26"/>
      <c r="CEI237" s="26"/>
      <c r="CEJ237" s="26"/>
      <c r="CEK237" s="26"/>
      <c r="CEL237" s="26"/>
      <c r="CEM237" s="26"/>
      <c r="CEN237" s="26"/>
      <c r="CEO237" s="26"/>
      <c r="CEP237" s="26"/>
      <c r="CEQ237" s="26"/>
      <c r="CER237" s="26"/>
      <c r="CES237" s="26"/>
      <c r="CET237" s="26"/>
      <c r="CEU237" s="26"/>
      <c r="CEV237" s="26"/>
      <c r="CEW237" s="26"/>
      <c r="CEX237" s="26"/>
      <c r="CEY237" s="26"/>
      <c r="CEZ237" s="26"/>
      <c r="CFA237" s="26"/>
      <c r="CFB237" s="26"/>
      <c r="CFC237" s="26"/>
      <c r="CFD237" s="26"/>
      <c r="CFE237" s="26"/>
      <c r="CFF237" s="26"/>
      <c r="CFG237" s="26"/>
      <c r="CFH237" s="26"/>
      <c r="CFI237" s="26"/>
      <c r="CFJ237" s="26"/>
      <c r="CFK237" s="26"/>
      <c r="CFL237" s="26"/>
      <c r="CFM237" s="26"/>
      <c r="CFN237" s="26"/>
      <c r="CFO237" s="26"/>
      <c r="CFP237" s="26"/>
      <c r="CFQ237" s="26"/>
      <c r="CFR237" s="26"/>
      <c r="CFS237" s="26"/>
      <c r="CFT237" s="26"/>
      <c r="CFU237" s="26"/>
      <c r="CFV237" s="26"/>
      <c r="CFW237" s="26"/>
      <c r="CFX237" s="26"/>
      <c r="CFY237" s="26"/>
      <c r="CFZ237" s="26"/>
      <c r="CGA237" s="26"/>
      <c r="CGB237" s="26"/>
      <c r="CGC237" s="26"/>
      <c r="CGD237" s="26"/>
      <c r="CGE237" s="26"/>
      <c r="CGF237" s="26"/>
      <c r="CGG237" s="26"/>
      <c r="CGH237" s="26"/>
      <c r="CGI237" s="26"/>
      <c r="CGJ237" s="26"/>
      <c r="CGK237" s="26"/>
      <c r="CGL237" s="26"/>
      <c r="CGM237" s="26"/>
      <c r="CGN237" s="26"/>
      <c r="CGO237" s="26"/>
      <c r="CGP237" s="26"/>
      <c r="CGQ237" s="26"/>
      <c r="CGR237" s="26"/>
      <c r="CGS237" s="26"/>
      <c r="CGT237" s="26"/>
      <c r="CGU237" s="26"/>
      <c r="CGV237" s="26"/>
      <c r="CGW237" s="26"/>
      <c r="CGX237" s="26"/>
      <c r="CGY237" s="26"/>
      <c r="CGZ237" s="26"/>
      <c r="CHA237" s="26"/>
      <c r="CHB237" s="26"/>
      <c r="CHC237" s="26"/>
      <c r="CHD237" s="26"/>
      <c r="CHE237" s="26"/>
      <c r="CHF237" s="26"/>
      <c r="CHG237" s="26"/>
      <c r="CHH237" s="26"/>
      <c r="CHI237" s="26"/>
      <c r="CHJ237" s="26"/>
      <c r="CHK237" s="26"/>
      <c r="CHL237" s="26"/>
      <c r="CHM237" s="26"/>
      <c r="CHN237" s="26"/>
      <c r="CHO237" s="26"/>
      <c r="CHP237" s="26"/>
      <c r="CHQ237" s="26"/>
      <c r="CHR237" s="26"/>
      <c r="CHS237" s="26"/>
      <c r="CHT237" s="26"/>
      <c r="CHU237" s="26"/>
      <c r="CHV237" s="26"/>
      <c r="CHW237" s="26"/>
      <c r="CHX237" s="26"/>
      <c r="CHY237" s="26"/>
      <c r="CHZ237" s="26"/>
      <c r="CIA237" s="26"/>
      <c r="CIB237" s="26"/>
      <c r="CIC237" s="26"/>
      <c r="CID237" s="26"/>
      <c r="CIE237" s="26"/>
      <c r="CIF237" s="26"/>
      <c r="CIG237" s="26"/>
      <c r="CIH237" s="26"/>
      <c r="CII237" s="26"/>
      <c r="CIJ237" s="26"/>
      <c r="CIK237" s="26"/>
      <c r="CIL237" s="26"/>
      <c r="CIM237" s="26"/>
      <c r="CIN237" s="26"/>
      <c r="CIO237" s="26"/>
      <c r="CIP237" s="26"/>
      <c r="CIQ237" s="26"/>
      <c r="CIR237" s="26"/>
      <c r="CIS237" s="26"/>
      <c r="CIT237" s="26"/>
      <c r="CIU237" s="26"/>
      <c r="CIV237" s="26"/>
      <c r="CIW237" s="26"/>
      <c r="CIX237" s="26"/>
      <c r="CIY237" s="26"/>
      <c r="CIZ237" s="26"/>
      <c r="CJA237" s="26"/>
      <c r="CJB237" s="26"/>
      <c r="CJC237" s="26"/>
      <c r="CJD237" s="26"/>
      <c r="CJE237" s="26"/>
      <c r="CJF237" s="26"/>
      <c r="CJG237" s="26"/>
      <c r="CJH237" s="26"/>
      <c r="CJI237" s="26"/>
      <c r="CJJ237" s="26"/>
      <c r="CJK237" s="26"/>
      <c r="CJL237" s="26"/>
      <c r="CJM237" s="26"/>
      <c r="CJN237" s="26"/>
      <c r="CJO237" s="26"/>
      <c r="CJP237" s="26"/>
      <c r="CJQ237" s="26"/>
      <c r="CJR237" s="26"/>
      <c r="CJS237" s="26"/>
      <c r="CJT237" s="26"/>
      <c r="CJU237" s="26"/>
      <c r="CJV237" s="26"/>
      <c r="CJW237" s="26"/>
      <c r="CJX237" s="26"/>
      <c r="CJY237" s="26"/>
      <c r="CJZ237" s="26"/>
      <c r="CKA237" s="26"/>
      <c r="CKB237" s="26"/>
      <c r="CKC237" s="26"/>
      <c r="CKD237" s="26"/>
      <c r="CKE237" s="26"/>
      <c r="CKF237" s="26"/>
      <c r="CKG237" s="26"/>
      <c r="CKH237" s="26"/>
      <c r="CKI237" s="26"/>
      <c r="CKJ237" s="26"/>
      <c r="CKK237" s="26"/>
      <c r="CKL237" s="26"/>
      <c r="CKM237" s="26"/>
      <c r="CKN237" s="26"/>
      <c r="CKO237" s="26"/>
      <c r="CKP237" s="26"/>
      <c r="CKQ237" s="26"/>
      <c r="CKR237" s="26"/>
      <c r="CKS237" s="26"/>
      <c r="CKT237" s="26"/>
      <c r="CKU237" s="26"/>
      <c r="CKV237" s="26"/>
      <c r="CKW237" s="26"/>
      <c r="CKX237" s="26"/>
      <c r="CKY237" s="26"/>
      <c r="CKZ237" s="26"/>
      <c r="CLA237" s="26"/>
      <c r="CLB237" s="26"/>
      <c r="CLC237" s="26"/>
      <c r="CLD237" s="26"/>
      <c r="CLE237" s="26"/>
      <c r="CLF237" s="26"/>
      <c r="CLG237" s="26"/>
      <c r="CLH237" s="26"/>
      <c r="CLI237" s="26"/>
      <c r="CLJ237" s="26"/>
      <c r="CLK237" s="26"/>
      <c r="CLL237" s="26"/>
      <c r="CLM237" s="26"/>
      <c r="CLN237" s="26"/>
      <c r="CLO237" s="26"/>
      <c r="CLP237" s="26"/>
      <c r="CLQ237" s="26"/>
      <c r="CLR237" s="26"/>
      <c r="CLS237" s="26"/>
      <c r="CLT237" s="26"/>
      <c r="CLU237" s="26"/>
      <c r="CLV237" s="26"/>
      <c r="CLW237" s="26"/>
      <c r="CLX237" s="26"/>
      <c r="CLY237" s="26"/>
      <c r="CLZ237" s="26"/>
      <c r="CMA237" s="26"/>
      <c r="CMB237" s="26"/>
      <c r="CMC237" s="26"/>
      <c r="CMD237" s="26"/>
      <c r="CME237" s="26"/>
      <c r="CMF237" s="26"/>
      <c r="CMG237" s="26"/>
      <c r="CMH237" s="26"/>
      <c r="CMI237" s="26"/>
      <c r="CMJ237" s="26"/>
      <c r="CMK237" s="26"/>
      <c r="CML237" s="26"/>
      <c r="CMM237" s="26"/>
      <c r="CMN237" s="26"/>
      <c r="CMO237" s="26"/>
      <c r="CMP237" s="26"/>
      <c r="CMQ237" s="26"/>
      <c r="CMR237" s="26"/>
      <c r="CMS237" s="26"/>
      <c r="CMT237" s="26"/>
      <c r="CMU237" s="26"/>
      <c r="CMV237" s="26"/>
      <c r="CMW237" s="26"/>
      <c r="CMX237" s="26"/>
      <c r="CMY237" s="26"/>
      <c r="CMZ237" s="26"/>
      <c r="CNA237" s="26"/>
      <c r="CNB237" s="26"/>
      <c r="CNC237" s="26"/>
      <c r="CND237" s="26"/>
      <c r="CNE237" s="26"/>
      <c r="CNF237" s="26"/>
      <c r="CNG237" s="26"/>
      <c r="CNH237" s="26"/>
      <c r="CNI237" s="26"/>
      <c r="CNJ237" s="26"/>
      <c r="CNK237" s="26"/>
      <c r="CNL237" s="26"/>
      <c r="CNM237" s="26"/>
      <c r="CNN237" s="26"/>
      <c r="CNO237" s="26"/>
      <c r="CNP237" s="26"/>
      <c r="CNQ237" s="26"/>
      <c r="CNR237" s="26"/>
      <c r="CNS237" s="26"/>
      <c r="CNT237" s="26"/>
      <c r="CNU237" s="26"/>
      <c r="CNV237" s="26"/>
      <c r="CNW237" s="26"/>
      <c r="CNX237" s="26"/>
      <c r="CNY237" s="26"/>
      <c r="CNZ237" s="26"/>
      <c r="COA237" s="26"/>
      <c r="COB237" s="26"/>
      <c r="COC237" s="26"/>
      <c r="COD237" s="26"/>
      <c r="COE237" s="26"/>
      <c r="COF237" s="26"/>
      <c r="COG237" s="26"/>
      <c r="COH237" s="26"/>
      <c r="COI237" s="26"/>
      <c r="COJ237" s="26"/>
      <c r="COK237" s="26"/>
      <c r="COL237" s="26"/>
      <c r="COM237" s="26"/>
      <c r="CON237" s="26"/>
      <c r="COO237" s="26"/>
      <c r="COP237" s="26"/>
      <c r="COQ237" s="26"/>
      <c r="COR237" s="26"/>
      <c r="COS237" s="26"/>
      <c r="COT237" s="26"/>
      <c r="COU237" s="26"/>
      <c r="COV237" s="26"/>
      <c r="COW237" s="26"/>
      <c r="COX237" s="26"/>
      <c r="COY237" s="26"/>
      <c r="COZ237" s="26"/>
      <c r="CPA237" s="26"/>
      <c r="CPB237" s="26"/>
      <c r="CPC237" s="26"/>
      <c r="CPD237" s="26"/>
      <c r="CPE237" s="26"/>
      <c r="CPF237" s="26"/>
      <c r="CPG237" s="26"/>
      <c r="CPH237" s="26"/>
      <c r="CPI237" s="26"/>
      <c r="CPJ237" s="26"/>
      <c r="CPK237" s="26"/>
      <c r="CPL237" s="26"/>
      <c r="CPM237" s="26"/>
      <c r="CPN237" s="26"/>
      <c r="CPO237" s="26"/>
      <c r="CPP237" s="26"/>
      <c r="CPQ237" s="26"/>
      <c r="CPR237" s="26"/>
      <c r="CPS237" s="26"/>
      <c r="CPT237" s="26"/>
      <c r="CPU237" s="26"/>
      <c r="CPV237" s="26"/>
      <c r="CPW237" s="26"/>
      <c r="CPX237" s="26"/>
      <c r="CPY237" s="26"/>
      <c r="CPZ237" s="26"/>
      <c r="CQA237" s="26"/>
      <c r="CQB237" s="26"/>
      <c r="CQC237" s="26"/>
      <c r="CQD237" s="26"/>
      <c r="CQE237" s="26"/>
      <c r="CQF237" s="26"/>
      <c r="CQG237" s="26"/>
      <c r="CQH237" s="26"/>
      <c r="CQI237" s="26"/>
      <c r="CQJ237" s="26"/>
      <c r="CQK237" s="26"/>
      <c r="CQL237" s="26"/>
      <c r="CQM237" s="26"/>
      <c r="CQN237" s="26"/>
      <c r="CQO237" s="26"/>
      <c r="CQP237" s="26"/>
      <c r="CQQ237" s="26"/>
      <c r="CQR237" s="26"/>
      <c r="CQS237" s="26"/>
      <c r="CQT237" s="26"/>
      <c r="CQU237" s="26"/>
      <c r="CQV237" s="26"/>
      <c r="CQW237" s="26"/>
      <c r="CQX237" s="26"/>
      <c r="CQY237" s="26"/>
      <c r="CQZ237" s="26"/>
      <c r="CRA237" s="26"/>
      <c r="CRB237" s="26"/>
      <c r="CRC237" s="26"/>
      <c r="CRD237" s="26"/>
      <c r="CRE237" s="26"/>
      <c r="CRF237" s="26"/>
      <c r="CRG237" s="26"/>
      <c r="CRH237" s="26"/>
      <c r="CRI237" s="26"/>
      <c r="CRJ237" s="26"/>
      <c r="CRK237" s="26"/>
      <c r="CRL237" s="26"/>
      <c r="CRM237" s="26"/>
      <c r="CRN237" s="26"/>
      <c r="CRO237" s="26"/>
      <c r="CRP237" s="26"/>
      <c r="CRQ237" s="26"/>
      <c r="CRR237" s="26"/>
      <c r="CRS237" s="26"/>
      <c r="CRT237" s="26"/>
      <c r="CRU237" s="26"/>
      <c r="CRV237" s="26"/>
      <c r="CRW237" s="26"/>
      <c r="CRX237" s="26"/>
      <c r="CRY237" s="26"/>
      <c r="CRZ237" s="26"/>
      <c r="CSA237" s="26"/>
      <c r="CSB237" s="26"/>
      <c r="CSC237" s="26"/>
      <c r="CSD237" s="26"/>
      <c r="CSE237" s="26"/>
      <c r="CSF237" s="26"/>
      <c r="CSG237" s="26"/>
      <c r="CSH237" s="26"/>
      <c r="CSI237" s="26"/>
      <c r="CSJ237" s="26"/>
      <c r="CSK237" s="26"/>
      <c r="CSL237" s="26"/>
      <c r="CSM237" s="26"/>
      <c r="CSN237" s="26"/>
      <c r="CSO237" s="26"/>
      <c r="CSP237" s="26"/>
      <c r="CSQ237" s="26"/>
      <c r="CSR237" s="26"/>
      <c r="CSS237" s="26"/>
      <c r="CST237" s="26"/>
      <c r="CSU237" s="26"/>
      <c r="CSV237" s="26"/>
      <c r="CSW237" s="26"/>
      <c r="CSX237" s="26"/>
      <c r="CSY237" s="26"/>
      <c r="CSZ237" s="26"/>
      <c r="CTA237" s="26"/>
      <c r="CTB237" s="26"/>
      <c r="CTC237" s="26"/>
      <c r="CTD237" s="26"/>
      <c r="CTE237" s="26"/>
      <c r="CTF237" s="26"/>
      <c r="CTG237" s="26"/>
      <c r="CTH237" s="26"/>
      <c r="CTI237" s="26"/>
      <c r="CTJ237" s="26"/>
      <c r="CTK237" s="26"/>
      <c r="CTL237" s="26"/>
      <c r="CTM237" s="26"/>
      <c r="CTN237" s="26"/>
      <c r="CTO237" s="26"/>
      <c r="CTP237" s="26"/>
      <c r="CTQ237" s="26"/>
      <c r="CTR237" s="26"/>
      <c r="CTS237" s="26"/>
      <c r="CTT237" s="26"/>
      <c r="CTU237" s="26"/>
      <c r="CTV237" s="26"/>
      <c r="CTW237" s="26"/>
      <c r="CTX237" s="26"/>
      <c r="CTY237" s="26"/>
      <c r="CTZ237" s="26"/>
      <c r="CUA237" s="26"/>
      <c r="CUB237" s="26"/>
      <c r="CUC237" s="26"/>
      <c r="CUD237" s="26"/>
      <c r="CUE237" s="26"/>
      <c r="CUF237" s="26"/>
      <c r="CUG237" s="26"/>
      <c r="CUH237" s="26"/>
      <c r="CUI237" s="26"/>
      <c r="CUJ237" s="26"/>
      <c r="CUK237" s="26"/>
      <c r="CUL237" s="26"/>
      <c r="CUM237" s="26"/>
      <c r="CUN237" s="26"/>
      <c r="CUO237" s="26"/>
      <c r="CUP237" s="26"/>
      <c r="CUQ237" s="26"/>
      <c r="CUR237" s="26"/>
      <c r="CUS237" s="26"/>
      <c r="CUT237" s="26"/>
      <c r="CUU237" s="26"/>
      <c r="CUV237" s="26"/>
      <c r="CUW237" s="26"/>
      <c r="CUX237" s="26"/>
      <c r="CUY237" s="26"/>
      <c r="CUZ237" s="26"/>
      <c r="CVA237" s="26"/>
      <c r="CVB237" s="26"/>
      <c r="CVC237" s="26"/>
      <c r="CVD237" s="26"/>
      <c r="CVE237" s="26"/>
      <c r="CVF237" s="26"/>
      <c r="CVG237" s="26"/>
      <c r="CVH237" s="26"/>
      <c r="CVI237" s="26"/>
      <c r="CVJ237" s="26"/>
      <c r="CVK237" s="26"/>
      <c r="CVL237" s="26"/>
      <c r="CVM237" s="26"/>
      <c r="CVN237" s="26"/>
      <c r="CVO237" s="26"/>
      <c r="CVP237" s="26"/>
      <c r="CVQ237" s="26"/>
      <c r="CVR237" s="26"/>
      <c r="CVS237" s="26"/>
      <c r="CVT237" s="26"/>
      <c r="CVU237" s="26"/>
      <c r="CVV237" s="26"/>
      <c r="CVW237" s="26"/>
      <c r="CVX237" s="26"/>
      <c r="CVY237" s="26"/>
      <c r="CVZ237" s="26"/>
      <c r="CWA237" s="26"/>
      <c r="CWB237" s="26"/>
      <c r="CWC237" s="26"/>
      <c r="CWD237" s="26"/>
      <c r="CWE237" s="26"/>
      <c r="CWF237" s="26"/>
      <c r="CWG237" s="26"/>
      <c r="CWH237" s="26"/>
      <c r="CWI237" s="26"/>
      <c r="CWJ237" s="26"/>
      <c r="CWK237" s="26"/>
      <c r="CWL237" s="26"/>
      <c r="CWM237" s="26"/>
      <c r="CWN237" s="26"/>
      <c r="CWO237" s="26"/>
      <c r="CWP237" s="26"/>
      <c r="CWQ237" s="26"/>
      <c r="CWR237" s="26"/>
      <c r="CWS237" s="26"/>
      <c r="CWT237" s="26"/>
      <c r="CWU237" s="26"/>
      <c r="CWV237" s="26"/>
      <c r="CWW237" s="26"/>
      <c r="CWX237" s="26"/>
      <c r="CWY237" s="26"/>
      <c r="CWZ237" s="26"/>
      <c r="CXA237" s="26"/>
      <c r="CXB237" s="26"/>
      <c r="CXC237" s="26"/>
      <c r="CXD237" s="26"/>
      <c r="CXE237" s="26"/>
      <c r="CXF237" s="26"/>
      <c r="CXG237" s="26"/>
      <c r="CXH237" s="26"/>
      <c r="CXI237" s="26"/>
      <c r="CXJ237" s="26"/>
      <c r="CXK237" s="26"/>
      <c r="CXL237" s="26"/>
      <c r="CXM237" s="26"/>
      <c r="CXN237" s="26"/>
      <c r="CXO237" s="26"/>
      <c r="CXP237" s="26"/>
      <c r="CXQ237" s="26"/>
      <c r="CXR237" s="26"/>
      <c r="CXS237" s="26"/>
      <c r="CXT237" s="26"/>
      <c r="CXU237" s="26"/>
      <c r="CXV237" s="26"/>
      <c r="CXW237" s="26"/>
      <c r="CXX237" s="26"/>
      <c r="CXY237" s="26"/>
      <c r="CXZ237" s="26"/>
      <c r="CYA237" s="26"/>
      <c r="CYB237" s="26"/>
      <c r="CYC237" s="26"/>
      <c r="CYD237" s="26"/>
      <c r="CYE237" s="26"/>
      <c r="CYF237" s="26"/>
      <c r="CYG237" s="26"/>
      <c r="CYH237" s="26"/>
      <c r="CYI237" s="26"/>
      <c r="CYJ237" s="26"/>
      <c r="CYK237" s="26"/>
      <c r="CYL237" s="26"/>
      <c r="CYM237" s="26"/>
      <c r="CYN237" s="26"/>
      <c r="CYO237" s="26"/>
      <c r="CYP237" s="26"/>
      <c r="CYQ237" s="26"/>
      <c r="CYR237" s="26"/>
      <c r="CYS237" s="26"/>
      <c r="CYT237" s="26"/>
      <c r="CYU237" s="26"/>
      <c r="CYV237" s="26"/>
      <c r="CYW237" s="26"/>
      <c r="CYX237" s="26"/>
      <c r="CYY237" s="26"/>
      <c r="CYZ237" s="26"/>
      <c r="CZA237" s="26"/>
      <c r="CZB237" s="26"/>
      <c r="CZC237" s="26"/>
      <c r="CZD237" s="26"/>
      <c r="CZE237" s="26"/>
      <c r="CZF237" s="26"/>
      <c r="CZG237" s="26"/>
      <c r="CZH237" s="26"/>
      <c r="CZI237" s="26"/>
      <c r="CZJ237" s="26"/>
      <c r="CZK237" s="26"/>
      <c r="CZL237" s="26"/>
      <c r="CZM237" s="26"/>
      <c r="CZN237" s="26"/>
      <c r="CZO237" s="26"/>
      <c r="CZP237" s="26"/>
      <c r="CZQ237" s="26"/>
      <c r="CZR237" s="26"/>
      <c r="CZS237" s="26"/>
      <c r="CZT237" s="26"/>
      <c r="CZU237" s="26"/>
      <c r="CZV237" s="26"/>
      <c r="CZW237" s="26"/>
      <c r="CZX237" s="26"/>
      <c r="CZY237" s="26"/>
      <c r="CZZ237" s="26"/>
      <c r="DAA237" s="26"/>
      <c r="DAB237" s="26"/>
      <c r="DAC237" s="26"/>
      <c r="DAD237" s="26"/>
      <c r="DAE237" s="26"/>
      <c r="DAF237" s="26"/>
      <c r="DAG237" s="26"/>
      <c r="DAH237" s="26"/>
      <c r="DAI237" s="26"/>
      <c r="DAJ237" s="26"/>
      <c r="DAK237" s="26"/>
      <c r="DAL237" s="26"/>
      <c r="DAM237" s="26"/>
      <c r="DAN237" s="26"/>
      <c r="DAO237" s="26"/>
      <c r="DAP237" s="26"/>
      <c r="DAQ237" s="26"/>
      <c r="DAR237" s="26"/>
      <c r="DAS237" s="26"/>
      <c r="DAT237" s="26"/>
      <c r="DAU237" s="26"/>
      <c r="DAV237" s="26"/>
      <c r="DAW237" s="26"/>
      <c r="DAX237" s="26"/>
      <c r="DAY237" s="26"/>
      <c r="DAZ237" s="26"/>
      <c r="DBA237" s="26"/>
      <c r="DBB237" s="26"/>
      <c r="DBC237" s="26"/>
      <c r="DBD237" s="26"/>
      <c r="DBE237" s="26"/>
      <c r="DBF237" s="26"/>
      <c r="DBG237" s="26"/>
      <c r="DBH237" s="26"/>
      <c r="DBI237" s="26"/>
      <c r="DBJ237" s="26"/>
      <c r="DBK237" s="26"/>
      <c r="DBL237" s="26"/>
      <c r="DBM237" s="26"/>
      <c r="DBN237" s="26"/>
      <c r="DBO237" s="26"/>
      <c r="DBP237" s="26"/>
      <c r="DBQ237" s="26"/>
      <c r="DBR237" s="26"/>
      <c r="DBS237" s="26"/>
      <c r="DBT237" s="26"/>
      <c r="DBU237" s="26"/>
      <c r="DBV237" s="26"/>
      <c r="DBW237" s="26"/>
      <c r="DBX237" s="26"/>
      <c r="DBY237" s="26"/>
      <c r="DBZ237" s="26"/>
      <c r="DCA237" s="26"/>
      <c r="DCB237" s="26"/>
      <c r="DCC237" s="26"/>
      <c r="DCD237" s="26"/>
      <c r="DCE237" s="26"/>
      <c r="DCF237" s="26"/>
      <c r="DCG237" s="26"/>
      <c r="DCH237" s="26"/>
      <c r="DCI237" s="26"/>
      <c r="DCJ237" s="26"/>
      <c r="DCK237" s="26"/>
      <c r="DCL237" s="26"/>
      <c r="DCM237" s="26"/>
      <c r="DCN237" s="26"/>
      <c r="DCO237" s="26"/>
      <c r="DCP237" s="26"/>
      <c r="DCQ237" s="26"/>
      <c r="DCR237" s="26"/>
      <c r="DCS237" s="26"/>
      <c r="DCT237" s="26"/>
      <c r="DCU237" s="26"/>
      <c r="DCV237" s="26"/>
      <c r="DCW237" s="26"/>
      <c r="DCX237" s="26"/>
      <c r="DCY237" s="26"/>
      <c r="DCZ237" s="26"/>
      <c r="DDA237" s="26"/>
      <c r="DDB237" s="26"/>
      <c r="DDC237" s="26"/>
      <c r="DDD237" s="26"/>
      <c r="DDE237" s="26"/>
      <c r="DDF237" s="26"/>
      <c r="DDG237" s="26"/>
      <c r="DDH237" s="26"/>
      <c r="DDI237" s="26"/>
      <c r="DDJ237" s="26"/>
      <c r="DDK237" s="26"/>
      <c r="DDL237" s="26"/>
      <c r="DDM237" s="26"/>
      <c r="DDN237" s="26"/>
      <c r="DDO237" s="26"/>
      <c r="DDP237" s="26"/>
      <c r="DDQ237" s="26"/>
      <c r="DDR237" s="26"/>
      <c r="DDS237" s="26"/>
      <c r="DDT237" s="26"/>
      <c r="DDU237" s="26"/>
      <c r="DDV237" s="26"/>
      <c r="DDW237" s="26"/>
      <c r="DDX237" s="26"/>
      <c r="DDY237" s="26"/>
      <c r="DDZ237" s="26"/>
      <c r="DEA237" s="26"/>
      <c r="DEB237" s="26"/>
      <c r="DEC237" s="26"/>
      <c r="DED237" s="26"/>
      <c r="DEE237" s="26"/>
      <c r="DEF237" s="26"/>
      <c r="DEG237" s="26"/>
      <c r="DEH237" s="26"/>
      <c r="DEI237" s="26"/>
      <c r="DEJ237" s="26"/>
      <c r="DEK237" s="26"/>
      <c r="DEL237" s="26"/>
      <c r="DEM237" s="26"/>
      <c r="DEN237" s="26"/>
      <c r="DEO237" s="26"/>
      <c r="DEP237" s="26"/>
      <c r="DEQ237" s="26"/>
      <c r="DER237" s="26"/>
      <c r="DES237" s="26"/>
      <c r="DET237" s="26"/>
      <c r="DEU237" s="26"/>
      <c r="DEV237" s="26"/>
      <c r="DEW237" s="26"/>
      <c r="DEX237" s="26"/>
      <c r="DEY237" s="26"/>
      <c r="DEZ237" s="26"/>
      <c r="DFA237" s="26"/>
      <c r="DFB237" s="26"/>
      <c r="DFC237" s="26"/>
      <c r="DFD237" s="26"/>
      <c r="DFE237" s="26"/>
      <c r="DFF237" s="26"/>
      <c r="DFG237" s="26"/>
      <c r="DFH237" s="26"/>
      <c r="DFI237" s="26"/>
      <c r="DFJ237" s="26"/>
      <c r="DFK237" s="26"/>
      <c r="DFL237" s="26"/>
      <c r="DFM237" s="26"/>
      <c r="DFN237" s="26"/>
      <c r="DFO237" s="26"/>
      <c r="DFP237" s="26"/>
      <c r="DFQ237" s="26"/>
      <c r="DFR237" s="26"/>
      <c r="DFS237" s="26"/>
      <c r="DFT237" s="26"/>
      <c r="DFU237" s="26"/>
      <c r="DFV237" s="26"/>
      <c r="DFW237" s="26"/>
      <c r="DFX237" s="26"/>
      <c r="DFY237" s="26"/>
      <c r="DFZ237" s="26"/>
      <c r="DGA237" s="26"/>
      <c r="DGB237" s="26"/>
      <c r="DGC237" s="26"/>
      <c r="DGD237" s="26"/>
      <c r="DGE237" s="26"/>
      <c r="DGF237" s="26"/>
      <c r="DGG237" s="26"/>
      <c r="DGH237" s="26"/>
      <c r="DGI237" s="26"/>
      <c r="DGJ237" s="26"/>
      <c r="DGK237" s="26"/>
      <c r="DGL237" s="26"/>
      <c r="DGM237" s="26"/>
      <c r="DGN237" s="26"/>
      <c r="DGO237" s="26"/>
      <c r="DGP237" s="26"/>
      <c r="DGQ237" s="26"/>
      <c r="DGR237" s="26"/>
      <c r="DGS237" s="26"/>
      <c r="DGT237" s="26"/>
      <c r="DGU237" s="26"/>
      <c r="DGV237" s="26"/>
      <c r="DGW237" s="26"/>
      <c r="DGX237" s="26"/>
      <c r="DGY237" s="26"/>
      <c r="DGZ237" s="26"/>
      <c r="DHA237" s="26"/>
      <c r="DHB237" s="26"/>
      <c r="DHC237" s="26"/>
      <c r="DHD237" s="26"/>
      <c r="DHE237" s="26"/>
      <c r="DHF237" s="26"/>
      <c r="DHG237" s="26"/>
      <c r="DHH237" s="26"/>
      <c r="DHI237" s="26"/>
      <c r="DHJ237" s="26"/>
      <c r="DHK237" s="26"/>
      <c r="DHL237" s="26"/>
      <c r="DHM237" s="26"/>
      <c r="DHN237" s="26"/>
      <c r="DHO237" s="26"/>
      <c r="DHP237" s="26"/>
      <c r="DHQ237" s="26"/>
      <c r="DHR237" s="26"/>
      <c r="DHS237" s="26"/>
      <c r="DHT237" s="26"/>
      <c r="DHU237" s="26"/>
      <c r="DHV237" s="26"/>
      <c r="DHW237" s="26"/>
      <c r="DHX237" s="26"/>
      <c r="DHY237" s="26"/>
      <c r="DHZ237" s="26"/>
      <c r="DIA237" s="26"/>
      <c r="DIB237" s="26"/>
      <c r="DIC237" s="26"/>
      <c r="DID237" s="26"/>
      <c r="DIE237" s="26"/>
      <c r="DIF237" s="26"/>
      <c r="DIG237" s="26"/>
      <c r="DIH237" s="26"/>
      <c r="DII237" s="26"/>
      <c r="DIJ237" s="26"/>
      <c r="DIK237" s="26"/>
      <c r="DIL237" s="26"/>
      <c r="DIM237" s="26"/>
      <c r="DIN237" s="26"/>
      <c r="DIO237" s="26"/>
      <c r="DIP237" s="26"/>
      <c r="DIQ237" s="26"/>
      <c r="DIR237" s="26"/>
      <c r="DIS237" s="26"/>
      <c r="DIT237" s="26"/>
      <c r="DIU237" s="26"/>
      <c r="DIV237" s="26"/>
      <c r="DIW237" s="26"/>
      <c r="DIX237" s="26"/>
      <c r="DIY237" s="26"/>
      <c r="DIZ237" s="26"/>
      <c r="DJA237" s="26"/>
      <c r="DJB237" s="26"/>
      <c r="DJC237" s="26"/>
      <c r="DJD237" s="26"/>
      <c r="DJE237" s="26"/>
      <c r="DJF237" s="26"/>
      <c r="DJG237" s="26"/>
      <c r="DJH237" s="26"/>
      <c r="DJI237" s="26"/>
      <c r="DJJ237" s="26"/>
      <c r="DJK237" s="26"/>
      <c r="DJL237" s="26"/>
      <c r="DJM237" s="26"/>
      <c r="DJN237" s="26"/>
      <c r="DJO237" s="26"/>
      <c r="DJP237" s="26"/>
      <c r="DJQ237" s="26"/>
      <c r="DJR237" s="26"/>
      <c r="DJS237" s="26"/>
      <c r="DJT237" s="26"/>
      <c r="DJU237" s="26"/>
      <c r="DJV237" s="26"/>
      <c r="DJW237" s="26"/>
      <c r="DJX237" s="26"/>
      <c r="DJY237" s="26"/>
      <c r="DJZ237" s="26"/>
      <c r="DKA237" s="26"/>
      <c r="DKB237" s="26"/>
      <c r="DKC237" s="26"/>
      <c r="DKD237" s="26"/>
      <c r="DKE237" s="26"/>
      <c r="DKF237" s="26"/>
      <c r="DKG237" s="26"/>
      <c r="DKH237" s="26"/>
      <c r="DKI237" s="26"/>
      <c r="DKJ237" s="26"/>
      <c r="DKK237" s="26"/>
      <c r="DKL237" s="26"/>
      <c r="DKM237" s="26"/>
      <c r="DKN237" s="26"/>
      <c r="DKO237" s="26"/>
      <c r="DKP237" s="26"/>
      <c r="DKQ237" s="26"/>
      <c r="DKR237" s="26"/>
      <c r="DKS237" s="26"/>
      <c r="DKT237" s="26"/>
      <c r="DKU237" s="26"/>
      <c r="DKV237" s="26"/>
      <c r="DKW237" s="26"/>
      <c r="DKX237" s="26"/>
      <c r="DKY237" s="26"/>
      <c r="DKZ237" s="26"/>
      <c r="DLA237" s="26"/>
      <c r="DLB237" s="26"/>
      <c r="DLC237" s="26"/>
      <c r="DLD237" s="26"/>
      <c r="DLE237" s="26"/>
      <c r="DLF237" s="26"/>
      <c r="DLG237" s="26"/>
      <c r="DLH237" s="26"/>
      <c r="DLI237" s="26"/>
      <c r="DLJ237" s="26"/>
      <c r="DLK237" s="26"/>
      <c r="DLL237" s="26"/>
      <c r="DLM237" s="26"/>
      <c r="DLN237" s="26"/>
      <c r="DLO237" s="26"/>
      <c r="DLP237" s="26"/>
      <c r="DLQ237" s="26"/>
      <c r="DLR237" s="26"/>
      <c r="DLS237" s="26"/>
      <c r="DLT237" s="26"/>
      <c r="DLU237" s="26"/>
      <c r="DLV237" s="26"/>
      <c r="DLW237" s="26"/>
      <c r="DLX237" s="26"/>
      <c r="DLY237" s="26"/>
      <c r="DLZ237" s="26"/>
      <c r="DMA237" s="26"/>
      <c r="DMB237" s="26"/>
      <c r="DMC237" s="26"/>
      <c r="DMD237" s="26"/>
      <c r="DME237" s="26"/>
      <c r="DMF237" s="26"/>
      <c r="DMG237" s="26"/>
      <c r="DMH237" s="26"/>
      <c r="DMI237" s="26"/>
      <c r="DMJ237" s="26"/>
      <c r="DMK237" s="26"/>
      <c r="DML237" s="26"/>
      <c r="DMM237" s="26"/>
      <c r="DMN237" s="26"/>
      <c r="DMO237" s="26"/>
      <c r="DMP237" s="26"/>
      <c r="DMQ237" s="26"/>
      <c r="DMR237" s="26"/>
      <c r="DMS237" s="26"/>
      <c r="DMT237" s="26"/>
      <c r="DMU237" s="26"/>
      <c r="DMV237" s="26"/>
      <c r="DMW237" s="26"/>
      <c r="DMX237" s="26"/>
      <c r="DMY237" s="26"/>
      <c r="DMZ237" s="26"/>
      <c r="DNA237" s="26"/>
      <c r="DNB237" s="26"/>
      <c r="DNC237" s="26"/>
      <c r="DND237" s="26"/>
      <c r="DNE237" s="26"/>
      <c r="DNF237" s="26"/>
      <c r="DNG237" s="26"/>
      <c r="DNH237" s="26"/>
      <c r="DNI237" s="26"/>
      <c r="DNJ237" s="26"/>
      <c r="DNK237" s="26"/>
      <c r="DNL237" s="26"/>
      <c r="DNM237" s="26"/>
      <c r="DNN237" s="26"/>
      <c r="DNO237" s="26"/>
      <c r="DNP237" s="26"/>
      <c r="DNQ237" s="26"/>
      <c r="DNR237" s="26"/>
      <c r="DNS237" s="26"/>
      <c r="DNT237" s="26"/>
      <c r="DNU237" s="26"/>
      <c r="DNV237" s="26"/>
      <c r="DNW237" s="26"/>
      <c r="DNX237" s="26"/>
      <c r="DNY237" s="26"/>
      <c r="DNZ237" s="26"/>
      <c r="DOA237" s="26"/>
      <c r="DOB237" s="26"/>
      <c r="DOC237" s="26"/>
      <c r="DOD237" s="26"/>
      <c r="DOE237" s="26"/>
      <c r="DOF237" s="26"/>
      <c r="DOG237" s="26"/>
      <c r="DOH237" s="26"/>
      <c r="DOI237" s="26"/>
      <c r="DOJ237" s="26"/>
      <c r="DOK237" s="26"/>
      <c r="DOL237" s="26"/>
      <c r="DOM237" s="26"/>
      <c r="DON237" s="26"/>
      <c r="DOO237" s="26"/>
      <c r="DOP237" s="26"/>
      <c r="DOQ237" s="26"/>
      <c r="DOR237" s="26"/>
      <c r="DOS237" s="26"/>
      <c r="DOT237" s="26"/>
      <c r="DOU237" s="26"/>
      <c r="DOV237" s="26"/>
      <c r="DOW237" s="26"/>
      <c r="DOX237" s="26"/>
      <c r="DOY237" s="26"/>
      <c r="DOZ237" s="26"/>
      <c r="DPA237" s="26"/>
      <c r="DPB237" s="26"/>
      <c r="DPC237" s="26"/>
      <c r="DPD237" s="26"/>
      <c r="DPE237" s="26"/>
      <c r="DPF237" s="26"/>
      <c r="DPG237" s="26"/>
      <c r="DPH237" s="26"/>
      <c r="DPI237" s="26"/>
      <c r="DPJ237" s="26"/>
      <c r="DPK237" s="26"/>
      <c r="DPL237" s="26"/>
      <c r="DPM237" s="26"/>
      <c r="DPN237" s="26"/>
      <c r="DPO237" s="26"/>
      <c r="DPP237" s="26"/>
      <c r="DPQ237" s="26"/>
      <c r="DPR237" s="26"/>
      <c r="DPS237" s="26"/>
      <c r="DPT237" s="26"/>
      <c r="DPU237" s="26"/>
      <c r="DPV237" s="26"/>
      <c r="DPW237" s="26"/>
      <c r="DPX237" s="26"/>
      <c r="DPY237" s="26"/>
      <c r="DPZ237" s="26"/>
      <c r="DQA237" s="26"/>
      <c r="DQB237" s="26"/>
      <c r="DQC237" s="26"/>
      <c r="DQD237" s="26"/>
      <c r="DQE237" s="26"/>
      <c r="DQF237" s="26"/>
      <c r="DQG237" s="26"/>
      <c r="DQH237" s="26"/>
      <c r="DQI237" s="26"/>
      <c r="DQJ237" s="26"/>
      <c r="DQK237" s="26"/>
      <c r="DQL237" s="26"/>
      <c r="DQM237" s="26"/>
      <c r="DQN237" s="26"/>
      <c r="DQO237" s="26"/>
      <c r="DQP237" s="26"/>
      <c r="DQQ237" s="26"/>
      <c r="DQR237" s="26"/>
      <c r="DQS237" s="26"/>
      <c r="DQT237" s="26"/>
      <c r="DQU237" s="26"/>
      <c r="DQV237" s="26"/>
      <c r="DQW237" s="26"/>
      <c r="DQX237" s="26"/>
      <c r="DQY237" s="26"/>
      <c r="DQZ237" s="26"/>
      <c r="DRA237" s="26"/>
      <c r="DRB237" s="26"/>
      <c r="DRC237" s="26"/>
      <c r="DRD237" s="26"/>
      <c r="DRE237" s="26"/>
      <c r="DRF237" s="26"/>
      <c r="DRG237" s="26"/>
      <c r="DRH237" s="26"/>
      <c r="DRI237" s="26"/>
      <c r="DRJ237" s="26"/>
      <c r="DRK237" s="26"/>
      <c r="DRL237" s="26"/>
      <c r="DRM237" s="26"/>
      <c r="DRN237" s="26"/>
      <c r="DRO237" s="26"/>
      <c r="DRP237" s="26"/>
      <c r="DRQ237" s="26"/>
      <c r="DRR237" s="26"/>
      <c r="DRS237" s="26"/>
      <c r="DRT237" s="26"/>
      <c r="DRU237" s="26"/>
      <c r="DRV237" s="26"/>
      <c r="DRW237" s="26"/>
      <c r="DRX237" s="26"/>
      <c r="DRY237" s="26"/>
      <c r="DRZ237" s="26"/>
      <c r="DSA237" s="26"/>
      <c r="DSB237" s="26"/>
      <c r="DSC237" s="26"/>
      <c r="DSD237" s="26"/>
      <c r="DSE237" s="26"/>
      <c r="DSF237" s="26"/>
      <c r="DSG237" s="26"/>
      <c r="DSH237" s="26"/>
      <c r="DSI237" s="26"/>
      <c r="DSJ237" s="26"/>
      <c r="DSK237" s="26"/>
      <c r="DSL237" s="26"/>
      <c r="DSM237" s="26"/>
      <c r="DSN237" s="26"/>
      <c r="DSO237" s="26"/>
      <c r="DSP237" s="26"/>
      <c r="DSQ237" s="26"/>
      <c r="DSR237" s="26"/>
      <c r="DSS237" s="26"/>
      <c r="DST237" s="26"/>
      <c r="DSU237" s="26"/>
      <c r="DSV237" s="26"/>
      <c r="DSW237" s="26"/>
      <c r="DSX237" s="26"/>
      <c r="DSY237" s="26"/>
      <c r="DSZ237" s="26"/>
      <c r="DTA237" s="26"/>
      <c r="DTB237" s="26"/>
      <c r="DTC237" s="26"/>
      <c r="DTD237" s="26"/>
      <c r="DTE237" s="26"/>
      <c r="DTF237" s="26"/>
      <c r="DTG237" s="26"/>
      <c r="DTH237" s="26"/>
      <c r="DTI237" s="26"/>
      <c r="DTJ237" s="26"/>
      <c r="DTK237" s="26"/>
      <c r="DTL237" s="26"/>
      <c r="DTM237" s="26"/>
      <c r="DTN237" s="26"/>
      <c r="DTO237" s="26"/>
      <c r="DTP237" s="26"/>
      <c r="DTQ237" s="26"/>
      <c r="DTR237" s="26"/>
      <c r="DTS237" s="26"/>
      <c r="DTT237" s="26"/>
      <c r="DTU237" s="26"/>
      <c r="DTV237" s="26"/>
      <c r="DTW237" s="26"/>
      <c r="DTX237" s="26"/>
      <c r="DTY237" s="26"/>
      <c r="DTZ237" s="26"/>
      <c r="DUA237" s="26"/>
      <c r="DUB237" s="26"/>
      <c r="DUC237" s="26"/>
      <c r="DUD237" s="26"/>
      <c r="DUE237" s="26"/>
      <c r="DUF237" s="26"/>
      <c r="DUG237" s="26"/>
      <c r="DUH237" s="26"/>
      <c r="DUI237" s="26"/>
      <c r="DUJ237" s="26"/>
      <c r="DUK237" s="26"/>
      <c r="DUL237" s="26"/>
      <c r="DUM237" s="26"/>
      <c r="DUN237" s="26"/>
      <c r="DUO237" s="26"/>
      <c r="DUP237" s="26"/>
      <c r="DUQ237" s="26"/>
      <c r="DUR237" s="26"/>
      <c r="DUS237" s="26"/>
      <c r="DUT237" s="26"/>
      <c r="DUU237" s="26"/>
      <c r="DUV237" s="26"/>
      <c r="DUW237" s="26"/>
      <c r="DUX237" s="26"/>
      <c r="DUY237" s="26"/>
      <c r="DUZ237" s="26"/>
      <c r="DVA237" s="26"/>
      <c r="DVB237" s="26"/>
      <c r="DVC237" s="26"/>
      <c r="DVD237" s="26"/>
      <c r="DVE237" s="26"/>
      <c r="DVF237" s="26"/>
      <c r="DVG237" s="26"/>
      <c r="DVH237" s="26"/>
      <c r="DVI237" s="26"/>
      <c r="DVJ237" s="26"/>
      <c r="DVK237" s="26"/>
      <c r="DVL237" s="26"/>
      <c r="DVM237" s="26"/>
      <c r="DVN237" s="26"/>
      <c r="DVO237" s="26"/>
      <c r="DVP237" s="26"/>
      <c r="DVQ237" s="26"/>
      <c r="DVR237" s="26"/>
      <c r="DVS237" s="26"/>
      <c r="DVT237" s="26"/>
      <c r="DVU237" s="26"/>
      <c r="DVV237" s="26"/>
      <c r="DVW237" s="26"/>
      <c r="DVX237" s="26"/>
      <c r="DVY237" s="26"/>
      <c r="DVZ237" s="26"/>
      <c r="DWA237" s="26"/>
      <c r="DWB237" s="26"/>
      <c r="DWC237" s="26"/>
      <c r="DWD237" s="26"/>
      <c r="DWE237" s="26"/>
      <c r="DWF237" s="26"/>
      <c r="DWG237" s="26"/>
      <c r="DWH237" s="26"/>
      <c r="DWI237" s="26"/>
      <c r="DWJ237" s="26"/>
      <c r="DWK237" s="26"/>
      <c r="DWL237" s="26"/>
      <c r="DWM237" s="26"/>
      <c r="DWN237" s="26"/>
      <c r="DWO237" s="26"/>
      <c r="DWP237" s="26"/>
      <c r="DWQ237" s="26"/>
      <c r="DWR237" s="26"/>
      <c r="DWS237" s="26"/>
      <c r="DWT237" s="26"/>
      <c r="DWU237" s="26"/>
      <c r="DWV237" s="26"/>
      <c r="DWW237" s="26"/>
      <c r="DWX237" s="26"/>
      <c r="DWY237" s="26"/>
      <c r="DWZ237" s="26"/>
      <c r="DXA237" s="26"/>
      <c r="DXB237" s="26"/>
      <c r="DXC237" s="26"/>
      <c r="DXD237" s="26"/>
      <c r="DXE237" s="26"/>
      <c r="DXF237" s="26"/>
      <c r="DXG237" s="26"/>
      <c r="DXH237" s="26"/>
      <c r="DXI237" s="26"/>
      <c r="DXJ237" s="26"/>
      <c r="DXK237" s="26"/>
      <c r="DXL237" s="26"/>
      <c r="DXM237" s="26"/>
      <c r="DXN237" s="26"/>
      <c r="DXO237" s="26"/>
      <c r="DXP237" s="26"/>
      <c r="DXQ237" s="26"/>
      <c r="DXR237" s="26"/>
      <c r="DXS237" s="26"/>
      <c r="DXT237" s="26"/>
      <c r="DXU237" s="26"/>
      <c r="DXV237" s="26"/>
      <c r="DXW237" s="26"/>
      <c r="DXX237" s="26"/>
      <c r="DXY237" s="26"/>
      <c r="DXZ237" s="26"/>
      <c r="DYA237" s="26"/>
      <c r="DYB237" s="26"/>
      <c r="DYC237" s="26"/>
      <c r="DYD237" s="26"/>
      <c r="DYE237" s="26"/>
      <c r="DYF237" s="26"/>
      <c r="DYG237" s="26"/>
      <c r="DYH237" s="26"/>
      <c r="DYI237" s="26"/>
      <c r="DYJ237" s="26"/>
      <c r="DYK237" s="26"/>
      <c r="DYL237" s="26"/>
      <c r="DYM237" s="26"/>
      <c r="DYN237" s="26"/>
      <c r="DYO237" s="26"/>
      <c r="DYP237" s="26"/>
      <c r="DYQ237" s="26"/>
      <c r="DYR237" s="26"/>
      <c r="DYS237" s="26"/>
      <c r="DYT237" s="26"/>
      <c r="DYU237" s="26"/>
      <c r="DYV237" s="26"/>
      <c r="DYW237" s="26"/>
      <c r="DYX237" s="26"/>
      <c r="DYY237" s="26"/>
      <c r="DYZ237" s="26"/>
      <c r="DZA237" s="26"/>
      <c r="DZB237" s="26"/>
      <c r="DZC237" s="26"/>
      <c r="DZD237" s="26"/>
      <c r="DZE237" s="26"/>
      <c r="DZF237" s="26"/>
      <c r="DZG237" s="26"/>
      <c r="DZH237" s="26"/>
      <c r="DZI237" s="26"/>
      <c r="DZJ237" s="26"/>
      <c r="DZK237" s="26"/>
      <c r="DZL237" s="26"/>
      <c r="DZM237" s="26"/>
      <c r="DZN237" s="26"/>
      <c r="DZO237" s="26"/>
      <c r="DZP237" s="26"/>
      <c r="DZQ237" s="26"/>
      <c r="DZR237" s="26"/>
      <c r="DZS237" s="26"/>
      <c r="DZT237" s="26"/>
      <c r="DZU237" s="26"/>
      <c r="DZV237" s="26"/>
      <c r="DZW237" s="26"/>
      <c r="DZX237" s="26"/>
      <c r="DZY237" s="26"/>
      <c r="DZZ237" s="26"/>
      <c r="EAA237" s="26"/>
      <c r="EAB237" s="26"/>
      <c r="EAC237" s="26"/>
      <c r="EAD237" s="26"/>
      <c r="EAE237" s="26"/>
      <c r="EAF237" s="26"/>
      <c r="EAG237" s="26"/>
      <c r="EAH237" s="26"/>
      <c r="EAI237" s="26"/>
      <c r="EAJ237" s="26"/>
      <c r="EAK237" s="26"/>
      <c r="EAL237" s="26"/>
      <c r="EAM237" s="26"/>
      <c r="EAN237" s="26"/>
      <c r="EAO237" s="26"/>
      <c r="EAP237" s="26"/>
      <c r="EAQ237" s="26"/>
      <c r="EAR237" s="26"/>
      <c r="EAS237" s="26"/>
      <c r="EAT237" s="26"/>
      <c r="EAU237" s="26"/>
      <c r="EAV237" s="26"/>
      <c r="EAW237" s="26"/>
      <c r="EAX237" s="26"/>
      <c r="EAY237" s="26"/>
      <c r="EAZ237" s="26"/>
      <c r="EBA237" s="26"/>
      <c r="EBB237" s="26"/>
      <c r="EBC237" s="26"/>
      <c r="EBD237" s="26"/>
      <c r="EBE237" s="26"/>
      <c r="EBF237" s="26"/>
      <c r="EBG237" s="26"/>
      <c r="EBH237" s="26"/>
      <c r="EBI237" s="26"/>
      <c r="EBJ237" s="26"/>
      <c r="EBK237" s="26"/>
      <c r="EBL237" s="26"/>
      <c r="EBM237" s="26"/>
      <c r="EBN237" s="26"/>
      <c r="EBO237" s="26"/>
      <c r="EBP237" s="26"/>
      <c r="EBQ237" s="26"/>
      <c r="EBR237" s="26"/>
      <c r="EBS237" s="26"/>
      <c r="EBT237" s="26"/>
      <c r="EBU237" s="26"/>
      <c r="EBV237" s="26"/>
      <c r="EBW237" s="26"/>
      <c r="EBX237" s="26"/>
      <c r="EBY237" s="26"/>
      <c r="EBZ237" s="26"/>
      <c r="ECA237" s="26"/>
      <c r="ECB237" s="26"/>
      <c r="ECC237" s="26"/>
      <c r="ECD237" s="26"/>
      <c r="ECE237" s="26"/>
      <c r="ECF237" s="26"/>
      <c r="ECG237" s="26"/>
      <c r="ECH237" s="26"/>
      <c r="ECI237" s="26"/>
      <c r="ECJ237" s="26"/>
      <c r="ECK237" s="26"/>
      <c r="ECL237" s="26"/>
      <c r="ECM237" s="26"/>
      <c r="ECN237" s="26"/>
      <c r="ECO237" s="26"/>
      <c r="ECP237" s="26"/>
      <c r="ECQ237" s="26"/>
      <c r="ECR237" s="26"/>
      <c r="ECS237" s="26"/>
      <c r="ECT237" s="26"/>
      <c r="ECU237" s="26"/>
      <c r="ECV237" s="26"/>
      <c r="ECW237" s="26"/>
      <c r="ECX237" s="26"/>
      <c r="ECY237" s="26"/>
      <c r="ECZ237" s="26"/>
      <c r="EDA237" s="26"/>
      <c r="EDB237" s="26"/>
      <c r="EDC237" s="26"/>
      <c r="EDD237" s="26"/>
      <c r="EDE237" s="26"/>
      <c r="EDF237" s="26"/>
      <c r="EDG237" s="26"/>
      <c r="EDH237" s="26"/>
      <c r="EDI237" s="26"/>
      <c r="EDJ237" s="26"/>
      <c r="EDK237" s="26"/>
      <c r="EDL237" s="26"/>
      <c r="EDM237" s="26"/>
      <c r="EDN237" s="26"/>
      <c r="EDO237" s="26"/>
      <c r="EDP237" s="26"/>
      <c r="EDQ237" s="26"/>
      <c r="EDR237" s="26"/>
      <c r="EDS237" s="26"/>
      <c r="EDT237" s="26"/>
      <c r="EDU237" s="26"/>
      <c r="EDV237" s="26"/>
      <c r="EDW237" s="26"/>
      <c r="EDX237" s="26"/>
      <c r="EDY237" s="26"/>
      <c r="EDZ237" s="26"/>
      <c r="EEA237" s="26"/>
      <c r="EEB237" s="26"/>
      <c r="EEC237" s="26"/>
      <c r="EED237" s="26"/>
      <c r="EEE237" s="26"/>
      <c r="EEF237" s="26"/>
      <c r="EEG237" s="26"/>
      <c r="EEH237" s="26"/>
      <c r="EEI237" s="26"/>
      <c r="EEJ237" s="26"/>
      <c r="EEK237" s="26"/>
      <c r="EEL237" s="26"/>
      <c r="EEM237" s="26"/>
      <c r="EEN237" s="26"/>
      <c r="EEO237" s="26"/>
      <c r="EEP237" s="26"/>
      <c r="EEQ237" s="26"/>
      <c r="EER237" s="26"/>
      <c r="EES237" s="26"/>
      <c r="EET237" s="26"/>
      <c r="EEU237" s="26"/>
      <c r="EEV237" s="26"/>
      <c r="EEW237" s="26"/>
      <c r="EEX237" s="26"/>
      <c r="EEY237" s="26"/>
      <c r="EEZ237" s="26"/>
      <c r="EFA237" s="26"/>
      <c r="EFB237" s="26"/>
      <c r="EFC237" s="26"/>
      <c r="EFD237" s="26"/>
      <c r="EFE237" s="26"/>
      <c r="EFF237" s="26"/>
      <c r="EFG237" s="26"/>
      <c r="EFH237" s="26"/>
      <c r="EFI237" s="26"/>
      <c r="EFJ237" s="26"/>
      <c r="EFK237" s="26"/>
      <c r="EFL237" s="26"/>
      <c r="EFM237" s="26"/>
      <c r="EFN237" s="26"/>
      <c r="EFO237" s="26"/>
      <c r="EFP237" s="26"/>
      <c r="EFQ237" s="26"/>
      <c r="EFR237" s="26"/>
      <c r="EFS237" s="26"/>
      <c r="EFT237" s="26"/>
      <c r="EFU237" s="26"/>
      <c r="EFV237" s="26"/>
      <c r="EFW237" s="26"/>
      <c r="EFX237" s="26"/>
      <c r="EFY237" s="26"/>
      <c r="EFZ237" s="26"/>
      <c r="EGA237" s="26"/>
      <c r="EGB237" s="26"/>
      <c r="EGC237" s="26"/>
      <c r="EGD237" s="26"/>
      <c r="EGE237" s="26"/>
      <c r="EGF237" s="26"/>
      <c r="EGG237" s="26"/>
      <c r="EGH237" s="26"/>
      <c r="EGI237" s="26"/>
      <c r="EGJ237" s="26"/>
      <c r="EGK237" s="26"/>
      <c r="EGL237" s="26"/>
      <c r="EGM237" s="26"/>
      <c r="EGN237" s="26"/>
      <c r="EGO237" s="26"/>
      <c r="EGP237" s="26"/>
      <c r="EGQ237" s="26"/>
      <c r="EGR237" s="26"/>
      <c r="EGS237" s="26"/>
      <c r="EGT237" s="26"/>
      <c r="EGU237" s="26"/>
      <c r="EGV237" s="26"/>
      <c r="EGW237" s="26"/>
      <c r="EGX237" s="26"/>
      <c r="EGY237" s="26"/>
      <c r="EGZ237" s="26"/>
      <c r="EHA237" s="26"/>
      <c r="EHB237" s="26"/>
      <c r="EHC237" s="26"/>
      <c r="EHD237" s="26"/>
      <c r="EHE237" s="26"/>
      <c r="EHF237" s="26"/>
      <c r="EHG237" s="26"/>
      <c r="EHH237" s="26"/>
      <c r="EHI237" s="26"/>
      <c r="EHJ237" s="26"/>
      <c r="EHK237" s="26"/>
      <c r="EHL237" s="26"/>
      <c r="EHM237" s="26"/>
      <c r="EHN237" s="26"/>
      <c r="EHO237" s="26"/>
      <c r="EHP237" s="26"/>
      <c r="EHQ237" s="26"/>
      <c r="EHR237" s="26"/>
      <c r="EHS237" s="26"/>
      <c r="EHT237" s="26"/>
      <c r="EHU237" s="26"/>
      <c r="EHV237" s="26"/>
      <c r="EHW237" s="26"/>
      <c r="EHX237" s="26"/>
      <c r="EHY237" s="26"/>
      <c r="EHZ237" s="26"/>
      <c r="EIA237" s="26"/>
      <c r="EIB237" s="26"/>
      <c r="EIC237" s="26"/>
      <c r="EID237" s="26"/>
      <c r="EIE237" s="26"/>
      <c r="EIF237" s="26"/>
      <c r="EIG237" s="26"/>
      <c r="EIH237" s="26"/>
      <c r="EII237" s="26"/>
      <c r="EIJ237" s="26"/>
      <c r="EIK237" s="26"/>
      <c r="EIL237" s="26"/>
      <c r="EIM237" s="26"/>
      <c r="EIN237" s="26"/>
      <c r="EIO237" s="26"/>
      <c r="EIP237" s="26"/>
      <c r="EIQ237" s="26"/>
      <c r="EIR237" s="26"/>
      <c r="EIS237" s="26"/>
      <c r="EIT237" s="26"/>
      <c r="EIU237" s="26"/>
      <c r="EIV237" s="26"/>
      <c r="EIW237" s="26"/>
      <c r="EIX237" s="26"/>
      <c r="EIY237" s="26"/>
      <c r="EIZ237" s="26"/>
      <c r="EJA237" s="26"/>
      <c r="EJB237" s="26"/>
      <c r="EJC237" s="26"/>
      <c r="EJD237" s="26"/>
      <c r="EJE237" s="26"/>
      <c r="EJF237" s="26"/>
      <c r="EJG237" s="26"/>
      <c r="EJH237" s="26"/>
      <c r="EJI237" s="26"/>
      <c r="EJJ237" s="26"/>
      <c r="EJK237" s="26"/>
      <c r="EJL237" s="26"/>
      <c r="EJM237" s="26"/>
      <c r="EJN237" s="26"/>
      <c r="EJO237" s="26"/>
      <c r="EJP237" s="26"/>
      <c r="EJQ237" s="26"/>
      <c r="EJR237" s="26"/>
      <c r="EJS237" s="26"/>
      <c r="EJT237" s="26"/>
      <c r="EJU237" s="26"/>
      <c r="EJV237" s="26"/>
      <c r="EJW237" s="26"/>
      <c r="EJX237" s="26"/>
      <c r="EJY237" s="26"/>
      <c r="EJZ237" s="26"/>
      <c r="EKA237" s="26"/>
      <c r="EKB237" s="26"/>
      <c r="EKC237" s="26"/>
      <c r="EKD237" s="26"/>
      <c r="EKE237" s="26"/>
      <c r="EKF237" s="26"/>
      <c r="EKG237" s="26"/>
      <c r="EKH237" s="26"/>
      <c r="EKI237" s="26"/>
      <c r="EKJ237" s="26"/>
      <c r="EKK237" s="26"/>
      <c r="EKL237" s="26"/>
      <c r="EKM237" s="26"/>
      <c r="EKN237" s="26"/>
      <c r="EKO237" s="26"/>
      <c r="EKP237" s="26"/>
      <c r="EKQ237" s="26"/>
      <c r="EKR237" s="26"/>
      <c r="EKS237" s="26"/>
      <c r="EKT237" s="26"/>
      <c r="EKU237" s="26"/>
      <c r="EKV237" s="26"/>
      <c r="EKW237" s="26"/>
      <c r="EKX237" s="26"/>
      <c r="EKY237" s="26"/>
      <c r="EKZ237" s="26"/>
      <c r="ELA237" s="26"/>
      <c r="ELB237" s="26"/>
      <c r="ELC237" s="26"/>
      <c r="ELD237" s="26"/>
      <c r="ELE237" s="26"/>
      <c r="ELF237" s="26"/>
      <c r="ELG237" s="26"/>
      <c r="ELH237" s="26"/>
      <c r="ELI237" s="26"/>
      <c r="ELJ237" s="26"/>
      <c r="ELK237" s="26"/>
      <c r="ELL237" s="26"/>
      <c r="ELM237" s="26"/>
      <c r="ELN237" s="26"/>
      <c r="ELO237" s="26"/>
      <c r="ELP237" s="26"/>
      <c r="ELQ237" s="26"/>
      <c r="ELR237" s="26"/>
      <c r="ELS237" s="26"/>
      <c r="ELT237" s="26"/>
      <c r="ELU237" s="26"/>
      <c r="ELV237" s="26"/>
      <c r="ELW237" s="26"/>
      <c r="ELX237" s="26"/>
      <c r="ELY237" s="26"/>
      <c r="ELZ237" s="26"/>
      <c r="EMA237" s="26"/>
      <c r="EMB237" s="26"/>
      <c r="EMC237" s="26"/>
      <c r="EMD237" s="26"/>
      <c r="EME237" s="26"/>
      <c r="EMF237" s="26"/>
      <c r="EMG237" s="26"/>
      <c r="EMH237" s="26"/>
      <c r="EMI237" s="26"/>
      <c r="EMJ237" s="26"/>
      <c r="EMK237" s="26"/>
      <c r="EML237" s="26"/>
      <c r="EMM237" s="26"/>
      <c r="EMN237" s="26"/>
      <c r="EMO237" s="26"/>
      <c r="EMP237" s="26"/>
      <c r="EMQ237" s="26"/>
      <c r="EMR237" s="26"/>
      <c r="EMS237" s="26"/>
      <c r="EMT237" s="26"/>
      <c r="EMU237" s="26"/>
      <c r="EMV237" s="26"/>
      <c r="EMW237" s="26"/>
      <c r="EMX237" s="26"/>
      <c r="EMY237" s="26"/>
      <c r="EMZ237" s="26"/>
      <c r="ENA237" s="26"/>
      <c r="ENB237" s="26"/>
      <c r="ENC237" s="26"/>
      <c r="END237" s="26"/>
      <c r="ENE237" s="26"/>
      <c r="ENF237" s="26"/>
      <c r="ENG237" s="26"/>
      <c r="ENH237" s="26"/>
      <c r="ENI237" s="26"/>
      <c r="ENJ237" s="26"/>
      <c r="ENK237" s="26"/>
      <c r="ENL237" s="26"/>
      <c r="ENM237" s="26"/>
      <c r="ENN237" s="26"/>
      <c r="ENO237" s="26"/>
      <c r="ENP237" s="26"/>
      <c r="ENQ237" s="26"/>
      <c r="ENR237" s="26"/>
      <c r="ENS237" s="26"/>
      <c r="ENT237" s="26"/>
      <c r="ENU237" s="26"/>
      <c r="ENV237" s="26"/>
      <c r="ENW237" s="26"/>
      <c r="ENX237" s="26"/>
      <c r="ENY237" s="26"/>
      <c r="ENZ237" s="26"/>
      <c r="EOA237" s="26"/>
      <c r="EOB237" s="26"/>
      <c r="EOC237" s="26"/>
      <c r="EOD237" s="26"/>
      <c r="EOE237" s="26"/>
      <c r="EOF237" s="26"/>
      <c r="EOG237" s="26"/>
      <c r="EOH237" s="26"/>
      <c r="EOI237" s="26"/>
      <c r="EOJ237" s="26"/>
      <c r="EOK237" s="26"/>
      <c r="EOL237" s="26"/>
      <c r="EOM237" s="26"/>
      <c r="EON237" s="26"/>
      <c r="EOO237" s="26"/>
      <c r="EOP237" s="26"/>
      <c r="EOQ237" s="26"/>
      <c r="EOR237" s="26"/>
      <c r="EOS237" s="26"/>
      <c r="EOT237" s="26"/>
      <c r="EOU237" s="26"/>
      <c r="EOV237" s="26"/>
      <c r="EOW237" s="26"/>
      <c r="EOX237" s="26"/>
      <c r="EOY237" s="26"/>
      <c r="EOZ237" s="26"/>
      <c r="EPA237" s="26"/>
      <c r="EPB237" s="26"/>
      <c r="EPC237" s="26"/>
      <c r="EPD237" s="26"/>
      <c r="EPE237" s="26"/>
      <c r="EPF237" s="26"/>
      <c r="EPG237" s="26"/>
      <c r="EPH237" s="26"/>
      <c r="EPI237" s="26"/>
      <c r="EPJ237" s="26"/>
      <c r="EPK237" s="26"/>
      <c r="EPL237" s="26"/>
      <c r="EPM237" s="26"/>
      <c r="EPN237" s="26"/>
      <c r="EPO237" s="26"/>
      <c r="EPP237" s="26"/>
      <c r="EPQ237" s="26"/>
      <c r="EPR237" s="26"/>
      <c r="EPS237" s="26"/>
      <c r="EPT237" s="26"/>
      <c r="EPU237" s="26"/>
      <c r="EPV237" s="26"/>
      <c r="EPW237" s="26"/>
      <c r="EPX237" s="26"/>
      <c r="EPY237" s="26"/>
      <c r="EPZ237" s="26"/>
      <c r="EQA237" s="26"/>
      <c r="EQB237" s="26"/>
      <c r="EQC237" s="26"/>
      <c r="EQD237" s="26"/>
      <c r="EQE237" s="26"/>
      <c r="EQF237" s="26"/>
      <c r="EQG237" s="26"/>
      <c r="EQH237" s="26"/>
      <c r="EQI237" s="26"/>
      <c r="EQJ237" s="26"/>
      <c r="EQK237" s="26"/>
      <c r="EQL237" s="26"/>
      <c r="EQM237" s="26"/>
      <c r="EQN237" s="26"/>
      <c r="EQO237" s="26"/>
      <c r="EQP237" s="26"/>
      <c r="EQQ237" s="26"/>
      <c r="EQR237" s="26"/>
      <c r="EQS237" s="26"/>
      <c r="EQT237" s="26"/>
      <c r="EQU237" s="26"/>
      <c r="EQV237" s="26"/>
      <c r="EQW237" s="26"/>
      <c r="EQX237" s="26"/>
      <c r="EQY237" s="26"/>
      <c r="EQZ237" s="26"/>
      <c r="ERA237" s="26"/>
      <c r="ERB237" s="26"/>
      <c r="ERC237" s="26"/>
      <c r="ERD237" s="26"/>
      <c r="ERE237" s="26"/>
      <c r="ERF237" s="26"/>
      <c r="ERG237" s="26"/>
      <c r="ERH237" s="26"/>
      <c r="ERI237" s="26"/>
      <c r="ERJ237" s="26"/>
      <c r="ERK237" s="26"/>
      <c r="ERL237" s="26"/>
      <c r="ERM237" s="26"/>
      <c r="ERN237" s="26"/>
      <c r="ERO237" s="26"/>
      <c r="ERP237" s="26"/>
      <c r="ERQ237" s="26"/>
      <c r="ERR237" s="26"/>
      <c r="ERS237" s="26"/>
      <c r="ERT237" s="26"/>
      <c r="ERU237" s="26"/>
      <c r="ERV237" s="26"/>
      <c r="ERW237" s="26"/>
      <c r="ERX237" s="26"/>
      <c r="ERY237" s="26"/>
      <c r="ERZ237" s="26"/>
      <c r="ESA237" s="26"/>
      <c r="ESB237" s="26"/>
      <c r="ESC237" s="26"/>
      <c r="ESD237" s="26"/>
      <c r="ESE237" s="26"/>
      <c r="ESF237" s="26"/>
      <c r="ESG237" s="26"/>
      <c r="ESH237" s="26"/>
      <c r="ESI237" s="26"/>
      <c r="ESJ237" s="26"/>
      <c r="ESK237" s="26"/>
      <c r="ESL237" s="26"/>
      <c r="ESM237" s="26"/>
      <c r="ESN237" s="26"/>
      <c r="ESO237" s="26"/>
      <c r="ESP237" s="26"/>
      <c r="ESQ237" s="26"/>
      <c r="ESR237" s="26"/>
      <c r="ESS237" s="26"/>
      <c r="EST237" s="26"/>
      <c r="ESU237" s="26"/>
      <c r="ESV237" s="26"/>
      <c r="ESW237" s="26"/>
      <c r="ESX237" s="26"/>
      <c r="ESY237" s="26"/>
      <c r="ESZ237" s="26"/>
      <c r="ETA237" s="26"/>
      <c r="ETB237" s="26"/>
      <c r="ETC237" s="26"/>
      <c r="ETD237" s="26"/>
      <c r="ETE237" s="26"/>
      <c r="ETF237" s="26"/>
      <c r="ETG237" s="26"/>
      <c r="ETH237" s="26"/>
      <c r="ETI237" s="26"/>
      <c r="ETJ237" s="26"/>
      <c r="ETK237" s="26"/>
      <c r="ETL237" s="26"/>
      <c r="ETM237" s="26"/>
      <c r="ETN237" s="26"/>
      <c r="ETO237" s="26"/>
      <c r="ETP237" s="26"/>
      <c r="ETQ237" s="26"/>
      <c r="ETR237" s="26"/>
      <c r="ETS237" s="26"/>
      <c r="ETT237" s="26"/>
      <c r="ETU237" s="26"/>
      <c r="ETV237" s="26"/>
      <c r="ETW237" s="26"/>
      <c r="ETX237" s="26"/>
      <c r="ETY237" s="26"/>
      <c r="ETZ237" s="26"/>
      <c r="EUA237" s="26"/>
      <c r="EUB237" s="26"/>
      <c r="EUC237" s="26"/>
      <c r="EUD237" s="26"/>
      <c r="EUE237" s="26"/>
      <c r="EUF237" s="26"/>
      <c r="EUG237" s="26"/>
      <c r="EUH237" s="26"/>
      <c r="EUI237" s="26"/>
      <c r="EUJ237" s="26"/>
      <c r="EUK237" s="26"/>
      <c r="EUL237" s="26"/>
      <c r="EUM237" s="26"/>
      <c r="EUN237" s="26"/>
      <c r="EUO237" s="26"/>
      <c r="EUP237" s="26"/>
      <c r="EUQ237" s="26"/>
      <c r="EUR237" s="26"/>
      <c r="EUS237" s="26"/>
      <c r="EUT237" s="26"/>
      <c r="EUU237" s="26"/>
      <c r="EUV237" s="26"/>
      <c r="EUW237" s="26"/>
      <c r="EUX237" s="26"/>
      <c r="EUY237" s="26"/>
      <c r="EUZ237" s="26"/>
      <c r="EVA237" s="26"/>
      <c r="EVB237" s="26"/>
      <c r="EVC237" s="26"/>
      <c r="EVD237" s="26"/>
      <c r="EVE237" s="26"/>
      <c r="EVF237" s="26"/>
      <c r="EVG237" s="26"/>
      <c r="EVH237" s="26"/>
      <c r="EVI237" s="26"/>
      <c r="EVJ237" s="26"/>
      <c r="EVK237" s="26"/>
      <c r="EVL237" s="26"/>
      <c r="EVM237" s="26"/>
      <c r="EVN237" s="26"/>
      <c r="EVO237" s="26"/>
      <c r="EVP237" s="26"/>
      <c r="EVQ237" s="26"/>
      <c r="EVR237" s="26"/>
      <c r="EVS237" s="26"/>
      <c r="EVT237" s="26"/>
      <c r="EVU237" s="26"/>
      <c r="EVV237" s="26"/>
      <c r="EVW237" s="26"/>
      <c r="EVX237" s="26"/>
      <c r="EVY237" s="26"/>
      <c r="EVZ237" s="26"/>
      <c r="EWA237" s="26"/>
      <c r="EWB237" s="26"/>
      <c r="EWC237" s="26"/>
      <c r="EWD237" s="26"/>
      <c r="EWE237" s="26"/>
      <c r="EWF237" s="26"/>
      <c r="EWG237" s="26"/>
      <c r="EWH237" s="26"/>
      <c r="EWI237" s="26"/>
      <c r="EWJ237" s="26"/>
      <c r="EWK237" s="26"/>
      <c r="EWL237" s="26"/>
      <c r="EWM237" s="26"/>
      <c r="EWN237" s="26"/>
      <c r="EWO237" s="26"/>
      <c r="EWP237" s="26"/>
      <c r="EWQ237" s="26"/>
      <c r="EWR237" s="26"/>
      <c r="EWS237" s="26"/>
      <c r="EWT237" s="26"/>
      <c r="EWU237" s="26"/>
      <c r="EWV237" s="26"/>
      <c r="EWW237" s="26"/>
      <c r="EWX237" s="26"/>
      <c r="EWY237" s="26"/>
      <c r="EWZ237" s="26"/>
      <c r="EXA237" s="26"/>
      <c r="EXB237" s="26"/>
      <c r="EXC237" s="26"/>
      <c r="EXD237" s="26"/>
      <c r="EXE237" s="26"/>
      <c r="EXF237" s="26"/>
      <c r="EXG237" s="26"/>
      <c r="EXH237" s="26"/>
      <c r="EXI237" s="26"/>
      <c r="EXJ237" s="26"/>
      <c r="EXK237" s="26"/>
      <c r="EXL237" s="26"/>
      <c r="EXM237" s="26"/>
      <c r="EXN237" s="26"/>
      <c r="EXO237" s="26"/>
      <c r="EXP237" s="26"/>
      <c r="EXQ237" s="26"/>
      <c r="EXR237" s="26"/>
      <c r="EXS237" s="26"/>
      <c r="EXT237" s="26"/>
      <c r="EXU237" s="26"/>
      <c r="EXV237" s="26"/>
      <c r="EXW237" s="26"/>
      <c r="EXX237" s="26"/>
      <c r="EXY237" s="26"/>
      <c r="EXZ237" s="26"/>
      <c r="EYA237" s="26"/>
      <c r="EYB237" s="26"/>
      <c r="EYC237" s="26"/>
      <c r="EYD237" s="26"/>
      <c r="EYE237" s="26"/>
      <c r="EYF237" s="26"/>
      <c r="EYG237" s="26"/>
      <c r="EYH237" s="26"/>
      <c r="EYI237" s="26"/>
      <c r="EYJ237" s="26"/>
      <c r="EYK237" s="26"/>
      <c r="EYL237" s="26"/>
      <c r="EYM237" s="26"/>
      <c r="EYN237" s="26"/>
      <c r="EYO237" s="26"/>
      <c r="EYP237" s="26"/>
      <c r="EYQ237" s="26"/>
      <c r="EYR237" s="26"/>
      <c r="EYS237" s="26"/>
      <c r="EYT237" s="26"/>
      <c r="EYU237" s="26"/>
      <c r="EYV237" s="26"/>
      <c r="EYW237" s="26"/>
      <c r="EYX237" s="26"/>
      <c r="EYY237" s="26"/>
      <c r="EYZ237" s="26"/>
      <c r="EZA237" s="26"/>
      <c r="EZB237" s="26"/>
      <c r="EZC237" s="26"/>
      <c r="EZD237" s="26"/>
      <c r="EZE237" s="26"/>
      <c r="EZF237" s="26"/>
      <c r="EZG237" s="26"/>
      <c r="EZH237" s="26"/>
      <c r="EZI237" s="26"/>
      <c r="EZJ237" s="26"/>
      <c r="EZK237" s="26"/>
      <c r="EZL237" s="26"/>
      <c r="EZM237" s="26"/>
      <c r="EZN237" s="26"/>
      <c r="EZO237" s="26"/>
      <c r="EZP237" s="26"/>
      <c r="EZQ237" s="26"/>
      <c r="EZR237" s="26"/>
      <c r="EZS237" s="26"/>
      <c r="EZT237" s="26"/>
      <c r="EZU237" s="26"/>
      <c r="EZV237" s="26"/>
      <c r="EZW237" s="26"/>
      <c r="EZX237" s="26"/>
      <c r="EZY237" s="26"/>
      <c r="EZZ237" s="26"/>
      <c r="FAA237" s="26"/>
      <c r="FAB237" s="26"/>
      <c r="FAC237" s="26"/>
      <c r="FAD237" s="26"/>
      <c r="FAE237" s="26"/>
      <c r="FAF237" s="26"/>
      <c r="FAG237" s="26"/>
      <c r="FAH237" s="26"/>
      <c r="FAI237" s="26"/>
      <c r="FAJ237" s="26"/>
      <c r="FAK237" s="26"/>
      <c r="FAL237" s="26"/>
      <c r="FAM237" s="26"/>
      <c r="FAN237" s="26"/>
      <c r="FAO237" s="26"/>
      <c r="FAP237" s="26"/>
      <c r="FAQ237" s="26"/>
      <c r="FAR237" s="26"/>
      <c r="FAS237" s="26"/>
      <c r="FAT237" s="26"/>
      <c r="FAU237" s="26"/>
      <c r="FAV237" s="26"/>
      <c r="FAW237" s="26"/>
      <c r="FAX237" s="26"/>
      <c r="FAY237" s="26"/>
      <c r="FAZ237" s="26"/>
      <c r="FBA237" s="26"/>
      <c r="FBB237" s="26"/>
      <c r="FBC237" s="26"/>
      <c r="FBD237" s="26"/>
      <c r="FBE237" s="26"/>
      <c r="FBF237" s="26"/>
      <c r="FBG237" s="26"/>
      <c r="FBH237" s="26"/>
      <c r="FBI237" s="26"/>
      <c r="FBJ237" s="26"/>
      <c r="FBK237" s="26"/>
      <c r="FBL237" s="26"/>
      <c r="FBM237" s="26"/>
      <c r="FBN237" s="26"/>
      <c r="FBO237" s="26"/>
      <c r="FBP237" s="26"/>
      <c r="FBQ237" s="26"/>
      <c r="FBR237" s="26"/>
      <c r="FBS237" s="26"/>
      <c r="FBT237" s="26"/>
      <c r="FBU237" s="26"/>
      <c r="FBV237" s="26"/>
      <c r="FBW237" s="26"/>
      <c r="FBX237" s="26"/>
      <c r="FBY237" s="26"/>
      <c r="FBZ237" s="26"/>
      <c r="FCA237" s="26"/>
      <c r="FCB237" s="26"/>
      <c r="FCC237" s="26"/>
      <c r="FCD237" s="26"/>
      <c r="FCE237" s="26"/>
      <c r="FCF237" s="26"/>
      <c r="FCG237" s="26"/>
      <c r="FCH237" s="26"/>
      <c r="FCI237" s="26"/>
      <c r="FCJ237" s="26"/>
      <c r="FCK237" s="26"/>
      <c r="FCL237" s="26"/>
      <c r="FCM237" s="26"/>
      <c r="FCN237" s="26"/>
      <c r="FCO237" s="26"/>
      <c r="FCP237" s="26"/>
      <c r="FCQ237" s="26"/>
      <c r="FCR237" s="26"/>
      <c r="FCS237" s="26"/>
      <c r="FCT237" s="26"/>
      <c r="FCU237" s="26"/>
      <c r="FCV237" s="26"/>
      <c r="FCW237" s="26"/>
      <c r="FCX237" s="26"/>
      <c r="FCY237" s="26"/>
      <c r="FCZ237" s="26"/>
      <c r="FDA237" s="26"/>
      <c r="FDB237" s="26"/>
      <c r="FDC237" s="26"/>
      <c r="FDD237" s="26"/>
      <c r="FDE237" s="26"/>
      <c r="FDF237" s="26"/>
      <c r="FDG237" s="26"/>
      <c r="FDH237" s="26"/>
      <c r="FDI237" s="26"/>
      <c r="FDJ237" s="26"/>
      <c r="FDK237" s="26"/>
      <c r="FDL237" s="26"/>
      <c r="FDM237" s="26"/>
      <c r="FDN237" s="26"/>
      <c r="FDO237" s="26"/>
      <c r="FDP237" s="26"/>
      <c r="FDQ237" s="26"/>
      <c r="FDR237" s="26"/>
      <c r="FDS237" s="26"/>
      <c r="FDT237" s="26"/>
      <c r="FDU237" s="26"/>
      <c r="FDV237" s="26"/>
      <c r="FDW237" s="26"/>
      <c r="FDX237" s="26"/>
      <c r="FDY237" s="26"/>
      <c r="FDZ237" s="26"/>
      <c r="FEA237" s="26"/>
      <c r="FEB237" s="26"/>
      <c r="FEC237" s="26"/>
      <c r="FED237" s="26"/>
      <c r="FEE237" s="26"/>
      <c r="FEF237" s="26"/>
      <c r="FEG237" s="26"/>
      <c r="FEH237" s="26"/>
      <c r="FEI237" s="26"/>
      <c r="FEJ237" s="26"/>
      <c r="FEK237" s="26"/>
      <c r="FEL237" s="26"/>
      <c r="FEM237" s="26"/>
      <c r="FEN237" s="26"/>
      <c r="FEO237" s="26"/>
      <c r="FEP237" s="26"/>
      <c r="FEQ237" s="26"/>
      <c r="FER237" s="26"/>
      <c r="FES237" s="26"/>
      <c r="FET237" s="26"/>
      <c r="FEU237" s="26"/>
      <c r="FEV237" s="26"/>
      <c r="FEW237" s="26"/>
      <c r="FEX237" s="26"/>
      <c r="FEY237" s="26"/>
      <c r="FEZ237" s="26"/>
      <c r="FFA237" s="26"/>
      <c r="FFB237" s="26"/>
      <c r="FFC237" s="26"/>
      <c r="FFD237" s="26"/>
      <c r="FFE237" s="26"/>
      <c r="FFF237" s="26"/>
      <c r="FFG237" s="26"/>
      <c r="FFH237" s="26"/>
      <c r="FFI237" s="26"/>
      <c r="FFJ237" s="26"/>
      <c r="FFK237" s="26"/>
      <c r="FFL237" s="26"/>
      <c r="FFM237" s="26"/>
      <c r="FFN237" s="26"/>
      <c r="FFO237" s="26"/>
      <c r="FFP237" s="26"/>
      <c r="FFQ237" s="26"/>
      <c r="FFR237" s="26"/>
      <c r="FFS237" s="26"/>
      <c r="FFT237" s="26"/>
      <c r="FFU237" s="26"/>
      <c r="FFV237" s="26"/>
      <c r="FFW237" s="26"/>
      <c r="FFX237" s="26"/>
      <c r="FFY237" s="26"/>
      <c r="FFZ237" s="26"/>
      <c r="FGA237" s="26"/>
      <c r="FGB237" s="26"/>
      <c r="FGC237" s="26"/>
      <c r="FGD237" s="26"/>
      <c r="FGE237" s="26"/>
      <c r="FGF237" s="26"/>
      <c r="FGG237" s="26"/>
      <c r="FGH237" s="26"/>
      <c r="FGI237" s="26"/>
      <c r="FGJ237" s="26"/>
      <c r="FGK237" s="26"/>
      <c r="FGL237" s="26"/>
      <c r="FGM237" s="26"/>
      <c r="FGN237" s="26"/>
      <c r="FGO237" s="26"/>
      <c r="FGP237" s="26"/>
      <c r="FGQ237" s="26"/>
      <c r="FGR237" s="26"/>
      <c r="FGS237" s="26"/>
      <c r="FGT237" s="26"/>
      <c r="FGU237" s="26"/>
      <c r="FGV237" s="26"/>
      <c r="FGW237" s="26"/>
      <c r="FGX237" s="26"/>
      <c r="FGY237" s="26"/>
      <c r="FGZ237" s="26"/>
      <c r="FHA237" s="26"/>
      <c r="FHB237" s="26"/>
      <c r="FHC237" s="26"/>
      <c r="FHD237" s="26"/>
      <c r="FHE237" s="26"/>
      <c r="FHF237" s="26"/>
      <c r="FHG237" s="26"/>
      <c r="FHH237" s="26"/>
      <c r="FHI237" s="26"/>
      <c r="FHJ237" s="26"/>
      <c r="FHK237" s="26"/>
      <c r="FHL237" s="26"/>
      <c r="FHM237" s="26"/>
      <c r="FHN237" s="26"/>
      <c r="FHO237" s="26"/>
      <c r="FHP237" s="26"/>
      <c r="FHQ237" s="26"/>
      <c r="FHR237" s="26"/>
      <c r="FHS237" s="26"/>
      <c r="FHT237" s="26"/>
      <c r="FHU237" s="26"/>
      <c r="FHV237" s="26"/>
      <c r="FHW237" s="26"/>
      <c r="FHX237" s="26"/>
      <c r="FHY237" s="26"/>
      <c r="FHZ237" s="26"/>
      <c r="FIA237" s="26"/>
      <c r="FIB237" s="26"/>
      <c r="FIC237" s="26"/>
      <c r="FID237" s="26"/>
      <c r="FIE237" s="26"/>
      <c r="FIF237" s="26"/>
      <c r="FIG237" s="26"/>
      <c r="FIH237" s="26"/>
      <c r="FII237" s="26"/>
      <c r="FIJ237" s="26"/>
      <c r="FIK237" s="26"/>
      <c r="FIL237" s="26"/>
      <c r="FIM237" s="26"/>
      <c r="FIN237" s="26"/>
      <c r="FIO237" s="26"/>
      <c r="FIP237" s="26"/>
      <c r="FIQ237" s="26"/>
      <c r="FIR237" s="26"/>
      <c r="FIS237" s="26"/>
      <c r="FIT237" s="26"/>
      <c r="FIU237" s="26"/>
      <c r="FIV237" s="26"/>
      <c r="FIW237" s="26"/>
      <c r="FIX237" s="26"/>
      <c r="FIY237" s="26"/>
      <c r="FIZ237" s="26"/>
      <c r="FJA237" s="26"/>
      <c r="FJB237" s="26"/>
      <c r="FJC237" s="26"/>
      <c r="FJD237" s="26"/>
      <c r="FJE237" s="26"/>
      <c r="FJF237" s="26"/>
      <c r="FJG237" s="26"/>
      <c r="FJH237" s="26"/>
      <c r="FJI237" s="26"/>
      <c r="FJJ237" s="26"/>
      <c r="FJK237" s="26"/>
      <c r="FJL237" s="26"/>
      <c r="FJM237" s="26"/>
      <c r="FJN237" s="26"/>
      <c r="FJO237" s="26"/>
      <c r="FJP237" s="26"/>
      <c r="FJQ237" s="26"/>
      <c r="FJR237" s="26"/>
      <c r="FJS237" s="26"/>
      <c r="FJT237" s="26"/>
      <c r="FJU237" s="26"/>
      <c r="FJV237" s="26"/>
      <c r="FJW237" s="26"/>
      <c r="FJX237" s="26"/>
      <c r="FJY237" s="26"/>
      <c r="FJZ237" s="26"/>
      <c r="FKA237" s="26"/>
      <c r="FKB237" s="26"/>
      <c r="FKC237" s="26"/>
      <c r="FKD237" s="26"/>
      <c r="FKE237" s="26"/>
      <c r="FKF237" s="26"/>
      <c r="FKG237" s="26"/>
      <c r="FKH237" s="26"/>
      <c r="FKI237" s="26"/>
      <c r="FKJ237" s="26"/>
      <c r="FKK237" s="26"/>
      <c r="FKL237" s="26"/>
      <c r="FKM237" s="26"/>
      <c r="FKN237" s="26"/>
      <c r="FKO237" s="26"/>
      <c r="FKP237" s="26"/>
      <c r="FKQ237" s="26"/>
      <c r="FKR237" s="26"/>
      <c r="FKS237" s="26"/>
      <c r="FKT237" s="26"/>
      <c r="FKU237" s="26"/>
      <c r="FKV237" s="26"/>
      <c r="FKW237" s="26"/>
      <c r="FKX237" s="26"/>
      <c r="FKY237" s="26"/>
      <c r="FKZ237" s="26"/>
      <c r="FLA237" s="26"/>
      <c r="FLB237" s="26"/>
      <c r="FLC237" s="26"/>
      <c r="FLD237" s="26"/>
      <c r="FLE237" s="26"/>
      <c r="FLF237" s="26"/>
      <c r="FLG237" s="26"/>
      <c r="FLH237" s="26"/>
      <c r="FLI237" s="26"/>
      <c r="FLJ237" s="26"/>
      <c r="FLK237" s="26"/>
      <c r="FLL237" s="26"/>
      <c r="FLM237" s="26"/>
      <c r="FLN237" s="26"/>
      <c r="FLO237" s="26"/>
      <c r="FLP237" s="26"/>
      <c r="FLQ237" s="26"/>
      <c r="FLR237" s="26"/>
      <c r="FLS237" s="26"/>
      <c r="FLT237" s="26"/>
      <c r="FLU237" s="26"/>
      <c r="FLV237" s="26"/>
      <c r="FLW237" s="26"/>
      <c r="FLX237" s="26"/>
      <c r="FLY237" s="26"/>
      <c r="FLZ237" s="26"/>
      <c r="FMA237" s="26"/>
      <c r="FMB237" s="26"/>
      <c r="FMC237" s="26"/>
      <c r="FMD237" s="26"/>
      <c r="FME237" s="26"/>
      <c r="FMF237" s="26"/>
      <c r="FMG237" s="26"/>
      <c r="FMH237" s="26"/>
      <c r="FMI237" s="26"/>
      <c r="FMJ237" s="26"/>
      <c r="FMK237" s="26"/>
      <c r="FML237" s="26"/>
      <c r="FMM237" s="26"/>
      <c r="FMN237" s="26"/>
      <c r="FMO237" s="26"/>
      <c r="FMP237" s="26"/>
      <c r="FMQ237" s="26"/>
      <c r="FMR237" s="26"/>
      <c r="FMS237" s="26"/>
      <c r="FMT237" s="26"/>
      <c r="FMU237" s="26"/>
      <c r="FMV237" s="26"/>
      <c r="FMW237" s="26"/>
      <c r="FMX237" s="26"/>
      <c r="FMY237" s="26"/>
      <c r="FMZ237" s="26"/>
      <c r="FNA237" s="26"/>
      <c r="FNB237" s="26"/>
      <c r="FNC237" s="26"/>
      <c r="FND237" s="26"/>
      <c r="FNE237" s="26"/>
      <c r="FNF237" s="26"/>
      <c r="FNG237" s="26"/>
      <c r="FNH237" s="26"/>
      <c r="FNI237" s="26"/>
      <c r="FNJ237" s="26"/>
      <c r="FNK237" s="26"/>
      <c r="FNL237" s="26"/>
      <c r="FNM237" s="26"/>
      <c r="FNN237" s="26"/>
      <c r="FNO237" s="26"/>
      <c r="FNP237" s="26"/>
      <c r="FNQ237" s="26"/>
      <c r="FNR237" s="26"/>
      <c r="FNS237" s="26"/>
      <c r="FNT237" s="26"/>
      <c r="FNU237" s="26"/>
      <c r="FNV237" s="26"/>
      <c r="FNW237" s="26"/>
      <c r="FNX237" s="26"/>
      <c r="FNY237" s="26"/>
      <c r="FNZ237" s="26"/>
      <c r="FOA237" s="26"/>
      <c r="FOB237" s="26"/>
      <c r="FOC237" s="26"/>
      <c r="FOD237" s="26"/>
      <c r="FOE237" s="26"/>
      <c r="FOF237" s="26"/>
      <c r="FOG237" s="26"/>
      <c r="FOH237" s="26"/>
      <c r="FOI237" s="26"/>
      <c r="FOJ237" s="26"/>
      <c r="FOK237" s="26"/>
      <c r="FOL237" s="26"/>
      <c r="FOM237" s="26"/>
      <c r="FON237" s="26"/>
      <c r="FOO237" s="26"/>
      <c r="FOP237" s="26"/>
      <c r="FOQ237" s="26"/>
      <c r="FOR237" s="26"/>
      <c r="FOS237" s="26"/>
      <c r="FOT237" s="26"/>
      <c r="FOU237" s="26"/>
      <c r="FOV237" s="26"/>
      <c r="FOW237" s="26"/>
      <c r="FOX237" s="26"/>
      <c r="FOY237" s="26"/>
      <c r="FOZ237" s="26"/>
      <c r="FPA237" s="26"/>
      <c r="FPB237" s="26"/>
      <c r="FPC237" s="26"/>
      <c r="FPD237" s="26"/>
      <c r="FPE237" s="26"/>
      <c r="FPF237" s="26"/>
      <c r="FPG237" s="26"/>
      <c r="FPH237" s="26"/>
      <c r="FPI237" s="26"/>
      <c r="FPJ237" s="26"/>
      <c r="FPK237" s="26"/>
      <c r="FPL237" s="26"/>
      <c r="FPM237" s="26"/>
      <c r="FPN237" s="26"/>
      <c r="FPO237" s="26"/>
      <c r="FPP237" s="26"/>
      <c r="FPQ237" s="26"/>
      <c r="FPR237" s="26"/>
      <c r="FPS237" s="26"/>
      <c r="FPT237" s="26"/>
      <c r="FPU237" s="26"/>
      <c r="FPV237" s="26"/>
      <c r="FPW237" s="26"/>
      <c r="FPX237" s="26"/>
      <c r="FPY237" s="26"/>
      <c r="FPZ237" s="26"/>
      <c r="FQA237" s="26"/>
      <c r="FQB237" s="26"/>
      <c r="FQC237" s="26"/>
      <c r="FQD237" s="26"/>
      <c r="FQE237" s="26"/>
      <c r="FQF237" s="26"/>
      <c r="FQG237" s="26"/>
      <c r="FQH237" s="26"/>
      <c r="FQI237" s="26"/>
      <c r="FQJ237" s="26"/>
      <c r="FQK237" s="26"/>
      <c r="FQL237" s="26"/>
      <c r="FQM237" s="26"/>
      <c r="FQN237" s="26"/>
      <c r="FQO237" s="26"/>
      <c r="FQP237" s="26"/>
      <c r="FQQ237" s="26"/>
      <c r="FQR237" s="26"/>
      <c r="FQS237" s="26"/>
      <c r="FQT237" s="26"/>
      <c r="FQU237" s="26"/>
      <c r="FQV237" s="26"/>
      <c r="FQW237" s="26"/>
      <c r="FQX237" s="26"/>
      <c r="FQY237" s="26"/>
      <c r="FQZ237" s="26"/>
      <c r="FRA237" s="26"/>
      <c r="FRB237" s="26"/>
      <c r="FRC237" s="26"/>
      <c r="FRD237" s="26"/>
      <c r="FRE237" s="26"/>
      <c r="FRF237" s="26"/>
      <c r="FRG237" s="26"/>
      <c r="FRH237" s="26"/>
      <c r="FRI237" s="26"/>
      <c r="FRJ237" s="26"/>
      <c r="FRK237" s="26"/>
      <c r="FRL237" s="26"/>
      <c r="FRM237" s="26"/>
      <c r="FRN237" s="26"/>
      <c r="FRO237" s="26"/>
      <c r="FRP237" s="26"/>
      <c r="FRQ237" s="26"/>
      <c r="FRR237" s="26"/>
      <c r="FRS237" s="26"/>
      <c r="FRT237" s="26"/>
      <c r="FRU237" s="26"/>
      <c r="FRV237" s="26"/>
      <c r="FRW237" s="26"/>
      <c r="FRX237" s="26"/>
      <c r="FRY237" s="26"/>
      <c r="FRZ237" s="26"/>
      <c r="FSA237" s="26"/>
      <c r="FSB237" s="26"/>
      <c r="FSC237" s="26"/>
      <c r="FSD237" s="26"/>
      <c r="FSE237" s="26"/>
      <c r="FSF237" s="26"/>
      <c r="FSG237" s="26"/>
      <c r="FSH237" s="26"/>
      <c r="FSI237" s="26"/>
      <c r="FSJ237" s="26"/>
      <c r="FSK237" s="26"/>
      <c r="FSL237" s="26"/>
      <c r="FSM237" s="26"/>
      <c r="FSN237" s="26"/>
      <c r="FSO237" s="26"/>
      <c r="FSP237" s="26"/>
      <c r="FSQ237" s="26"/>
      <c r="FSR237" s="26"/>
      <c r="FSS237" s="26"/>
      <c r="FST237" s="26"/>
      <c r="FSU237" s="26"/>
      <c r="FSV237" s="26"/>
      <c r="FSW237" s="26"/>
      <c r="FSX237" s="26"/>
      <c r="FSY237" s="26"/>
      <c r="FSZ237" s="26"/>
      <c r="FTA237" s="26"/>
      <c r="FTB237" s="26"/>
      <c r="FTC237" s="26"/>
      <c r="FTD237" s="26"/>
      <c r="FTE237" s="26"/>
      <c r="FTF237" s="26"/>
      <c r="FTG237" s="26"/>
      <c r="FTH237" s="26"/>
      <c r="FTI237" s="26"/>
      <c r="FTJ237" s="26"/>
      <c r="FTK237" s="26"/>
      <c r="FTL237" s="26"/>
      <c r="FTM237" s="26"/>
      <c r="FTN237" s="26"/>
      <c r="FTO237" s="26"/>
      <c r="FTP237" s="26"/>
      <c r="FTQ237" s="26"/>
      <c r="FTR237" s="26"/>
      <c r="FTS237" s="26"/>
      <c r="FTT237" s="26"/>
      <c r="FTU237" s="26"/>
      <c r="FTV237" s="26"/>
      <c r="FTW237" s="26"/>
      <c r="FTX237" s="26"/>
      <c r="FTY237" s="26"/>
      <c r="FTZ237" s="26"/>
      <c r="FUA237" s="26"/>
      <c r="FUB237" s="26"/>
      <c r="FUC237" s="26"/>
      <c r="FUD237" s="26"/>
      <c r="FUE237" s="26"/>
      <c r="FUF237" s="26"/>
      <c r="FUG237" s="26"/>
      <c r="FUH237" s="26"/>
      <c r="FUI237" s="26"/>
      <c r="FUJ237" s="26"/>
      <c r="FUK237" s="26"/>
      <c r="FUL237" s="26"/>
      <c r="FUM237" s="26"/>
      <c r="FUN237" s="26"/>
      <c r="FUO237" s="26"/>
      <c r="FUP237" s="26"/>
      <c r="FUQ237" s="26"/>
      <c r="FUR237" s="26"/>
      <c r="FUS237" s="26"/>
      <c r="FUT237" s="26"/>
      <c r="FUU237" s="26"/>
      <c r="FUV237" s="26"/>
      <c r="FUW237" s="26"/>
      <c r="FUX237" s="26"/>
      <c r="FUY237" s="26"/>
      <c r="FUZ237" s="26"/>
      <c r="FVA237" s="26"/>
      <c r="FVB237" s="26"/>
      <c r="FVC237" s="26"/>
      <c r="FVD237" s="26"/>
      <c r="FVE237" s="26"/>
      <c r="FVF237" s="26"/>
      <c r="FVG237" s="26"/>
      <c r="FVH237" s="26"/>
      <c r="FVI237" s="26"/>
      <c r="FVJ237" s="26"/>
      <c r="FVK237" s="26"/>
      <c r="FVL237" s="26"/>
      <c r="FVM237" s="26"/>
      <c r="FVN237" s="26"/>
      <c r="FVO237" s="26"/>
      <c r="FVP237" s="26"/>
      <c r="FVQ237" s="26"/>
      <c r="FVR237" s="26"/>
      <c r="FVS237" s="26"/>
      <c r="FVT237" s="26"/>
      <c r="FVU237" s="26"/>
      <c r="FVV237" s="26"/>
      <c r="FVW237" s="26"/>
      <c r="FVX237" s="26"/>
      <c r="FVY237" s="26"/>
      <c r="FVZ237" s="26"/>
      <c r="FWA237" s="26"/>
      <c r="FWB237" s="26"/>
      <c r="FWC237" s="26"/>
      <c r="FWD237" s="26"/>
      <c r="FWE237" s="26"/>
      <c r="FWF237" s="26"/>
      <c r="FWG237" s="26"/>
      <c r="FWH237" s="26"/>
      <c r="FWI237" s="26"/>
      <c r="FWJ237" s="26"/>
      <c r="FWK237" s="26"/>
      <c r="FWL237" s="26"/>
      <c r="FWM237" s="26"/>
      <c r="FWN237" s="26"/>
      <c r="FWO237" s="26"/>
      <c r="FWP237" s="26"/>
      <c r="FWQ237" s="26"/>
      <c r="FWR237" s="26"/>
      <c r="FWS237" s="26"/>
      <c r="FWT237" s="26"/>
      <c r="FWU237" s="26"/>
      <c r="FWV237" s="26"/>
      <c r="FWW237" s="26"/>
      <c r="FWX237" s="26"/>
      <c r="FWY237" s="26"/>
      <c r="FWZ237" s="26"/>
      <c r="FXA237" s="26"/>
      <c r="FXB237" s="26"/>
      <c r="FXC237" s="26"/>
      <c r="FXD237" s="26"/>
      <c r="FXE237" s="26"/>
      <c r="FXF237" s="26"/>
      <c r="FXG237" s="26"/>
      <c r="FXH237" s="26"/>
      <c r="FXI237" s="26"/>
      <c r="FXJ237" s="26"/>
      <c r="FXK237" s="26"/>
      <c r="FXL237" s="26"/>
      <c r="FXM237" s="26"/>
      <c r="FXN237" s="26"/>
      <c r="FXO237" s="26"/>
      <c r="FXP237" s="26"/>
      <c r="FXQ237" s="26"/>
      <c r="FXR237" s="26"/>
      <c r="FXS237" s="26"/>
      <c r="FXT237" s="26"/>
      <c r="FXU237" s="26"/>
      <c r="FXV237" s="26"/>
      <c r="FXW237" s="26"/>
      <c r="FXX237" s="26"/>
      <c r="FXY237" s="26"/>
      <c r="FXZ237" s="26"/>
      <c r="FYA237" s="26"/>
      <c r="FYB237" s="26"/>
      <c r="FYC237" s="26"/>
      <c r="FYD237" s="26"/>
      <c r="FYE237" s="26"/>
      <c r="FYF237" s="26"/>
      <c r="FYG237" s="26"/>
      <c r="FYH237" s="26"/>
      <c r="FYI237" s="26"/>
      <c r="FYJ237" s="26"/>
      <c r="FYK237" s="26"/>
      <c r="FYL237" s="26"/>
      <c r="FYM237" s="26"/>
      <c r="FYN237" s="26"/>
      <c r="FYO237" s="26"/>
      <c r="FYP237" s="26"/>
      <c r="FYQ237" s="26"/>
      <c r="FYR237" s="26"/>
      <c r="FYS237" s="26"/>
      <c r="FYT237" s="26"/>
      <c r="FYU237" s="26"/>
      <c r="FYV237" s="26"/>
      <c r="FYW237" s="26"/>
      <c r="FYX237" s="26"/>
      <c r="FYY237" s="26"/>
      <c r="FYZ237" s="26"/>
      <c r="FZA237" s="26"/>
      <c r="FZB237" s="26"/>
      <c r="FZC237" s="26"/>
      <c r="FZD237" s="26"/>
      <c r="FZE237" s="26"/>
      <c r="FZF237" s="26"/>
      <c r="FZG237" s="26"/>
      <c r="FZH237" s="26"/>
      <c r="FZI237" s="26"/>
      <c r="FZJ237" s="26"/>
      <c r="FZK237" s="26"/>
      <c r="FZL237" s="26"/>
      <c r="FZM237" s="26"/>
      <c r="FZN237" s="26"/>
      <c r="FZO237" s="26"/>
      <c r="FZP237" s="26"/>
      <c r="FZQ237" s="26"/>
      <c r="FZR237" s="26"/>
      <c r="FZS237" s="26"/>
      <c r="FZT237" s="26"/>
      <c r="FZU237" s="26"/>
      <c r="FZV237" s="26"/>
      <c r="FZW237" s="26"/>
      <c r="FZX237" s="26"/>
      <c r="FZY237" s="26"/>
      <c r="FZZ237" s="26"/>
      <c r="GAA237" s="26"/>
      <c r="GAB237" s="26"/>
      <c r="GAC237" s="26"/>
      <c r="GAD237" s="26"/>
      <c r="GAE237" s="26"/>
      <c r="GAF237" s="26"/>
      <c r="GAG237" s="26"/>
      <c r="GAH237" s="26"/>
      <c r="GAI237" s="26"/>
      <c r="GAJ237" s="26"/>
      <c r="GAK237" s="26"/>
      <c r="GAL237" s="26"/>
      <c r="GAM237" s="26"/>
      <c r="GAN237" s="26"/>
      <c r="GAO237" s="26"/>
      <c r="GAP237" s="26"/>
      <c r="GAQ237" s="26"/>
      <c r="GAR237" s="26"/>
      <c r="GAS237" s="26"/>
      <c r="GAT237" s="26"/>
      <c r="GAU237" s="26"/>
      <c r="GAV237" s="26"/>
      <c r="GAW237" s="26"/>
      <c r="GAX237" s="26"/>
      <c r="GAY237" s="26"/>
      <c r="GAZ237" s="26"/>
      <c r="GBA237" s="26"/>
      <c r="GBB237" s="26"/>
      <c r="GBC237" s="26"/>
      <c r="GBD237" s="26"/>
      <c r="GBE237" s="26"/>
      <c r="GBF237" s="26"/>
      <c r="GBG237" s="26"/>
      <c r="GBH237" s="26"/>
      <c r="GBI237" s="26"/>
      <c r="GBJ237" s="26"/>
      <c r="GBK237" s="26"/>
      <c r="GBL237" s="26"/>
      <c r="GBM237" s="26"/>
      <c r="GBN237" s="26"/>
      <c r="GBO237" s="26"/>
      <c r="GBP237" s="26"/>
      <c r="GBQ237" s="26"/>
      <c r="GBR237" s="26"/>
      <c r="GBS237" s="26"/>
      <c r="GBT237" s="26"/>
      <c r="GBU237" s="26"/>
      <c r="GBV237" s="26"/>
      <c r="GBW237" s="26"/>
      <c r="GBX237" s="26"/>
      <c r="GBY237" s="26"/>
      <c r="GBZ237" s="26"/>
      <c r="GCA237" s="26"/>
      <c r="GCB237" s="26"/>
      <c r="GCC237" s="26"/>
      <c r="GCD237" s="26"/>
      <c r="GCE237" s="26"/>
      <c r="GCF237" s="26"/>
      <c r="GCG237" s="26"/>
      <c r="GCH237" s="26"/>
      <c r="GCI237" s="26"/>
      <c r="GCJ237" s="26"/>
      <c r="GCK237" s="26"/>
      <c r="GCL237" s="26"/>
      <c r="GCM237" s="26"/>
      <c r="GCN237" s="26"/>
      <c r="GCO237" s="26"/>
      <c r="GCP237" s="26"/>
      <c r="GCQ237" s="26"/>
      <c r="GCR237" s="26"/>
      <c r="GCS237" s="26"/>
      <c r="GCT237" s="26"/>
      <c r="GCU237" s="26"/>
      <c r="GCV237" s="26"/>
      <c r="GCW237" s="26"/>
      <c r="GCX237" s="26"/>
      <c r="GCY237" s="26"/>
      <c r="GCZ237" s="26"/>
      <c r="GDA237" s="26"/>
      <c r="GDB237" s="26"/>
      <c r="GDC237" s="26"/>
      <c r="GDD237" s="26"/>
      <c r="GDE237" s="26"/>
      <c r="GDF237" s="26"/>
      <c r="GDG237" s="26"/>
      <c r="GDH237" s="26"/>
      <c r="GDI237" s="26"/>
      <c r="GDJ237" s="26"/>
      <c r="GDK237" s="26"/>
      <c r="GDL237" s="26"/>
      <c r="GDM237" s="26"/>
      <c r="GDN237" s="26"/>
      <c r="GDO237" s="26"/>
      <c r="GDP237" s="26"/>
      <c r="GDQ237" s="26"/>
      <c r="GDR237" s="26"/>
      <c r="GDS237" s="26"/>
      <c r="GDT237" s="26"/>
      <c r="GDU237" s="26"/>
      <c r="GDV237" s="26"/>
      <c r="GDW237" s="26"/>
      <c r="GDX237" s="26"/>
      <c r="GDY237" s="26"/>
      <c r="GDZ237" s="26"/>
      <c r="GEA237" s="26"/>
      <c r="GEB237" s="26"/>
      <c r="GEC237" s="26"/>
      <c r="GED237" s="26"/>
      <c r="GEE237" s="26"/>
      <c r="GEF237" s="26"/>
      <c r="GEG237" s="26"/>
      <c r="GEH237" s="26"/>
      <c r="GEI237" s="26"/>
      <c r="GEJ237" s="26"/>
      <c r="GEK237" s="26"/>
      <c r="GEL237" s="26"/>
      <c r="GEM237" s="26"/>
      <c r="GEN237" s="26"/>
      <c r="GEO237" s="26"/>
      <c r="GEP237" s="26"/>
      <c r="GEQ237" s="26"/>
      <c r="GER237" s="26"/>
      <c r="GES237" s="26"/>
      <c r="GET237" s="26"/>
      <c r="GEU237" s="26"/>
      <c r="GEV237" s="26"/>
      <c r="GEW237" s="26"/>
      <c r="GEX237" s="26"/>
      <c r="GEY237" s="26"/>
      <c r="GEZ237" s="26"/>
      <c r="GFA237" s="26"/>
      <c r="GFB237" s="26"/>
      <c r="GFC237" s="26"/>
      <c r="GFD237" s="26"/>
      <c r="GFE237" s="26"/>
      <c r="GFF237" s="26"/>
      <c r="GFG237" s="26"/>
      <c r="GFH237" s="26"/>
      <c r="GFI237" s="26"/>
      <c r="GFJ237" s="26"/>
      <c r="GFK237" s="26"/>
      <c r="GFL237" s="26"/>
      <c r="GFM237" s="26"/>
      <c r="GFN237" s="26"/>
      <c r="GFO237" s="26"/>
      <c r="GFP237" s="26"/>
      <c r="GFQ237" s="26"/>
      <c r="GFR237" s="26"/>
      <c r="GFS237" s="26"/>
      <c r="GFT237" s="26"/>
      <c r="GFU237" s="26"/>
      <c r="GFV237" s="26"/>
      <c r="GFW237" s="26"/>
      <c r="GFX237" s="26"/>
      <c r="GFY237" s="26"/>
      <c r="GFZ237" s="26"/>
      <c r="GGA237" s="26"/>
      <c r="GGB237" s="26"/>
      <c r="GGC237" s="26"/>
      <c r="GGD237" s="26"/>
      <c r="GGE237" s="26"/>
      <c r="GGF237" s="26"/>
      <c r="GGG237" s="26"/>
      <c r="GGH237" s="26"/>
      <c r="GGI237" s="26"/>
      <c r="GGJ237" s="26"/>
      <c r="GGK237" s="26"/>
      <c r="GGL237" s="26"/>
      <c r="GGM237" s="26"/>
      <c r="GGN237" s="26"/>
      <c r="GGO237" s="26"/>
      <c r="GGP237" s="26"/>
      <c r="GGQ237" s="26"/>
      <c r="GGR237" s="26"/>
      <c r="GGS237" s="26"/>
      <c r="GGT237" s="26"/>
      <c r="GGU237" s="26"/>
      <c r="GGV237" s="26"/>
      <c r="GGW237" s="26"/>
      <c r="GGX237" s="26"/>
      <c r="GGY237" s="26"/>
      <c r="GGZ237" s="26"/>
      <c r="GHA237" s="26"/>
      <c r="GHB237" s="26"/>
      <c r="GHC237" s="26"/>
      <c r="GHD237" s="26"/>
      <c r="GHE237" s="26"/>
      <c r="GHF237" s="26"/>
      <c r="GHG237" s="26"/>
      <c r="GHH237" s="26"/>
      <c r="GHI237" s="26"/>
      <c r="GHJ237" s="26"/>
      <c r="GHK237" s="26"/>
      <c r="GHL237" s="26"/>
      <c r="GHM237" s="26"/>
      <c r="GHN237" s="26"/>
      <c r="GHO237" s="26"/>
      <c r="GHP237" s="26"/>
      <c r="GHQ237" s="26"/>
      <c r="GHR237" s="26"/>
      <c r="GHS237" s="26"/>
      <c r="GHT237" s="26"/>
      <c r="GHU237" s="26"/>
      <c r="GHV237" s="26"/>
      <c r="GHW237" s="26"/>
      <c r="GHX237" s="26"/>
      <c r="GHY237" s="26"/>
      <c r="GHZ237" s="26"/>
      <c r="GIA237" s="26"/>
      <c r="GIB237" s="26"/>
      <c r="GIC237" s="26"/>
      <c r="GID237" s="26"/>
      <c r="GIE237" s="26"/>
      <c r="GIF237" s="26"/>
      <c r="GIG237" s="26"/>
      <c r="GIH237" s="26"/>
      <c r="GII237" s="26"/>
      <c r="GIJ237" s="26"/>
      <c r="GIK237" s="26"/>
      <c r="GIL237" s="26"/>
      <c r="GIM237" s="26"/>
      <c r="GIN237" s="26"/>
      <c r="GIO237" s="26"/>
      <c r="GIP237" s="26"/>
      <c r="GIQ237" s="26"/>
      <c r="GIR237" s="26"/>
      <c r="GIS237" s="26"/>
      <c r="GIT237" s="26"/>
      <c r="GIU237" s="26"/>
      <c r="GIV237" s="26"/>
      <c r="GIW237" s="26"/>
      <c r="GIX237" s="26"/>
      <c r="GIY237" s="26"/>
      <c r="GIZ237" s="26"/>
      <c r="GJA237" s="26"/>
      <c r="GJB237" s="26"/>
      <c r="GJC237" s="26"/>
      <c r="GJD237" s="26"/>
      <c r="GJE237" s="26"/>
      <c r="GJF237" s="26"/>
      <c r="GJG237" s="26"/>
      <c r="GJH237" s="26"/>
      <c r="GJI237" s="26"/>
      <c r="GJJ237" s="26"/>
      <c r="GJK237" s="26"/>
      <c r="GJL237" s="26"/>
      <c r="GJM237" s="26"/>
      <c r="GJN237" s="26"/>
      <c r="GJO237" s="26"/>
      <c r="GJP237" s="26"/>
      <c r="GJQ237" s="26"/>
      <c r="GJR237" s="26"/>
      <c r="GJS237" s="26"/>
      <c r="GJT237" s="26"/>
      <c r="GJU237" s="26"/>
      <c r="GJV237" s="26"/>
      <c r="GJW237" s="26"/>
      <c r="GJX237" s="26"/>
      <c r="GJY237" s="26"/>
      <c r="GJZ237" s="26"/>
      <c r="GKA237" s="26"/>
      <c r="GKB237" s="26"/>
      <c r="GKC237" s="26"/>
      <c r="GKD237" s="26"/>
      <c r="GKE237" s="26"/>
      <c r="GKF237" s="26"/>
      <c r="GKG237" s="26"/>
      <c r="GKH237" s="26"/>
      <c r="GKI237" s="26"/>
      <c r="GKJ237" s="26"/>
      <c r="GKK237" s="26"/>
      <c r="GKL237" s="26"/>
      <c r="GKM237" s="26"/>
      <c r="GKN237" s="26"/>
      <c r="GKO237" s="26"/>
      <c r="GKP237" s="26"/>
      <c r="GKQ237" s="26"/>
      <c r="GKR237" s="26"/>
      <c r="GKS237" s="26"/>
      <c r="GKT237" s="26"/>
      <c r="GKU237" s="26"/>
      <c r="GKV237" s="26"/>
      <c r="GKW237" s="26"/>
      <c r="GKX237" s="26"/>
      <c r="GKY237" s="26"/>
      <c r="GKZ237" s="26"/>
      <c r="GLA237" s="26"/>
      <c r="GLB237" s="26"/>
      <c r="GLC237" s="26"/>
      <c r="GLD237" s="26"/>
      <c r="GLE237" s="26"/>
      <c r="GLF237" s="26"/>
      <c r="GLG237" s="26"/>
      <c r="GLH237" s="26"/>
      <c r="GLI237" s="26"/>
      <c r="GLJ237" s="26"/>
      <c r="GLK237" s="26"/>
      <c r="GLL237" s="26"/>
      <c r="GLM237" s="26"/>
      <c r="GLN237" s="26"/>
      <c r="GLO237" s="26"/>
      <c r="GLP237" s="26"/>
      <c r="GLQ237" s="26"/>
      <c r="GLR237" s="26"/>
      <c r="GLS237" s="26"/>
      <c r="GLT237" s="26"/>
      <c r="GLU237" s="26"/>
      <c r="GLV237" s="26"/>
      <c r="GLW237" s="26"/>
      <c r="GLX237" s="26"/>
      <c r="GLY237" s="26"/>
      <c r="GLZ237" s="26"/>
      <c r="GMA237" s="26"/>
      <c r="GMB237" s="26"/>
      <c r="GMC237" s="26"/>
      <c r="GMD237" s="26"/>
      <c r="GME237" s="26"/>
      <c r="GMF237" s="26"/>
      <c r="GMG237" s="26"/>
      <c r="GMH237" s="26"/>
      <c r="GMI237" s="26"/>
      <c r="GMJ237" s="26"/>
      <c r="GMK237" s="26"/>
      <c r="GML237" s="26"/>
      <c r="GMM237" s="26"/>
      <c r="GMN237" s="26"/>
      <c r="GMO237" s="26"/>
      <c r="GMP237" s="26"/>
      <c r="GMQ237" s="26"/>
      <c r="GMR237" s="26"/>
      <c r="GMS237" s="26"/>
      <c r="GMT237" s="26"/>
      <c r="GMU237" s="26"/>
      <c r="GMV237" s="26"/>
      <c r="GMW237" s="26"/>
      <c r="GMX237" s="26"/>
      <c r="GMY237" s="26"/>
      <c r="GMZ237" s="26"/>
      <c r="GNA237" s="26"/>
      <c r="GNB237" s="26"/>
      <c r="GNC237" s="26"/>
      <c r="GND237" s="26"/>
      <c r="GNE237" s="26"/>
      <c r="GNF237" s="26"/>
      <c r="GNG237" s="26"/>
      <c r="GNH237" s="26"/>
      <c r="GNI237" s="26"/>
      <c r="GNJ237" s="26"/>
      <c r="GNK237" s="26"/>
      <c r="GNL237" s="26"/>
      <c r="GNM237" s="26"/>
      <c r="GNN237" s="26"/>
      <c r="GNO237" s="26"/>
      <c r="GNP237" s="26"/>
      <c r="GNQ237" s="26"/>
      <c r="GNR237" s="26"/>
      <c r="GNS237" s="26"/>
      <c r="GNT237" s="26"/>
      <c r="GNU237" s="26"/>
      <c r="GNV237" s="26"/>
      <c r="GNW237" s="26"/>
      <c r="GNX237" s="26"/>
      <c r="GNY237" s="26"/>
      <c r="GNZ237" s="26"/>
      <c r="GOA237" s="26"/>
      <c r="GOB237" s="26"/>
      <c r="GOC237" s="26"/>
      <c r="GOD237" s="26"/>
      <c r="GOE237" s="26"/>
      <c r="GOF237" s="26"/>
      <c r="GOG237" s="26"/>
      <c r="GOH237" s="26"/>
      <c r="GOI237" s="26"/>
      <c r="GOJ237" s="26"/>
      <c r="GOK237" s="26"/>
      <c r="GOL237" s="26"/>
      <c r="GOM237" s="26"/>
      <c r="GON237" s="26"/>
      <c r="GOO237" s="26"/>
      <c r="GOP237" s="26"/>
      <c r="GOQ237" s="26"/>
      <c r="GOR237" s="26"/>
      <c r="GOS237" s="26"/>
      <c r="GOT237" s="26"/>
      <c r="GOU237" s="26"/>
      <c r="GOV237" s="26"/>
      <c r="GOW237" s="26"/>
      <c r="GOX237" s="26"/>
      <c r="GOY237" s="26"/>
      <c r="GOZ237" s="26"/>
      <c r="GPA237" s="26"/>
      <c r="GPB237" s="26"/>
      <c r="GPC237" s="26"/>
      <c r="GPD237" s="26"/>
      <c r="GPE237" s="26"/>
      <c r="GPF237" s="26"/>
      <c r="GPG237" s="26"/>
      <c r="GPH237" s="26"/>
      <c r="GPI237" s="26"/>
      <c r="GPJ237" s="26"/>
      <c r="GPK237" s="26"/>
      <c r="GPL237" s="26"/>
      <c r="GPM237" s="26"/>
      <c r="GPN237" s="26"/>
      <c r="GPO237" s="26"/>
      <c r="GPP237" s="26"/>
      <c r="GPQ237" s="26"/>
      <c r="GPR237" s="26"/>
      <c r="GPS237" s="26"/>
      <c r="GPT237" s="26"/>
      <c r="GPU237" s="26"/>
      <c r="GPV237" s="26"/>
      <c r="GPW237" s="26"/>
      <c r="GPX237" s="26"/>
      <c r="GPY237" s="26"/>
      <c r="GPZ237" s="26"/>
      <c r="GQA237" s="26"/>
      <c r="GQB237" s="26"/>
      <c r="GQC237" s="26"/>
      <c r="GQD237" s="26"/>
      <c r="GQE237" s="26"/>
      <c r="GQF237" s="26"/>
      <c r="GQG237" s="26"/>
      <c r="GQH237" s="26"/>
      <c r="GQI237" s="26"/>
      <c r="GQJ237" s="26"/>
      <c r="GQK237" s="26"/>
      <c r="GQL237" s="26"/>
      <c r="GQM237" s="26"/>
      <c r="GQN237" s="26"/>
      <c r="GQO237" s="26"/>
      <c r="GQP237" s="26"/>
      <c r="GQQ237" s="26"/>
      <c r="GQR237" s="26"/>
      <c r="GQS237" s="26"/>
      <c r="GQT237" s="26"/>
      <c r="GQU237" s="26"/>
      <c r="GQV237" s="26"/>
      <c r="GQW237" s="26"/>
      <c r="GQX237" s="26"/>
      <c r="GQY237" s="26"/>
      <c r="GQZ237" s="26"/>
      <c r="GRA237" s="26"/>
      <c r="GRB237" s="26"/>
      <c r="GRC237" s="26"/>
      <c r="GRD237" s="26"/>
      <c r="GRE237" s="26"/>
      <c r="GRF237" s="26"/>
      <c r="GRG237" s="26"/>
      <c r="GRH237" s="26"/>
      <c r="GRI237" s="26"/>
      <c r="GRJ237" s="26"/>
      <c r="GRK237" s="26"/>
      <c r="GRL237" s="26"/>
      <c r="GRM237" s="26"/>
      <c r="GRN237" s="26"/>
      <c r="GRO237" s="26"/>
      <c r="GRP237" s="26"/>
      <c r="GRQ237" s="26"/>
      <c r="GRR237" s="26"/>
      <c r="GRS237" s="26"/>
      <c r="GRT237" s="26"/>
      <c r="GRU237" s="26"/>
      <c r="GRV237" s="26"/>
      <c r="GRW237" s="26"/>
      <c r="GRX237" s="26"/>
      <c r="GRY237" s="26"/>
      <c r="GRZ237" s="26"/>
      <c r="GSA237" s="26"/>
      <c r="GSB237" s="26"/>
      <c r="GSC237" s="26"/>
      <c r="GSD237" s="26"/>
      <c r="GSE237" s="26"/>
      <c r="GSF237" s="26"/>
      <c r="GSG237" s="26"/>
      <c r="GSH237" s="26"/>
      <c r="GSI237" s="26"/>
      <c r="GSJ237" s="26"/>
      <c r="GSK237" s="26"/>
      <c r="GSL237" s="26"/>
      <c r="GSM237" s="26"/>
      <c r="GSN237" s="26"/>
      <c r="GSO237" s="26"/>
      <c r="GSP237" s="26"/>
      <c r="GSQ237" s="26"/>
      <c r="GSR237" s="26"/>
      <c r="GSS237" s="26"/>
      <c r="GST237" s="26"/>
      <c r="GSU237" s="26"/>
      <c r="GSV237" s="26"/>
      <c r="GSW237" s="26"/>
      <c r="GSX237" s="26"/>
      <c r="GSY237" s="26"/>
      <c r="GSZ237" s="26"/>
      <c r="GTA237" s="26"/>
      <c r="GTB237" s="26"/>
      <c r="GTC237" s="26"/>
      <c r="GTD237" s="26"/>
      <c r="GTE237" s="26"/>
      <c r="GTF237" s="26"/>
      <c r="GTG237" s="26"/>
      <c r="GTH237" s="26"/>
      <c r="GTI237" s="26"/>
      <c r="GTJ237" s="26"/>
      <c r="GTK237" s="26"/>
      <c r="GTL237" s="26"/>
      <c r="GTM237" s="26"/>
      <c r="GTN237" s="26"/>
      <c r="GTO237" s="26"/>
      <c r="GTP237" s="26"/>
      <c r="GTQ237" s="26"/>
      <c r="GTR237" s="26"/>
      <c r="GTS237" s="26"/>
      <c r="GTT237" s="26"/>
      <c r="GTU237" s="26"/>
      <c r="GTV237" s="26"/>
      <c r="GTW237" s="26"/>
      <c r="GTX237" s="26"/>
      <c r="GTY237" s="26"/>
      <c r="GTZ237" s="26"/>
      <c r="GUA237" s="26"/>
      <c r="GUB237" s="26"/>
      <c r="GUC237" s="26"/>
      <c r="GUD237" s="26"/>
      <c r="GUE237" s="26"/>
      <c r="GUF237" s="26"/>
      <c r="GUG237" s="26"/>
      <c r="GUH237" s="26"/>
      <c r="GUI237" s="26"/>
      <c r="GUJ237" s="26"/>
      <c r="GUK237" s="26"/>
      <c r="GUL237" s="26"/>
      <c r="GUM237" s="26"/>
      <c r="GUN237" s="26"/>
      <c r="GUO237" s="26"/>
      <c r="GUP237" s="26"/>
      <c r="GUQ237" s="26"/>
      <c r="GUR237" s="26"/>
      <c r="GUS237" s="26"/>
      <c r="GUT237" s="26"/>
      <c r="GUU237" s="26"/>
      <c r="GUV237" s="26"/>
      <c r="GUW237" s="26"/>
      <c r="GUX237" s="26"/>
      <c r="GUY237" s="26"/>
      <c r="GUZ237" s="26"/>
      <c r="GVA237" s="26"/>
      <c r="GVB237" s="26"/>
      <c r="GVC237" s="26"/>
      <c r="GVD237" s="26"/>
      <c r="GVE237" s="26"/>
      <c r="GVF237" s="26"/>
      <c r="GVG237" s="26"/>
      <c r="GVH237" s="26"/>
      <c r="GVI237" s="26"/>
      <c r="GVJ237" s="26"/>
      <c r="GVK237" s="26"/>
      <c r="GVL237" s="26"/>
      <c r="GVM237" s="26"/>
      <c r="GVN237" s="26"/>
      <c r="GVO237" s="26"/>
      <c r="GVP237" s="26"/>
      <c r="GVQ237" s="26"/>
      <c r="GVR237" s="26"/>
      <c r="GVS237" s="26"/>
      <c r="GVT237" s="26"/>
      <c r="GVU237" s="26"/>
      <c r="GVV237" s="26"/>
      <c r="GVW237" s="26"/>
      <c r="GVX237" s="26"/>
      <c r="GVY237" s="26"/>
      <c r="GVZ237" s="26"/>
      <c r="GWA237" s="26"/>
      <c r="GWB237" s="26"/>
      <c r="GWC237" s="26"/>
      <c r="GWD237" s="26"/>
      <c r="GWE237" s="26"/>
      <c r="GWF237" s="26"/>
      <c r="GWG237" s="26"/>
      <c r="GWH237" s="26"/>
      <c r="GWI237" s="26"/>
      <c r="GWJ237" s="26"/>
      <c r="GWK237" s="26"/>
      <c r="GWL237" s="26"/>
      <c r="GWM237" s="26"/>
      <c r="GWN237" s="26"/>
      <c r="GWO237" s="26"/>
      <c r="GWP237" s="26"/>
      <c r="GWQ237" s="26"/>
      <c r="GWR237" s="26"/>
      <c r="GWS237" s="26"/>
      <c r="GWT237" s="26"/>
      <c r="GWU237" s="26"/>
      <c r="GWV237" s="26"/>
      <c r="GWW237" s="26"/>
      <c r="GWX237" s="26"/>
      <c r="GWY237" s="26"/>
      <c r="GWZ237" s="26"/>
      <c r="GXA237" s="26"/>
      <c r="GXB237" s="26"/>
      <c r="GXC237" s="26"/>
      <c r="GXD237" s="26"/>
      <c r="GXE237" s="26"/>
      <c r="GXF237" s="26"/>
      <c r="GXG237" s="26"/>
      <c r="GXH237" s="26"/>
      <c r="GXI237" s="26"/>
      <c r="GXJ237" s="26"/>
      <c r="GXK237" s="26"/>
      <c r="GXL237" s="26"/>
      <c r="GXM237" s="26"/>
      <c r="GXN237" s="26"/>
      <c r="GXO237" s="26"/>
      <c r="GXP237" s="26"/>
      <c r="GXQ237" s="26"/>
      <c r="GXR237" s="26"/>
      <c r="GXS237" s="26"/>
      <c r="GXT237" s="26"/>
      <c r="GXU237" s="26"/>
      <c r="GXV237" s="26"/>
      <c r="GXW237" s="26"/>
      <c r="GXX237" s="26"/>
      <c r="GXY237" s="26"/>
      <c r="GXZ237" s="26"/>
      <c r="GYA237" s="26"/>
      <c r="GYB237" s="26"/>
      <c r="GYC237" s="26"/>
      <c r="GYD237" s="26"/>
      <c r="GYE237" s="26"/>
      <c r="GYF237" s="26"/>
      <c r="GYG237" s="26"/>
      <c r="GYH237" s="26"/>
      <c r="GYI237" s="26"/>
      <c r="GYJ237" s="26"/>
      <c r="GYK237" s="26"/>
      <c r="GYL237" s="26"/>
      <c r="GYM237" s="26"/>
      <c r="GYN237" s="26"/>
      <c r="GYO237" s="26"/>
      <c r="GYP237" s="26"/>
      <c r="GYQ237" s="26"/>
      <c r="GYR237" s="26"/>
      <c r="GYS237" s="26"/>
      <c r="GYT237" s="26"/>
      <c r="GYU237" s="26"/>
      <c r="GYV237" s="26"/>
      <c r="GYW237" s="26"/>
      <c r="GYX237" s="26"/>
      <c r="GYY237" s="26"/>
      <c r="GYZ237" s="26"/>
      <c r="GZA237" s="26"/>
      <c r="GZB237" s="26"/>
      <c r="GZC237" s="26"/>
      <c r="GZD237" s="26"/>
      <c r="GZE237" s="26"/>
      <c r="GZF237" s="26"/>
      <c r="GZG237" s="26"/>
      <c r="GZH237" s="26"/>
      <c r="GZI237" s="26"/>
      <c r="GZJ237" s="26"/>
      <c r="GZK237" s="26"/>
      <c r="GZL237" s="26"/>
      <c r="GZM237" s="26"/>
      <c r="GZN237" s="26"/>
      <c r="GZO237" s="26"/>
      <c r="GZP237" s="26"/>
      <c r="GZQ237" s="26"/>
      <c r="GZR237" s="26"/>
      <c r="GZS237" s="26"/>
      <c r="GZT237" s="26"/>
      <c r="GZU237" s="26"/>
      <c r="GZV237" s="26"/>
      <c r="GZW237" s="26"/>
      <c r="GZX237" s="26"/>
      <c r="GZY237" s="26"/>
      <c r="GZZ237" s="26"/>
      <c r="HAA237" s="26"/>
      <c r="HAB237" s="26"/>
      <c r="HAC237" s="26"/>
      <c r="HAD237" s="26"/>
      <c r="HAE237" s="26"/>
      <c r="HAF237" s="26"/>
      <c r="HAG237" s="26"/>
      <c r="HAH237" s="26"/>
      <c r="HAI237" s="26"/>
      <c r="HAJ237" s="26"/>
      <c r="HAK237" s="26"/>
      <c r="HAL237" s="26"/>
      <c r="HAM237" s="26"/>
      <c r="HAN237" s="26"/>
      <c r="HAO237" s="26"/>
      <c r="HAP237" s="26"/>
      <c r="HAQ237" s="26"/>
      <c r="HAR237" s="26"/>
      <c r="HAS237" s="26"/>
      <c r="HAT237" s="26"/>
      <c r="HAU237" s="26"/>
      <c r="HAV237" s="26"/>
      <c r="HAW237" s="26"/>
      <c r="HAX237" s="26"/>
      <c r="HAY237" s="26"/>
      <c r="HAZ237" s="26"/>
      <c r="HBA237" s="26"/>
      <c r="HBB237" s="26"/>
      <c r="HBC237" s="26"/>
      <c r="HBD237" s="26"/>
      <c r="HBE237" s="26"/>
      <c r="HBF237" s="26"/>
      <c r="HBG237" s="26"/>
      <c r="HBH237" s="26"/>
      <c r="HBI237" s="26"/>
      <c r="HBJ237" s="26"/>
      <c r="HBK237" s="26"/>
      <c r="HBL237" s="26"/>
      <c r="HBM237" s="26"/>
      <c r="HBN237" s="26"/>
      <c r="HBO237" s="26"/>
      <c r="HBP237" s="26"/>
      <c r="HBQ237" s="26"/>
      <c r="HBR237" s="26"/>
      <c r="HBS237" s="26"/>
      <c r="HBT237" s="26"/>
      <c r="HBU237" s="26"/>
      <c r="HBV237" s="26"/>
      <c r="HBW237" s="26"/>
      <c r="HBX237" s="26"/>
      <c r="HBY237" s="26"/>
      <c r="HBZ237" s="26"/>
      <c r="HCA237" s="26"/>
      <c r="HCB237" s="26"/>
      <c r="HCC237" s="26"/>
      <c r="HCD237" s="26"/>
      <c r="HCE237" s="26"/>
      <c r="HCF237" s="26"/>
      <c r="HCG237" s="26"/>
      <c r="HCH237" s="26"/>
      <c r="HCI237" s="26"/>
      <c r="HCJ237" s="26"/>
      <c r="HCK237" s="26"/>
      <c r="HCL237" s="26"/>
      <c r="HCM237" s="26"/>
      <c r="HCN237" s="26"/>
      <c r="HCO237" s="26"/>
      <c r="HCP237" s="26"/>
      <c r="HCQ237" s="26"/>
      <c r="HCR237" s="26"/>
      <c r="HCS237" s="26"/>
      <c r="HCT237" s="26"/>
      <c r="HCU237" s="26"/>
      <c r="HCV237" s="26"/>
      <c r="HCW237" s="26"/>
      <c r="HCX237" s="26"/>
      <c r="HCY237" s="26"/>
      <c r="HCZ237" s="26"/>
      <c r="HDA237" s="26"/>
      <c r="HDB237" s="26"/>
      <c r="HDC237" s="26"/>
      <c r="HDD237" s="26"/>
      <c r="HDE237" s="26"/>
      <c r="HDF237" s="26"/>
      <c r="HDG237" s="26"/>
      <c r="HDH237" s="26"/>
      <c r="HDI237" s="26"/>
      <c r="HDJ237" s="26"/>
      <c r="HDK237" s="26"/>
      <c r="HDL237" s="26"/>
      <c r="HDM237" s="26"/>
      <c r="HDN237" s="26"/>
      <c r="HDO237" s="26"/>
      <c r="HDP237" s="26"/>
      <c r="HDQ237" s="26"/>
      <c r="HDR237" s="26"/>
      <c r="HDS237" s="26"/>
      <c r="HDT237" s="26"/>
      <c r="HDU237" s="26"/>
      <c r="HDV237" s="26"/>
      <c r="HDW237" s="26"/>
      <c r="HDX237" s="26"/>
      <c r="HDY237" s="26"/>
      <c r="HDZ237" s="26"/>
      <c r="HEA237" s="26"/>
      <c r="HEB237" s="26"/>
      <c r="HEC237" s="26"/>
      <c r="HED237" s="26"/>
      <c r="HEE237" s="26"/>
      <c r="HEF237" s="26"/>
      <c r="HEG237" s="26"/>
      <c r="HEH237" s="26"/>
      <c r="HEI237" s="26"/>
      <c r="HEJ237" s="26"/>
      <c r="HEK237" s="26"/>
      <c r="HEL237" s="26"/>
      <c r="HEM237" s="26"/>
      <c r="HEN237" s="26"/>
      <c r="HEO237" s="26"/>
      <c r="HEP237" s="26"/>
      <c r="HEQ237" s="26"/>
      <c r="HER237" s="26"/>
      <c r="HES237" s="26"/>
      <c r="HET237" s="26"/>
      <c r="HEU237" s="26"/>
      <c r="HEV237" s="26"/>
      <c r="HEW237" s="26"/>
      <c r="HEX237" s="26"/>
      <c r="HEY237" s="26"/>
      <c r="HEZ237" s="26"/>
      <c r="HFA237" s="26"/>
      <c r="HFB237" s="26"/>
      <c r="HFC237" s="26"/>
      <c r="HFD237" s="26"/>
      <c r="HFE237" s="26"/>
      <c r="HFF237" s="26"/>
      <c r="HFG237" s="26"/>
      <c r="HFH237" s="26"/>
      <c r="HFI237" s="26"/>
      <c r="HFJ237" s="26"/>
      <c r="HFK237" s="26"/>
      <c r="HFL237" s="26"/>
      <c r="HFM237" s="26"/>
      <c r="HFN237" s="26"/>
      <c r="HFO237" s="26"/>
      <c r="HFP237" s="26"/>
      <c r="HFQ237" s="26"/>
      <c r="HFR237" s="26"/>
      <c r="HFS237" s="26"/>
      <c r="HFT237" s="26"/>
      <c r="HFU237" s="26"/>
      <c r="HFV237" s="26"/>
      <c r="HFW237" s="26"/>
      <c r="HFX237" s="26"/>
      <c r="HFY237" s="26"/>
      <c r="HFZ237" s="26"/>
      <c r="HGA237" s="26"/>
      <c r="HGB237" s="26"/>
      <c r="HGC237" s="26"/>
      <c r="HGD237" s="26"/>
      <c r="HGE237" s="26"/>
      <c r="HGF237" s="26"/>
      <c r="HGG237" s="26"/>
      <c r="HGH237" s="26"/>
      <c r="HGI237" s="26"/>
      <c r="HGJ237" s="26"/>
      <c r="HGK237" s="26"/>
      <c r="HGL237" s="26"/>
      <c r="HGM237" s="26"/>
      <c r="HGN237" s="26"/>
      <c r="HGO237" s="26"/>
      <c r="HGP237" s="26"/>
      <c r="HGQ237" s="26"/>
      <c r="HGR237" s="26"/>
      <c r="HGS237" s="26"/>
      <c r="HGT237" s="26"/>
      <c r="HGU237" s="26"/>
      <c r="HGV237" s="26"/>
      <c r="HGW237" s="26"/>
      <c r="HGX237" s="26"/>
      <c r="HGY237" s="26"/>
      <c r="HGZ237" s="26"/>
      <c r="HHA237" s="26"/>
      <c r="HHB237" s="26"/>
      <c r="HHC237" s="26"/>
      <c r="HHD237" s="26"/>
      <c r="HHE237" s="26"/>
      <c r="HHF237" s="26"/>
      <c r="HHG237" s="26"/>
      <c r="HHH237" s="26"/>
      <c r="HHI237" s="26"/>
      <c r="HHJ237" s="26"/>
      <c r="HHK237" s="26"/>
      <c r="HHL237" s="26"/>
      <c r="HHM237" s="26"/>
      <c r="HHN237" s="26"/>
      <c r="HHO237" s="26"/>
      <c r="HHP237" s="26"/>
      <c r="HHQ237" s="26"/>
      <c r="HHR237" s="26"/>
      <c r="HHS237" s="26"/>
      <c r="HHT237" s="26"/>
      <c r="HHU237" s="26"/>
      <c r="HHV237" s="26"/>
      <c r="HHW237" s="26"/>
      <c r="HHX237" s="26"/>
      <c r="HHY237" s="26"/>
      <c r="HHZ237" s="26"/>
      <c r="HIA237" s="26"/>
      <c r="HIB237" s="26"/>
      <c r="HIC237" s="26"/>
      <c r="HID237" s="26"/>
      <c r="HIE237" s="26"/>
      <c r="HIF237" s="26"/>
      <c r="HIG237" s="26"/>
      <c r="HIH237" s="26"/>
      <c r="HII237" s="26"/>
      <c r="HIJ237" s="26"/>
      <c r="HIK237" s="26"/>
      <c r="HIL237" s="26"/>
      <c r="HIM237" s="26"/>
      <c r="HIN237" s="26"/>
      <c r="HIO237" s="26"/>
      <c r="HIP237" s="26"/>
      <c r="HIQ237" s="26"/>
      <c r="HIR237" s="26"/>
      <c r="HIS237" s="26"/>
      <c r="HIT237" s="26"/>
      <c r="HIU237" s="26"/>
      <c r="HIV237" s="26"/>
      <c r="HIW237" s="26"/>
      <c r="HIX237" s="26"/>
      <c r="HIY237" s="26"/>
      <c r="HIZ237" s="26"/>
      <c r="HJA237" s="26"/>
      <c r="HJB237" s="26"/>
      <c r="HJC237" s="26"/>
      <c r="HJD237" s="26"/>
      <c r="HJE237" s="26"/>
      <c r="HJF237" s="26"/>
      <c r="HJG237" s="26"/>
      <c r="HJH237" s="26"/>
      <c r="HJI237" s="26"/>
      <c r="HJJ237" s="26"/>
      <c r="HJK237" s="26"/>
      <c r="HJL237" s="26"/>
      <c r="HJM237" s="26"/>
      <c r="HJN237" s="26"/>
      <c r="HJO237" s="26"/>
      <c r="HJP237" s="26"/>
      <c r="HJQ237" s="26"/>
      <c r="HJR237" s="26"/>
      <c r="HJS237" s="26"/>
      <c r="HJT237" s="26"/>
      <c r="HJU237" s="26"/>
      <c r="HJV237" s="26"/>
      <c r="HJW237" s="26"/>
      <c r="HJX237" s="26"/>
      <c r="HJY237" s="26"/>
      <c r="HJZ237" s="26"/>
      <c r="HKA237" s="26"/>
      <c r="HKB237" s="26"/>
      <c r="HKC237" s="26"/>
      <c r="HKD237" s="26"/>
      <c r="HKE237" s="26"/>
      <c r="HKF237" s="26"/>
      <c r="HKG237" s="26"/>
      <c r="HKH237" s="26"/>
      <c r="HKI237" s="26"/>
      <c r="HKJ237" s="26"/>
      <c r="HKK237" s="26"/>
      <c r="HKL237" s="26"/>
      <c r="HKM237" s="26"/>
      <c r="HKN237" s="26"/>
      <c r="HKO237" s="26"/>
      <c r="HKP237" s="26"/>
      <c r="HKQ237" s="26"/>
      <c r="HKR237" s="26"/>
      <c r="HKS237" s="26"/>
      <c r="HKT237" s="26"/>
      <c r="HKU237" s="26"/>
      <c r="HKV237" s="26"/>
      <c r="HKW237" s="26"/>
      <c r="HKX237" s="26"/>
      <c r="HKY237" s="26"/>
      <c r="HKZ237" s="26"/>
      <c r="HLA237" s="26"/>
      <c r="HLB237" s="26"/>
      <c r="HLC237" s="26"/>
      <c r="HLD237" s="26"/>
      <c r="HLE237" s="26"/>
      <c r="HLF237" s="26"/>
      <c r="HLG237" s="26"/>
      <c r="HLH237" s="26"/>
      <c r="HLI237" s="26"/>
      <c r="HLJ237" s="26"/>
      <c r="HLK237" s="26"/>
      <c r="HLL237" s="26"/>
      <c r="HLM237" s="26"/>
      <c r="HLN237" s="26"/>
      <c r="HLO237" s="26"/>
      <c r="HLP237" s="26"/>
      <c r="HLQ237" s="26"/>
      <c r="HLR237" s="26"/>
      <c r="HLS237" s="26"/>
      <c r="HLT237" s="26"/>
      <c r="HLU237" s="26"/>
      <c r="HLV237" s="26"/>
      <c r="HLW237" s="26"/>
      <c r="HLX237" s="26"/>
      <c r="HLY237" s="26"/>
      <c r="HLZ237" s="26"/>
      <c r="HMA237" s="26"/>
      <c r="HMB237" s="26"/>
      <c r="HMC237" s="26"/>
      <c r="HMD237" s="26"/>
      <c r="HME237" s="26"/>
      <c r="HMF237" s="26"/>
      <c r="HMG237" s="26"/>
      <c r="HMH237" s="26"/>
      <c r="HMI237" s="26"/>
      <c r="HMJ237" s="26"/>
      <c r="HMK237" s="26"/>
      <c r="HML237" s="26"/>
      <c r="HMM237" s="26"/>
      <c r="HMN237" s="26"/>
      <c r="HMO237" s="26"/>
      <c r="HMP237" s="26"/>
      <c r="HMQ237" s="26"/>
      <c r="HMR237" s="26"/>
      <c r="HMS237" s="26"/>
      <c r="HMT237" s="26"/>
      <c r="HMU237" s="26"/>
      <c r="HMV237" s="26"/>
      <c r="HMW237" s="26"/>
      <c r="HMX237" s="26"/>
      <c r="HMY237" s="26"/>
      <c r="HMZ237" s="26"/>
      <c r="HNA237" s="26"/>
      <c r="HNB237" s="26"/>
      <c r="HNC237" s="26"/>
      <c r="HND237" s="26"/>
      <c r="HNE237" s="26"/>
      <c r="HNF237" s="26"/>
      <c r="HNG237" s="26"/>
      <c r="HNH237" s="26"/>
      <c r="HNI237" s="26"/>
      <c r="HNJ237" s="26"/>
      <c r="HNK237" s="26"/>
      <c r="HNL237" s="26"/>
      <c r="HNM237" s="26"/>
      <c r="HNN237" s="26"/>
      <c r="HNO237" s="26"/>
      <c r="HNP237" s="26"/>
      <c r="HNQ237" s="26"/>
      <c r="HNR237" s="26"/>
      <c r="HNS237" s="26"/>
      <c r="HNT237" s="26"/>
      <c r="HNU237" s="26"/>
      <c r="HNV237" s="26"/>
      <c r="HNW237" s="26"/>
      <c r="HNX237" s="26"/>
      <c r="HNY237" s="26"/>
      <c r="HNZ237" s="26"/>
      <c r="HOA237" s="26"/>
      <c r="HOB237" s="26"/>
      <c r="HOC237" s="26"/>
      <c r="HOD237" s="26"/>
      <c r="HOE237" s="26"/>
      <c r="HOF237" s="26"/>
      <c r="HOG237" s="26"/>
      <c r="HOH237" s="26"/>
      <c r="HOI237" s="26"/>
      <c r="HOJ237" s="26"/>
      <c r="HOK237" s="26"/>
      <c r="HOL237" s="26"/>
      <c r="HOM237" s="26"/>
      <c r="HON237" s="26"/>
      <c r="HOO237" s="26"/>
      <c r="HOP237" s="26"/>
      <c r="HOQ237" s="26"/>
      <c r="HOR237" s="26"/>
      <c r="HOS237" s="26"/>
      <c r="HOT237" s="26"/>
      <c r="HOU237" s="26"/>
      <c r="HOV237" s="26"/>
      <c r="HOW237" s="26"/>
      <c r="HOX237" s="26"/>
      <c r="HOY237" s="26"/>
      <c r="HOZ237" s="26"/>
      <c r="HPA237" s="26"/>
      <c r="HPB237" s="26"/>
      <c r="HPC237" s="26"/>
      <c r="HPD237" s="26"/>
      <c r="HPE237" s="26"/>
      <c r="HPF237" s="26"/>
      <c r="HPG237" s="26"/>
      <c r="HPH237" s="26"/>
      <c r="HPI237" s="26"/>
      <c r="HPJ237" s="26"/>
      <c r="HPK237" s="26"/>
      <c r="HPL237" s="26"/>
      <c r="HPM237" s="26"/>
      <c r="HPN237" s="26"/>
      <c r="HPO237" s="26"/>
      <c r="HPP237" s="26"/>
      <c r="HPQ237" s="26"/>
      <c r="HPR237" s="26"/>
      <c r="HPS237" s="26"/>
      <c r="HPT237" s="26"/>
      <c r="HPU237" s="26"/>
      <c r="HPV237" s="26"/>
      <c r="HPW237" s="26"/>
      <c r="HPX237" s="26"/>
      <c r="HPY237" s="26"/>
      <c r="HPZ237" s="26"/>
      <c r="HQA237" s="26"/>
      <c r="HQB237" s="26"/>
      <c r="HQC237" s="26"/>
      <c r="HQD237" s="26"/>
      <c r="HQE237" s="26"/>
      <c r="HQF237" s="26"/>
      <c r="HQG237" s="26"/>
      <c r="HQH237" s="26"/>
      <c r="HQI237" s="26"/>
      <c r="HQJ237" s="26"/>
      <c r="HQK237" s="26"/>
      <c r="HQL237" s="26"/>
      <c r="HQM237" s="26"/>
      <c r="HQN237" s="26"/>
      <c r="HQO237" s="26"/>
      <c r="HQP237" s="26"/>
      <c r="HQQ237" s="26"/>
      <c r="HQR237" s="26"/>
      <c r="HQS237" s="26"/>
      <c r="HQT237" s="26"/>
      <c r="HQU237" s="26"/>
      <c r="HQV237" s="26"/>
      <c r="HQW237" s="26"/>
      <c r="HQX237" s="26"/>
      <c r="HQY237" s="26"/>
      <c r="HQZ237" s="26"/>
      <c r="HRA237" s="26"/>
      <c r="HRB237" s="26"/>
      <c r="HRC237" s="26"/>
      <c r="HRD237" s="26"/>
      <c r="HRE237" s="26"/>
      <c r="HRF237" s="26"/>
      <c r="HRG237" s="26"/>
      <c r="HRH237" s="26"/>
      <c r="HRI237" s="26"/>
      <c r="HRJ237" s="26"/>
      <c r="HRK237" s="26"/>
      <c r="HRL237" s="26"/>
      <c r="HRM237" s="26"/>
      <c r="HRN237" s="26"/>
      <c r="HRO237" s="26"/>
      <c r="HRP237" s="26"/>
      <c r="HRQ237" s="26"/>
      <c r="HRR237" s="26"/>
      <c r="HRS237" s="26"/>
      <c r="HRT237" s="26"/>
      <c r="HRU237" s="26"/>
      <c r="HRV237" s="26"/>
      <c r="HRW237" s="26"/>
      <c r="HRX237" s="26"/>
      <c r="HRY237" s="26"/>
      <c r="HRZ237" s="26"/>
      <c r="HSA237" s="26"/>
      <c r="HSB237" s="26"/>
      <c r="HSC237" s="26"/>
      <c r="HSD237" s="26"/>
      <c r="HSE237" s="26"/>
      <c r="HSF237" s="26"/>
      <c r="HSG237" s="26"/>
      <c r="HSH237" s="26"/>
      <c r="HSI237" s="26"/>
      <c r="HSJ237" s="26"/>
      <c r="HSK237" s="26"/>
      <c r="HSL237" s="26"/>
      <c r="HSM237" s="26"/>
      <c r="HSN237" s="26"/>
      <c r="HSO237" s="26"/>
      <c r="HSP237" s="26"/>
      <c r="HSQ237" s="26"/>
      <c r="HSR237" s="26"/>
      <c r="HSS237" s="26"/>
      <c r="HST237" s="26"/>
      <c r="HSU237" s="26"/>
      <c r="HSV237" s="26"/>
      <c r="HSW237" s="26"/>
      <c r="HSX237" s="26"/>
      <c r="HSY237" s="26"/>
      <c r="HSZ237" s="26"/>
      <c r="HTA237" s="26"/>
      <c r="HTB237" s="26"/>
      <c r="HTC237" s="26"/>
      <c r="HTD237" s="26"/>
      <c r="HTE237" s="26"/>
      <c r="HTF237" s="26"/>
      <c r="HTG237" s="26"/>
      <c r="HTH237" s="26"/>
      <c r="HTI237" s="26"/>
      <c r="HTJ237" s="26"/>
      <c r="HTK237" s="26"/>
      <c r="HTL237" s="26"/>
      <c r="HTM237" s="26"/>
      <c r="HTN237" s="26"/>
      <c r="HTO237" s="26"/>
      <c r="HTP237" s="26"/>
      <c r="HTQ237" s="26"/>
      <c r="HTR237" s="26"/>
      <c r="HTS237" s="26"/>
      <c r="HTT237" s="26"/>
      <c r="HTU237" s="26"/>
      <c r="HTV237" s="26"/>
      <c r="HTW237" s="26"/>
      <c r="HTX237" s="26"/>
      <c r="HTY237" s="26"/>
      <c r="HTZ237" s="26"/>
      <c r="HUA237" s="26"/>
      <c r="HUB237" s="26"/>
      <c r="HUC237" s="26"/>
      <c r="HUD237" s="26"/>
      <c r="HUE237" s="26"/>
      <c r="HUF237" s="26"/>
      <c r="HUG237" s="26"/>
      <c r="HUH237" s="26"/>
      <c r="HUI237" s="26"/>
      <c r="HUJ237" s="26"/>
      <c r="HUK237" s="26"/>
      <c r="HUL237" s="26"/>
      <c r="HUM237" s="26"/>
      <c r="HUN237" s="26"/>
      <c r="HUO237" s="26"/>
      <c r="HUP237" s="26"/>
      <c r="HUQ237" s="26"/>
      <c r="HUR237" s="26"/>
      <c r="HUS237" s="26"/>
      <c r="HUT237" s="26"/>
      <c r="HUU237" s="26"/>
      <c r="HUV237" s="26"/>
      <c r="HUW237" s="26"/>
      <c r="HUX237" s="26"/>
      <c r="HUY237" s="26"/>
      <c r="HUZ237" s="26"/>
      <c r="HVA237" s="26"/>
      <c r="HVB237" s="26"/>
      <c r="HVC237" s="26"/>
      <c r="HVD237" s="26"/>
      <c r="HVE237" s="26"/>
      <c r="HVF237" s="26"/>
      <c r="HVG237" s="26"/>
      <c r="HVH237" s="26"/>
      <c r="HVI237" s="26"/>
      <c r="HVJ237" s="26"/>
      <c r="HVK237" s="26"/>
      <c r="HVL237" s="26"/>
      <c r="HVM237" s="26"/>
      <c r="HVN237" s="26"/>
      <c r="HVO237" s="26"/>
      <c r="HVP237" s="26"/>
      <c r="HVQ237" s="26"/>
      <c r="HVR237" s="26"/>
      <c r="HVS237" s="26"/>
      <c r="HVT237" s="26"/>
      <c r="HVU237" s="26"/>
      <c r="HVV237" s="26"/>
      <c r="HVW237" s="26"/>
      <c r="HVX237" s="26"/>
      <c r="HVY237" s="26"/>
      <c r="HVZ237" s="26"/>
      <c r="HWA237" s="26"/>
      <c r="HWB237" s="26"/>
      <c r="HWC237" s="26"/>
      <c r="HWD237" s="26"/>
      <c r="HWE237" s="26"/>
      <c r="HWF237" s="26"/>
      <c r="HWG237" s="26"/>
      <c r="HWH237" s="26"/>
      <c r="HWI237" s="26"/>
      <c r="HWJ237" s="26"/>
      <c r="HWK237" s="26"/>
      <c r="HWL237" s="26"/>
      <c r="HWM237" s="26"/>
      <c r="HWN237" s="26"/>
      <c r="HWO237" s="26"/>
      <c r="HWP237" s="26"/>
      <c r="HWQ237" s="26"/>
      <c r="HWR237" s="26"/>
      <c r="HWS237" s="26"/>
      <c r="HWT237" s="26"/>
      <c r="HWU237" s="26"/>
      <c r="HWV237" s="26"/>
      <c r="HWW237" s="26"/>
      <c r="HWX237" s="26"/>
      <c r="HWY237" s="26"/>
      <c r="HWZ237" s="26"/>
      <c r="HXA237" s="26"/>
      <c r="HXB237" s="26"/>
      <c r="HXC237" s="26"/>
      <c r="HXD237" s="26"/>
      <c r="HXE237" s="26"/>
      <c r="HXF237" s="26"/>
      <c r="HXG237" s="26"/>
      <c r="HXH237" s="26"/>
      <c r="HXI237" s="26"/>
      <c r="HXJ237" s="26"/>
      <c r="HXK237" s="26"/>
      <c r="HXL237" s="26"/>
      <c r="HXM237" s="26"/>
      <c r="HXN237" s="26"/>
      <c r="HXO237" s="26"/>
      <c r="HXP237" s="26"/>
      <c r="HXQ237" s="26"/>
      <c r="HXR237" s="26"/>
      <c r="HXS237" s="26"/>
      <c r="HXT237" s="26"/>
      <c r="HXU237" s="26"/>
      <c r="HXV237" s="26"/>
      <c r="HXW237" s="26"/>
      <c r="HXX237" s="26"/>
      <c r="HXY237" s="26"/>
      <c r="HXZ237" s="26"/>
      <c r="HYA237" s="26"/>
      <c r="HYB237" s="26"/>
      <c r="HYC237" s="26"/>
      <c r="HYD237" s="26"/>
      <c r="HYE237" s="26"/>
      <c r="HYF237" s="26"/>
      <c r="HYG237" s="26"/>
      <c r="HYH237" s="26"/>
      <c r="HYI237" s="26"/>
      <c r="HYJ237" s="26"/>
      <c r="HYK237" s="26"/>
      <c r="HYL237" s="26"/>
      <c r="HYM237" s="26"/>
      <c r="HYN237" s="26"/>
      <c r="HYO237" s="26"/>
      <c r="HYP237" s="26"/>
      <c r="HYQ237" s="26"/>
      <c r="HYR237" s="26"/>
      <c r="HYS237" s="26"/>
      <c r="HYT237" s="26"/>
      <c r="HYU237" s="26"/>
      <c r="HYV237" s="26"/>
      <c r="HYW237" s="26"/>
      <c r="HYX237" s="26"/>
      <c r="HYY237" s="26"/>
      <c r="HYZ237" s="26"/>
      <c r="HZA237" s="26"/>
      <c r="HZB237" s="26"/>
      <c r="HZC237" s="26"/>
      <c r="HZD237" s="26"/>
      <c r="HZE237" s="26"/>
      <c r="HZF237" s="26"/>
      <c r="HZG237" s="26"/>
      <c r="HZH237" s="26"/>
      <c r="HZI237" s="26"/>
      <c r="HZJ237" s="26"/>
      <c r="HZK237" s="26"/>
      <c r="HZL237" s="26"/>
      <c r="HZM237" s="26"/>
      <c r="HZN237" s="26"/>
      <c r="HZO237" s="26"/>
      <c r="HZP237" s="26"/>
      <c r="HZQ237" s="26"/>
      <c r="HZR237" s="26"/>
      <c r="HZS237" s="26"/>
      <c r="HZT237" s="26"/>
      <c r="HZU237" s="26"/>
      <c r="HZV237" s="26"/>
      <c r="HZW237" s="26"/>
      <c r="HZX237" s="26"/>
      <c r="HZY237" s="26"/>
      <c r="HZZ237" s="26"/>
      <c r="IAA237" s="26"/>
      <c r="IAB237" s="26"/>
      <c r="IAC237" s="26"/>
      <c r="IAD237" s="26"/>
      <c r="IAE237" s="26"/>
      <c r="IAF237" s="26"/>
      <c r="IAG237" s="26"/>
      <c r="IAH237" s="26"/>
      <c r="IAI237" s="26"/>
      <c r="IAJ237" s="26"/>
      <c r="IAK237" s="26"/>
      <c r="IAL237" s="26"/>
      <c r="IAM237" s="26"/>
      <c r="IAN237" s="26"/>
      <c r="IAO237" s="26"/>
      <c r="IAP237" s="26"/>
      <c r="IAQ237" s="26"/>
      <c r="IAR237" s="26"/>
      <c r="IAS237" s="26"/>
      <c r="IAT237" s="26"/>
      <c r="IAU237" s="26"/>
      <c r="IAV237" s="26"/>
      <c r="IAW237" s="26"/>
      <c r="IAX237" s="26"/>
      <c r="IAY237" s="26"/>
      <c r="IAZ237" s="26"/>
      <c r="IBA237" s="26"/>
      <c r="IBB237" s="26"/>
      <c r="IBC237" s="26"/>
      <c r="IBD237" s="26"/>
      <c r="IBE237" s="26"/>
      <c r="IBF237" s="26"/>
      <c r="IBG237" s="26"/>
      <c r="IBH237" s="26"/>
      <c r="IBI237" s="26"/>
      <c r="IBJ237" s="26"/>
      <c r="IBK237" s="26"/>
      <c r="IBL237" s="26"/>
      <c r="IBM237" s="26"/>
      <c r="IBN237" s="26"/>
      <c r="IBO237" s="26"/>
      <c r="IBP237" s="26"/>
      <c r="IBQ237" s="26"/>
      <c r="IBR237" s="26"/>
      <c r="IBS237" s="26"/>
      <c r="IBT237" s="26"/>
      <c r="IBU237" s="26"/>
      <c r="IBV237" s="26"/>
      <c r="IBW237" s="26"/>
      <c r="IBX237" s="26"/>
      <c r="IBY237" s="26"/>
      <c r="IBZ237" s="26"/>
      <c r="ICA237" s="26"/>
      <c r="ICB237" s="26"/>
      <c r="ICC237" s="26"/>
      <c r="ICD237" s="26"/>
      <c r="ICE237" s="26"/>
      <c r="ICF237" s="26"/>
      <c r="ICG237" s="26"/>
      <c r="ICH237" s="26"/>
      <c r="ICI237" s="26"/>
      <c r="ICJ237" s="26"/>
      <c r="ICK237" s="26"/>
      <c r="ICL237" s="26"/>
      <c r="ICM237" s="26"/>
      <c r="ICN237" s="26"/>
      <c r="ICO237" s="26"/>
      <c r="ICP237" s="26"/>
      <c r="ICQ237" s="26"/>
      <c r="ICR237" s="26"/>
      <c r="ICS237" s="26"/>
      <c r="ICT237" s="26"/>
      <c r="ICU237" s="26"/>
      <c r="ICV237" s="26"/>
      <c r="ICW237" s="26"/>
      <c r="ICX237" s="26"/>
      <c r="ICY237" s="26"/>
      <c r="ICZ237" s="26"/>
      <c r="IDA237" s="26"/>
      <c r="IDB237" s="26"/>
      <c r="IDC237" s="26"/>
      <c r="IDD237" s="26"/>
      <c r="IDE237" s="26"/>
      <c r="IDF237" s="26"/>
      <c r="IDG237" s="26"/>
      <c r="IDH237" s="26"/>
      <c r="IDI237" s="26"/>
      <c r="IDJ237" s="26"/>
      <c r="IDK237" s="26"/>
      <c r="IDL237" s="26"/>
      <c r="IDM237" s="26"/>
      <c r="IDN237" s="26"/>
      <c r="IDO237" s="26"/>
      <c r="IDP237" s="26"/>
      <c r="IDQ237" s="26"/>
      <c r="IDR237" s="26"/>
      <c r="IDS237" s="26"/>
      <c r="IDT237" s="26"/>
      <c r="IDU237" s="26"/>
      <c r="IDV237" s="26"/>
      <c r="IDW237" s="26"/>
      <c r="IDX237" s="26"/>
      <c r="IDY237" s="26"/>
      <c r="IDZ237" s="26"/>
      <c r="IEA237" s="26"/>
      <c r="IEB237" s="26"/>
      <c r="IEC237" s="26"/>
      <c r="IED237" s="26"/>
      <c r="IEE237" s="26"/>
      <c r="IEF237" s="26"/>
      <c r="IEG237" s="26"/>
      <c r="IEH237" s="26"/>
      <c r="IEI237" s="26"/>
      <c r="IEJ237" s="26"/>
      <c r="IEK237" s="26"/>
      <c r="IEL237" s="26"/>
      <c r="IEM237" s="26"/>
      <c r="IEN237" s="26"/>
      <c r="IEO237" s="26"/>
      <c r="IEP237" s="26"/>
      <c r="IEQ237" s="26"/>
      <c r="IER237" s="26"/>
      <c r="IES237" s="26"/>
      <c r="IET237" s="26"/>
      <c r="IEU237" s="26"/>
      <c r="IEV237" s="26"/>
      <c r="IEW237" s="26"/>
      <c r="IEX237" s="26"/>
      <c r="IEY237" s="26"/>
      <c r="IEZ237" s="26"/>
      <c r="IFA237" s="26"/>
      <c r="IFB237" s="26"/>
      <c r="IFC237" s="26"/>
      <c r="IFD237" s="26"/>
      <c r="IFE237" s="26"/>
      <c r="IFF237" s="26"/>
      <c r="IFG237" s="26"/>
      <c r="IFH237" s="26"/>
      <c r="IFI237" s="26"/>
      <c r="IFJ237" s="26"/>
      <c r="IFK237" s="26"/>
      <c r="IFL237" s="26"/>
      <c r="IFM237" s="26"/>
      <c r="IFN237" s="26"/>
      <c r="IFO237" s="26"/>
      <c r="IFP237" s="26"/>
      <c r="IFQ237" s="26"/>
      <c r="IFR237" s="26"/>
      <c r="IFS237" s="26"/>
      <c r="IFT237" s="26"/>
      <c r="IFU237" s="26"/>
      <c r="IFV237" s="26"/>
      <c r="IFW237" s="26"/>
      <c r="IFX237" s="26"/>
      <c r="IFY237" s="26"/>
      <c r="IFZ237" s="26"/>
      <c r="IGA237" s="26"/>
      <c r="IGB237" s="26"/>
      <c r="IGC237" s="26"/>
      <c r="IGD237" s="26"/>
      <c r="IGE237" s="26"/>
      <c r="IGF237" s="26"/>
      <c r="IGG237" s="26"/>
      <c r="IGH237" s="26"/>
      <c r="IGI237" s="26"/>
      <c r="IGJ237" s="26"/>
      <c r="IGK237" s="26"/>
      <c r="IGL237" s="26"/>
      <c r="IGM237" s="26"/>
      <c r="IGN237" s="26"/>
      <c r="IGO237" s="26"/>
      <c r="IGP237" s="26"/>
      <c r="IGQ237" s="26"/>
      <c r="IGR237" s="26"/>
      <c r="IGS237" s="26"/>
      <c r="IGT237" s="26"/>
      <c r="IGU237" s="26"/>
      <c r="IGV237" s="26"/>
      <c r="IGW237" s="26"/>
      <c r="IGX237" s="26"/>
      <c r="IGY237" s="26"/>
      <c r="IGZ237" s="26"/>
      <c r="IHA237" s="26"/>
      <c r="IHB237" s="26"/>
      <c r="IHC237" s="26"/>
      <c r="IHD237" s="26"/>
      <c r="IHE237" s="26"/>
      <c r="IHF237" s="26"/>
      <c r="IHG237" s="26"/>
      <c r="IHH237" s="26"/>
      <c r="IHI237" s="26"/>
      <c r="IHJ237" s="26"/>
      <c r="IHK237" s="26"/>
      <c r="IHL237" s="26"/>
      <c r="IHM237" s="26"/>
      <c r="IHN237" s="26"/>
      <c r="IHO237" s="26"/>
      <c r="IHP237" s="26"/>
      <c r="IHQ237" s="26"/>
      <c r="IHR237" s="26"/>
      <c r="IHS237" s="26"/>
      <c r="IHT237" s="26"/>
      <c r="IHU237" s="26"/>
      <c r="IHV237" s="26"/>
      <c r="IHW237" s="26"/>
      <c r="IHX237" s="26"/>
      <c r="IHY237" s="26"/>
      <c r="IHZ237" s="26"/>
      <c r="IIA237" s="26"/>
      <c r="IIB237" s="26"/>
      <c r="IIC237" s="26"/>
      <c r="IID237" s="26"/>
      <c r="IIE237" s="26"/>
      <c r="IIF237" s="26"/>
      <c r="IIG237" s="26"/>
      <c r="IIH237" s="26"/>
      <c r="III237" s="26"/>
      <c r="IIJ237" s="26"/>
      <c r="IIK237" s="26"/>
      <c r="IIL237" s="26"/>
      <c r="IIM237" s="26"/>
      <c r="IIN237" s="26"/>
      <c r="IIO237" s="26"/>
      <c r="IIP237" s="26"/>
      <c r="IIQ237" s="26"/>
      <c r="IIR237" s="26"/>
      <c r="IIS237" s="26"/>
      <c r="IIT237" s="26"/>
      <c r="IIU237" s="26"/>
      <c r="IIV237" s="26"/>
      <c r="IIW237" s="26"/>
      <c r="IIX237" s="26"/>
      <c r="IIY237" s="26"/>
      <c r="IIZ237" s="26"/>
      <c r="IJA237" s="26"/>
      <c r="IJB237" s="26"/>
      <c r="IJC237" s="26"/>
      <c r="IJD237" s="26"/>
      <c r="IJE237" s="26"/>
      <c r="IJF237" s="26"/>
      <c r="IJG237" s="26"/>
      <c r="IJH237" s="26"/>
      <c r="IJI237" s="26"/>
      <c r="IJJ237" s="26"/>
      <c r="IJK237" s="26"/>
      <c r="IJL237" s="26"/>
      <c r="IJM237" s="26"/>
      <c r="IJN237" s="26"/>
      <c r="IJO237" s="26"/>
      <c r="IJP237" s="26"/>
      <c r="IJQ237" s="26"/>
      <c r="IJR237" s="26"/>
      <c r="IJS237" s="26"/>
      <c r="IJT237" s="26"/>
      <c r="IJU237" s="26"/>
      <c r="IJV237" s="26"/>
      <c r="IJW237" s="26"/>
      <c r="IJX237" s="26"/>
      <c r="IJY237" s="26"/>
      <c r="IJZ237" s="26"/>
      <c r="IKA237" s="26"/>
      <c r="IKB237" s="26"/>
      <c r="IKC237" s="26"/>
      <c r="IKD237" s="26"/>
      <c r="IKE237" s="26"/>
      <c r="IKF237" s="26"/>
      <c r="IKG237" s="26"/>
      <c r="IKH237" s="26"/>
      <c r="IKI237" s="26"/>
      <c r="IKJ237" s="26"/>
      <c r="IKK237" s="26"/>
      <c r="IKL237" s="26"/>
      <c r="IKM237" s="26"/>
      <c r="IKN237" s="26"/>
      <c r="IKO237" s="26"/>
      <c r="IKP237" s="26"/>
      <c r="IKQ237" s="26"/>
      <c r="IKR237" s="26"/>
      <c r="IKS237" s="26"/>
      <c r="IKT237" s="26"/>
      <c r="IKU237" s="26"/>
      <c r="IKV237" s="26"/>
      <c r="IKW237" s="26"/>
      <c r="IKX237" s="26"/>
      <c r="IKY237" s="26"/>
      <c r="IKZ237" s="26"/>
      <c r="ILA237" s="26"/>
      <c r="ILB237" s="26"/>
      <c r="ILC237" s="26"/>
      <c r="ILD237" s="26"/>
      <c r="ILE237" s="26"/>
      <c r="ILF237" s="26"/>
      <c r="ILG237" s="26"/>
      <c r="ILH237" s="26"/>
      <c r="ILI237" s="26"/>
      <c r="ILJ237" s="26"/>
      <c r="ILK237" s="26"/>
      <c r="ILL237" s="26"/>
      <c r="ILM237" s="26"/>
      <c r="ILN237" s="26"/>
      <c r="ILO237" s="26"/>
      <c r="ILP237" s="26"/>
      <c r="ILQ237" s="26"/>
      <c r="ILR237" s="26"/>
      <c r="ILS237" s="26"/>
      <c r="ILT237" s="26"/>
      <c r="ILU237" s="26"/>
      <c r="ILV237" s="26"/>
      <c r="ILW237" s="26"/>
      <c r="ILX237" s="26"/>
      <c r="ILY237" s="26"/>
      <c r="ILZ237" s="26"/>
      <c r="IMA237" s="26"/>
      <c r="IMB237" s="26"/>
      <c r="IMC237" s="26"/>
      <c r="IMD237" s="26"/>
      <c r="IME237" s="26"/>
      <c r="IMF237" s="26"/>
      <c r="IMG237" s="26"/>
      <c r="IMH237" s="26"/>
      <c r="IMI237" s="26"/>
      <c r="IMJ237" s="26"/>
      <c r="IMK237" s="26"/>
      <c r="IML237" s="26"/>
      <c r="IMM237" s="26"/>
      <c r="IMN237" s="26"/>
      <c r="IMO237" s="26"/>
      <c r="IMP237" s="26"/>
      <c r="IMQ237" s="26"/>
      <c r="IMR237" s="26"/>
      <c r="IMS237" s="26"/>
      <c r="IMT237" s="26"/>
      <c r="IMU237" s="26"/>
      <c r="IMV237" s="26"/>
      <c r="IMW237" s="26"/>
      <c r="IMX237" s="26"/>
      <c r="IMY237" s="26"/>
      <c r="IMZ237" s="26"/>
      <c r="INA237" s="26"/>
      <c r="INB237" s="26"/>
      <c r="INC237" s="26"/>
      <c r="IND237" s="26"/>
      <c r="INE237" s="26"/>
      <c r="INF237" s="26"/>
      <c r="ING237" s="26"/>
      <c r="INH237" s="26"/>
      <c r="INI237" s="26"/>
      <c r="INJ237" s="26"/>
      <c r="INK237" s="26"/>
      <c r="INL237" s="26"/>
      <c r="INM237" s="26"/>
      <c r="INN237" s="26"/>
      <c r="INO237" s="26"/>
      <c r="INP237" s="26"/>
      <c r="INQ237" s="26"/>
      <c r="INR237" s="26"/>
      <c r="INS237" s="26"/>
      <c r="INT237" s="26"/>
      <c r="INU237" s="26"/>
      <c r="INV237" s="26"/>
      <c r="INW237" s="26"/>
      <c r="INX237" s="26"/>
      <c r="INY237" s="26"/>
      <c r="INZ237" s="26"/>
      <c r="IOA237" s="26"/>
      <c r="IOB237" s="26"/>
      <c r="IOC237" s="26"/>
      <c r="IOD237" s="26"/>
      <c r="IOE237" s="26"/>
      <c r="IOF237" s="26"/>
      <c r="IOG237" s="26"/>
      <c r="IOH237" s="26"/>
      <c r="IOI237" s="26"/>
      <c r="IOJ237" s="26"/>
      <c r="IOK237" s="26"/>
      <c r="IOL237" s="26"/>
      <c r="IOM237" s="26"/>
      <c r="ION237" s="26"/>
      <c r="IOO237" s="26"/>
      <c r="IOP237" s="26"/>
      <c r="IOQ237" s="26"/>
      <c r="IOR237" s="26"/>
      <c r="IOS237" s="26"/>
      <c r="IOT237" s="26"/>
      <c r="IOU237" s="26"/>
      <c r="IOV237" s="26"/>
      <c r="IOW237" s="26"/>
      <c r="IOX237" s="26"/>
      <c r="IOY237" s="26"/>
      <c r="IOZ237" s="26"/>
      <c r="IPA237" s="26"/>
      <c r="IPB237" s="26"/>
      <c r="IPC237" s="26"/>
      <c r="IPD237" s="26"/>
      <c r="IPE237" s="26"/>
      <c r="IPF237" s="26"/>
      <c r="IPG237" s="26"/>
      <c r="IPH237" s="26"/>
      <c r="IPI237" s="26"/>
      <c r="IPJ237" s="26"/>
      <c r="IPK237" s="26"/>
      <c r="IPL237" s="26"/>
      <c r="IPM237" s="26"/>
      <c r="IPN237" s="26"/>
      <c r="IPO237" s="26"/>
      <c r="IPP237" s="26"/>
      <c r="IPQ237" s="26"/>
      <c r="IPR237" s="26"/>
      <c r="IPS237" s="26"/>
      <c r="IPT237" s="26"/>
      <c r="IPU237" s="26"/>
      <c r="IPV237" s="26"/>
      <c r="IPW237" s="26"/>
      <c r="IPX237" s="26"/>
      <c r="IPY237" s="26"/>
      <c r="IPZ237" s="26"/>
      <c r="IQA237" s="26"/>
      <c r="IQB237" s="26"/>
      <c r="IQC237" s="26"/>
      <c r="IQD237" s="26"/>
      <c r="IQE237" s="26"/>
      <c r="IQF237" s="26"/>
      <c r="IQG237" s="26"/>
      <c r="IQH237" s="26"/>
      <c r="IQI237" s="26"/>
      <c r="IQJ237" s="26"/>
      <c r="IQK237" s="26"/>
      <c r="IQL237" s="26"/>
      <c r="IQM237" s="26"/>
      <c r="IQN237" s="26"/>
      <c r="IQO237" s="26"/>
      <c r="IQP237" s="26"/>
      <c r="IQQ237" s="26"/>
      <c r="IQR237" s="26"/>
      <c r="IQS237" s="26"/>
      <c r="IQT237" s="26"/>
      <c r="IQU237" s="26"/>
      <c r="IQV237" s="26"/>
      <c r="IQW237" s="26"/>
      <c r="IQX237" s="26"/>
      <c r="IQY237" s="26"/>
      <c r="IQZ237" s="26"/>
      <c r="IRA237" s="26"/>
      <c r="IRB237" s="26"/>
      <c r="IRC237" s="26"/>
      <c r="IRD237" s="26"/>
      <c r="IRE237" s="26"/>
      <c r="IRF237" s="26"/>
      <c r="IRG237" s="26"/>
      <c r="IRH237" s="26"/>
      <c r="IRI237" s="26"/>
      <c r="IRJ237" s="26"/>
      <c r="IRK237" s="26"/>
      <c r="IRL237" s="26"/>
      <c r="IRM237" s="26"/>
      <c r="IRN237" s="26"/>
      <c r="IRO237" s="26"/>
      <c r="IRP237" s="26"/>
      <c r="IRQ237" s="26"/>
      <c r="IRR237" s="26"/>
      <c r="IRS237" s="26"/>
      <c r="IRT237" s="26"/>
      <c r="IRU237" s="26"/>
      <c r="IRV237" s="26"/>
      <c r="IRW237" s="26"/>
      <c r="IRX237" s="26"/>
      <c r="IRY237" s="26"/>
      <c r="IRZ237" s="26"/>
      <c r="ISA237" s="26"/>
      <c r="ISB237" s="26"/>
      <c r="ISC237" s="26"/>
      <c r="ISD237" s="26"/>
      <c r="ISE237" s="26"/>
      <c r="ISF237" s="26"/>
      <c r="ISG237" s="26"/>
      <c r="ISH237" s="26"/>
      <c r="ISI237" s="26"/>
      <c r="ISJ237" s="26"/>
      <c r="ISK237" s="26"/>
      <c r="ISL237" s="26"/>
      <c r="ISM237" s="26"/>
      <c r="ISN237" s="26"/>
      <c r="ISO237" s="26"/>
      <c r="ISP237" s="26"/>
      <c r="ISQ237" s="26"/>
      <c r="ISR237" s="26"/>
      <c r="ISS237" s="26"/>
      <c r="IST237" s="26"/>
      <c r="ISU237" s="26"/>
      <c r="ISV237" s="26"/>
      <c r="ISW237" s="26"/>
      <c r="ISX237" s="26"/>
      <c r="ISY237" s="26"/>
      <c r="ISZ237" s="26"/>
      <c r="ITA237" s="26"/>
      <c r="ITB237" s="26"/>
      <c r="ITC237" s="26"/>
      <c r="ITD237" s="26"/>
      <c r="ITE237" s="26"/>
      <c r="ITF237" s="26"/>
      <c r="ITG237" s="26"/>
      <c r="ITH237" s="26"/>
      <c r="ITI237" s="26"/>
      <c r="ITJ237" s="26"/>
      <c r="ITK237" s="26"/>
      <c r="ITL237" s="26"/>
      <c r="ITM237" s="26"/>
      <c r="ITN237" s="26"/>
      <c r="ITO237" s="26"/>
      <c r="ITP237" s="26"/>
      <c r="ITQ237" s="26"/>
      <c r="ITR237" s="26"/>
      <c r="ITS237" s="26"/>
      <c r="ITT237" s="26"/>
      <c r="ITU237" s="26"/>
      <c r="ITV237" s="26"/>
      <c r="ITW237" s="26"/>
      <c r="ITX237" s="26"/>
      <c r="ITY237" s="26"/>
      <c r="ITZ237" s="26"/>
      <c r="IUA237" s="26"/>
      <c r="IUB237" s="26"/>
      <c r="IUC237" s="26"/>
      <c r="IUD237" s="26"/>
      <c r="IUE237" s="26"/>
      <c r="IUF237" s="26"/>
      <c r="IUG237" s="26"/>
      <c r="IUH237" s="26"/>
      <c r="IUI237" s="26"/>
      <c r="IUJ237" s="26"/>
      <c r="IUK237" s="26"/>
      <c r="IUL237" s="26"/>
      <c r="IUM237" s="26"/>
      <c r="IUN237" s="26"/>
      <c r="IUO237" s="26"/>
      <c r="IUP237" s="26"/>
      <c r="IUQ237" s="26"/>
      <c r="IUR237" s="26"/>
      <c r="IUS237" s="26"/>
      <c r="IUT237" s="26"/>
      <c r="IUU237" s="26"/>
      <c r="IUV237" s="26"/>
      <c r="IUW237" s="26"/>
      <c r="IUX237" s="26"/>
      <c r="IUY237" s="26"/>
      <c r="IUZ237" s="26"/>
      <c r="IVA237" s="26"/>
      <c r="IVB237" s="26"/>
      <c r="IVC237" s="26"/>
      <c r="IVD237" s="26"/>
      <c r="IVE237" s="26"/>
      <c r="IVF237" s="26"/>
      <c r="IVG237" s="26"/>
      <c r="IVH237" s="26"/>
      <c r="IVI237" s="26"/>
      <c r="IVJ237" s="26"/>
      <c r="IVK237" s="26"/>
      <c r="IVL237" s="26"/>
      <c r="IVM237" s="26"/>
      <c r="IVN237" s="26"/>
      <c r="IVO237" s="26"/>
      <c r="IVP237" s="26"/>
      <c r="IVQ237" s="26"/>
      <c r="IVR237" s="26"/>
      <c r="IVS237" s="26"/>
      <c r="IVT237" s="26"/>
      <c r="IVU237" s="26"/>
      <c r="IVV237" s="26"/>
      <c r="IVW237" s="26"/>
      <c r="IVX237" s="26"/>
      <c r="IVY237" s="26"/>
      <c r="IVZ237" s="26"/>
      <c r="IWA237" s="26"/>
      <c r="IWB237" s="26"/>
      <c r="IWC237" s="26"/>
      <c r="IWD237" s="26"/>
      <c r="IWE237" s="26"/>
      <c r="IWF237" s="26"/>
      <c r="IWG237" s="26"/>
      <c r="IWH237" s="26"/>
      <c r="IWI237" s="26"/>
      <c r="IWJ237" s="26"/>
      <c r="IWK237" s="26"/>
      <c r="IWL237" s="26"/>
      <c r="IWM237" s="26"/>
      <c r="IWN237" s="26"/>
      <c r="IWO237" s="26"/>
      <c r="IWP237" s="26"/>
      <c r="IWQ237" s="26"/>
      <c r="IWR237" s="26"/>
      <c r="IWS237" s="26"/>
      <c r="IWT237" s="26"/>
      <c r="IWU237" s="26"/>
      <c r="IWV237" s="26"/>
      <c r="IWW237" s="26"/>
      <c r="IWX237" s="26"/>
      <c r="IWY237" s="26"/>
      <c r="IWZ237" s="26"/>
      <c r="IXA237" s="26"/>
      <c r="IXB237" s="26"/>
      <c r="IXC237" s="26"/>
      <c r="IXD237" s="26"/>
      <c r="IXE237" s="26"/>
      <c r="IXF237" s="26"/>
      <c r="IXG237" s="26"/>
      <c r="IXH237" s="26"/>
      <c r="IXI237" s="26"/>
      <c r="IXJ237" s="26"/>
      <c r="IXK237" s="26"/>
      <c r="IXL237" s="26"/>
      <c r="IXM237" s="26"/>
      <c r="IXN237" s="26"/>
      <c r="IXO237" s="26"/>
      <c r="IXP237" s="26"/>
      <c r="IXQ237" s="26"/>
      <c r="IXR237" s="26"/>
      <c r="IXS237" s="26"/>
      <c r="IXT237" s="26"/>
      <c r="IXU237" s="26"/>
      <c r="IXV237" s="26"/>
      <c r="IXW237" s="26"/>
      <c r="IXX237" s="26"/>
      <c r="IXY237" s="26"/>
      <c r="IXZ237" s="26"/>
      <c r="IYA237" s="26"/>
      <c r="IYB237" s="26"/>
      <c r="IYC237" s="26"/>
      <c r="IYD237" s="26"/>
      <c r="IYE237" s="26"/>
      <c r="IYF237" s="26"/>
      <c r="IYG237" s="26"/>
      <c r="IYH237" s="26"/>
      <c r="IYI237" s="26"/>
      <c r="IYJ237" s="26"/>
      <c r="IYK237" s="26"/>
      <c r="IYL237" s="26"/>
      <c r="IYM237" s="26"/>
      <c r="IYN237" s="26"/>
      <c r="IYO237" s="26"/>
      <c r="IYP237" s="26"/>
      <c r="IYQ237" s="26"/>
      <c r="IYR237" s="26"/>
      <c r="IYS237" s="26"/>
      <c r="IYT237" s="26"/>
      <c r="IYU237" s="26"/>
      <c r="IYV237" s="26"/>
      <c r="IYW237" s="26"/>
      <c r="IYX237" s="26"/>
      <c r="IYY237" s="26"/>
      <c r="IYZ237" s="26"/>
      <c r="IZA237" s="26"/>
      <c r="IZB237" s="26"/>
      <c r="IZC237" s="26"/>
      <c r="IZD237" s="26"/>
      <c r="IZE237" s="26"/>
      <c r="IZF237" s="26"/>
      <c r="IZG237" s="26"/>
      <c r="IZH237" s="26"/>
      <c r="IZI237" s="26"/>
      <c r="IZJ237" s="26"/>
      <c r="IZK237" s="26"/>
      <c r="IZL237" s="26"/>
      <c r="IZM237" s="26"/>
      <c r="IZN237" s="26"/>
      <c r="IZO237" s="26"/>
      <c r="IZP237" s="26"/>
      <c r="IZQ237" s="26"/>
      <c r="IZR237" s="26"/>
      <c r="IZS237" s="26"/>
      <c r="IZT237" s="26"/>
      <c r="IZU237" s="26"/>
      <c r="IZV237" s="26"/>
      <c r="IZW237" s="26"/>
      <c r="IZX237" s="26"/>
      <c r="IZY237" s="26"/>
      <c r="IZZ237" s="26"/>
      <c r="JAA237" s="26"/>
      <c r="JAB237" s="26"/>
      <c r="JAC237" s="26"/>
      <c r="JAD237" s="26"/>
      <c r="JAE237" s="26"/>
      <c r="JAF237" s="26"/>
      <c r="JAG237" s="26"/>
      <c r="JAH237" s="26"/>
      <c r="JAI237" s="26"/>
      <c r="JAJ237" s="26"/>
      <c r="JAK237" s="26"/>
      <c r="JAL237" s="26"/>
      <c r="JAM237" s="26"/>
      <c r="JAN237" s="26"/>
      <c r="JAO237" s="26"/>
      <c r="JAP237" s="26"/>
      <c r="JAQ237" s="26"/>
      <c r="JAR237" s="26"/>
      <c r="JAS237" s="26"/>
      <c r="JAT237" s="26"/>
      <c r="JAU237" s="26"/>
      <c r="JAV237" s="26"/>
      <c r="JAW237" s="26"/>
      <c r="JAX237" s="26"/>
      <c r="JAY237" s="26"/>
      <c r="JAZ237" s="26"/>
      <c r="JBA237" s="26"/>
      <c r="JBB237" s="26"/>
      <c r="JBC237" s="26"/>
      <c r="JBD237" s="26"/>
      <c r="JBE237" s="26"/>
      <c r="JBF237" s="26"/>
      <c r="JBG237" s="26"/>
      <c r="JBH237" s="26"/>
      <c r="JBI237" s="26"/>
      <c r="JBJ237" s="26"/>
      <c r="JBK237" s="26"/>
      <c r="JBL237" s="26"/>
      <c r="JBM237" s="26"/>
      <c r="JBN237" s="26"/>
      <c r="JBO237" s="26"/>
      <c r="JBP237" s="26"/>
      <c r="JBQ237" s="26"/>
      <c r="JBR237" s="26"/>
      <c r="JBS237" s="26"/>
      <c r="JBT237" s="26"/>
      <c r="JBU237" s="26"/>
      <c r="JBV237" s="26"/>
      <c r="JBW237" s="26"/>
      <c r="JBX237" s="26"/>
      <c r="JBY237" s="26"/>
      <c r="JBZ237" s="26"/>
      <c r="JCA237" s="26"/>
      <c r="JCB237" s="26"/>
      <c r="JCC237" s="26"/>
      <c r="JCD237" s="26"/>
      <c r="JCE237" s="26"/>
      <c r="JCF237" s="26"/>
      <c r="JCG237" s="26"/>
      <c r="JCH237" s="26"/>
      <c r="JCI237" s="26"/>
      <c r="JCJ237" s="26"/>
      <c r="JCK237" s="26"/>
      <c r="JCL237" s="26"/>
      <c r="JCM237" s="26"/>
      <c r="JCN237" s="26"/>
      <c r="JCO237" s="26"/>
      <c r="JCP237" s="26"/>
      <c r="JCQ237" s="26"/>
      <c r="JCR237" s="26"/>
      <c r="JCS237" s="26"/>
      <c r="JCT237" s="26"/>
      <c r="JCU237" s="26"/>
      <c r="JCV237" s="26"/>
      <c r="JCW237" s="26"/>
      <c r="JCX237" s="26"/>
      <c r="JCY237" s="26"/>
      <c r="JCZ237" s="26"/>
      <c r="JDA237" s="26"/>
      <c r="JDB237" s="26"/>
      <c r="JDC237" s="26"/>
      <c r="JDD237" s="26"/>
      <c r="JDE237" s="26"/>
      <c r="JDF237" s="26"/>
      <c r="JDG237" s="26"/>
      <c r="JDH237" s="26"/>
      <c r="JDI237" s="26"/>
      <c r="JDJ237" s="26"/>
      <c r="JDK237" s="26"/>
      <c r="JDL237" s="26"/>
      <c r="JDM237" s="26"/>
      <c r="JDN237" s="26"/>
      <c r="JDO237" s="26"/>
      <c r="JDP237" s="26"/>
      <c r="JDQ237" s="26"/>
      <c r="JDR237" s="26"/>
      <c r="JDS237" s="26"/>
      <c r="JDT237" s="26"/>
      <c r="JDU237" s="26"/>
      <c r="JDV237" s="26"/>
      <c r="JDW237" s="26"/>
      <c r="JDX237" s="26"/>
      <c r="JDY237" s="26"/>
      <c r="JDZ237" s="26"/>
      <c r="JEA237" s="26"/>
      <c r="JEB237" s="26"/>
      <c r="JEC237" s="26"/>
      <c r="JED237" s="26"/>
      <c r="JEE237" s="26"/>
      <c r="JEF237" s="26"/>
      <c r="JEG237" s="26"/>
      <c r="JEH237" s="26"/>
      <c r="JEI237" s="26"/>
      <c r="JEJ237" s="26"/>
      <c r="JEK237" s="26"/>
      <c r="JEL237" s="26"/>
      <c r="JEM237" s="26"/>
      <c r="JEN237" s="26"/>
      <c r="JEO237" s="26"/>
      <c r="JEP237" s="26"/>
      <c r="JEQ237" s="26"/>
      <c r="JER237" s="26"/>
      <c r="JES237" s="26"/>
      <c r="JET237" s="26"/>
      <c r="JEU237" s="26"/>
      <c r="JEV237" s="26"/>
      <c r="JEW237" s="26"/>
      <c r="JEX237" s="26"/>
      <c r="JEY237" s="26"/>
      <c r="JEZ237" s="26"/>
      <c r="JFA237" s="26"/>
      <c r="JFB237" s="26"/>
      <c r="JFC237" s="26"/>
      <c r="JFD237" s="26"/>
      <c r="JFE237" s="26"/>
      <c r="JFF237" s="26"/>
      <c r="JFG237" s="26"/>
      <c r="JFH237" s="26"/>
      <c r="JFI237" s="26"/>
      <c r="JFJ237" s="26"/>
      <c r="JFK237" s="26"/>
      <c r="JFL237" s="26"/>
      <c r="JFM237" s="26"/>
      <c r="JFN237" s="26"/>
      <c r="JFO237" s="26"/>
      <c r="JFP237" s="26"/>
      <c r="JFQ237" s="26"/>
      <c r="JFR237" s="26"/>
      <c r="JFS237" s="26"/>
      <c r="JFT237" s="26"/>
      <c r="JFU237" s="26"/>
      <c r="JFV237" s="26"/>
      <c r="JFW237" s="26"/>
      <c r="JFX237" s="26"/>
      <c r="JFY237" s="26"/>
      <c r="JFZ237" s="26"/>
      <c r="JGA237" s="26"/>
      <c r="JGB237" s="26"/>
      <c r="JGC237" s="26"/>
      <c r="JGD237" s="26"/>
      <c r="JGE237" s="26"/>
      <c r="JGF237" s="26"/>
      <c r="JGG237" s="26"/>
      <c r="JGH237" s="26"/>
      <c r="JGI237" s="26"/>
      <c r="JGJ237" s="26"/>
      <c r="JGK237" s="26"/>
      <c r="JGL237" s="26"/>
      <c r="JGM237" s="26"/>
      <c r="JGN237" s="26"/>
      <c r="JGO237" s="26"/>
      <c r="JGP237" s="26"/>
      <c r="JGQ237" s="26"/>
      <c r="JGR237" s="26"/>
      <c r="JGS237" s="26"/>
      <c r="JGT237" s="26"/>
      <c r="JGU237" s="26"/>
      <c r="JGV237" s="26"/>
      <c r="JGW237" s="26"/>
      <c r="JGX237" s="26"/>
      <c r="JGY237" s="26"/>
      <c r="JGZ237" s="26"/>
      <c r="JHA237" s="26"/>
      <c r="JHB237" s="26"/>
      <c r="JHC237" s="26"/>
      <c r="JHD237" s="26"/>
      <c r="JHE237" s="26"/>
      <c r="JHF237" s="26"/>
      <c r="JHG237" s="26"/>
      <c r="JHH237" s="26"/>
      <c r="JHI237" s="26"/>
      <c r="JHJ237" s="26"/>
      <c r="JHK237" s="26"/>
      <c r="JHL237" s="26"/>
      <c r="JHM237" s="26"/>
      <c r="JHN237" s="26"/>
      <c r="JHO237" s="26"/>
      <c r="JHP237" s="26"/>
      <c r="JHQ237" s="26"/>
      <c r="JHR237" s="26"/>
      <c r="JHS237" s="26"/>
      <c r="JHT237" s="26"/>
      <c r="JHU237" s="26"/>
      <c r="JHV237" s="26"/>
      <c r="JHW237" s="26"/>
      <c r="JHX237" s="26"/>
      <c r="JHY237" s="26"/>
      <c r="JHZ237" s="26"/>
      <c r="JIA237" s="26"/>
      <c r="JIB237" s="26"/>
      <c r="JIC237" s="26"/>
      <c r="JID237" s="26"/>
      <c r="JIE237" s="26"/>
      <c r="JIF237" s="26"/>
      <c r="JIG237" s="26"/>
      <c r="JIH237" s="26"/>
      <c r="JII237" s="26"/>
      <c r="JIJ237" s="26"/>
      <c r="JIK237" s="26"/>
      <c r="JIL237" s="26"/>
      <c r="JIM237" s="26"/>
      <c r="JIN237" s="26"/>
      <c r="JIO237" s="26"/>
      <c r="JIP237" s="26"/>
      <c r="JIQ237" s="26"/>
      <c r="JIR237" s="26"/>
      <c r="JIS237" s="26"/>
      <c r="JIT237" s="26"/>
      <c r="JIU237" s="26"/>
      <c r="JIV237" s="26"/>
      <c r="JIW237" s="26"/>
      <c r="JIX237" s="26"/>
      <c r="JIY237" s="26"/>
      <c r="JIZ237" s="26"/>
      <c r="JJA237" s="26"/>
      <c r="JJB237" s="26"/>
      <c r="JJC237" s="26"/>
      <c r="JJD237" s="26"/>
      <c r="JJE237" s="26"/>
      <c r="JJF237" s="26"/>
      <c r="JJG237" s="26"/>
      <c r="JJH237" s="26"/>
      <c r="JJI237" s="26"/>
      <c r="JJJ237" s="26"/>
      <c r="JJK237" s="26"/>
      <c r="JJL237" s="26"/>
      <c r="JJM237" s="26"/>
      <c r="JJN237" s="26"/>
      <c r="JJO237" s="26"/>
      <c r="JJP237" s="26"/>
      <c r="JJQ237" s="26"/>
      <c r="JJR237" s="26"/>
      <c r="JJS237" s="26"/>
      <c r="JJT237" s="26"/>
      <c r="JJU237" s="26"/>
      <c r="JJV237" s="26"/>
      <c r="JJW237" s="26"/>
      <c r="JJX237" s="26"/>
      <c r="JJY237" s="26"/>
      <c r="JJZ237" s="26"/>
      <c r="JKA237" s="26"/>
      <c r="JKB237" s="26"/>
      <c r="JKC237" s="26"/>
      <c r="JKD237" s="26"/>
      <c r="JKE237" s="26"/>
      <c r="JKF237" s="26"/>
      <c r="JKG237" s="26"/>
      <c r="JKH237" s="26"/>
      <c r="JKI237" s="26"/>
      <c r="JKJ237" s="26"/>
      <c r="JKK237" s="26"/>
      <c r="JKL237" s="26"/>
      <c r="JKM237" s="26"/>
      <c r="JKN237" s="26"/>
      <c r="JKO237" s="26"/>
      <c r="JKP237" s="26"/>
      <c r="JKQ237" s="26"/>
      <c r="JKR237" s="26"/>
      <c r="JKS237" s="26"/>
      <c r="JKT237" s="26"/>
      <c r="JKU237" s="26"/>
      <c r="JKV237" s="26"/>
      <c r="JKW237" s="26"/>
      <c r="JKX237" s="26"/>
      <c r="JKY237" s="26"/>
      <c r="JKZ237" s="26"/>
      <c r="JLA237" s="26"/>
      <c r="JLB237" s="26"/>
      <c r="JLC237" s="26"/>
      <c r="JLD237" s="26"/>
      <c r="JLE237" s="26"/>
      <c r="JLF237" s="26"/>
      <c r="JLG237" s="26"/>
      <c r="JLH237" s="26"/>
      <c r="JLI237" s="26"/>
      <c r="JLJ237" s="26"/>
      <c r="JLK237" s="26"/>
      <c r="JLL237" s="26"/>
      <c r="JLM237" s="26"/>
      <c r="JLN237" s="26"/>
      <c r="JLO237" s="26"/>
      <c r="JLP237" s="26"/>
      <c r="JLQ237" s="26"/>
      <c r="JLR237" s="26"/>
      <c r="JLS237" s="26"/>
      <c r="JLT237" s="26"/>
      <c r="JLU237" s="26"/>
      <c r="JLV237" s="26"/>
      <c r="JLW237" s="26"/>
      <c r="JLX237" s="26"/>
      <c r="JLY237" s="26"/>
      <c r="JLZ237" s="26"/>
      <c r="JMA237" s="26"/>
      <c r="JMB237" s="26"/>
      <c r="JMC237" s="26"/>
      <c r="JMD237" s="26"/>
      <c r="JME237" s="26"/>
      <c r="JMF237" s="26"/>
      <c r="JMG237" s="26"/>
      <c r="JMH237" s="26"/>
      <c r="JMI237" s="26"/>
      <c r="JMJ237" s="26"/>
      <c r="JMK237" s="26"/>
      <c r="JML237" s="26"/>
      <c r="JMM237" s="26"/>
      <c r="JMN237" s="26"/>
      <c r="JMO237" s="26"/>
      <c r="JMP237" s="26"/>
      <c r="JMQ237" s="26"/>
      <c r="JMR237" s="26"/>
      <c r="JMS237" s="26"/>
      <c r="JMT237" s="26"/>
      <c r="JMU237" s="26"/>
      <c r="JMV237" s="26"/>
      <c r="JMW237" s="26"/>
      <c r="JMX237" s="26"/>
      <c r="JMY237" s="26"/>
      <c r="JMZ237" s="26"/>
      <c r="JNA237" s="26"/>
      <c r="JNB237" s="26"/>
      <c r="JNC237" s="26"/>
      <c r="JND237" s="26"/>
      <c r="JNE237" s="26"/>
      <c r="JNF237" s="26"/>
      <c r="JNG237" s="26"/>
      <c r="JNH237" s="26"/>
      <c r="JNI237" s="26"/>
      <c r="JNJ237" s="26"/>
      <c r="JNK237" s="26"/>
      <c r="JNL237" s="26"/>
      <c r="JNM237" s="26"/>
      <c r="JNN237" s="26"/>
      <c r="JNO237" s="26"/>
      <c r="JNP237" s="26"/>
      <c r="JNQ237" s="26"/>
      <c r="JNR237" s="26"/>
      <c r="JNS237" s="26"/>
      <c r="JNT237" s="26"/>
      <c r="JNU237" s="26"/>
      <c r="JNV237" s="26"/>
      <c r="JNW237" s="26"/>
      <c r="JNX237" s="26"/>
      <c r="JNY237" s="26"/>
      <c r="JNZ237" s="26"/>
      <c r="JOA237" s="26"/>
      <c r="JOB237" s="26"/>
      <c r="JOC237" s="26"/>
      <c r="JOD237" s="26"/>
      <c r="JOE237" s="26"/>
      <c r="JOF237" s="26"/>
      <c r="JOG237" s="26"/>
      <c r="JOH237" s="26"/>
      <c r="JOI237" s="26"/>
      <c r="JOJ237" s="26"/>
      <c r="JOK237" s="26"/>
      <c r="JOL237" s="26"/>
      <c r="JOM237" s="26"/>
      <c r="JON237" s="26"/>
      <c r="JOO237" s="26"/>
      <c r="JOP237" s="26"/>
      <c r="JOQ237" s="26"/>
      <c r="JOR237" s="26"/>
      <c r="JOS237" s="26"/>
      <c r="JOT237" s="26"/>
      <c r="JOU237" s="26"/>
      <c r="JOV237" s="26"/>
      <c r="JOW237" s="26"/>
      <c r="JOX237" s="26"/>
      <c r="JOY237" s="26"/>
      <c r="JOZ237" s="26"/>
      <c r="JPA237" s="26"/>
      <c r="JPB237" s="26"/>
      <c r="JPC237" s="26"/>
      <c r="JPD237" s="26"/>
      <c r="JPE237" s="26"/>
      <c r="JPF237" s="26"/>
      <c r="JPG237" s="26"/>
      <c r="JPH237" s="26"/>
      <c r="JPI237" s="26"/>
      <c r="JPJ237" s="26"/>
      <c r="JPK237" s="26"/>
      <c r="JPL237" s="26"/>
      <c r="JPM237" s="26"/>
      <c r="JPN237" s="26"/>
      <c r="JPO237" s="26"/>
      <c r="JPP237" s="26"/>
      <c r="JPQ237" s="26"/>
      <c r="JPR237" s="26"/>
      <c r="JPS237" s="26"/>
      <c r="JPT237" s="26"/>
      <c r="JPU237" s="26"/>
      <c r="JPV237" s="26"/>
      <c r="JPW237" s="26"/>
      <c r="JPX237" s="26"/>
      <c r="JPY237" s="26"/>
      <c r="JPZ237" s="26"/>
      <c r="JQA237" s="26"/>
      <c r="JQB237" s="26"/>
      <c r="JQC237" s="26"/>
      <c r="JQD237" s="26"/>
      <c r="JQE237" s="26"/>
      <c r="JQF237" s="26"/>
      <c r="JQG237" s="26"/>
      <c r="JQH237" s="26"/>
      <c r="JQI237" s="26"/>
      <c r="JQJ237" s="26"/>
      <c r="JQK237" s="26"/>
      <c r="JQL237" s="26"/>
      <c r="JQM237" s="26"/>
      <c r="JQN237" s="26"/>
      <c r="JQO237" s="26"/>
      <c r="JQP237" s="26"/>
      <c r="JQQ237" s="26"/>
      <c r="JQR237" s="26"/>
      <c r="JQS237" s="26"/>
      <c r="JQT237" s="26"/>
      <c r="JQU237" s="26"/>
      <c r="JQV237" s="26"/>
      <c r="JQW237" s="26"/>
      <c r="JQX237" s="26"/>
      <c r="JQY237" s="26"/>
      <c r="JQZ237" s="26"/>
      <c r="JRA237" s="26"/>
      <c r="JRB237" s="26"/>
      <c r="JRC237" s="26"/>
      <c r="JRD237" s="26"/>
      <c r="JRE237" s="26"/>
      <c r="JRF237" s="26"/>
      <c r="JRG237" s="26"/>
      <c r="JRH237" s="26"/>
      <c r="JRI237" s="26"/>
      <c r="JRJ237" s="26"/>
      <c r="JRK237" s="26"/>
      <c r="JRL237" s="26"/>
      <c r="JRM237" s="26"/>
      <c r="JRN237" s="26"/>
      <c r="JRO237" s="26"/>
      <c r="JRP237" s="26"/>
      <c r="JRQ237" s="26"/>
      <c r="JRR237" s="26"/>
      <c r="JRS237" s="26"/>
      <c r="JRT237" s="26"/>
      <c r="JRU237" s="26"/>
      <c r="JRV237" s="26"/>
      <c r="JRW237" s="26"/>
      <c r="JRX237" s="26"/>
      <c r="JRY237" s="26"/>
      <c r="JRZ237" s="26"/>
      <c r="JSA237" s="26"/>
      <c r="JSB237" s="26"/>
      <c r="JSC237" s="26"/>
      <c r="JSD237" s="26"/>
      <c r="JSE237" s="26"/>
      <c r="JSF237" s="26"/>
      <c r="JSG237" s="26"/>
      <c r="JSH237" s="26"/>
      <c r="JSI237" s="26"/>
      <c r="JSJ237" s="26"/>
      <c r="JSK237" s="26"/>
      <c r="JSL237" s="26"/>
      <c r="JSM237" s="26"/>
      <c r="JSN237" s="26"/>
      <c r="JSO237" s="26"/>
      <c r="JSP237" s="26"/>
      <c r="JSQ237" s="26"/>
      <c r="JSR237" s="26"/>
      <c r="JSS237" s="26"/>
      <c r="JST237" s="26"/>
      <c r="JSU237" s="26"/>
      <c r="JSV237" s="26"/>
      <c r="JSW237" s="26"/>
      <c r="JSX237" s="26"/>
      <c r="JSY237" s="26"/>
      <c r="JSZ237" s="26"/>
      <c r="JTA237" s="26"/>
      <c r="JTB237" s="26"/>
      <c r="JTC237" s="26"/>
      <c r="JTD237" s="26"/>
      <c r="JTE237" s="26"/>
      <c r="JTF237" s="26"/>
      <c r="JTG237" s="26"/>
      <c r="JTH237" s="26"/>
      <c r="JTI237" s="26"/>
      <c r="JTJ237" s="26"/>
      <c r="JTK237" s="26"/>
      <c r="JTL237" s="26"/>
      <c r="JTM237" s="26"/>
      <c r="JTN237" s="26"/>
      <c r="JTO237" s="26"/>
      <c r="JTP237" s="26"/>
      <c r="JTQ237" s="26"/>
      <c r="JTR237" s="26"/>
      <c r="JTS237" s="26"/>
      <c r="JTT237" s="26"/>
      <c r="JTU237" s="26"/>
      <c r="JTV237" s="26"/>
      <c r="JTW237" s="26"/>
      <c r="JTX237" s="26"/>
      <c r="JTY237" s="26"/>
      <c r="JTZ237" s="26"/>
      <c r="JUA237" s="26"/>
      <c r="JUB237" s="26"/>
      <c r="JUC237" s="26"/>
      <c r="JUD237" s="26"/>
      <c r="JUE237" s="26"/>
      <c r="JUF237" s="26"/>
      <c r="JUG237" s="26"/>
      <c r="JUH237" s="26"/>
      <c r="JUI237" s="26"/>
      <c r="JUJ237" s="26"/>
      <c r="JUK237" s="26"/>
      <c r="JUL237" s="26"/>
      <c r="JUM237" s="26"/>
      <c r="JUN237" s="26"/>
      <c r="JUO237" s="26"/>
      <c r="JUP237" s="26"/>
      <c r="JUQ237" s="26"/>
      <c r="JUR237" s="26"/>
      <c r="JUS237" s="26"/>
      <c r="JUT237" s="26"/>
      <c r="JUU237" s="26"/>
      <c r="JUV237" s="26"/>
      <c r="JUW237" s="26"/>
      <c r="JUX237" s="26"/>
      <c r="JUY237" s="26"/>
      <c r="JUZ237" s="26"/>
      <c r="JVA237" s="26"/>
      <c r="JVB237" s="26"/>
      <c r="JVC237" s="26"/>
      <c r="JVD237" s="26"/>
      <c r="JVE237" s="26"/>
      <c r="JVF237" s="26"/>
      <c r="JVG237" s="26"/>
      <c r="JVH237" s="26"/>
      <c r="JVI237" s="26"/>
      <c r="JVJ237" s="26"/>
      <c r="JVK237" s="26"/>
      <c r="JVL237" s="26"/>
      <c r="JVM237" s="26"/>
      <c r="JVN237" s="26"/>
      <c r="JVO237" s="26"/>
      <c r="JVP237" s="26"/>
      <c r="JVQ237" s="26"/>
      <c r="JVR237" s="26"/>
      <c r="JVS237" s="26"/>
      <c r="JVT237" s="26"/>
      <c r="JVU237" s="26"/>
      <c r="JVV237" s="26"/>
      <c r="JVW237" s="26"/>
      <c r="JVX237" s="26"/>
      <c r="JVY237" s="26"/>
      <c r="JVZ237" s="26"/>
      <c r="JWA237" s="26"/>
      <c r="JWB237" s="26"/>
      <c r="JWC237" s="26"/>
      <c r="JWD237" s="26"/>
      <c r="JWE237" s="26"/>
      <c r="JWF237" s="26"/>
      <c r="JWG237" s="26"/>
      <c r="JWH237" s="26"/>
      <c r="JWI237" s="26"/>
      <c r="JWJ237" s="26"/>
      <c r="JWK237" s="26"/>
      <c r="JWL237" s="26"/>
      <c r="JWM237" s="26"/>
      <c r="JWN237" s="26"/>
      <c r="JWO237" s="26"/>
      <c r="JWP237" s="26"/>
      <c r="JWQ237" s="26"/>
      <c r="JWR237" s="26"/>
      <c r="JWS237" s="26"/>
      <c r="JWT237" s="26"/>
      <c r="JWU237" s="26"/>
      <c r="JWV237" s="26"/>
      <c r="JWW237" s="26"/>
      <c r="JWX237" s="26"/>
      <c r="JWY237" s="26"/>
      <c r="JWZ237" s="26"/>
      <c r="JXA237" s="26"/>
      <c r="JXB237" s="26"/>
      <c r="JXC237" s="26"/>
      <c r="JXD237" s="26"/>
      <c r="JXE237" s="26"/>
      <c r="JXF237" s="26"/>
      <c r="JXG237" s="26"/>
      <c r="JXH237" s="26"/>
      <c r="JXI237" s="26"/>
      <c r="JXJ237" s="26"/>
      <c r="JXK237" s="26"/>
      <c r="JXL237" s="26"/>
      <c r="JXM237" s="26"/>
      <c r="JXN237" s="26"/>
      <c r="JXO237" s="26"/>
      <c r="JXP237" s="26"/>
      <c r="JXQ237" s="26"/>
      <c r="JXR237" s="26"/>
      <c r="JXS237" s="26"/>
      <c r="JXT237" s="26"/>
      <c r="JXU237" s="26"/>
      <c r="JXV237" s="26"/>
      <c r="JXW237" s="26"/>
      <c r="JXX237" s="26"/>
      <c r="JXY237" s="26"/>
      <c r="JXZ237" s="26"/>
      <c r="JYA237" s="26"/>
      <c r="JYB237" s="26"/>
      <c r="JYC237" s="26"/>
      <c r="JYD237" s="26"/>
      <c r="JYE237" s="26"/>
      <c r="JYF237" s="26"/>
      <c r="JYG237" s="26"/>
      <c r="JYH237" s="26"/>
      <c r="JYI237" s="26"/>
      <c r="JYJ237" s="26"/>
      <c r="JYK237" s="26"/>
      <c r="JYL237" s="26"/>
      <c r="JYM237" s="26"/>
      <c r="JYN237" s="26"/>
      <c r="JYO237" s="26"/>
      <c r="JYP237" s="26"/>
      <c r="JYQ237" s="26"/>
      <c r="JYR237" s="26"/>
      <c r="JYS237" s="26"/>
      <c r="JYT237" s="26"/>
      <c r="JYU237" s="26"/>
      <c r="JYV237" s="26"/>
      <c r="JYW237" s="26"/>
      <c r="JYX237" s="26"/>
      <c r="JYY237" s="26"/>
      <c r="JYZ237" s="26"/>
      <c r="JZA237" s="26"/>
      <c r="JZB237" s="26"/>
      <c r="JZC237" s="26"/>
      <c r="JZD237" s="26"/>
      <c r="JZE237" s="26"/>
      <c r="JZF237" s="26"/>
      <c r="JZG237" s="26"/>
      <c r="JZH237" s="26"/>
      <c r="JZI237" s="26"/>
      <c r="JZJ237" s="26"/>
      <c r="JZK237" s="26"/>
      <c r="JZL237" s="26"/>
      <c r="JZM237" s="26"/>
      <c r="JZN237" s="26"/>
      <c r="JZO237" s="26"/>
      <c r="JZP237" s="26"/>
      <c r="JZQ237" s="26"/>
      <c r="JZR237" s="26"/>
      <c r="JZS237" s="26"/>
      <c r="JZT237" s="26"/>
      <c r="JZU237" s="26"/>
      <c r="JZV237" s="26"/>
      <c r="JZW237" s="26"/>
      <c r="JZX237" s="26"/>
      <c r="JZY237" s="26"/>
      <c r="JZZ237" s="26"/>
      <c r="KAA237" s="26"/>
      <c r="KAB237" s="26"/>
      <c r="KAC237" s="26"/>
      <c r="KAD237" s="26"/>
      <c r="KAE237" s="26"/>
      <c r="KAF237" s="26"/>
      <c r="KAG237" s="26"/>
      <c r="KAH237" s="26"/>
      <c r="KAI237" s="26"/>
      <c r="KAJ237" s="26"/>
      <c r="KAK237" s="26"/>
      <c r="KAL237" s="26"/>
      <c r="KAM237" s="26"/>
      <c r="KAN237" s="26"/>
      <c r="KAO237" s="26"/>
      <c r="KAP237" s="26"/>
      <c r="KAQ237" s="26"/>
      <c r="KAR237" s="26"/>
      <c r="KAS237" s="26"/>
      <c r="KAT237" s="26"/>
      <c r="KAU237" s="26"/>
      <c r="KAV237" s="26"/>
      <c r="KAW237" s="26"/>
      <c r="KAX237" s="26"/>
      <c r="KAY237" s="26"/>
      <c r="KAZ237" s="26"/>
      <c r="KBA237" s="26"/>
      <c r="KBB237" s="26"/>
      <c r="KBC237" s="26"/>
      <c r="KBD237" s="26"/>
      <c r="KBE237" s="26"/>
      <c r="KBF237" s="26"/>
      <c r="KBG237" s="26"/>
      <c r="KBH237" s="26"/>
      <c r="KBI237" s="26"/>
      <c r="KBJ237" s="26"/>
      <c r="KBK237" s="26"/>
      <c r="KBL237" s="26"/>
      <c r="KBM237" s="26"/>
      <c r="KBN237" s="26"/>
      <c r="KBO237" s="26"/>
      <c r="KBP237" s="26"/>
      <c r="KBQ237" s="26"/>
      <c r="KBR237" s="26"/>
      <c r="KBS237" s="26"/>
      <c r="KBT237" s="26"/>
      <c r="KBU237" s="26"/>
      <c r="KBV237" s="26"/>
      <c r="KBW237" s="26"/>
      <c r="KBX237" s="26"/>
      <c r="KBY237" s="26"/>
      <c r="KBZ237" s="26"/>
      <c r="KCA237" s="26"/>
      <c r="KCB237" s="26"/>
      <c r="KCC237" s="26"/>
      <c r="KCD237" s="26"/>
      <c r="KCE237" s="26"/>
      <c r="KCF237" s="26"/>
      <c r="KCG237" s="26"/>
      <c r="KCH237" s="26"/>
      <c r="KCI237" s="26"/>
      <c r="KCJ237" s="26"/>
      <c r="KCK237" s="26"/>
      <c r="KCL237" s="26"/>
      <c r="KCM237" s="26"/>
      <c r="KCN237" s="26"/>
      <c r="KCO237" s="26"/>
      <c r="KCP237" s="26"/>
      <c r="KCQ237" s="26"/>
      <c r="KCR237" s="26"/>
      <c r="KCS237" s="26"/>
      <c r="KCT237" s="26"/>
      <c r="KCU237" s="26"/>
      <c r="KCV237" s="26"/>
      <c r="KCW237" s="26"/>
      <c r="KCX237" s="26"/>
      <c r="KCY237" s="26"/>
      <c r="KCZ237" s="26"/>
      <c r="KDA237" s="26"/>
      <c r="KDB237" s="26"/>
      <c r="KDC237" s="26"/>
      <c r="KDD237" s="26"/>
      <c r="KDE237" s="26"/>
      <c r="KDF237" s="26"/>
      <c r="KDG237" s="26"/>
      <c r="KDH237" s="26"/>
      <c r="KDI237" s="26"/>
      <c r="KDJ237" s="26"/>
      <c r="KDK237" s="26"/>
      <c r="KDL237" s="26"/>
      <c r="KDM237" s="26"/>
      <c r="KDN237" s="26"/>
      <c r="KDO237" s="26"/>
      <c r="KDP237" s="26"/>
      <c r="KDQ237" s="26"/>
      <c r="KDR237" s="26"/>
      <c r="KDS237" s="26"/>
      <c r="KDT237" s="26"/>
      <c r="KDU237" s="26"/>
      <c r="KDV237" s="26"/>
      <c r="KDW237" s="26"/>
      <c r="KDX237" s="26"/>
      <c r="KDY237" s="26"/>
      <c r="KDZ237" s="26"/>
      <c r="KEA237" s="26"/>
      <c r="KEB237" s="26"/>
      <c r="KEC237" s="26"/>
      <c r="KED237" s="26"/>
      <c r="KEE237" s="26"/>
      <c r="KEF237" s="26"/>
      <c r="KEG237" s="26"/>
      <c r="KEH237" s="26"/>
      <c r="KEI237" s="26"/>
      <c r="KEJ237" s="26"/>
      <c r="KEK237" s="26"/>
      <c r="KEL237" s="26"/>
      <c r="KEM237" s="26"/>
      <c r="KEN237" s="26"/>
      <c r="KEO237" s="26"/>
      <c r="KEP237" s="26"/>
      <c r="KEQ237" s="26"/>
      <c r="KER237" s="26"/>
      <c r="KES237" s="26"/>
      <c r="KET237" s="26"/>
      <c r="KEU237" s="26"/>
      <c r="KEV237" s="26"/>
      <c r="KEW237" s="26"/>
      <c r="KEX237" s="26"/>
      <c r="KEY237" s="26"/>
      <c r="KEZ237" s="26"/>
      <c r="KFA237" s="26"/>
      <c r="KFB237" s="26"/>
      <c r="KFC237" s="26"/>
      <c r="KFD237" s="26"/>
      <c r="KFE237" s="26"/>
      <c r="KFF237" s="26"/>
      <c r="KFG237" s="26"/>
      <c r="KFH237" s="26"/>
      <c r="KFI237" s="26"/>
      <c r="KFJ237" s="26"/>
      <c r="KFK237" s="26"/>
      <c r="KFL237" s="26"/>
      <c r="KFM237" s="26"/>
      <c r="KFN237" s="26"/>
      <c r="KFO237" s="26"/>
      <c r="KFP237" s="26"/>
      <c r="KFQ237" s="26"/>
      <c r="KFR237" s="26"/>
      <c r="KFS237" s="26"/>
      <c r="KFT237" s="26"/>
      <c r="KFU237" s="26"/>
      <c r="KFV237" s="26"/>
      <c r="KFW237" s="26"/>
      <c r="KFX237" s="26"/>
      <c r="KFY237" s="26"/>
      <c r="KFZ237" s="26"/>
      <c r="KGA237" s="26"/>
      <c r="KGB237" s="26"/>
      <c r="KGC237" s="26"/>
      <c r="KGD237" s="26"/>
      <c r="KGE237" s="26"/>
      <c r="KGF237" s="26"/>
      <c r="KGG237" s="26"/>
      <c r="KGH237" s="26"/>
      <c r="KGI237" s="26"/>
      <c r="KGJ237" s="26"/>
      <c r="KGK237" s="26"/>
      <c r="KGL237" s="26"/>
      <c r="KGM237" s="26"/>
      <c r="KGN237" s="26"/>
      <c r="KGO237" s="26"/>
      <c r="KGP237" s="26"/>
      <c r="KGQ237" s="26"/>
      <c r="KGR237" s="26"/>
      <c r="KGS237" s="26"/>
      <c r="KGT237" s="26"/>
      <c r="KGU237" s="26"/>
      <c r="KGV237" s="26"/>
      <c r="KGW237" s="26"/>
      <c r="KGX237" s="26"/>
      <c r="KGY237" s="26"/>
      <c r="KGZ237" s="26"/>
      <c r="KHA237" s="26"/>
      <c r="KHB237" s="26"/>
      <c r="KHC237" s="26"/>
      <c r="KHD237" s="26"/>
      <c r="KHE237" s="26"/>
      <c r="KHF237" s="26"/>
      <c r="KHG237" s="26"/>
      <c r="KHH237" s="26"/>
      <c r="KHI237" s="26"/>
      <c r="KHJ237" s="26"/>
      <c r="KHK237" s="26"/>
      <c r="KHL237" s="26"/>
      <c r="KHM237" s="26"/>
      <c r="KHN237" s="26"/>
      <c r="KHO237" s="26"/>
      <c r="KHP237" s="26"/>
      <c r="KHQ237" s="26"/>
      <c r="KHR237" s="26"/>
      <c r="KHS237" s="26"/>
      <c r="KHT237" s="26"/>
      <c r="KHU237" s="26"/>
      <c r="KHV237" s="26"/>
      <c r="KHW237" s="26"/>
      <c r="KHX237" s="26"/>
      <c r="KHY237" s="26"/>
      <c r="KHZ237" s="26"/>
      <c r="KIA237" s="26"/>
      <c r="KIB237" s="26"/>
      <c r="KIC237" s="26"/>
      <c r="KID237" s="26"/>
      <c r="KIE237" s="26"/>
      <c r="KIF237" s="26"/>
      <c r="KIG237" s="26"/>
      <c r="KIH237" s="26"/>
      <c r="KII237" s="26"/>
      <c r="KIJ237" s="26"/>
      <c r="KIK237" s="26"/>
      <c r="KIL237" s="26"/>
      <c r="KIM237" s="26"/>
      <c r="KIN237" s="26"/>
      <c r="KIO237" s="26"/>
      <c r="KIP237" s="26"/>
      <c r="KIQ237" s="26"/>
      <c r="KIR237" s="26"/>
      <c r="KIS237" s="26"/>
      <c r="KIT237" s="26"/>
      <c r="KIU237" s="26"/>
      <c r="KIV237" s="26"/>
      <c r="KIW237" s="26"/>
      <c r="KIX237" s="26"/>
      <c r="KIY237" s="26"/>
      <c r="KIZ237" s="26"/>
      <c r="KJA237" s="26"/>
      <c r="KJB237" s="26"/>
      <c r="KJC237" s="26"/>
      <c r="KJD237" s="26"/>
      <c r="KJE237" s="26"/>
      <c r="KJF237" s="26"/>
      <c r="KJG237" s="26"/>
      <c r="KJH237" s="26"/>
      <c r="KJI237" s="26"/>
      <c r="KJJ237" s="26"/>
      <c r="KJK237" s="26"/>
      <c r="KJL237" s="26"/>
      <c r="KJM237" s="26"/>
      <c r="KJN237" s="26"/>
      <c r="KJO237" s="26"/>
      <c r="KJP237" s="26"/>
      <c r="KJQ237" s="26"/>
      <c r="KJR237" s="26"/>
      <c r="KJS237" s="26"/>
      <c r="KJT237" s="26"/>
      <c r="KJU237" s="26"/>
      <c r="KJV237" s="26"/>
      <c r="KJW237" s="26"/>
      <c r="KJX237" s="26"/>
      <c r="KJY237" s="26"/>
      <c r="KJZ237" s="26"/>
      <c r="KKA237" s="26"/>
      <c r="KKB237" s="26"/>
      <c r="KKC237" s="26"/>
      <c r="KKD237" s="26"/>
      <c r="KKE237" s="26"/>
      <c r="KKF237" s="26"/>
      <c r="KKG237" s="26"/>
      <c r="KKH237" s="26"/>
      <c r="KKI237" s="26"/>
      <c r="KKJ237" s="26"/>
      <c r="KKK237" s="26"/>
      <c r="KKL237" s="26"/>
      <c r="KKM237" s="26"/>
      <c r="KKN237" s="26"/>
      <c r="KKO237" s="26"/>
      <c r="KKP237" s="26"/>
      <c r="KKQ237" s="26"/>
      <c r="KKR237" s="26"/>
      <c r="KKS237" s="26"/>
      <c r="KKT237" s="26"/>
      <c r="KKU237" s="26"/>
      <c r="KKV237" s="26"/>
      <c r="KKW237" s="26"/>
      <c r="KKX237" s="26"/>
      <c r="KKY237" s="26"/>
      <c r="KKZ237" s="26"/>
      <c r="KLA237" s="26"/>
      <c r="KLB237" s="26"/>
      <c r="KLC237" s="26"/>
      <c r="KLD237" s="26"/>
      <c r="KLE237" s="26"/>
      <c r="KLF237" s="26"/>
      <c r="KLG237" s="26"/>
      <c r="KLH237" s="26"/>
      <c r="KLI237" s="26"/>
      <c r="KLJ237" s="26"/>
      <c r="KLK237" s="26"/>
      <c r="KLL237" s="26"/>
      <c r="KLM237" s="26"/>
      <c r="KLN237" s="26"/>
      <c r="KLO237" s="26"/>
      <c r="KLP237" s="26"/>
      <c r="KLQ237" s="26"/>
      <c r="KLR237" s="26"/>
      <c r="KLS237" s="26"/>
      <c r="KLT237" s="26"/>
      <c r="KLU237" s="26"/>
      <c r="KLV237" s="26"/>
      <c r="KLW237" s="26"/>
      <c r="KLX237" s="26"/>
      <c r="KLY237" s="26"/>
      <c r="KLZ237" s="26"/>
      <c r="KMA237" s="26"/>
      <c r="KMB237" s="26"/>
      <c r="KMC237" s="26"/>
      <c r="KMD237" s="26"/>
      <c r="KME237" s="26"/>
      <c r="KMF237" s="26"/>
      <c r="KMG237" s="26"/>
      <c r="KMH237" s="26"/>
      <c r="KMI237" s="26"/>
      <c r="KMJ237" s="26"/>
      <c r="KMK237" s="26"/>
      <c r="KML237" s="26"/>
      <c r="KMM237" s="26"/>
      <c r="KMN237" s="26"/>
      <c r="KMO237" s="26"/>
      <c r="KMP237" s="26"/>
      <c r="KMQ237" s="26"/>
      <c r="KMR237" s="26"/>
      <c r="KMS237" s="26"/>
      <c r="KMT237" s="26"/>
      <c r="KMU237" s="26"/>
      <c r="KMV237" s="26"/>
      <c r="KMW237" s="26"/>
      <c r="KMX237" s="26"/>
      <c r="KMY237" s="26"/>
      <c r="KMZ237" s="26"/>
      <c r="KNA237" s="26"/>
      <c r="KNB237" s="26"/>
      <c r="KNC237" s="26"/>
      <c r="KND237" s="26"/>
      <c r="KNE237" s="26"/>
      <c r="KNF237" s="26"/>
      <c r="KNG237" s="26"/>
      <c r="KNH237" s="26"/>
      <c r="KNI237" s="26"/>
      <c r="KNJ237" s="26"/>
      <c r="KNK237" s="26"/>
      <c r="KNL237" s="26"/>
      <c r="KNM237" s="26"/>
      <c r="KNN237" s="26"/>
      <c r="KNO237" s="26"/>
      <c r="KNP237" s="26"/>
      <c r="KNQ237" s="26"/>
      <c r="KNR237" s="26"/>
      <c r="KNS237" s="26"/>
      <c r="KNT237" s="26"/>
      <c r="KNU237" s="26"/>
      <c r="KNV237" s="26"/>
      <c r="KNW237" s="26"/>
      <c r="KNX237" s="26"/>
      <c r="KNY237" s="26"/>
      <c r="KNZ237" s="26"/>
      <c r="KOA237" s="26"/>
      <c r="KOB237" s="26"/>
      <c r="KOC237" s="26"/>
      <c r="KOD237" s="26"/>
      <c r="KOE237" s="26"/>
      <c r="KOF237" s="26"/>
      <c r="KOG237" s="26"/>
      <c r="KOH237" s="26"/>
      <c r="KOI237" s="26"/>
      <c r="KOJ237" s="26"/>
      <c r="KOK237" s="26"/>
      <c r="KOL237" s="26"/>
      <c r="KOM237" s="26"/>
      <c r="KON237" s="26"/>
      <c r="KOO237" s="26"/>
      <c r="KOP237" s="26"/>
      <c r="KOQ237" s="26"/>
      <c r="KOR237" s="26"/>
      <c r="KOS237" s="26"/>
      <c r="KOT237" s="26"/>
      <c r="KOU237" s="26"/>
      <c r="KOV237" s="26"/>
      <c r="KOW237" s="26"/>
      <c r="KOX237" s="26"/>
      <c r="KOY237" s="26"/>
      <c r="KOZ237" s="26"/>
      <c r="KPA237" s="26"/>
      <c r="KPB237" s="26"/>
      <c r="KPC237" s="26"/>
      <c r="KPD237" s="26"/>
      <c r="KPE237" s="26"/>
      <c r="KPF237" s="26"/>
      <c r="KPG237" s="26"/>
      <c r="KPH237" s="26"/>
      <c r="KPI237" s="26"/>
      <c r="KPJ237" s="26"/>
      <c r="KPK237" s="26"/>
      <c r="KPL237" s="26"/>
      <c r="KPM237" s="26"/>
      <c r="KPN237" s="26"/>
      <c r="KPO237" s="26"/>
      <c r="KPP237" s="26"/>
      <c r="KPQ237" s="26"/>
      <c r="KPR237" s="26"/>
      <c r="KPS237" s="26"/>
      <c r="KPT237" s="26"/>
      <c r="KPU237" s="26"/>
      <c r="KPV237" s="26"/>
      <c r="KPW237" s="26"/>
      <c r="KPX237" s="26"/>
      <c r="KPY237" s="26"/>
      <c r="KPZ237" s="26"/>
      <c r="KQA237" s="26"/>
      <c r="KQB237" s="26"/>
      <c r="KQC237" s="26"/>
      <c r="KQD237" s="26"/>
      <c r="KQE237" s="26"/>
      <c r="KQF237" s="26"/>
      <c r="KQG237" s="26"/>
      <c r="KQH237" s="26"/>
      <c r="KQI237" s="26"/>
      <c r="KQJ237" s="26"/>
      <c r="KQK237" s="26"/>
      <c r="KQL237" s="26"/>
      <c r="KQM237" s="26"/>
      <c r="KQN237" s="26"/>
      <c r="KQO237" s="26"/>
      <c r="KQP237" s="26"/>
      <c r="KQQ237" s="26"/>
      <c r="KQR237" s="26"/>
      <c r="KQS237" s="26"/>
      <c r="KQT237" s="26"/>
      <c r="KQU237" s="26"/>
      <c r="KQV237" s="26"/>
      <c r="KQW237" s="26"/>
      <c r="KQX237" s="26"/>
      <c r="KQY237" s="26"/>
      <c r="KQZ237" s="26"/>
      <c r="KRA237" s="26"/>
      <c r="KRB237" s="26"/>
      <c r="KRC237" s="26"/>
      <c r="KRD237" s="26"/>
      <c r="KRE237" s="26"/>
      <c r="KRF237" s="26"/>
      <c r="KRG237" s="26"/>
      <c r="KRH237" s="26"/>
      <c r="KRI237" s="26"/>
      <c r="KRJ237" s="26"/>
      <c r="KRK237" s="26"/>
      <c r="KRL237" s="26"/>
      <c r="KRM237" s="26"/>
      <c r="KRN237" s="26"/>
      <c r="KRO237" s="26"/>
      <c r="KRP237" s="26"/>
      <c r="KRQ237" s="26"/>
      <c r="KRR237" s="26"/>
      <c r="KRS237" s="26"/>
      <c r="KRT237" s="26"/>
      <c r="KRU237" s="26"/>
      <c r="KRV237" s="26"/>
      <c r="KRW237" s="26"/>
      <c r="KRX237" s="26"/>
      <c r="KRY237" s="26"/>
      <c r="KRZ237" s="26"/>
      <c r="KSA237" s="26"/>
      <c r="KSB237" s="26"/>
      <c r="KSC237" s="26"/>
      <c r="KSD237" s="26"/>
      <c r="KSE237" s="26"/>
      <c r="KSF237" s="26"/>
      <c r="KSG237" s="26"/>
      <c r="KSH237" s="26"/>
      <c r="KSI237" s="26"/>
      <c r="KSJ237" s="26"/>
      <c r="KSK237" s="26"/>
      <c r="KSL237" s="26"/>
      <c r="KSM237" s="26"/>
      <c r="KSN237" s="26"/>
      <c r="KSO237" s="26"/>
      <c r="KSP237" s="26"/>
      <c r="KSQ237" s="26"/>
      <c r="KSR237" s="26"/>
      <c r="KSS237" s="26"/>
      <c r="KST237" s="26"/>
      <c r="KSU237" s="26"/>
      <c r="KSV237" s="26"/>
      <c r="KSW237" s="26"/>
      <c r="KSX237" s="26"/>
      <c r="KSY237" s="26"/>
      <c r="KSZ237" s="26"/>
      <c r="KTA237" s="26"/>
      <c r="KTB237" s="26"/>
      <c r="KTC237" s="26"/>
      <c r="KTD237" s="26"/>
      <c r="KTE237" s="26"/>
      <c r="KTF237" s="26"/>
      <c r="KTG237" s="26"/>
      <c r="KTH237" s="26"/>
      <c r="KTI237" s="26"/>
      <c r="KTJ237" s="26"/>
      <c r="KTK237" s="26"/>
      <c r="KTL237" s="26"/>
      <c r="KTM237" s="26"/>
      <c r="KTN237" s="26"/>
      <c r="KTO237" s="26"/>
      <c r="KTP237" s="26"/>
      <c r="KTQ237" s="26"/>
      <c r="KTR237" s="26"/>
      <c r="KTS237" s="26"/>
      <c r="KTT237" s="26"/>
      <c r="KTU237" s="26"/>
      <c r="KTV237" s="26"/>
      <c r="KTW237" s="26"/>
      <c r="KTX237" s="26"/>
      <c r="KTY237" s="26"/>
      <c r="KTZ237" s="26"/>
      <c r="KUA237" s="26"/>
      <c r="KUB237" s="26"/>
      <c r="KUC237" s="26"/>
      <c r="KUD237" s="26"/>
      <c r="KUE237" s="26"/>
      <c r="KUF237" s="26"/>
      <c r="KUG237" s="26"/>
      <c r="KUH237" s="26"/>
      <c r="KUI237" s="26"/>
      <c r="KUJ237" s="26"/>
      <c r="KUK237" s="26"/>
      <c r="KUL237" s="26"/>
      <c r="KUM237" s="26"/>
      <c r="KUN237" s="26"/>
      <c r="KUO237" s="26"/>
      <c r="KUP237" s="26"/>
      <c r="KUQ237" s="26"/>
      <c r="KUR237" s="26"/>
      <c r="KUS237" s="26"/>
      <c r="KUT237" s="26"/>
      <c r="KUU237" s="26"/>
      <c r="KUV237" s="26"/>
      <c r="KUW237" s="26"/>
      <c r="KUX237" s="26"/>
      <c r="KUY237" s="26"/>
      <c r="KUZ237" s="26"/>
      <c r="KVA237" s="26"/>
      <c r="KVB237" s="26"/>
      <c r="KVC237" s="26"/>
      <c r="KVD237" s="26"/>
      <c r="KVE237" s="26"/>
      <c r="KVF237" s="26"/>
      <c r="KVG237" s="26"/>
      <c r="KVH237" s="26"/>
      <c r="KVI237" s="26"/>
      <c r="KVJ237" s="26"/>
      <c r="KVK237" s="26"/>
      <c r="KVL237" s="26"/>
      <c r="KVM237" s="26"/>
      <c r="KVN237" s="26"/>
      <c r="KVO237" s="26"/>
      <c r="KVP237" s="26"/>
      <c r="KVQ237" s="26"/>
      <c r="KVR237" s="26"/>
      <c r="KVS237" s="26"/>
      <c r="KVT237" s="26"/>
      <c r="KVU237" s="26"/>
      <c r="KVV237" s="26"/>
      <c r="KVW237" s="26"/>
      <c r="KVX237" s="26"/>
      <c r="KVY237" s="26"/>
      <c r="KVZ237" s="26"/>
      <c r="KWA237" s="26"/>
      <c r="KWB237" s="26"/>
      <c r="KWC237" s="26"/>
      <c r="KWD237" s="26"/>
      <c r="KWE237" s="26"/>
      <c r="KWF237" s="26"/>
      <c r="KWG237" s="26"/>
      <c r="KWH237" s="26"/>
      <c r="KWI237" s="26"/>
      <c r="KWJ237" s="26"/>
      <c r="KWK237" s="26"/>
      <c r="KWL237" s="26"/>
      <c r="KWM237" s="26"/>
      <c r="KWN237" s="26"/>
      <c r="KWO237" s="26"/>
      <c r="KWP237" s="26"/>
      <c r="KWQ237" s="26"/>
      <c r="KWR237" s="26"/>
      <c r="KWS237" s="26"/>
      <c r="KWT237" s="26"/>
      <c r="KWU237" s="26"/>
      <c r="KWV237" s="26"/>
      <c r="KWW237" s="26"/>
      <c r="KWX237" s="26"/>
      <c r="KWY237" s="26"/>
      <c r="KWZ237" s="26"/>
      <c r="KXA237" s="26"/>
      <c r="KXB237" s="26"/>
      <c r="KXC237" s="26"/>
      <c r="KXD237" s="26"/>
      <c r="KXE237" s="26"/>
      <c r="KXF237" s="26"/>
      <c r="KXG237" s="26"/>
      <c r="KXH237" s="26"/>
      <c r="KXI237" s="26"/>
      <c r="KXJ237" s="26"/>
      <c r="KXK237" s="26"/>
      <c r="KXL237" s="26"/>
      <c r="KXM237" s="26"/>
      <c r="KXN237" s="26"/>
      <c r="KXO237" s="26"/>
      <c r="KXP237" s="26"/>
      <c r="KXQ237" s="26"/>
      <c r="KXR237" s="26"/>
      <c r="KXS237" s="26"/>
      <c r="KXT237" s="26"/>
      <c r="KXU237" s="26"/>
      <c r="KXV237" s="26"/>
      <c r="KXW237" s="26"/>
      <c r="KXX237" s="26"/>
      <c r="KXY237" s="26"/>
      <c r="KXZ237" s="26"/>
      <c r="KYA237" s="26"/>
      <c r="KYB237" s="26"/>
      <c r="KYC237" s="26"/>
      <c r="KYD237" s="26"/>
      <c r="KYE237" s="26"/>
      <c r="KYF237" s="26"/>
      <c r="KYG237" s="26"/>
      <c r="KYH237" s="26"/>
      <c r="KYI237" s="26"/>
      <c r="KYJ237" s="26"/>
      <c r="KYK237" s="26"/>
      <c r="KYL237" s="26"/>
      <c r="KYM237" s="26"/>
      <c r="KYN237" s="26"/>
      <c r="KYO237" s="26"/>
      <c r="KYP237" s="26"/>
      <c r="KYQ237" s="26"/>
      <c r="KYR237" s="26"/>
      <c r="KYS237" s="26"/>
      <c r="KYT237" s="26"/>
      <c r="KYU237" s="26"/>
      <c r="KYV237" s="26"/>
      <c r="KYW237" s="26"/>
      <c r="KYX237" s="26"/>
      <c r="KYY237" s="26"/>
      <c r="KYZ237" s="26"/>
      <c r="KZA237" s="26"/>
      <c r="KZB237" s="26"/>
      <c r="KZC237" s="26"/>
      <c r="KZD237" s="26"/>
      <c r="KZE237" s="26"/>
      <c r="KZF237" s="26"/>
      <c r="KZG237" s="26"/>
      <c r="KZH237" s="26"/>
      <c r="KZI237" s="26"/>
      <c r="KZJ237" s="26"/>
      <c r="KZK237" s="26"/>
      <c r="KZL237" s="26"/>
      <c r="KZM237" s="26"/>
      <c r="KZN237" s="26"/>
      <c r="KZO237" s="26"/>
      <c r="KZP237" s="26"/>
      <c r="KZQ237" s="26"/>
      <c r="KZR237" s="26"/>
      <c r="KZS237" s="26"/>
      <c r="KZT237" s="26"/>
      <c r="KZU237" s="26"/>
      <c r="KZV237" s="26"/>
      <c r="KZW237" s="26"/>
      <c r="KZX237" s="26"/>
      <c r="KZY237" s="26"/>
      <c r="KZZ237" s="26"/>
      <c r="LAA237" s="26"/>
      <c r="LAB237" s="26"/>
      <c r="LAC237" s="26"/>
      <c r="LAD237" s="26"/>
      <c r="LAE237" s="26"/>
      <c r="LAF237" s="26"/>
      <c r="LAG237" s="26"/>
      <c r="LAH237" s="26"/>
      <c r="LAI237" s="26"/>
      <c r="LAJ237" s="26"/>
      <c r="LAK237" s="26"/>
      <c r="LAL237" s="26"/>
      <c r="LAM237" s="26"/>
      <c r="LAN237" s="26"/>
      <c r="LAO237" s="26"/>
      <c r="LAP237" s="26"/>
      <c r="LAQ237" s="26"/>
      <c r="LAR237" s="26"/>
      <c r="LAS237" s="26"/>
      <c r="LAT237" s="26"/>
      <c r="LAU237" s="26"/>
      <c r="LAV237" s="26"/>
      <c r="LAW237" s="26"/>
      <c r="LAX237" s="26"/>
      <c r="LAY237" s="26"/>
      <c r="LAZ237" s="26"/>
      <c r="LBA237" s="26"/>
      <c r="LBB237" s="26"/>
      <c r="LBC237" s="26"/>
      <c r="LBD237" s="26"/>
      <c r="LBE237" s="26"/>
      <c r="LBF237" s="26"/>
      <c r="LBG237" s="26"/>
      <c r="LBH237" s="26"/>
      <c r="LBI237" s="26"/>
      <c r="LBJ237" s="26"/>
      <c r="LBK237" s="26"/>
      <c r="LBL237" s="26"/>
      <c r="LBM237" s="26"/>
      <c r="LBN237" s="26"/>
      <c r="LBO237" s="26"/>
      <c r="LBP237" s="26"/>
      <c r="LBQ237" s="26"/>
      <c r="LBR237" s="26"/>
      <c r="LBS237" s="26"/>
      <c r="LBT237" s="26"/>
      <c r="LBU237" s="26"/>
      <c r="LBV237" s="26"/>
      <c r="LBW237" s="26"/>
      <c r="LBX237" s="26"/>
      <c r="LBY237" s="26"/>
      <c r="LBZ237" s="26"/>
      <c r="LCA237" s="26"/>
      <c r="LCB237" s="26"/>
      <c r="LCC237" s="26"/>
      <c r="LCD237" s="26"/>
      <c r="LCE237" s="26"/>
      <c r="LCF237" s="26"/>
      <c r="LCG237" s="26"/>
      <c r="LCH237" s="26"/>
      <c r="LCI237" s="26"/>
      <c r="LCJ237" s="26"/>
      <c r="LCK237" s="26"/>
      <c r="LCL237" s="26"/>
      <c r="LCM237" s="26"/>
      <c r="LCN237" s="26"/>
      <c r="LCO237" s="26"/>
      <c r="LCP237" s="26"/>
      <c r="LCQ237" s="26"/>
      <c r="LCR237" s="26"/>
      <c r="LCS237" s="26"/>
      <c r="LCT237" s="26"/>
      <c r="LCU237" s="26"/>
      <c r="LCV237" s="26"/>
      <c r="LCW237" s="26"/>
      <c r="LCX237" s="26"/>
      <c r="LCY237" s="26"/>
      <c r="LCZ237" s="26"/>
      <c r="LDA237" s="26"/>
      <c r="LDB237" s="26"/>
      <c r="LDC237" s="26"/>
      <c r="LDD237" s="26"/>
      <c r="LDE237" s="26"/>
      <c r="LDF237" s="26"/>
      <c r="LDG237" s="26"/>
      <c r="LDH237" s="26"/>
      <c r="LDI237" s="26"/>
      <c r="LDJ237" s="26"/>
      <c r="LDK237" s="26"/>
      <c r="LDL237" s="26"/>
      <c r="LDM237" s="26"/>
      <c r="LDN237" s="26"/>
      <c r="LDO237" s="26"/>
      <c r="LDP237" s="26"/>
      <c r="LDQ237" s="26"/>
      <c r="LDR237" s="26"/>
      <c r="LDS237" s="26"/>
      <c r="LDT237" s="26"/>
      <c r="LDU237" s="26"/>
      <c r="LDV237" s="26"/>
      <c r="LDW237" s="26"/>
      <c r="LDX237" s="26"/>
      <c r="LDY237" s="26"/>
      <c r="LDZ237" s="26"/>
      <c r="LEA237" s="26"/>
      <c r="LEB237" s="26"/>
      <c r="LEC237" s="26"/>
      <c r="LED237" s="26"/>
      <c r="LEE237" s="26"/>
      <c r="LEF237" s="26"/>
      <c r="LEG237" s="26"/>
      <c r="LEH237" s="26"/>
      <c r="LEI237" s="26"/>
      <c r="LEJ237" s="26"/>
      <c r="LEK237" s="26"/>
      <c r="LEL237" s="26"/>
      <c r="LEM237" s="26"/>
      <c r="LEN237" s="26"/>
      <c r="LEO237" s="26"/>
      <c r="LEP237" s="26"/>
      <c r="LEQ237" s="26"/>
      <c r="LER237" s="26"/>
      <c r="LES237" s="26"/>
      <c r="LET237" s="26"/>
      <c r="LEU237" s="26"/>
      <c r="LEV237" s="26"/>
      <c r="LEW237" s="26"/>
      <c r="LEX237" s="26"/>
      <c r="LEY237" s="26"/>
      <c r="LEZ237" s="26"/>
      <c r="LFA237" s="26"/>
      <c r="LFB237" s="26"/>
      <c r="LFC237" s="26"/>
      <c r="LFD237" s="26"/>
      <c r="LFE237" s="26"/>
      <c r="LFF237" s="26"/>
      <c r="LFG237" s="26"/>
      <c r="LFH237" s="26"/>
      <c r="LFI237" s="26"/>
      <c r="LFJ237" s="26"/>
      <c r="LFK237" s="26"/>
      <c r="LFL237" s="26"/>
      <c r="LFM237" s="26"/>
      <c r="LFN237" s="26"/>
      <c r="LFO237" s="26"/>
      <c r="LFP237" s="26"/>
      <c r="LFQ237" s="26"/>
      <c r="LFR237" s="26"/>
      <c r="LFS237" s="26"/>
      <c r="LFT237" s="26"/>
      <c r="LFU237" s="26"/>
      <c r="LFV237" s="26"/>
      <c r="LFW237" s="26"/>
      <c r="LFX237" s="26"/>
      <c r="LFY237" s="26"/>
      <c r="LFZ237" s="26"/>
      <c r="LGA237" s="26"/>
      <c r="LGB237" s="26"/>
      <c r="LGC237" s="26"/>
      <c r="LGD237" s="26"/>
      <c r="LGE237" s="26"/>
      <c r="LGF237" s="26"/>
      <c r="LGG237" s="26"/>
      <c r="LGH237" s="26"/>
      <c r="LGI237" s="26"/>
      <c r="LGJ237" s="26"/>
      <c r="LGK237" s="26"/>
      <c r="LGL237" s="26"/>
      <c r="LGM237" s="26"/>
      <c r="LGN237" s="26"/>
      <c r="LGO237" s="26"/>
      <c r="LGP237" s="26"/>
      <c r="LGQ237" s="26"/>
      <c r="LGR237" s="26"/>
      <c r="LGS237" s="26"/>
      <c r="LGT237" s="26"/>
      <c r="LGU237" s="26"/>
      <c r="LGV237" s="26"/>
      <c r="LGW237" s="26"/>
      <c r="LGX237" s="26"/>
      <c r="LGY237" s="26"/>
      <c r="LGZ237" s="26"/>
      <c r="LHA237" s="26"/>
      <c r="LHB237" s="26"/>
      <c r="LHC237" s="26"/>
      <c r="LHD237" s="26"/>
      <c r="LHE237" s="26"/>
      <c r="LHF237" s="26"/>
      <c r="LHG237" s="26"/>
      <c r="LHH237" s="26"/>
      <c r="LHI237" s="26"/>
      <c r="LHJ237" s="26"/>
      <c r="LHK237" s="26"/>
      <c r="LHL237" s="26"/>
      <c r="LHM237" s="26"/>
      <c r="LHN237" s="26"/>
      <c r="LHO237" s="26"/>
      <c r="LHP237" s="26"/>
      <c r="LHQ237" s="26"/>
      <c r="LHR237" s="26"/>
      <c r="LHS237" s="26"/>
      <c r="LHT237" s="26"/>
      <c r="LHU237" s="26"/>
      <c r="LHV237" s="26"/>
      <c r="LHW237" s="26"/>
      <c r="LHX237" s="26"/>
      <c r="LHY237" s="26"/>
      <c r="LHZ237" s="26"/>
      <c r="LIA237" s="26"/>
      <c r="LIB237" s="26"/>
      <c r="LIC237" s="26"/>
      <c r="LID237" s="26"/>
      <c r="LIE237" s="26"/>
      <c r="LIF237" s="26"/>
      <c r="LIG237" s="26"/>
      <c r="LIH237" s="26"/>
      <c r="LII237" s="26"/>
      <c r="LIJ237" s="26"/>
      <c r="LIK237" s="26"/>
      <c r="LIL237" s="26"/>
      <c r="LIM237" s="26"/>
      <c r="LIN237" s="26"/>
      <c r="LIO237" s="26"/>
      <c r="LIP237" s="26"/>
      <c r="LIQ237" s="26"/>
      <c r="LIR237" s="26"/>
      <c r="LIS237" s="26"/>
      <c r="LIT237" s="26"/>
      <c r="LIU237" s="26"/>
      <c r="LIV237" s="26"/>
      <c r="LIW237" s="26"/>
      <c r="LIX237" s="26"/>
      <c r="LIY237" s="26"/>
      <c r="LIZ237" s="26"/>
      <c r="LJA237" s="26"/>
      <c r="LJB237" s="26"/>
      <c r="LJC237" s="26"/>
      <c r="LJD237" s="26"/>
      <c r="LJE237" s="26"/>
      <c r="LJF237" s="26"/>
      <c r="LJG237" s="26"/>
      <c r="LJH237" s="26"/>
      <c r="LJI237" s="26"/>
      <c r="LJJ237" s="26"/>
      <c r="LJK237" s="26"/>
      <c r="LJL237" s="26"/>
      <c r="LJM237" s="26"/>
      <c r="LJN237" s="26"/>
      <c r="LJO237" s="26"/>
      <c r="LJP237" s="26"/>
      <c r="LJQ237" s="26"/>
      <c r="LJR237" s="26"/>
      <c r="LJS237" s="26"/>
      <c r="LJT237" s="26"/>
      <c r="LJU237" s="26"/>
      <c r="LJV237" s="26"/>
      <c r="LJW237" s="26"/>
      <c r="LJX237" s="26"/>
      <c r="LJY237" s="26"/>
      <c r="LJZ237" s="26"/>
      <c r="LKA237" s="26"/>
      <c r="LKB237" s="26"/>
      <c r="LKC237" s="26"/>
      <c r="LKD237" s="26"/>
      <c r="LKE237" s="26"/>
      <c r="LKF237" s="26"/>
      <c r="LKG237" s="26"/>
      <c r="LKH237" s="26"/>
      <c r="LKI237" s="26"/>
      <c r="LKJ237" s="26"/>
      <c r="LKK237" s="26"/>
      <c r="LKL237" s="26"/>
      <c r="LKM237" s="26"/>
      <c r="LKN237" s="26"/>
      <c r="LKO237" s="26"/>
      <c r="LKP237" s="26"/>
      <c r="LKQ237" s="26"/>
      <c r="LKR237" s="26"/>
      <c r="LKS237" s="26"/>
      <c r="LKT237" s="26"/>
      <c r="LKU237" s="26"/>
      <c r="LKV237" s="26"/>
      <c r="LKW237" s="26"/>
      <c r="LKX237" s="26"/>
      <c r="LKY237" s="26"/>
      <c r="LKZ237" s="26"/>
      <c r="LLA237" s="26"/>
      <c r="LLB237" s="26"/>
      <c r="LLC237" s="26"/>
      <c r="LLD237" s="26"/>
      <c r="LLE237" s="26"/>
      <c r="LLF237" s="26"/>
      <c r="LLG237" s="26"/>
      <c r="LLH237" s="26"/>
      <c r="LLI237" s="26"/>
      <c r="LLJ237" s="26"/>
      <c r="LLK237" s="26"/>
      <c r="LLL237" s="26"/>
      <c r="LLM237" s="26"/>
      <c r="LLN237" s="26"/>
      <c r="LLO237" s="26"/>
      <c r="LLP237" s="26"/>
      <c r="LLQ237" s="26"/>
      <c r="LLR237" s="26"/>
      <c r="LLS237" s="26"/>
      <c r="LLT237" s="26"/>
      <c r="LLU237" s="26"/>
      <c r="LLV237" s="26"/>
      <c r="LLW237" s="26"/>
      <c r="LLX237" s="26"/>
      <c r="LLY237" s="26"/>
      <c r="LLZ237" s="26"/>
      <c r="LMA237" s="26"/>
      <c r="LMB237" s="26"/>
      <c r="LMC237" s="26"/>
      <c r="LMD237" s="26"/>
      <c r="LME237" s="26"/>
      <c r="LMF237" s="26"/>
      <c r="LMG237" s="26"/>
      <c r="LMH237" s="26"/>
      <c r="LMI237" s="26"/>
      <c r="LMJ237" s="26"/>
      <c r="LMK237" s="26"/>
      <c r="LML237" s="26"/>
      <c r="LMM237" s="26"/>
      <c r="LMN237" s="26"/>
      <c r="LMO237" s="26"/>
      <c r="LMP237" s="26"/>
      <c r="LMQ237" s="26"/>
      <c r="LMR237" s="26"/>
      <c r="LMS237" s="26"/>
      <c r="LMT237" s="26"/>
      <c r="LMU237" s="26"/>
      <c r="LMV237" s="26"/>
      <c r="LMW237" s="26"/>
      <c r="LMX237" s="26"/>
      <c r="LMY237" s="26"/>
      <c r="LMZ237" s="26"/>
      <c r="LNA237" s="26"/>
      <c r="LNB237" s="26"/>
      <c r="LNC237" s="26"/>
      <c r="LND237" s="26"/>
      <c r="LNE237" s="26"/>
      <c r="LNF237" s="26"/>
      <c r="LNG237" s="26"/>
      <c r="LNH237" s="26"/>
      <c r="LNI237" s="26"/>
      <c r="LNJ237" s="26"/>
      <c r="LNK237" s="26"/>
      <c r="LNL237" s="26"/>
      <c r="LNM237" s="26"/>
      <c r="LNN237" s="26"/>
      <c r="LNO237" s="26"/>
      <c r="LNP237" s="26"/>
      <c r="LNQ237" s="26"/>
      <c r="LNR237" s="26"/>
      <c r="LNS237" s="26"/>
      <c r="LNT237" s="26"/>
      <c r="LNU237" s="26"/>
      <c r="LNV237" s="26"/>
      <c r="LNW237" s="26"/>
      <c r="LNX237" s="26"/>
      <c r="LNY237" s="26"/>
      <c r="LNZ237" s="26"/>
      <c r="LOA237" s="26"/>
      <c r="LOB237" s="26"/>
      <c r="LOC237" s="26"/>
      <c r="LOD237" s="26"/>
      <c r="LOE237" s="26"/>
      <c r="LOF237" s="26"/>
      <c r="LOG237" s="26"/>
      <c r="LOH237" s="26"/>
      <c r="LOI237" s="26"/>
      <c r="LOJ237" s="26"/>
      <c r="LOK237" s="26"/>
      <c r="LOL237" s="26"/>
      <c r="LOM237" s="26"/>
      <c r="LON237" s="26"/>
      <c r="LOO237" s="26"/>
      <c r="LOP237" s="26"/>
      <c r="LOQ237" s="26"/>
      <c r="LOR237" s="26"/>
      <c r="LOS237" s="26"/>
      <c r="LOT237" s="26"/>
      <c r="LOU237" s="26"/>
      <c r="LOV237" s="26"/>
      <c r="LOW237" s="26"/>
      <c r="LOX237" s="26"/>
      <c r="LOY237" s="26"/>
      <c r="LOZ237" s="26"/>
      <c r="LPA237" s="26"/>
      <c r="LPB237" s="26"/>
      <c r="LPC237" s="26"/>
      <c r="LPD237" s="26"/>
      <c r="LPE237" s="26"/>
      <c r="LPF237" s="26"/>
      <c r="LPG237" s="26"/>
      <c r="LPH237" s="26"/>
      <c r="LPI237" s="26"/>
      <c r="LPJ237" s="26"/>
      <c r="LPK237" s="26"/>
      <c r="LPL237" s="26"/>
      <c r="LPM237" s="26"/>
      <c r="LPN237" s="26"/>
      <c r="LPO237" s="26"/>
      <c r="LPP237" s="26"/>
      <c r="LPQ237" s="26"/>
      <c r="LPR237" s="26"/>
      <c r="LPS237" s="26"/>
      <c r="LPT237" s="26"/>
      <c r="LPU237" s="26"/>
      <c r="LPV237" s="26"/>
      <c r="LPW237" s="26"/>
      <c r="LPX237" s="26"/>
      <c r="LPY237" s="26"/>
      <c r="LPZ237" s="26"/>
      <c r="LQA237" s="26"/>
      <c r="LQB237" s="26"/>
      <c r="LQC237" s="26"/>
      <c r="LQD237" s="26"/>
      <c r="LQE237" s="26"/>
      <c r="LQF237" s="26"/>
      <c r="LQG237" s="26"/>
      <c r="LQH237" s="26"/>
      <c r="LQI237" s="26"/>
      <c r="LQJ237" s="26"/>
      <c r="LQK237" s="26"/>
      <c r="LQL237" s="26"/>
      <c r="LQM237" s="26"/>
      <c r="LQN237" s="26"/>
      <c r="LQO237" s="26"/>
      <c r="LQP237" s="26"/>
      <c r="LQQ237" s="26"/>
      <c r="LQR237" s="26"/>
      <c r="LQS237" s="26"/>
      <c r="LQT237" s="26"/>
      <c r="LQU237" s="26"/>
      <c r="LQV237" s="26"/>
      <c r="LQW237" s="26"/>
      <c r="LQX237" s="26"/>
      <c r="LQY237" s="26"/>
      <c r="LQZ237" s="26"/>
      <c r="LRA237" s="26"/>
      <c r="LRB237" s="26"/>
      <c r="LRC237" s="26"/>
      <c r="LRD237" s="26"/>
      <c r="LRE237" s="26"/>
      <c r="LRF237" s="26"/>
      <c r="LRG237" s="26"/>
      <c r="LRH237" s="26"/>
      <c r="LRI237" s="26"/>
      <c r="LRJ237" s="26"/>
      <c r="LRK237" s="26"/>
      <c r="LRL237" s="26"/>
      <c r="LRM237" s="26"/>
      <c r="LRN237" s="26"/>
      <c r="LRO237" s="26"/>
      <c r="LRP237" s="26"/>
      <c r="LRQ237" s="26"/>
      <c r="LRR237" s="26"/>
      <c r="LRS237" s="26"/>
      <c r="LRT237" s="26"/>
      <c r="LRU237" s="26"/>
      <c r="LRV237" s="26"/>
      <c r="LRW237" s="26"/>
      <c r="LRX237" s="26"/>
      <c r="LRY237" s="26"/>
      <c r="LRZ237" s="26"/>
      <c r="LSA237" s="26"/>
      <c r="LSB237" s="26"/>
      <c r="LSC237" s="26"/>
      <c r="LSD237" s="26"/>
      <c r="LSE237" s="26"/>
      <c r="LSF237" s="26"/>
      <c r="LSG237" s="26"/>
      <c r="LSH237" s="26"/>
      <c r="LSI237" s="26"/>
      <c r="LSJ237" s="26"/>
      <c r="LSK237" s="26"/>
      <c r="LSL237" s="26"/>
      <c r="LSM237" s="26"/>
      <c r="LSN237" s="26"/>
      <c r="LSO237" s="26"/>
      <c r="LSP237" s="26"/>
      <c r="LSQ237" s="26"/>
      <c r="LSR237" s="26"/>
      <c r="LSS237" s="26"/>
      <c r="LST237" s="26"/>
      <c r="LSU237" s="26"/>
      <c r="LSV237" s="26"/>
      <c r="LSW237" s="26"/>
      <c r="LSX237" s="26"/>
      <c r="LSY237" s="26"/>
      <c r="LSZ237" s="26"/>
      <c r="LTA237" s="26"/>
      <c r="LTB237" s="26"/>
      <c r="LTC237" s="26"/>
      <c r="LTD237" s="26"/>
      <c r="LTE237" s="26"/>
      <c r="LTF237" s="26"/>
      <c r="LTG237" s="26"/>
      <c r="LTH237" s="26"/>
      <c r="LTI237" s="26"/>
      <c r="LTJ237" s="26"/>
      <c r="LTK237" s="26"/>
      <c r="LTL237" s="26"/>
      <c r="LTM237" s="26"/>
      <c r="LTN237" s="26"/>
      <c r="LTO237" s="26"/>
      <c r="LTP237" s="26"/>
      <c r="LTQ237" s="26"/>
      <c r="LTR237" s="26"/>
      <c r="LTS237" s="26"/>
      <c r="LTT237" s="26"/>
      <c r="LTU237" s="26"/>
      <c r="LTV237" s="26"/>
      <c r="LTW237" s="26"/>
      <c r="LTX237" s="26"/>
      <c r="LTY237" s="26"/>
      <c r="LTZ237" s="26"/>
      <c r="LUA237" s="26"/>
      <c r="LUB237" s="26"/>
      <c r="LUC237" s="26"/>
      <c r="LUD237" s="26"/>
      <c r="LUE237" s="26"/>
      <c r="LUF237" s="26"/>
      <c r="LUG237" s="26"/>
      <c r="LUH237" s="26"/>
      <c r="LUI237" s="26"/>
      <c r="LUJ237" s="26"/>
      <c r="LUK237" s="26"/>
      <c r="LUL237" s="26"/>
      <c r="LUM237" s="26"/>
      <c r="LUN237" s="26"/>
      <c r="LUO237" s="26"/>
      <c r="LUP237" s="26"/>
      <c r="LUQ237" s="26"/>
      <c r="LUR237" s="26"/>
      <c r="LUS237" s="26"/>
      <c r="LUT237" s="26"/>
      <c r="LUU237" s="26"/>
      <c r="LUV237" s="26"/>
      <c r="LUW237" s="26"/>
      <c r="LUX237" s="26"/>
      <c r="LUY237" s="26"/>
      <c r="LUZ237" s="26"/>
      <c r="LVA237" s="26"/>
      <c r="LVB237" s="26"/>
      <c r="LVC237" s="26"/>
      <c r="LVD237" s="26"/>
      <c r="LVE237" s="26"/>
      <c r="LVF237" s="26"/>
      <c r="LVG237" s="26"/>
      <c r="LVH237" s="26"/>
      <c r="LVI237" s="26"/>
      <c r="LVJ237" s="26"/>
      <c r="LVK237" s="26"/>
      <c r="LVL237" s="26"/>
      <c r="LVM237" s="26"/>
      <c r="LVN237" s="26"/>
      <c r="LVO237" s="26"/>
      <c r="LVP237" s="26"/>
      <c r="LVQ237" s="26"/>
      <c r="LVR237" s="26"/>
      <c r="LVS237" s="26"/>
      <c r="LVT237" s="26"/>
      <c r="LVU237" s="26"/>
      <c r="LVV237" s="26"/>
      <c r="LVW237" s="26"/>
      <c r="LVX237" s="26"/>
      <c r="LVY237" s="26"/>
      <c r="LVZ237" s="26"/>
      <c r="LWA237" s="26"/>
      <c r="LWB237" s="26"/>
      <c r="LWC237" s="26"/>
      <c r="LWD237" s="26"/>
      <c r="LWE237" s="26"/>
      <c r="LWF237" s="26"/>
      <c r="LWG237" s="26"/>
      <c r="LWH237" s="26"/>
      <c r="LWI237" s="26"/>
      <c r="LWJ237" s="26"/>
      <c r="LWK237" s="26"/>
      <c r="LWL237" s="26"/>
      <c r="LWM237" s="26"/>
      <c r="LWN237" s="26"/>
      <c r="LWO237" s="26"/>
      <c r="LWP237" s="26"/>
      <c r="LWQ237" s="26"/>
      <c r="LWR237" s="26"/>
      <c r="LWS237" s="26"/>
      <c r="LWT237" s="26"/>
      <c r="LWU237" s="26"/>
      <c r="LWV237" s="26"/>
      <c r="LWW237" s="26"/>
      <c r="LWX237" s="26"/>
      <c r="LWY237" s="26"/>
      <c r="LWZ237" s="26"/>
      <c r="LXA237" s="26"/>
      <c r="LXB237" s="26"/>
      <c r="LXC237" s="26"/>
      <c r="LXD237" s="26"/>
      <c r="LXE237" s="26"/>
      <c r="LXF237" s="26"/>
      <c r="LXG237" s="26"/>
      <c r="LXH237" s="26"/>
      <c r="LXI237" s="26"/>
      <c r="LXJ237" s="26"/>
      <c r="LXK237" s="26"/>
      <c r="LXL237" s="26"/>
      <c r="LXM237" s="26"/>
      <c r="LXN237" s="26"/>
      <c r="LXO237" s="26"/>
      <c r="LXP237" s="26"/>
      <c r="LXQ237" s="26"/>
      <c r="LXR237" s="26"/>
      <c r="LXS237" s="26"/>
      <c r="LXT237" s="26"/>
      <c r="LXU237" s="26"/>
      <c r="LXV237" s="26"/>
      <c r="LXW237" s="26"/>
      <c r="LXX237" s="26"/>
      <c r="LXY237" s="26"/>
      <c r="LXZ237" s="26"/>
      <c r="LYA237" s="26"/>
      <c r="LYB237" s="26"/>
      <c r="LYC237" s="26"/>
      <c r="LYD237" s="26"/>
      <c r="LYE237" s="26"/>
      <c r="LYF237" s="26"/>
      <c r="LYG237" s="26"/>
      <c r="LYH237" s="26"/>
      <c r="LYI237" s="26"/>
      <c r="LYJ237" s="26"/>
      <c r="LYK237" s="26"/>
      <c r="LYL237" s="26"/>
      <c r="LYM237" s="26"/>
      <c r="LYN237" s="26"/>
      <c r="LYO237" s="26"/>
      <c r="LYP237" s="26"/>
      <c r="LYQ237" s="26"/>
      <c r="LYR237" s="26"/>
      <c r="LYS237" s="26"/>
      <c r="LYT237" s="26"/>
      <c r="LYU237" s="26"/>
      <c r="LYV237" s="26"/>
      <c r="LYW237" s="26"/>
      <c r="LYX237" s="26"/>
      <c r="LYY237" s="26"/>
      <c r="LYZ237" s="26"/>
      <c r="LZA237" s="26"/>
      <c r="LZB237" s="26"/>
      <c r="LZC237" s="26"/>
      <c r="LZD237" s="26"/>
      <c r="LZE237" s="26"/>
      <c r="LZF237" s="26"/>
      <c r="LZG237" s="26"/>
      <c r="LZH237" s="26"/>
      <c r="LZI237" s="26"/>
      <c r="LZJ237" s="26"/>
      <c r="LZK237" s="26"/>
      <c r="LZL237" s="26"/>
      <c r="LZM237" s="26"/>
      <c r="LZN237" s="26"/>
      <c r="LZO237" s="26"/>
      <c r="LZP237" s="26"/>
      <c r="LZQ237" s="26"/>
      <c r="LZR237" s="26"/>
      <c r="LZS237" s="26"/>
      <c r="LZT237" s="26"/>
      <c r="LZU237" s="26"/>
      <c r="LZV237" s="26"/>
      <c r="LZW237" s="26"/>
      <c r="LZX237" s="26"/>
      <c r="LZY237" s="26"/>
      <c r="LZZ237" s="26"/>
      <c r="MAA237" s="26"/>
      <c r="MAB237" s="26"/>
      <c r="MAC237" s="26"/>
      <c r="MAD237" s="26"/>
      <c r="MAE237" s="26"/>
      <c r="MAF237" s="26"/>
      <c r="MAG237" s="26"/>
      <c r="MAH237" s="26"/>
      <c r="MAI237" s="26"/>
      <c r="MAJ237" s="26"/>
      <c r="MAK237" s="26"/>
      <c r="MAL237" s="26"/>
      <c r="MAM237" s="26"/>
      <c r="MAN237" s="26"/>
      <c r="MAO237" s="26"/>
      <c r="MAP237" s="26"/>
      <c r="MAQ237" s="26"/>
      <c r="MAR237" s="26"/>
      <c r="MAS237" s="26"/>
      <c r="MAT237" s="26"/>
      <c r="MAU237" s="26"/>
      <c r="MAV237" s="26"/>
      <c r="MAW237" s="26"/>
      <c r="MAX237" s="26"/>
      <c r="MAY237" s="26"/>
      <c r="MAZ237" s="26"/>
      <c r="MBA237" s="26"/>
      <c r="MBB237" s="26"/>
      <c r="MBC237" s="26"/>
      <c r="MBD237" s="26"/>
      <c r="MBE237" s="26"/>
      <c r="MBF237" s="26"/>
      <c r="MBG237" s="26"/>
      <c r="MBH237" s="26"/>
      <c r="MBI237" s="26"/>
      <c r="MBJ237" s="26"/>
      <c r="MBK237" s="26"/>
      <c r="MBL237" s="26"/>
      <c r="MBM237" s="26"/>
      <c r="MBN237" s="26"/>
      <c r="MBO237" s="26"/>
      <c r="MBP237" s="26"/>
      <c r="MBQ237" s="26"/>
      <c r="MBR237" s="26"/>
      <c r="MBS237" s="26"/>
      <c r="MBT237" s="26"/>
      <c r="MBU237" s="26"/>
      <c r="MBV237" s="26"/>
      <c r="MBW237" s="26"/>
      <c r="MBX237" s="26"/>
      <c r="MBY237" s="26"/>
      <c r="MBZ237" s="26"/>
      <c r="MCA237" s="26"/>
      <c r="MCB237" s="26"/>
      <c r="MCC237" s="26"/>
      <c r="MCD237" s="26"/>
      <c r="MCE237" s="26"/>
      <c r="MCF237" s="26"/>
      <c r="MCG237" s="26"/>
      <c r="MCH237" s="26"/>
      <c r="MCI237" s="26"/>
      <c r="MCJ237" s="26"/>
      <c r="MCK237" s="26"/>
      <c r="MCL237" s="26"/>
      <c r="MCM237" s="26"/>
      <c r="MCN237" s="26"/>
      <c r="MCO237" s="26"/>
      <c r="MCP237" s="26"/>
      <c r="MCQ237" s="26"/>
      <c r="MCR237" s="26"/>
      <c r="MCS237" s="26"/>
      <c r="MCT237" s="26"/>
      <c r="MCU237" s="26"/>
      <c r="MCV237" s="26"/>
      <c r="MCW237" s="26"/>
      <c r="MCX237" s="26"/>
      <c r="MCY237" s="26"/>
      <c r="MCZ237" s="26"/>
      <c r="MDA237" s="26"/>
      <c r="MDB237" s="26"/>
      <c r="MDC237" s="26"/>
      <c r="MDD237" s="26"/>
      <c r="MDE237" s="26"/>
      <c r="MDF237" s="26"/>
      <c r="MDG237" s="26"/>
      <c r="MDH237" s="26"/>
      <c r="MDI237" s="26"/>
      <c r="MDJ237" s="26"/>
      <c r="MDK237" s="26"/>
      <c r="MDL237" s="26"/>
      <c r="MDM237" s="26"/>
      <c r="MDN237" s="26"/>
      <c r="MDO237" s="26"/>
      <c r="MDP237" s="26"/>
      <c r="MDQ237" s="26"/>
      <c r="MDR237" s="26"/>
      <c r="MDS237" s="26"/>
      <c r="MDT237" s="26"/>
      <c r="MDU237" s="26"/>
      <c r="MDV237" s="26"/>
      <c r="MDW237" s="26"/>
      <c r="MDX237" s="26"/>
      <c r="MDY237" s="26"/>
      <c r="MDZ237" s="26"/>
      <c r="MEA237" s="26"/>
      <c r="MEB237" s="26"/>
      <c r="MEC237" s="26"/>
      <c r="MED237" s="26"/>
      <c r="MEE237" s="26"/>
      <c r="MEF237" s="26"/>
      <c r="MEG237" s="26"/>
      <c r="MEH237" s="26"/>
      <c r="MEI237" s="26"/>
      <c r="MEJ237" s="26"/>
      <c r="MEK237" s="26"/>
      <c r="MEL237" s="26"/>
      <c r="MEM237" s="26"/>
      <c r="MEN237" s="26"/>
      <c r="MEO237" s="26"/>
      <c r="MEP237" s="26"/>
      <c r="MEQ237" s="26"/>
      <c r="MER237" s="26"/>
      <c r="MES237" s="26"/>
      <c r="MET237" s="26"/>
      <c r="MEU237" s="26"/>
      <c r="MEV237" s="26"/>
      <c r="MEW237" s="26"/>
      <c r="MEX237" s="26"/>
      <c r="MEY237" s="26"/>
      <c r="MEZ237" s="26"/>
      <c r="MFA237" s="26"/>
      <c r="MFB237" s="26"/>
      <c r="MFC237" s="26"/>
      <c r="MFD237" s="26"/>
      <c r="MFE237" s="26"/>
      <c r="MFF237" s="26"/>
      <c r="MFG237" s="26"/>
      <c r="MFH237" s="26"/>
      <c r="MFI237" s="26"/>
      <c r="MFJ237" s="26"/>
      <c r="MFK237" s="26"/>
      <c r="MFL237" s="26"/>
      <c r="MFM237" s="26"/>
      <c r="MFN237" s="26"/>
      <c r="MFO237" s="26"/>
      <c r="MFP237" s="26"/>
      <c r="MFQ237" s="26"/>
      <c r="MFR237" s="26"/>
      <c r="MFS237" s="26"/>
      <c r="MFT237" s="26"/>
      <c r="MFU237" s="26"/>
      <c r="MFV237" s="26"/>
      <c r="MFW237" s="26"/>
      <c r="MFX237" s="26"/>
      <c r="MFY237" s="26"/>
      <c r="MFZ237" s="26"/>
      <c r="MGA237" s="26"/>
      <c r="MGB237" s="26"/>
      <c r="MGC237" s="26"/>
      <c r="MGD237" s="26"/>
      <c r="MGE237" s="26"/>
      <c r="MGF237" s="26"/>
      <c r="MGG237" s="26"/>
      <c r="MGH237" s="26"/>
      <c r="MGI237" s="26"/>
      <c r="MGJ237" s="26"/>
      <c r="MGK237" s="26"/>
      <c r="MGL237" s="26"/>
      <c r="MGM237" s="26"/>
      <c r="MGN237" s="26"/>
      <c r="MGO237" s="26"/>
      <c r="MGP237" s="26"/>
      <c r="MGQ237" s="26"/>
      <c r="MGR237" s="26"/>
      <c r="MGS237" s="26"/>
      <c r="MGT237" s="26"/>
      <c r="MGU237" s="26"/>
      <c r="MGV237" s="26"/>
      <c r="MGW237" s="26"/>
      <c r="MGX237" s="26"/>
      <c r="MGY237" s="26"/>
      <c r="MGZ237" s="26"/>
      <c r="MHA237" s="26"/>
      <c r="MHB237" s="26"/>
      <c r="MHC237" s="26"/>
      <c r="MHD237" s="26"/>
      <c r="MHE237" s="26"/>
      <c r="MHF237" s="26"/>
      <c r="MHG237" s="26"/>
      <c r="MHH237" s="26"/>
      <c r="MHI237" s="26"/>
      <c r="MHJ237" s="26"/>
      <c r="MHK237" s="26"/>
      <c r="MHL237" s="26"/>
      <c r="MHM237" s="26"/>
      <c r="MHN237" s="26"/>
      <c r="MHO237" s="26"/>
      <c r="MHP237" s="26"/>
      <c r="MHQ237" s="26"/>
      <c r="MHR237" s="26"/>
      <c r="MHS237" s="26"/>
      <c r="MHT237" s="26"/>
      <c r="MHU237" s="26"/>
      <c r="MHV237" s="26"/>
      <c r="MHW237" s="26"/>
      <c r="MHX237" s="26"/>
      <c r="MHY237" s="26"/>
      <c r="MHZ237" s="26"/>
      <c r="MIA237" s="26"/>
      <c r="MIB237" s="26"/>
      <c r="MIC237" s="26"/>
      <c r="MID237" s="26"/>
      <c r="MIE237" s="26"/>
      <c r="MIF237" s="26"/>
      <c r="MIG237" s="26"/>
      <c r="MIH237" s="26"/>
      <c r="MII237" s="26"/>
      <c r="MIJ237" s="26"/>
      <c r="MIK237" s="26"/>
      <c r="MIL237" s="26"/>
      <c r="MIM237" s="26"/>
      <c r="MIN237" s="26"/>
      <c r="MIO237" s="26"/>
      <c r="MIP237" s="26"/>
      <c r="MIQ237" s="26"/>
      <c r="MIR237" s="26"/>
      <c r="MIS237" s="26"/>
      <c r="MIT237" s="26"/>
      <c r="MIU237" s="26"/>
      <c r="MIV237" s="26"/>
      <c r="MIW237" s="26"/>
      <c r="MIX237" s="26"/>
      <c r="MIY237" s="26"/>
      <c r="MIZ237" s="26"/>
      <c r="MJA237" s="26"/>
      <c r="MJB237" s="26"/>
      <c r="MJC237" s="26"/>
      <c r="MJD237" s="26"/>
      <c r="MJE237" s="26"/>
      <c r="MJF237" s="26"/>
      <c r="MJG237" s="26"/>
      <c r="MJH237" s="26"/>
      <c r="MJI237" s="26"/>
      <c r="MJJ237" s="26"/>
      <c r="MJK237" s="26"/>
      <c r="MJL237" s="26"/>
      <c r="MJM237" s="26"/>
      <c r="MJN237" s="26"/>
      <c r="MJO237" s="26"/>
      <c r="MJP237" s="26"/>
      <c r="MJQ237" s="26"/>
      <c r="MJR237" s="26"/>
      <c r="MJS237" s="26"/>
      <c r="MJT237" s="26"/>
      <c r="MJU237" s="26"/>
      <c r="MJV237" s="26"/>
      <c r="MJW237" s="26"/>
      <c r="MJX237" s="26"/>
      <c r="MJY237" s="26"/>
      <c r="MJZ237" s="26"/>
      <c r="MKA237" s="26"/>
      <c r="MKB237" s="26"/>
      <c r="MKC237" s="26"/>
      <c r="MKD237" s="26"/>
      <c r="MKE237" s="26"/>
      <c r="MKF237" s="26"/>
      <c r="MKG237" s="26"/>
      <c r="MKH237" s="26"/>
      <c r="MKI237" s="26"/>
      <c r="MKJ237" s="26"/>
      <c r="MKK237" s="26"/>
      <c r="MKL237" s="26"/>
      <c r="MKM237" s="26"/>
      <c r="MKN237" s="26"/>
      <c r="MKO237" s="26"/>
      <c r="MKP237" s="26"/>
      <c r="MKQ237" s="26"/>
      <c r="MKR237" s="26"/>
      <c r="MKS237" s="26"/>
      <c r="MKT237" s="26"/>
      <c r="MKU237" s="26"/>
      <c r="MKV237" s="26"/>
      <c r="MKW237" s="26"/>
      <c r="MKX237" s="26"/>
      <c r="MKY237" s="26"/>
      <c r="MKZ237" s="26"/>
      <c r="MLA237" s="26"/>
      <c r="MLB237" s="26"/>
      <c r="MLC237" s="26"/>
      <c r="MLD237" s="26"/>
      <c r="MLE237" s="26"/>
      <c r="MLF237" s="26"/>
      <c r="MLG237" s="26"/>
      <c r="MLH237" s="26"/>
      <c r="MLI237" s="26"/>
      <c r="MLJ237" s="26"/>
      <c r="MLK237" s="26"/>
      <c r="MLL237" s="26"/>
      <c r="MLM237" s="26"/>
      <c r="MLN237" s="26"/>
      <c r="MLO237" s="26"/>
      <c r="MLP237" s="26"/>
      <c r="MLQ237" s="26"/>
      <c r="MLR237" s="26"/>
      <c r="MLS237" s="26"/>
      <c r="MLT237" s="26"/>
      <c r="MLU237" s="26"/>
      <c r="MLV237" s="26"/>
      <c r="MLW237" s="26"/>
      <c r="MLX237" s="26"/>
      <c r="MLY237" s="26"/>
      <c r="MLZ237" s="26"/>
      <c r="MMA237" s="26"/>
      <c r="MMB237" s="26"/>
      <c r="MMC237" s="26"/>
      <c r="MMD237" s="26"/>
      <c r="MME237" s="26"/>
      <c r="MMF237" s="26"/>
      <c r="MMG237" s="26"/>
      <c r="MMH237" s="26"/>
      <c r="MMI237" s="26"/>
      <c r="MMJ237" s="26"/>
      <c r="MMK237" s="26"/>
      <c r="MML237" s="26"/>
      <c r="MMM237" s="26"/>
      <c r="MMN237" s="26"/>
      <c r="MMO237" s="26"/>
      <c r="MMP237" s="26"/>
      <c r="MMQ237" s="26"/>
      <c r="MMR237" s="26"/>
      <c r="MMS237" s="26"/>
      <c r="MMT237" s="26"/>
      <c r="MMU237" s="26"/>
      <c r="MMV237" s="26"/>
      <c r="MMW237" s="26"/>
      <c r="MMX237" s="26"/>
      <c r="MMY237" s="26"/>
      <c r="MMZ237" s="26"/>
      <c r="MNA237" s="26"/>
      <c r="MNB237" s="26"/>
      <c r="MNC237" s="26"/>
      <c r="MND237" s="26"/>
      <c r="MNE237" s="26"/>
      <c r="MNF237" s="26"/>
      <c r="MNG237" s="26"/>
      <c r="MNH237" s="26"/>
      <c r="MNI237" s="26"/>
      <c r="MNJ237" s="26"/>
      <c r="MNK237" s="26"/>
      <c r="MNL237" s="26"/>
      <c r="MNM237" s="26"/>
      <c r="MNN237" s="26"/>
      <c r="MNO237" s="26"/>
      <c r="MNP237" s="26"/>
      <c r="MNQ237" s="26"/>
      <c r="MNR237" s="26"/>
      <c r="MNS237" s="26"/>
      <c r="MNT237" s="26"/>
      <c r="MNU237" s="26"/>
      <c r="MNV237" s="26"/>
      <c r="MNW237" s="26"/>
      <c r="MNX237" s="26"/>
      <c r="MNY237" s="26"/>
      <c r="MNZ237" s="26"/>
      <c r="MOA237" s="26"/>
      <c r="MOB237" s="26"/>
      <c r="MOC237" s="26"/>
      <c r="MOD237" s="26"/>
      <c r="MOE237" s="26"/>
      <c r="MOF237" s="26"/>
      <c r="MOG237" s="26"/>
      <c r="MOH237" s="26"/>
      <c r="MOI237" s="26"/>
      <c r="MOJ237" s="26"/>
      <c r="MOK237" s="26"/>
      <c r="MOL237" s="26"/>
      <c r="MOM237" s="26"/>
      <c r="MON237" s="26"/>
      <c r="MOO237" s="26"/>
      <c r="MOP237" s="26"/>
      <c r="MOQ237" s="26"/>
      <c r="MOR237" s="26"/>
      <c r="MOS237" s="26"/>
      <c r="MOT237" s="26"/>
      <c r="MOU237" s="26"/>
      <c r="MOV237" s="26"/>
      <c r="MOW237" s="26"/>
      <c r="MOX237" s="26"/>
      <c r="MOY237" s="26"/>
      <c r="MOZ237" s="26"/>
      <c r="MPA237" s="26"/>
      <c r="MPB237" s="26"/>
      <c r="MPC237" s="26"/>
      <c r="MPD237" s="26"/>
      <c r="MPE237" s="26"/>
      <c r="MPF237" s="26"/>
      <c r="MPG237" s="26"/>
      <c r="MPH237" s="26"/>
      <c r="MPI237" s="26"/>
      <c r="MPJ237" s="26"/>
      <c r="MPK237" s="26"/>
      <c r="MPL237" s="26"/>
      <c r="MPM237" s="26"/>
      <c r="MPN237" s="26"/>
      <c r="MPO237" s="26"/>
      <c r="MPP237" s="26"/>
      <c r="MPQ237" s="26"/>
      <c r="MPR237" s="26"/>
      <c r="MPS237" s="26"/>
      <c r="MPT237" s="26"/>
      <c r="MPU237" s="26"/>
      <c r="MPV237" s="26"/>
      <c r="MPW237" s="26"/>
      <c r="MPX237" s="26"/>
      <c r="MPY237" s="26"/>
      <c r="MPZ237" s="26"/>
      <c r="MQA237" s="26"/>
      <c r="MQB237" s="26"/>
      <c r="MQC237" s="26"/>
      <c r="MQD237" s="26"/>
      <c r="MQE237" s="26"/>
      <c r="MQF237" s="26"/>
      <c r="MQG237" s="26"/>
      <c r="MQH237" s="26"/>
      <c r="MQI237" s="26"/>
      <c r="MQJ237" s="26"/>
      <c r="MQK237" s="26"/>
      <c r="MQL237" s="26"/>
      <c r="MQM237" s="26"/>
      <c r="MQN237" s="26"/>
      <c r="MQO237" s="26"/>
      <c r="MQP237" s="26"/>
      <c r="MQQ237" s="26"/>
      <c r="MQR237" s="26"/>
      <c r="MQS237" s="26"/>
      <c r="MQT237" s="26"/>
      <c r="MQU237" s="26"/>
      <c r="MQV237" s="26"/>
      <c r="MQW237" s="26"/>
      <c r="MQX237" s="26"/>
      <c r="MQY237" s="26"/>
      <c r="MQZ237" s="26"/>
      <c r="MRA237" s="26"/>
      <c r="MRB237" s="26"/>
      <c r="MRC237" s="26"/>
      <c r="MRD237" s="26"/>
      <c r="MRE237" s="26"/>
      <c r="MRF237" s="26"/>
      <c r="MRG237" s="26"/>
      <c r="MRH237" s="26"/>
      <c r="MRI237" s="26"/>
      <c r="MRJ237" s="26"/>
      <c r="MRK237" s="26"/>
      <c r="MRL237" s="26"/>
      <c r="MRM237" s="26"/>
      <c r="MRN237" s="26"/>
      <c r="MRO237" s="26"/>
      <c r="MRP237" s="26"/>
      <c r="MRQ237" s="26"/>
      <c r="MRR237" s="26"/>
      <c r="MRS237" s="26"/>
      <c r="MRT237" s="26"/>
      <c r="MRU237" s="26"/>
      <c r="MRV237" s="26"/>
      <c r="MRW237" s="26"/>
      <c r="MRX237" s="26"/>
      <c r="MRY237" s="26"/>
      <c r="MRZ237" s="26"/>
      <c r="MSA237" s="26"/>
      <c r="MSB237" s="26"/>
      <c r="MSC237" s="26"/>
      <c r="MSD237" s="26"/>
      <c r="MSE237" s="26"/>
      <c r="MSF237" s="26"/>
      <c r="MSG237" s="26"/>
      <c r="MSH237" s="26"/>
      <c r="MSI237" s="26"/>
      <c r="MSJ237" s="26"/>
      <c r="MSK237" s="26"/>
      <c r="MSL237" s="26"/>
      <c r="MSM237" s="26"/>
      <c r="MSN237" s="26"/>
      <c r="MSO237" s="26"/>
      <c r="MSP237" s="26"/>
      <c r="MSQ237" s="26"/>
      <c r="MSR237" s="26"/>
      <c r="MSS237" s="26"/>
      <c r="MST237" s="26"/>
      <c r="MSU237" s="26"/>
      <c r="MSV237" s="26"/>
      <c r="MSW237" s="26"/>
      <c r="MSX237" s="26"/>
      <c r="MSY237" s="26"/>
      <c r="MSZ237" s="26"/>
      <c r="MTA237" s="26"/>
      <c r="MTB237" s="26"/>
      <c r="MTC237" s="26"/>
      <c r="MTD237" s="26"/>
      <c r="MTE237" s="26"/>
      <c r="MTF237" s="26"/>
      <c r="MTG237" s="26"/>
      <c r="MTH237" s="26"/>
      <c r="MTI237" s="26"/>
      <c r="MTJ237" s="26"/>
      <c r="MTK237" s="26"/>
      <c r="MTL237" s="26"/>
      <c r="MTM237" s="26"/>
      <c r="MTN237" s="26"/>
      <c r="MTO237" s="26"/>
      <c r="MTP237" s="26"/>
      <c r="MTQ237" s="26"/>
      <c r="MTR237" s="26"/>
      <c r="MTS237" s="26"/>
      <c r="MTT237" s="26"/>
      <c r="MTU237" s="26"/>
      <c r="MTV237" s="26"/>
      <c r="MTW237" s="26"/>
      <c r="MTX237" s="26"/>
      <c r="MTY237" s="26"/>
      <c r="MTZ237" s="26"/>
      <c r="MUA237" s="26"/>
      <c r="MUB237" s="26"/>
      <c r="MUC237" s="26"/>
      <c r="MUD237" s="26"/>
      <c r="MUE237" s="26"/>
      <c r="MUF237" s="26"/>
      <c r="MUG237" s="26"/>
      <c r="MUH237" s="26"/>
      <c r="MUI237" s="26"/>
      <c r="MUJ237" s="26"/>
      <c r="MUK237" s="26"/>
      <c r="MUL237" s="26"/>
      <c r="MUM237" s="26"/>
      <c r="MUN237" s="26"/>
      <c r="MUO237" s="26"/>
      <c r="MUP237" s="26"/>
      <c r="MUQ237" s="26"/>
      <c r="MUR237" s="26"/>
      <c r="MUS237" s="26"/>
      <c r="MUT237" s="26"/>
      <c r="MUU237" s="26"/>
      <c r="MUV237" s="26"/>
      <c r="MUW237" s="26"/>
      <c r="MUX237" s="26"/>
      <c r="MUY237" s="26"/>
      <c r="MUZ237" s="26"/>
      <c r="MVA237" s="26"/>
      <c r="MVB237" s="26"/>
      <c r="MVC237" s="26"/>
      <c r="MVD237" s="26"/>
      <c r="MVE237" s="26"/>
      <c r="MVF237" s="26"/>
      <c r="MVG237" s="26"/>
      <c r="MVH237" s="26"/>
      <c r="MVI237" s="26"/>
      <c r="MVJ237" s="26"/>
      <c r="MVK237" s="26"/>
      <c r="MVL237" s="26"/>
      <c r="MVM237" s="26"/>
      <c r="MVN237" s="26"/>
      <c r="MVO237" s="26"/>
      <c r="MVP237" s="26"/>
      <c r="MVQ237" s="26"/>
      <c r="MVR237" s="26"/>
      <c r="MVS237" s="26"/>
      <c r="MVT237" s="26"/>
      <c r="MVU237" s="26"/>
      <c r="MVV237" s="26"/>
      <c r="MVW237" s="26"/>
      <c r="MVX237" s="26"/>
      <c r="MVY237" s="26"/>
      <c r="MVZ237" s="26"/>
      <c r="MWA237" s="26"/>
      <c r="MWB237" s="26"/>
      <c r="MWC237" s="26"/>
      <c r="MWD237" s="26"/>
      <c r="MWE237" s="26"/>
      <c r="MWF237" s="26"/>
      <c r="MWG237" s="26"/>
      <c r="MWH237" s="26"/>
      <c r="MWI237" s="26"/>
      <c r="MWJ237" s="26"/>
      <c r="MWK237" s="26"/>
      <c r="MWL237" s="26"/>
      <c r="MWM237" s="26"/>
      <c r="MWN237" s="26"/>
      <c r="MWO237" s="26"/>
      <c r="MWP237" s="26"/>
      <c r="MWQ237" s="26"/>
      <c r="MWR237" s="26"/>
      <c r="MWS237" s="26"/>
      <c r="MWT237" s="26"/>
      <c r="MWU237" s="26"/>
      <c r="MWV237" s="26"/>
      <c r="MWW237" s="26"/>
      <c r="MWX237" s="26"/>
      <c r="MWY237" s="26"/>
      <c r="MWZ237" s="26"/>
      <c r="MXA237" s="26"/>
      <c r="MXB237" s="26"/>
      <c r="MXC237" s="26"/>
      <c r="MXD237" s="26"/>
      <c r="MXE237" s="26"/>
      <c r="MXF237" s="26"/>
      <c r="MXG237" s="26"/>
      <c r="MXH237" s="26"/>
      <c r="MXI237" s="26"/>
      <c r="MXJ237" s="26"/>
      <c r="MXK237" s="26"/>
      <c r="MXL237" s="26"/>
      <c r="MXM237" s="26"/>
      <c r="MXN237" s="26"/>
      <c r="MXO237" s="26"/>
      <c r="MXP237" s="26"/>
      <c r="MXQ237" s="26"/>
      <c r="MXR237" s="26"/>
      <c r="MXS237" s="26"/>
      <c r="MXT237" s="26"/>
      <c r="MXU237" s="26"/>
      <c r="MXV237" s="26"/>
      <c r="MXW237" s="26"/>
      <c r="MXX237" s="26"/>
      <c r="MXY237" s="26"/>
      <c r="MXZ237" s="26"/>
      <c r="MYA237" s="26"/>
      <c r="MYB237" s="26"/>
      <c r="MYC237" s="26"/>
      <c r="MYD237" s="26"/>
      <c r="MYE237" s="26"/>
      <c r="MYF237" s="26"/>
      <c r="MYG237" s="26"/>
      <c r="MYH237" s="26"/>
      <c r="MYI237" s="26"/>
      <c r="MYJ237" s="26"/>
      <c r="MYK237" s="26"/>
      <c r="MYL237" s="26"/>
      <c r="MYM237" s="26"/>
      <c r="MYN237" s="26"/>
      <c r="MYO237" s="26"/>
      <c r="MYP237" s="26"/>
      <c r="MYQ237" s="26"/>
      <c r="MYR237" s="26"/>
      <c r="MYS237" s="26"/>
      <c r="MYT237" s="26"/>
      <c r="MYU237" s="26"/>
      <c r="MYV237" s="26"/>
      <c r="MYW237" s="26"/>
      <c r="MYX237" s="26"/>
      <c r="MYY237" s="26"/>
      <c r="MYZ237" s="26"/>
      <c r="MZA237" s="26"/>
      <c r="MZB237" s="26"/>
      <c r="MZC237" s="26"/>
      <c r="MZD237" s="26"/>
      <c r="MZE237" s="26"/>
      <c r="MZF237" s="26"/>
      <c r="MZG237" s="26"/>
      <c r="MZH237" s="26"/>
      <c r="MZI237" s="26"/>
      <c r="MZJ237" s="26"/>
      <c r="MZK237" s="26"/>
      <c r="MZL237" s="26"/>
      <c r="MZM237" s="26"/>
      <c r="MZN237" s="26"/>
      <c r="MZO237" s="26"/>
      <c r="MZP237" s="26"/>
      <c r="MZQ237" s="26"/>
      <c r="MZR237" s="26"/>
      <c r="MZS237" s="26"/>
      <c r="MZT237" s="26"/>
      <c r="MZU237" s="26"/>
      <c r="MZV237" s="26"/>
      <c r="MZW237" s="26"/>
      <c r="MZX237" s="26"/>
      <c r="MZY237" s="26"/>
      <c r="MZZ237" s="26"/>
      <c r="NAA237" s="26"/>
      <c r="NAB237" s="26"/>
      <c r="NAC237" s="26"/>
      <c r="NAD237" s="26"/>
      <c r="NAE237" s="26"/>
      <c r="NAF237" s="26"/>
      <c r="NAG237" s="26"/>
      <c r="NAH237" s="26"/>
      <c r="NAI237" s="26"/>
      <c r="NAJ237" s="26"/>
      <c r="NAK237" s="26"/>
      <c r="NAL237" s="26"/>
      <c r="NAM237" s="26"/>
      <c r="NAN237" s="26"/>
      <c r="NAO237" s="26"/>
      <c r="NAP237" s="26"/>
      <c r="NAQ237" s="26"/>
      <c r="NAR237" s="26"/>
      <c r="NAS237" s="26"/>
      <c r="NAT237" s="26"/>
      <c r="NAU237" s="26"/>
      <c r="NAV237" s="26"/>
      <c r="NAW237" s="26"/>
      <c r="NAX237" s="26"/>
      <c r="NAY237" s="26"/>
      <c r="NAZ237" s="26"/>
      <c r="NBA237" s="26"/>
      <c r="NBB237" s="26"/>
      <c r="NBC237" s="26"/>
      <c r="NBD237" s="26"/>
      <c r="NBE237" s="26"/>
      <c r="NBF237" s="26"/>
      <c r="NBG237" s="26"/>
      <c r="NBH237" s="26"/>
      <c r="NBI237" s="26"/>
      <c r="NBJ237" s="26"/>
      <c r="NBK237" s="26"/>
      <c r="NBL237" s="26"/>
      <c r="NBM237" s="26"/>
      <c r="NBN237" s="26"/>
      <c r="NBO237" s="26"/>
      <c r="NBP237" s="26"/>
      <c r="NBQ237" s="26"/>
      <c r="NBR237" s="26"/>
      <c r="NBS237" s="26"/>
      <c r="NBT237" s="26"/>
      <c r="NBU237" s="26"/>
      <c r="NBV237" s="26"/>
      <c r="NBW237" s="26"/>
      <c r="NBX237" s="26"/>
      <c r="NBY237" s="26"/>
      <c r="NBZ237" s="26"/>
      <c r="NCA237" s="26"/>
      <c r="NCB237" s="26"/>
      <c r="NCC237" s="26"/>
      <c r="NCD237" s="26"/>
      <c r="NCE237" s="26"/>
      <c r="NCF237" s="26"/>
      <c r="NCG237" s="26"/>
      <c r="NCH237" s="26"/>
      <c r="NCI237" s="26"/>
      <c r="NCJ237" s="26"/>
      <c r="NCK237" s="26"/>
      <c r="NCL237" s="26"/>
      <c r="NCM237" s="26"/>
      <c r="NCN237" s="26"/>
      <c r="NCO237" s="26"/>
      <c r="NCP237" s="26"/>
      <c r="NCQ237" s="26"/>
      <c r="NCR237" s="26"/>
      <c r="NCS237" s="26"/>
      <c r="NCT237" s="26"/>
      <c r="NCU237" s="26"/>
      <c r="NCV237" s="26"/>
      <c r="NCW237" s="26"/>
      <c r="NCX237" s="26"/>
      <c r="NCY237" s="26"/>
      <c r="NCZ237" s="26"/>
      <c r="NDA237" s="26"/>
      <c r="NDB237" s="26"/>
      <c r="NDC237" s="26"/>
      <c r="NDD237" s="26"/>
      <c r="NDE237" s="26"/>
      <c r="NDF237" s="26"/>
      <c r="NDG237" s="26"/>
      <c r="NDH237" s="26"/>
      <c r="NDI237" s="26"/>
      <c r="NDJ237" s="26"/>
      <c r="NDK237" s="26"/>
      <c r="NDL237" s="26"/>
      <c r="NDM237" s="26"/>
      <c r="NDN237" s="26"/>
      <c r="NDO237" s="26"/>
      <c r="NDP237" s="26"/>
      <c r="NDQ237" s="26"/>
      <c r="NDR237" s="26"/>
      <c r="NDS237" s="26"/>
      <c r="NDT237" s="26"/>
      <c r="NDU237" s="26"/>
      <c r="NDV237" s="26"/>
      <c r="NDW237" s="26"/>
      <c r="NDX237" s="26"/>
      <c r="NDY237" s="26"/>
      <c r="NDZ237" s="26"/>
      <c r="NEA237" s="26"/>
      <c r="NEB237" s="26"/>
      <c r="NEC237" s="26"/>
      <c r="NED237" s="26"/>
      <c r="NEE237" s="26"/>
      <c r="NEF237" s="26"/>
      <c r="NEG237" s="26"/>
      <c r="NEH237" s="26"/>
      <c r="NEI237" s="26"/>
      <c r="NEJ237" s="26"/>
      <c r="NEK237" s="26"/>
      <c r="NEL237" s="26"/>
      <c r="NEM237" s="26"/>
      <c r="NEN237" s="26"/>
      <c r="NEO237" s="26"/>
      <c r="NEP237" s="26"/>
      <c r="NEQ237" s="26"/>
      <c r="NER237" s="26"/>
      <c r="NES237" s="26"/>
      <c r="NET237" s="26"/>
      <c r="NEU237" s="26"/>
      <c r="NEV237" s="26"/>
      <c r="NEW237" s="26"/>
      <c r="NEX237" s="26"/>
      <c r="NEY237" s="26"/>
      <c r="NEZ237" s="26"/>
      <c r="NFA237" s="26"/>
      <c r="NFB237" s="26"/>
      <c r="NFC237" s="26"/>
      <c r="NFD237" s="26"/>
      <c r="NFE237" s="26"/>
      <c r="NFF237" s="26"/>
      <c r="NFG237" s="26"/>
      <c r="NFH237" s="26"/>
      <c r="NFI237" s="26"/>
      <c r="NFJ237" s="26"/>
      <c r="NFK237" s="26"/>
      <c r="NFL237" s="26"/>
      <c r="NFM237" s="26"/>
      <c r="NFN237" s="26"/>
      <c r="NFO237" s="26"/>
      <c r="NFP237" s="26"/>
      <c r="NFQ237" s="26"/>
      <c r="NFR237" s="26"/>
      <c r="NFS237" s="26"/>
      <c r="NFT237" s="26"/>
      <c r="NFU237" s="26"/>
      <c r="NFV237" s="26"/>
      <c r="NFW237" s="26"/>
      <c r="NFX237" s="26"/>
      <c r="NFY237" s="26"/>
      <c r="NFZ237" s="26"/>
      <c r="NGA237" s="26"/>
      <c r="NGB237" s="26"/>
      <c r="NGC237" s="26"/>
      <c r="NGD237" s="26"/>
      <c r="NGE237" s="26"/>
      <c r="NGF237" s="26"/>
      <c r="NGG237" s="26"/>
      <c r="NGH237" s="26"/>
      <c r="NGI237" s="26"/>
      <c r="NGJ237" s="26"/>
      <c r="NGK237" s="26"/>
      <c r="NGL237" s="26"/>
      <c r="NGM237" s="26"/>
      <c r="NGN237" s="26"/>
      <c r="NGO237" s="26"/>
      <c r="NGP237" s="26"/>
      <c r="NGQ237" s="26"/>
      <c r="NGR237" s="26"/>
      <c r="NGS237" s="26"/>
      <c r="NGT237" s="26"/>
      <c r="NGU237" s="26"/>
      <c r="NGV237" s="26"/>
      <c r="NGW237" s="26"/>
      <c r="NGX237" s="26"/>
      <c r="NGY237" s="26"/>
      <c r="NGZ237" s="26"/>
      <c r="NHA237" s="26"/>
      <c r="NHB237" s="26"/>
      <c r="NHC237" s="26"/>
      <c r="NHD237" s="26"/>
      <c r="NHE237" s="26"/>
      <c r="NHF237" s="26"/>
      <c r="NHG237" s="26"/>
      <c r="NHH237" s="26"/>
      <c r="NHI237" s="26"/>
      <c r="NHJ237" s="26"/>
      <c r="NHK237" s="26"/>
      <c r="NHL237" s="26"/>
      <c r="NHM237" s="26"/>
      <c r="NHN237" s="26"/>
      <c r="NHO237" s="26"/>
      <c r="NHP237" s="26"/>
      <c r="NHQ237" s="26"/>
      <c r="NHR237" s="26"/>
      <c r="NHS237" s="26"/>
      <c r="NHT237" s="26"/>
      <c r="NHU237" s="26"/>
      <c r="NHV237" s="26"/>
      <c r="NHW237" s="26"/>
      <c r="NHX237" s="26"/>
      <c r="NHY237" s="26"/>
      <c r="NHZ237" s="26"/>
      <c r="NIA237" s="26"/>
      <c r="NIB237" s="26"/>
      <c r="NIC237" s="26"/>
      <c r="NID237" s="26"/>
      <c r="NIE237" s="26"/>
      <c r="NIF237" s="26"/>
      <c r="NIG237" s="26"/>
      <c r="NIH237" s="26"/>
      <c r="NII237" s="26"/>
      <c r="NIJ237" s="26"/>
      <c r="NIK237" s="26"/>
      <c r="NIL237" s="26"/>
      <c r="NIM237" s="26"/>
      <c r="NIN237" s="26"/>
      <c r="NIO237" s="26"/>
      <c r="NIP237" s="26"/>
      <c r="NIQ237" s="26"/>
      <c r="NIR237" s="26"/>
      <c r="NIS237" s="26"/>
      <c r="NIT237" s="26"/>
      <c r="NIU237" s="26"/>
      <c r="NIV237" s="26"/>
      <c r="NIW237" s="26"/>
      <c r="NIX237" s="26"/>
      <c r="NIY237" s="26"/>
      <c r="NIZ237" s="26"/>
      <c r="NJA237" s="26"/>
      <c r="NJB237" s="26"/>
      <c r="NJC237" s="26"/>
      <c r="NJD237" s="26"/>
      <c r="NJE237" s="26"/>
      <c r="NJF237" s="26"/>
      <c r="NJG237" s="26"/>
      <c r="NJH237" s="26"/>
      <c r="NJI237" s="26"/>
      <c r="NJJ237" s="26"/>
      <c r="NJK237" s="26"/>
      <c r="NJL237" s="26"/>
      <c r="NJM237" s="26"/>
      <c r="NJN237" s="26"/>
      <c r="NJO237" s="26"/>
      <c r="NJP237" s="26"/>
      <c r="NJQ237" s="26"/>
      <c r="NJR237" s="26"/>
      <c r="NJS237" s="26"/>
      <c r="NJT237" s="26"/>
      <c r="NJU237" s="26"/>
      <c r="NJV237" s="26"/>
      <c r="NJW237" s="26"/>
      <c r="NJX237" s="26"/>
      <c r="NJY237" s="26"/>
      <c r="NJZ237" s="26"/>
      <c r="NKA237" s="26"/>
      <c r="NKB237" s="26"/>
      <c r="NKC237" s="26"/>
      <c r="NKD237" s="26"/>
      <c r="NKE237" s="26"/>
      <c r="NKF237" s="26"/>
      <c r="NKG237" s="26"/>
      <c r="NKH237" s="26"/>
      <c r="NKI237" s="26"/>
      <c r="NKJ237" s="26"/>
      <c r="NKK237" s="26"/>
      <c r="NKL237" s="26"/>
      <c r="NKM237" s="26"/>
      <c r="NKN237" s="26"/>
      <c r="NKO237" s="26"/>
      <c r="NKP237" s="26"/>
      <c r="NKQ237" s="26"/>
      <c r="NKR237" s="26"/>
      <c r="NKS237" s="26"/>
      <c r="NKT237" s="26"/>
      <c r="NKU237" s="26"/>
      <c r="NKV237" s="26"/>
      <c r="NKW237" s="26"/>
      <c r="NKX237" s="26"/>
      <c r="NKY237" s="26"/>
      <c r="NKZ237" s="26"/>
      <c r="NLA237" s="26"/>
      <c r="NLB237" s="26"/>
      <c r="NLC237" s="26"/>
      <c r="NLD237" s="26"/>
      <c r="NLE237" s="26"/>
      <c r="NLF237" s="26"/>
      <c r="NLG237" s="26"/>
      <c r="NLH237" s="26"/>
      <c r="NLI237" s="26"/>
      <c r="NLJ237" s="26"/>
      <c r="NLK237" s="26"/>
      <c r="NLL237" s="26"/>
      <c r="NLM237" s="26"/>
      <c r="NLN237" s="26"/>
      <c r="NLO237" s="26"/>
      <c r="NLP237" s="26"/>
      <c r="NLQ237" s="26"/>
      <c r="NLR237" s="26"/>
      <c r="NLS237" s="26"/>
      <c r="NLT237" s="26"/>
      <c r="NLU237" s="26"/>
      <c r="NLV237" s="26"/>
      <c r="NLW237" s="26"/>
      <c r="NLX237" s="26"/>
      <c r="NLY237" s="26"/>
      <c r="NLZ237" s="26"/>
      <c r="NMA237" s="26"/>
      <c r="NMB237" s="26"/>
      <c r="NMC237" s="26"/>
      <c r="NMD237" s="26"/>
      <c r="NME237" s="26"/>
      <c r="NMF237" s="26"/>
      <c r="NMG237" s="26"/>
      <c r="NMH237" s="26"/>
      <c r="NMI237" s="26"/>
      <c r="NMJ237" s="26"/>
      <c r="NMK237" s="26"/>
      <c r="NML237" s="26"/>
      <c r="NMM237" s="26"/>
      <c r="NMN237" s="26"/>
      <c r="NMO237" s="26"/>
      <c r="NMP237" s="26"/>
      <c r="NMQ237" s="26"/>
      <c r="NMR237" s="26"/>
      <c r="NMS237" s="26"/>
      <c r="NMT237" s="26"/>
      <c r="NMU237" s="26"/>
      <c r="NMV237" s="26"/>
      <c r="NMW237" s="26"/>
      <c r="NMX237" s="26"/>
      <c r="NMY237" s="26"/>
      <c r="NMZ237" s="26"/>
      <c r="NNA237" s="26"/>
      <c r="NNB237" s="26"/>
      <c r="NNC237" s="26"/>
      <c r="NND237" s="26"/>
      <c r="NNE237" s="26"/>
      <c r="NNF237" s="26"/>
      <c r="NNG237" s="26"/>
      <c r="NNH237" s="26"/>
      <c r="NNI237" s="26"/>
      <c r="NNJ237" s="26"/>
      <c r="NNK237" s="26"/>
      <c r="NNL237" s="26"/>
      <c r="NNM237" s="26"/>
      <c r="NNN237" s="26"/>
      <c r="NNO237" s="26"/>
      <c r="NNP237" s="26"/>
      <c r="NNQ237" s="26"/>
      <c r="NNR237" s="26"/>
      <c r="NNS237" s="26"/>
      <c r="NNT237" s="26"/>
      <c r="NNU237" s="26"/>
      <c r="NNV237" s="26"/>
      <c r="NNW237" s="26"/>
      <c r="NNX237" s="26"/>
      <c r="NNY237" s="26"/>
      <c r="NNZ237" s="26"/>
      <c r="NOA237" s="26"/>
      <c r="NOB237" s="26"/>
      <c r="NOC237" s="26"/>
      <c r="NOD237" s="26"/>
      <c r="NOE237" s="26"/>
      <c r="NOF237" s="26"/>
      <c r="NOG237" s="26"/>
      <c r="NOH237" s="26"/>
      <c r="NOI237" s="26"/>
      <c r="NOJ237" s="26"/>
      <c r="NOK237" s="26"/>
      <c r="NOL237" s="26"/>
      <c r="NOM237" s="26"/>
      <c r="NON237" s="26"/>
      <c r="NOO237" s="26"/>
      <c r="NOP237" s="26"/>
      <c r="NOQ237" s="26"/>
      <c r="NOR237" s="26"/>
      <c r="NOS237" s="26"/>
      <c r="NOT237" s="26"/>
      <c r="NOU237" s="26"/>
      <c r="NOV237" s="26"/>
      <c r="NOW237" s="26"/>
      <c r="NOX237" s="26"/>
      <c r="NOY237" s="26"/>
      <c r="NOZ237" s="26"/>
      <c r="NPA237" s="26"/>
      <c r="NPB237" s="26"/>
      <c r="NPC237" s="26"/>
      <c r="NPD237" s="26"/>
      <c r="NPE237" s="26"/>
      <c r="NPF237" s="26"/>
      <c r="NPG237" s="26"/>
      <c r="NPH237" s="26"/>
      <c r="NPI237" s="26"/>
      <c r="NPJ237" s="26"/>
      <c r="NPK237" s="26"/>
      <c r="NPL237" s="26"/>
      <c r="NPM237" s="26"/>
      <c r="NPN237" s="26"/>
      <c r="NPO237" s="26"/>
      <c r="NPP237" s="26"/>
      <c r="NPQ237" s="26"/>
      <c r="NPR237" s="26"/>
      <c r="NPS237" s="26"/>
      <c r="NPT237" s="26"/>
      <c r="NPU237" s="26"/>
      <c r="NPV237" s="26"/>
      <c r="NPW237" s="26"/>
      <c r="NPX237" s="26"/>
      <c r="NPY237" s="26"/>
      <c r="NPZ237" s="26"/>
      <c r="NQA237" s="26"/>
      <c r="NQB237" s="26"/>
      <c r="NQC237" s="26"/>
      <c r="NQD237" s="26"/>
      <c r="NQE237" s="26"/>
      <c r="NQF237" s="26"/>
      <c r="NQG237" s="26"/>
      <c r="NQH237" s="26"/>
      <c r="NQI237" s="26"/>
      <c r="NQJ237" s="26"/>
      <c r="NQK237" s="26"/>
      <c r="NQL237" s="26"/>
      <c r="NQM237" s="26"/>
      <c r="NQN237" s="26"/>
      <c r="NQO237" s="26"/>
      <c r="NQP237" s="26"/>
      <c r="NQQ237" s="26"/>
      <c r="NQR237" s="26"/>
      <c r="NQS237" s="26"/>
      <c r="NQT237" s="26"/>
      <c r="NQU237" s="26"/>
      <c r="NQV237" s="26"/>
      <c r="NQW237" s="26"/>
      <c r="NQX237" s="26"/>
      <c r="NQY237" s="26"/>
      <c r="NQZ237" s="26"/>
      <c r="NRA237" s="26"/>
      <c r="NRB237" s="26"/>
      <c r="NRC237" s="26"/>
      <c r="NRD237" s="26"/>
      <c r="NRE237" s="26"/>
      <c r="NRF237" s="26"/>
      <c r="NRG237" s="26"/>
      <c r="NRH237" s="26"/>
      <c r="NRI237" s="26"/>
      <c r="NRJ237" s="26"/>
      <c r="NRK237" s="26"/>
      <c r="NRL237" s="26"/>
      <c r="NRM237" s="26"/>
      <c r="NRN237" s="26"/>
      <c r="NRO237" s="26"/>
      <c r="NRP237" s="26"/>
      <c r="NRQ237" s="26"/>
      <c r="NRR237" s="26"/>
      <c r="NRS237" s="26"/>
      <c r="NRT237" s="26"/>
      <c r="NRU237" s="26"/>
      <c r="NRV237" s="26"/>
      <c r="NRW237" s="26"/>
      <c r="NRX237" s="26"/>
      <c r="NRY237" s="26"/>
      <c r="NRZ237" s="26"/>
      <c r="NSA237" s="26"/>
      <c r="NSB237" s="26"/>
      <c r="NSC237" s="26"/>
      <c r="NSD237" s="26"/>
      <c r="NSE237" s="26"/>
      <c r="NSF237" s="26"/>
      <c r="NSG237" s="26"/>
      <c r="NSH237" s="26"/>
      <c r="NSI237" s="26"/>
      <c r="NSJ237" s="26"/>
      <c r="NSK237" s="26"/>
      <c r="NSL237" s="26"/>
      <c r="NSM237" s="26"/>
      <c r="NSN237" s="26"/>
      <c r="NSO237" s="26"/>
      <c r="NSP237" s="26"/>
      <c r="NSQ237" s="26"/>
      <c r="NSR237" s="26"/>
      <c r="NSS237" s="26"/>
      <c r="NST237" s="26"/>
      <c r="NSU237" s="26"/>
      <c r="NSV237" s="26"/>
      <c r="NSW237" s="26"/>
      <c r="NSX237" s="26"/>
      <c r="NSY237" s="26"/>
      <c r="NSZ237" s="26"/>
      <c r="NTA237" s="26"/>
      <c r="NTB237" s="26"/>
      <c r="NTC237" s="26"/>
      <c r="NTD237" s="26"/>
      <c r="NTE237" s="26"/>
      <c r="NTF237" s="26"/>
      <c r="NTG237" s="26"/>
      <c r="NTH237" s="26"/>
      <c r="NTI237" s="26"/>
      <c r="NTJ237" s="26"/>
      <c r="NTK237" s="26"/>
      <c r="NTL237" s="26"/>
      <c r="NTM237" s="26"/>
      <c r="NTN237" s="26"/>
      <c r="NTO237" s="26"/>
      <c r="NTP237" s="26"/>
      <c r="NTQ237" s="26"/>
      <c r="NTR237" s="26"/>
      <c r="NTS237" s="26"/>
      <c r="NTT237" s="26"/>
      <c r="NTU237" s="26"/>
      <c r="NTV237" s="26"/>
      <c r="NTW237" s="26"/>
      <c r="NTX237" s="26"/>
      <c r="NTY237" s="26"/>
      <c r="NTZ237" s="26"/>
      <c r="NUA237" s="26"/>
      <c r="NUB237" s="26"/>
      <c r="NUC237" s="26"/>
      <c r="NUD237" s="26"/>
      <c r="NUE237" s="26"/>
      <c r="NUF237" s="26"/>
      <c r="NUG237" s="26"/>
      <c r="NUH237" s="26"/>
      <c r="NUI237" s="26"/>
      <c r="NUJ237" s="26"/>
      <c r="NUK237" s="26"/>
      <c r="NUL237" s="26"/>
      <c r="NUM237" s="26"/>
      <c r="NUN237" s="26"/>
      <c r="NUO237" s="26"/>
      <c r="NUP237" s="26"/>
      <c r="NUQ237" s="26"/>
      <c r="NUR237" s="26"/>
      <c r="NUS237" s="26"/>
      <c r="NUT237" s="26"/>
      <c r="NUU237" s="26"/>
      <c r="NUV237" s="26"/>
      <c r="NUW237" s="26"/>
      <c r="NUX237" s="26"/>
      <c r="NUY237" s="26"/>
      <c r="NUZ237" s="26"/>
      <c r="NVA237" s="26"/>
      <c r="NVB237" s="26"/>
      <c r="NVC237" s="26"/>
      <c r="NVD237" s="26"/>
      <c r="NVE237" s="26"/>
      <c r="NVF237" s="26"/>
      <c r="NVG237" s="26"/>
      <c r="NVH237" s="26"/>
      <c r="NVI237" s="26"/>
      <c r="NVJ237" s="26"/>
      <c r="NVK237" s="26"/>
      <c r="NVL237" s="26"/>
      <c r="NVM237" s="26"/>
      <c r="NVN237" s="26"/>
      <c r="NVO237" s="26"/>
      <c r="NVP237" s="26"/>
      <c r="NVQ237" s="26"/>
      <c r="NVR237" s="26"/>
      <c r="NVS237" s="26"/>
      <c r="NVT237" s="26"/>
      <c r="NVU237" s="26"/>
      <c r="NVV237" s="26"/>
      <c r="NVW237" s="26"/>
      <c r="NVX237" s="26"/>
      <c r="NVY237" s="26"/>
      <c r="NVZ237" s="26"/>
      <c r="NWA237" s="26"/>
      <c r="NWB237" s="26"/>
      <c r="NWC237" s="26"/>
      <c r="NWD237" s="26"/>
      <c r="NWE237" s="26"/>
      <c r="NWF237" s="26"/>
      <c r="NWG237" s="26"/>
      <c r="NWH237" s="26"/>
      <c r="NWI237" s="26"/>
      <c r="NWJ237" s="26"/>
      <c r="NWK237" s="26"/>
      <c r="NWL237" s="26"/>
      <c r="NWM237" s="26"/>
      <c r="NWN237" s="26"/>
      <c r="NWO237" s="26"/>
      <c r="NWP237" s="26"/>
      <c r="NWQ237" s="26"/>
      <c r="NWR237" s="26"/>
      <c r="NWS237" s="26"/>
      <c r="NWT237" s="26"/>
      <c r="NWU237" s="26"/>
      <c r="NWV237" s="26"/>
      <c r="NWW237" s="26"/>
      <c r="NWX237" s="26"/>
      <c r="NWY237" s="26"/>
      <c r="NWZ237" s="26"/>
      <c r="NXA237" s="26"/>
      <c r="NXB237" s="26"/>
      <c r="NXC237" s="26"/>
      <c r="NXD237" s="26"/>
      <c r="NXE237" s="26"/>
      <c r="NXF237" s="26"/>
      <c r="NXG237" s="26"/>
      <c r="NXH237" s="26"/>
      <c r="NXI237" s="26"/>
      <c r="NXJ237" s="26"/>
      <c r="NXK237" s="26"/>
      <c r="NXL237" s="26"/>
      <c r="NXM237" s="26"/>
      <c r="NXN237" s="26"/>
      <c r="NXO237" s="26"/>
      <c r="NXP237" s="26"/>
      <c r="NXQ237" s="26"/>
      <c r="NXR237" s="26"/>
      <c r="NXS237" s="26"/>
      <c r="NXT237" s="26"/>
      <c r="NXU237" s="26"/>
      <c r="NXV237" s="26"/>
      <c r="NXW237" s="26"/>
      <c r="NXX237" s="26"/>
      <c r="NXY237" s="26"/>
      <c r="NXZ237" s="26"/>
      <c r="NYA237" s="26"/>
      <c r="NYB237" s="26"/>
      <c r="NYC237" s="26"/>
      <c r="NYD237" s="26"/>
      <c r="NYE237" s="26"/>
      <c r="NYF237" s="26"/>
      <c r="NYG237" s="26"/>
      <c r="NYH237" s="26"/>
      <c r="NYI237" s="26"/>
      <c r="NYJ237" s="26"/>
      <c r="NYK237" s="26"/>
      <c r="NYL237" s="26"/>
      <c r="NYM237" s="26"/>
      <c r="NYN237" s="26"/>
      <c r="NYO237" s="26"/>
      <c r="NYP237" s="26"/>
      <c r="NYQ237" s="26"/>
      <c r="NYR237" s="26"/>
      <c r="NYS237" s="26"/>
      <c r="NYT237" s="26"/>
      <c r="NYU237" s="26"/>
      <c r="NYV237" s="26"/>
      <c r="NYW237" s="26"/>
      <c r="NYX237" s="26"/>
      <c r="NYY237" s="26"/>
      <c r="NYZ237" s="26"/>
      <c r="NZA237" s="26"/>
      <c r="NZB237" s="26"/>
      <c r="NZC237" s="26"/>
      <c r="NZD237" s="26"/>
      <c r="NZE237" s="26"/>
      <c r="NZF237" s="26"/>
      <c r="NZG237" s="26"/>
      <c r="NZH237" s="26"/>
      <c r="NZI237" s="26"/>
      <c r="NZJ237" s="26"/>
      <c r="NZK237" s="26"/>
      <c r="NZL237" s="26"/>
      <c r="NZM237" s="26"/>
      <c r="NZN237" s="26"/>
      <c r="NZO237" s="26"/>
      <c r="NZP237" s="26"/>
      <c r="NZQ237" s="26"/>
      <c r="NZR237" s="26"/>
      <c r="NZS237" s="26"/>
      <c r="NZT237" s="26"/>
      <c r="NZU237" s="26"/>
      <c r="NZV237" s="26"/>
      <c r="NZW237" s="26"/>
      <c r="NZX237" s="26"/>
      <c r="NZY237" s="26"/>
      <c r="NZZ237" s="26"/>
      <c r="OAA237" s="26"/>
      <c r="OAB237" s="26"/>
      <c r="OAC237" s="26"/>
      <c r="OAD237" s="26"/>
      <c r="OAE237" s="26"/>
      <c r="OAF237" s="26"/>
      <c r="OAG237" s="26"/>
      <c r="OAH237" s="26"/>
      <c r="OAI237" s="26"/>
      <c r="OAJ237" s="26"/>
      <c r="OAK237" s="26"/>
      <c r="OAL237" s="26"/>
      <c r="OAM237" s="26"/>
      <c r="OAN237" s="26"/>
      <c r="OAO237" s="26"/>
      <c r="OAP237" s="26"/>
      <c r="OAQ237" s="26"/>
      <c r="OAR237" s="26"/>
      <c r="OAS237" s="26"/>
      <c r="OAT237" s="26"/>
      <c r="OAU237" s="26"/>
      <c r="OAV237" s="26"/>
      <c r="OAW237" s="26"/>
      <c r="OAX237" s="26"/>
      <c r="OAY237" s="26"/>
      <c r="OAZ237" s="26"/>
      <c r="OBA237" s="26"/>
      <c r="OBB237" s="26"/>
      <c r="OBC237" s="26"/>
      <c r="OBD237" s="26"/>
      <c r="OBE237" s="26"/>
      <c r="OBF237" s="26"/>
      <c r="OBG237" s="26"/>
      <c r="OBH237" s="26"/>
      <c r="OBI237" s="26"/>
      <c r="OBJ237" s="26"/>
      <c r="OBK237" s="26"/>
      <c r="OBL237" s="26"/>
      <c r="OBM237" s="26"/>
      <c r="OBN237" s="26"/>
      <c r="OBO237" s="26"/>
      <c r="OBP237" s="26"/>
      <c r="OBQ237" s="26"/>
      <c r="OBR237" s="26"/>
      <c r="OBS237" s="26"/>
      <c r="OBT237" s="26"/>
      <c r="OBU237" s="26"/>
      <c r="OBV237" s="26"/>
      <c r="OBW237" s="26"/>
      <c r="OBX237" s="26"/>
      <c r="OBY237" s="26"/>
      <c r="OBZ237" s="26"/>
      <c r="OCA237" s="26"/>
      <c r="OCB237" s="26"/>
      <c r="OCC237" s="26"/>
      <c r="OCD237" s="26"/>
      <c r="OCE237" s="26"/>
      <c r="OCF237" s="26"/>
      <c r="OCG237" s="26"/>
      <c r="OCH237" s="26"/>
      <c r="OCI237" s="26"/>
      <c r="OCJ237" s="26"/>
      <c r="OCK237" s="26"/>
      <c r="OCL237" s="26"/>
      <c r="OCM237" s="26"/>
      <c r="OCN237" s="26"/>
      <c r="OCO237" s="26"/>
      <c r="OCP237" s="26"/>
      <c r="OCQ237" s="26"/>
      <c r="OCR237" s="26"/>
      <c r="OCS237" s="26"/>
      <c r="OCT237" s="26"/>
      <c r="OCU237" s="26"/>
      <c r="OCV237" s="26"/>
      <c r="OCW237" s="26"/>
      <c r="OCX237" s="26"/>
      <c r="OCY237" s="26"/>
      <c r="OCZ237" s="26"/>
      <c r="ODA237" s="26"/>
      <c r="ODB237" s="26"/>
      <c r="ODC237" s="26"/>
      <c r="ODD237" s="26"/>
      <c r="ODE237" s="26"/>
      <c r="ODF237" s="26"/>
      <c r="ODG237" s="26"/>
      <c r="ODH237" s="26"/>
      <c r="ODI237" s="26"/>
      <c r="ODJ237" s="26"/>
      <c r="ODK237" s="26"/>
      <c r="ODL237" s="26"/>
      <c r="ODM237" s="26"/>
      <c r="ODN237" s="26"/>
      <c r="ODO237" s="26"/>
      <c r="ODP237" s="26"/>
      <c r="ODQ237" s="26"/>
      <c r="ODR237" s="26"/>
      <c r="ODS237" s="26"/>
      <c r="ODT237" s="26"/>
      <c r="ODU237" s="26"/>
      <c r="ODV237" s="26"/>
      <c r="ODW237" s="26"/>
      <c r="ODX237" s="26"/>
      <c r="ODY237" s="26"/>
      <c r="ODZ237" s="26"/>
      <c r="OEA237" s="26"/>
      <c r="OEB237" s="26"/>
      <c r="OEC237" s="26"/>
      <c r="OED237" s="26"/>
      <c r="OEE237" s="26"/>
      <c r="OEF237" s="26"/>
      <c r="OEG237" s="26"/>
      <c r="OEH237" s="26"/>
      <c r="OEI237" s="26"/>
      <c r="OEJ237" s="26"/>
      <c r="OEK237" s="26"/>
      <c r="OEL237" s="26"/>
      <c r="OEM237" s="26"/>
      <c r="OEN237" s="26"/>
      <c r="OEO237" s="26"/>
      <c r="OEP237" s="26"/>
      <c r="OEQ237" s="26"/>
      <c r="OER237" s="26"/>
      <c r="OES237" s="26"/>
      <c r="OET237" s="26"/>
      <c r="OEU237" s="26"/>
      <c r="OEV237" s="26"/>
      <c r="OEW237" s="26"/>
      <c r="OEX237" s="26"/>
      <c r="OEY237" s="26"/>
      <c r="OEZ237" s="26"/>
      <c r="OFA237" s="26"/>
      <c r="OFB237" s="26"/>
      <c r="OFC237" s="26"/>
      <c r="OFD237" s="26"/>
      <c r="OFE237" s="26"/>
      <c r="OFF237" s="26"/>
      <c r="OFG237" s="26"/>
      <c r="OFH237" s="26"/>
      <c r="OFI237" s="26"/>
      <c r="OFJ237" s="26"/>
      <c r="OFK237" s="26"/>
      <c r="OFL237" s="26"/>
      <c r="OFM237" s="26"/>
      <c r="OFN237" s="26"/>
      <c r="OFO237" s="26"/>
      <c r="OFP237" s="26"/>
      <c r="OFQ237" s="26"/>
      <c r="OFR237" s="26"/>
      <c r="OFS237" s="26"/>
      <c r="OFT237" s="26"/>
      <c r="OFU237" s="26"/>
      <c r="OFV237" s="26"/>
      <c r="OFW237" s="26"/>
      <c r="OFX237" s="26"/>
      <c r="OFY237" s="26"/>
      <c r="OFZ237" s="26"/>
      <c r="OGA237" s="26"/>
      <c r="OGB237" s="26"/>
      <c r="OGC237" s="26"/>
      <c r="OGD237" s="26"/>
      <c r="OGE237" s="26"/>
      <c r="OGF237" s="26"/>
      <c r="OGG237" s="26"/>
      <c r="OGH237" s="26"/>
      <c r="OGI237" s="26"/>
      <c r="OGJ237" s="26"/>
      <c r="OGK237" s="26"/>
      <c r="OGL237" s="26"/>
      <c r="OGM237" s="26"/>
      <c r="OGN237" s="26"/>
      <c r="OGO237" s="26"/>
      <c r="OGP237" s="26"/>
      <c r="OGQ237" s="26"/>
      <c r="OGR237" s="26"/>
      <c r="OGS237" s="26"/>
      <c r="OGT237" s="26"/>
      <c r="OGU237" s="26"/>
      <c r="OGV237" s="26"/>
      <c r="OGW237" s="26"/>
      <c r="OGX237" s="26"/>
      <c r="OGY237" s="26"/>
      <c r="OGZ237" s="26"/>
      <c r="OHA237" s="26"/>
      <c r="OHB237" s="26"/>
      <c r="OHC237" s="26"/>
      <c r="OHD237" s="26"/>
      <c r="OHE237" s="26"/>
      <c r="OHF237" s="26"/>
      <c r="OHG237" s="26"/>
      <c r="OHH237" s="26"/>
      <c r="OHI237" s="26"/>
      <c r="OHJ237" s="26"/>
      <c r="OHK237" s="26"/>
      <c r="OHL237" s="26"/>
      <c r="OHM237" s="26"/>
      <c r="OHN237" s="26"/>
      <c r="OHO237" s="26"/>
      <c r="OHP237" s="26"/>
      <c r="OHQ237" s="26"/>
      <c r="OHR237" s="26"/>
      <c r="OHS237" s="26"/>
      <c r="OHT237" s="26"/>
      <c r="OHU237" s="26"/>
      <c r="OHV237" s="26"/>
      <c r="OHW237" s="26"/>
      <c r="OHX237" s="26"/>
      <c r="OHY237" s="26"/>
      <c r="OHZ237" s="26"/>
      <c r="OIA237" s="26"/>
      <c r="OIB237" s="26"/>
      <c r="OIC237" s="26"/>
      <c r="OID237" s="26"/>
      <c r="OIE237" s="26"/>
      <c r="OIF237" s="26"/>
      <c r="OIG237" s="26"/>
      <c r="OIH237" s="26"/>
      <c r="OII237" s="26"/>
      <c r="OIJ237" s="26"/>
      <c r="OIK237" s="26"/>
      <c r="OIL237" s="26"/>
      <c r="OIM237" s="26"/>
      <c r="OIN237" s="26"/>
      <c r="OIO237" s="26"/>
      <c r="OIP237" s="26"/>
      <c r="OIQ237" s="26"/>
      <c r="OIR237" s="26"/>
      <c r="OIS237" s="26"/>
      <c r="OIT237" s="26"/>
      <c r="OIU237" s="26"/>
      <c r="OIV237" s="26"/>
      <c r="OIW237" s="26"/>
      <c r="OIX237" s="26"/>
      <c r="OIY237" s="26"/>
      <c r="OIZ237" s="26"/>
      <c r="OJA237" s="26"/>
      <c r="OJB237" s="26"/>
      <c r="OJC237" s="26"/>
      <c r="OJD237" s="26"/>
      <c r="OJE237" s="26"/>
      <c r="OJF237" s="26"/>
      <c r="OJG237" s="26"/>
      <c r="OJH237" s="26"/>
      <c r="OJI237" s="26"/>
      <c r="OJJ237" s="26"/>
      <c r="OJK237" s="26"/>
      <c r="OJL237" s="26"/>
      <c r="OJM237" s="26"/>
      <c r="OJN237" s="26"/>
      <c r="OJO237" s="26"/>
      <c r="OJP237" s="26"/>
      <c r="OJQ237" s="26"/>
      <c r="OJR237" s="26"/>
      <c r="OJS237" s="26"/>
      <c r="OJT237" s="26"/>
      <c r="OJU237" s="26"/>
      <c r="OJV237" s="26"/>
      <c r="OJW237" s="26"/>
      <c r="OJX237" s="26"/>
      <c r="OJY237" s="26"/>
      <c r="OJZ237" s="26"/>
      <c r="OKA237" s="26"/>
      <c r="OKB237" s="26"/>
      <c r="OKC237" s="26"/>
      <c r="OKD237" s="26"/>
      <c r="OKE237" s="26"/>
      <c r="OKF237" s="26"/>
      <c r="OKG237" s="26"/>
      <c r="OKH237" s="26"/>
      <c r="OKI237" s="26"/>
      <c r="OKJ237" s="26"/>
      <c r="OKK237" s="26"/>
      <c r="OKL237" s="26"/>
      <c r="OKM237" s="26"/>
      <c r="OKN237" s="26"/>
      <c r="OKO237" s="26"/>
      <c r="OKP237" s="26"/>
      <c r="OKQ237" s="26"/>
      <c r="OKR237" s="26"/>
      <c r="OKS237" s="26"/>
      <c r="OKT237" s="26"/>
      <c r="OKU237" s="26"/>
      <c r="OKV237" s="26"/>
      <c r="OKW237" s="26"/>
      <c r="OKX237" s="26"/>
      <c r="OKY237" s="26"/>
      <c r="OKZ237" s="26"/>
      <c r="OLA237" s="26"/>
      <c r="OLB237" s="26"/>
      <c r="OLC237" s="26"/>
      <c r="OLD237" s="26"/>
      <c r="OLE237" s="26"/>
      <c r="OLF237" s="26"/>
      <c r="OLG237" s="26"/>
      <c r="OLH237" s="26"/>
      <c r="OLI237" s="26"/>
      <c r="OLJ237" s="26"/>
      <c r="OLK237" s="26"/>
      <c r="OLL237" s="26"/>
      <c r="OLM237" s="26"/>
      <c r="OLN237" s="26"/>
      <c r="OLO237" s="26"/>
      <c r="OLP237" s="26"/>
      <c r="OLQ237" s="26"/>
      <c r="OLR237" s="26"/>
      <c r="OLS237" s="26"/>
      <c r="OLT237" s="26"/>
      <c r="OLU237" s="26"/>
      <c r="OLV237" s="26"/>
      <c r="OLW237" s="26"/>
      <c r="OLX237" s="26"/>
      <c r="OLY237" s="26"/>
      <c r="OLZ237" s="26"/>
      <c r="OMA237" s="26"/>
      <c r="OMB237" s="26"/>
      <c r="OMC237" s="26"/>
      <c r="OMD237" s="26"/>
      <c r="OME237" s="26"/>
      <c r="OMF237" s="26"/>
      <c r="OMG237" s="26"/>
      <c r="OMH237" s="26"/>
      <c r="OMI237" s="26"/>
      <c r="OMJ237" s="26"/>
      <c r="OMK237" s="26"/>
      <c r="OML237" s="26"/>
      <c r="OMM237" s="26"/>
      <c r="OMN237" s="26"/>
      <c r="OMO237" s="26"/>
      <c r="OMP237" s="26"/>
      <c r="OMQ237" s="26"/>
      <c r="OMR237" s="26"/>
      <c r="OMS237" s="26"/>
      <c r="OMT237" s="26"/>
      <c r="OMU237" s="26"/>
      <c r="OMV237" s="26"/>
      <c r="OMW237" s="26"/>
      <c r="OMX237" s="26"/>
      <c r="OMY237" s="26"/>
      <c r="OMZ237" s="26"/>
      <c r="ONA237" s="26"/>
      <c r="ONB237" s="26"/>
      <c r="ONC237" s="26"/>
      <c r="OND237" s="26"/>
      <c r="ONE237" s="26"/>
      <c r="ONF237" s="26"/>
      <c r="ONG237" s="26"/>
      <c r="ONH237" s="26"/>
      <c r="ONI237" s="26"/>
      <c r="ONJ237" s="26"/>
      <c r="ONK237" s="26"/>
      <c r="ONL237" s="26"/>
      <c r="ONM237" s="26"/>
      <c r="ONN237" s="26"/>
      <c r="ONO237" s="26"/>
      <c r="ONP237" s="26"/>
      <c r="ONQ237" s="26"/>
      <c r="ONR237" s="26"/>
      <c r="ONS237" s="26"/>
      <c r="ONT237" s="26"/>
      <c r="ONU237" s="26"/>
      <c r="ONV237" s="26"/>
      <c r="ONW237" s="26"/>
      <c r="ONX237" s="26"/>
      <c r="ONY237" s="26"/>
      <c r="ONZ237" s="26"/>
      <c r="OOA237" s="26"/>
      <c r="OOB237" s="26"/>
      <c r="OOC237" s="26"/>
      <c r="OOD237" s="26"/>
      <c r="OOE237" s="26"/>
      <c r="OOF237" s="26"/>
      <c r="OOG237" s="26"/>
      <c r="OOH237" s="26"/>
      <c r="OOI237" s="26"/>
      <c r="OOJ237" s="26"/>
      <c r="OOK237" s="26"/>
      <c r="OOL237" s="26"/>
      <c r="OOM237" s="26"/>
      <c r="OON237" s="26"/>
      <c r="OOO237" s="26"/>
      <c r="OOP237" s="26"/>
      <c r="OOQ237" s="26"/>
      <c r="OOR237" s="26"/>
      <c r="OOS237" s="26"/>
      <c r="OOT237" s="26"/>
      <c r="OOU237" s="26"/>
      <c r="OOV237" s="26"/>
      <c r="OOW237" s="26"/>
      <c r="OOX237" s="26"/>
      <c r="OOY237" s="26"/>
      <c r="OOZ237" s="26"/>
      <c r="OPA237" s="26"/>
      <c r="OPB237" s="26"/>
      <c r="OPC237" s="26"/>
      <c r="OPD237" s="26"/>
      <c r="OPE237" s="26"/>
      <c r="OPF237" s="26"/>
      <c r="OPG237" s="26"/>
      <c r="OPH237" s="26"/>
      <c r="OPI237" s="26"/>
      <c r="OPJ237" s="26"/>
      <c r="OPK237" s="26"/>
      <c r="OPL237" s="26"/>
      <c r="OPM237" s="26"/>
      <c r="OPN237" s="26"/>
      <c r="OPO237" s="26"/>
      <c r="OPP237" s="26"/>
      <c r="OPQ237" s="26"/>
      <c r="OPR237" s="26"/>
      <c r="OPS237" s="26"/>
      <c r="OPT237" s="26"/>
      <c r="OPU237" s="26"/>
      <c r="OPV237" s="26"/>
      <c r="OPW237" s="26"/>
      <c r="OPX237" s="26"/>
      <c r="OPY237" s="26"/>
      <c r="OPZ237" s="26"/>
      <c r="OQA237" s="26"/>
      <c r="OQB237" s="26"/>
      <c r="OQC237" s="26"/>
      <c r="OQD237" s="26"/>
      <c r="OQE237" s="26"/>
      <c r="OQF237" s="26"/>
      <c r="OQG237" s="26"/>
      <c r="OQH237" s="26"/>
      <c r="OQI237" s="26"/>
      <c r="OQJ237" s="26"/>
      <c r="OQK237" s="26"/>
      <c r="OQL237" s="26"/>
      <c r="OQM237" s="26"/>
      <c r="OQN237" s="26"/>
      <c r="OQO237" s="26"/>
      <c r="OQP237" s="26"/>
      <c r="OQQ237" s="26"/>
      <c r="OQR237" s="26"/>
      <c r="OQS237" s="26"/>
      <c r="OQT237" s="26"/>
      <c r="OQU237" s="26"/>
      <c r="OQV237" s="26"/>
      <c r="OQW237" s="26"/>
      <c r="OQX237" s="26"/>
      <c r="OQY237" s="26"/>
      <c r="OQZ237" s="26"/>
      <c r="ORA237" s="26"/>
      <c r="ORB237" s="26"/>
      <c r="ORC237" s="26"/>
      <c r="ORD237" s="26"/>
      <c r="ORE237" s="26"/>
      <c r="ORF237" s="26"/>
      <c r="ORG237" s="26"/>
      <c r="ORH237" s="26"/>
      <c r="ORI237" s="26"/>
      <c r="ORJ237" s="26"/>
      <c r="ORK237" s="26"/>
      <c r="ORL237" s="26"/>
      <c r="ORM237" s="26"/>
      <c r="ORN237" s="26"/>
      <c r="ORO237" s="26"/>
      <c r="ORP237" s="26"/>
      <c r="ORQ237" s="26"/>
      <c r="ORR237" s="26"/>
      <c r="ORS237" s="26"/>
      <c r="ORT237" s="26"/>
      <c r="ORU237" s="26"/>
      <c r="ORV237" s="26"/>
      <c r="ORW237" s="26"/>
      <c r="ORX237" s="26"/>
      <c r="ORY237" s="26"/>
      <c r="ORZ237" s="26"/>
      <c r="OSA237" s="26"/>
      <c r="OSB237" s="26"/>
      <c r="OSC237" s="26"/>
      <c r="OSD237" s="26"/>
      <c r="OSE237" s="26"/>
      <c r="OSF237" s="26"/>
      <c r="OSG237" s="26"/>
      <c r="OSH237" s="26"/>
      <c r="OSI237" s="26"/>
      <c r="OSJ237" s="26"/>
      <c r="OSK237" s="26"/>
      <c r="OSL237" s="26"/>
      <c r="OSM237" s="26"/>
      <c r="OSN237" s="26"/>
      <c r="OSO237" s="26"/>
      <c r="OSP237" s="26"/>
      <c r="OSQ237" s="26"/>
      <c r="OSR237" s="26"/>
      <c r="OSS237" s="26"/>
      <c r="OST237" s="26"/>
      <c r="OSU237" s="26"/>
      <c r="OSV237" s="26"/>
      <c r="OSW237" s="26"/>
      <c r="OSX237" s="26"/>
      <c r="OSY237" s="26"/>
      <c r="OSZ237" s="26"/>
      <c r="OTA237" s="26"/>
      <c r="OTB237" s="26"/>
      <c r="OTC237" s="26"/>
      <c r="OTD237" s="26"/>
      <c r="OTE237" s="26"/>
      <c r="OTF237" s="26"/>
      <c r="OTG237" s="26"/>
      <c r="OTH237" s="26"/>
      <c r="OTI237" s="26"/>
      <c r="OTJ237" s="26"/>
      <c r="OTK237" s="26"/>
      <c r="OTL237" s="26"/>
      <c r="OTM237" s="26"/>
      <c r="OTN237" s="26"/>
      <c r="OTO237" s="26"/>
      <c r="OTP237" s="26"/>
      <c r="OTQ237" s="26"/>
      <c r="OTR237" s="26"/>
      <c r="OTS237" s="26"/>
      <c r="OTT237" s="26"/>
      <c r="OTU237" s="26"/>
      <c r="OTV237" s="26"/>
      <c r="OTW237" s="26"/>
      <c r="OTX237" s="26"/>
      <c r="OTY237" s="26"/>
      <c r="OTZ237" s="26"/>
      <c r="OUA237" s="26"/>
      <c r="OUB237" s="26"/>
      <c r="OUC237" s="26"/>
      <c r="OUD237" s="26"/>
      <c r="OUE237" s="26"/>
      <c r="OUF237" s="26"/>
      <c r="OUG237" s="26"/>
      <c r="OUH237" s="26"/>
      <c r="OUI237" s="26"/>
      <c r="OUJ237" s="26"/>
      <c r="OUK237" s="26"/>
      <c r="OUL237" s="26"/>
      <c r="OUM237" s="26"/>
      <c r="OUN237" s="26"/>
      <c r="OUO237" s="26"/>
      <c r="OUP237" s="26"/>
      <c r="OUQ237" s="26"/>
      <c r="OUR237" s="26"/>
      <c r="OUS237" s="26"/>
      <c r="OUT237" s="26"/>
      <c r="OUU237" s="26"/>
      <c r="OUV237" s="26"/>
      <c r="OUW237" s="26"/>
      <c r="OUX237" s="26"/>
      <c r="OUY237" s="26"/>
      <c r="OUZ237" s="26"/>
      <c r="OVA237" s="26"/>
      <c r="OVB237" s="26"/>
      <c r="OVC237" s="26"/>
      <c r="OVD237" s="26"/>
      <c r="OVE237" s="26"/>
      <c r="OVF237" s="26"/>
      <c r="OVG237" s="26"/>
      <c r="OVH237" s="26"/>
      <c r="OVI237" s="26"/>
      <c r="OVJ237" s="26"/>
      <c r="OVK237" s="26"/>
      <c r="OVL237" s="26"/>
      <c r="OVM237" s="26"/>
      <c r="OVN237" s="26"/>
      <c r="OVO237" s="26"/>
      <c r="OVP237" s="26"/>
      <c r="OVQ237" s="26"/>
      <c r="OVR237" s="26"/>
      <c r="OVS237" s="26"/>
      <c r="OVT237" s="26"/>
      <c r="OVU237" s="26"/>
      <c r="OVV237" s="26"/>
      <c r="OVW237" s="26"/>
      <c r="OVX237" s="26"/>
      <c r="OVY237" s="26"/>
      <c r="OVZ237" s="26"/>
      <c r="OWA237" s="26"/>
      <c r="OWB237" s="26"/>
      <c r="OWC237" s="26"/>
      <c r="OWD237" s="26"/>
      <c r="OWE237" s="26"/>
      <c r="OWF237" s="26"/>
      <c r="OWG237" s="26"/>
      <c r="OWH237" s="26"/>
      <c r="OWI237" s="26"/>
      <c r="OWJ237" s="26"/>
      <c r="OWK237" s="26"/>
      <c r="OWL237" s="26"/>
      <c r="OWM237" s="26"/>
      <c r="OWN237" s="26"/>
      <c r="OWO237" s="26"/>
      <c r="OWP237" s="26"/>
      <c r="OWQ237" s="26"/>
      <c r="OWR237" s="26"/>
      <c r="OWS237" s="26"/>
      <c r="OWT237" s="26"/>
      <c r="OWU237" s="26"/>
      <c r="OWV237" s="26"/>
      <c r="OWW237" s="26"/>
      <c r="OWX237" s="26"/>
      <c r="OWY237" s="26"/>
      <c r="OWZ237" s="26"/>
      <c r="OXA237" s="26"/>
      <c r="OXB237" s="26"/>
      <c r="OXC237" s="26"/>
      <c r="OXD237" s="26"/>
      <c r="OXE237" s="26"/>
      <c r="OXF237" s="26"/>
      <c r="OXG237" s="26"/>
      <c r="OXH237" s="26"/>
      <c r="OXI237" s="26"/>
      <c r="OXJ237" s="26"/>
      <c r="OXK237" s="26"/>
      <c r="OXL237" s="26"/>
      <c r="OXM237" s="26"/>
      <c r="OXN237" s="26"/>
      <c r="OXO237" s="26"/>
      <c r="OXP237" s="26"/>
      <c r="OXQ237" s="26"/>
      <c r="OXR237" s="26"/>
      <c r="OXS237" s="26"/>
      <c r="OXT237" s="26"/>
      <c r="OXU237" s="26"/>
      <c r="OXV237" s="26"/>
      <c r="OXW237" s="26"/>
      <c r="OXX237" s="26"/>
      <c r="OXY237" s="26"/>
      <c r="OXZ237" s="26"/>
      <c r="OYA237" s="26"/>
      <c r="OYB237" s="26"/>
      <c r="OYC237" s="26"/>
      <c r="OYD237" s="26"/>
      <c r="OYE237" s="26"/>
      <c r="OYF237" s="26"/>
      <c r="OYG237" s="26"/>
      <c r="OYH237" s="26"/>
      <c r="OYI237" s="26"/>
      <c r="OYJ237" s="26"/>
      <c r="OYK237" s="26"/>
      <c r="OYL237" s="26"/>
      <c r="OYM237" s="26"/>
      <c r="OYN237" s="26"/>
      <c r="OYO237" s="26"/>
      <c r="OYP237" s="26"/>
      <c r="OYQ237" s="26"/>
      <c r="OYR237" s="26"/>
      <c r="OYS237" s="26"/>
      <c r="OYT237" s="26"/>
      <c r="OYU237" s="26"/>
      <c r="OYV237" s="26"/>
      <c r="OYW237" s="26"/>
      <c r="OYX237" s="26"/>
      <c r="OYY237" s="26"/>
      <c r="OYZ237" s="26"/>
      <c r="OZA237" s="26"/>
      <c r="OZB237" s="26"/>
      <c r="OZC237" s="26"/>
      <c r="OZD237" s="26"/>
      <c r="OZE237" s="26"/>
      <c r="OZF237" s="26"/>
      <c r="OZG237" s="26"/>
      <c r="OZH237" s="26"/>
      <c r="OZI237" s="26"/>
      <c r="OZJ237" s="26"/>
      <c r="OZK237" s="26"/>
      <c r="OZL237" s="26"/>
      <c r="OZM237" s="26"/>
      <c r="OZN237" s="26"/>
      <c r="OZO237" s="26"/>
      <c r="OZP237" s="26"/>
      <c r="OZQ237" s="26"/>
      <c r="OZR237" s="26"/>
      <c r="OZS237" s="26"/>
      <c r="OZT237" s="26"/>
      <c r="OZU237" s="26"/>
      <c r="OZV237" s="26"/>
      <c r="OZW237" s="26"/>
      <c r="OZX237" s="26"/>
      <c r="OZY237" s="26"/>
      <c r="OZZ237" s="26"/>
      <c r="PAA237" s="26"/>
      <c r="PAB237" s="26"/>
      <c r="PAC237" s="26"/>
      <c r="PAD237" s="26"/>
      <c r="PAE237" s="26"/>
      <c r="PAF237" s="26"/>
      <c r="PAG237" s="26"/>
      <c r="PAH237" s="26"/>
      <c r="PAI237" s="26"/>
      <c r="PAJ237" s="26"/>
      <c r="PAK237" s="26"/>
      <c r="PAL237" s="26"/>
      <c r="PAM237" s="26"/>
      <c r="PAN237" s="26"/>
      <c r="PAO237" s="26"/>
      <c r="PAP237" s="26"/>
      <c r="PAQ237" s="26"/>
      <c r="PAR237" s="26"/>
      <c r="PAS237" s="26"/>
      <c r="PAT237" s="26"/>
      <c r="PAU237" s="26"/>
      <c r="PAV237" s="26"/>
      <c r="PAW237" s="26"/>
      <c r="PAX237" s="26"/>
      <c r="PAY237" s="26"/>
      <c r="PAZ237" s="26"/>
      <c r="PBA237" s="26"/>
      <c r="PBB237" s="26"/>
      <c r="PBC237" s="26"/>
      <c r="PBD237" s="26"/>
      <c r="PBE237" s="26"/>
      <c r="PBF237" s="26"/>
      <c r="PBG237" s="26"/>
      <c r="PBH237" s="26"/>
      <c r="PBI237" s="26"/>
      <c r="PBJ237" s="26"/>
      <c r="PBK237" s="26"/>
      <c r="PBL237" s="26"/>
      <c r="PBM237" s="26"/>
      <c r="PBN237" s="26"/>
      <c r="PBO237" s="26"/>
      <c r="PBP237" s="26"/>
      <c r="PBQ237" s="26"/>
      <c r="PBR237" s="26"/>
      <c r="PBS237" s="26"/>
      <c r="PBT237" s="26"/>
      <c r="PBU237" s="26"/>
      <c r="PBV237" s="26"/>
      <c r="PBW237" s="26"/>
      <c r="PBX237" s="26"/>
      <c r="PBY237" s="26"/>
      <c r="PBZ237" s="26"/>
      <c r="PCA237" s="26"/>
      <c r="PCB237" s="26"/>
      <c r="PCC237" s="26"/>
      <c r="PCD237" s="26"/>
      <c r="PCE237" s="26"/>
      <c r="PCF237" s="26"/>
      <c r="PCG237" s="26"/>
      <c r="PCH237" s="26"/>
      <c r="PCI237" s="26"/>
      <c r="PCJ237" s="26"/>
      <c r="PCK237" s="26"/>
      <c r="PCL237" s="26"/>
      <c r="PCM237" s="26"/>
      <c r="PCN237" s="26"/>
      <c r="PCO237" s="26"/>
      <c r="PCP237" s="26"/>
      <c r="PCQ237" s="26"/>
      <c r="PCR237" s="26"/>
      <c r="PCS237" s="26"/>
      <c r="PCT237" s="26"/>
      <c r="PCU237" s="26"/>
      <c r="PCV237" s="26"/>
      <c r="PCW237" s="26"/>
      <c r="PCX237" s="26"/>
      <c r="PCY237" s="26"/>
      <c r="PCZ237" s="26"/>
      <c r="PDA237" s="26"/>
      <c r="PDB237" s="26"/>
      <c r="PDC237" s="26"/>
      <c r="PDD237" s="26"/>
      <c r="PDE237" s="26"/>
      <c r="PDF237" s="26"/>
      <c r="PDG237" s="26"/>
      <c r="PDH237" s="26"/>
      <c r="PDI237" s="26"/>
      <c r="PDJ237" s="26"/>
      <c r="PDK237" s="26"/>
      <c r="PDL237" s="26"/>
      <c r="PDM237" s="26"/>
      <c r="PDN237" s="26"/>
      <c r="PDO237" s="26"/>
      <c r="PDP237" s="26"/>
      <c r="PDQ237" s="26"/>
      <c r="PDR237" s="26"/>
      <c r="PDS237" s="26"/>
      <c r="PDT237" s="26"/>
      <c r="PDU237" s="26"/>
      <c r="PDV237" s="26"/>
      <c r="PDW237" s="26"/>
      <c r="PDX237" s="26"/>
      <c r="PDY237" s="26"/>
      <c r="PDZ237" s="26"/>
      <c r="PEA237" s="26"/>
      <c r="PEB237" s="26"/>
      <c r="PEC237" s="26"/>
      <c r="PED237" s="26"/>
      <c r="PEE237" s="26"/>
      <c r="PEF237" s="26"/>
      <c r="PEG237" s="26"/>
      <c r="PEH237" s="26"/>
      <c r="PEI237" s="26"/>
      <c r="PEJ237" s="26"/>
      <c r="PEK237" s="26"/>
      <c r="PEL237" s="26"/>
      <c r="PEM237" s="26"/>
      <c r="PEN237" s="26"/>
      <c r="PEO237" s="26"/>
      <c r="PEP237" s="26"/>
      <c r="PEQ237" s="26"/>
      <c r="PER237" s="26"/>
      <c r="PES237" s="26"/>
      <c r="PET237" s="26"/>
      <c r="PEU237" s="26"/>
      <c r="PEV237" s="26"/>
      <c r="PEW237" s="26"/>
      <c r="PEX237" s="26"/>
      <c r="PEY237" s="26"/>
      <c r="PEZ237" s="26"/>
      <c r="PFA237" s="26"/>
      <c r="PFB237" s="26"/>
      <c r="PFC237" s="26"/>
      <c r="PFD237" s="26"/>
      <c r="PFE237" s="26"/>
      <c r="PFF237" s="26"/>
      <c r="PFG237" s="26"/>
      <c r="PFH237" s="26"/>
      <c r="PFI237" s="26"/>
      <c r="PFJ237" s="26"/>
      <c r="PFK237" s="26"/>
      <c r="PFL237" s="26"/>
      <c r="PFM237" s="26"/>
      <c r="PFN237" s="26"/>
      <c r="PFO237" s="26"/>
      <c r="PFP237" s="26"/>
      <c r="PFQ237" s="26"/>
      <c r="PFR237" s="26"/>
      <c r="PFS237" s="26"/>
      <c r="PFT237" s="26"/>
      <c r="PFU237" s="26"/>
      <c r="PFV237" s="26"/>
      <c r="PFW237" s="26"/>
      <c r="PFX237" s="26"/>
      <c r="PFY237" s="26"/>
      <c r="PFZ237" s="26"/>
      <c r="PGA237" s="26"/>
      <c r="PGB237" s="26"/>
      <c r="PGC237" s="26"/>
      <c r="PGD237" s="26"/>
      <c r="PGE237" s="26"/>
      <c r="PGF237" s="26"/>
      <c r="PGG237" s="26"/>
      <c r="PGH237" s="26"/>
      <c r="PGI237" s="26"/>
      <c r="PGJ237" s="26"/>
      <c r="PGK237" s="26"/>
      <c r="PGL237" s="26"/>
      <c r="PGM237" s="26"/>
      <c r="PGN237" s="26"/>
      <c r="PGO237" s="26"/>
      <c r="PGP237" s="26"/>
      <c r="PGQ237" s="26"/>
      <c r="PGR237" s="26"/>
      <c r="PGS237" s="26"/>
      <c r="PGT237" s="26"/>
      <c r="PGU237" s="26"/>
      <c r="PGV237" s="26"/>
      <c r="PGW237" s="26"/>
      <c r="PGX237" s="26"/>
      <c r="PGY237" s="26"/>
      <c r="PGZ237" s="26"/>
      <c r="PHA237" s="26"/>
      <c r="PHB237" s="26"/>
      <c r="PHC237" s="26"/>
      <c r="PHD237" s="26"/>
      <c r="PHE237" s="26"/>
      <c r="PHF237" s="26"/>
      <c r="PHG237" s="26"/>
      <c r="PHH237" s="26"/>
      <c r="PHI237" s="26"/>
      <c r="PHJ237" s="26"/>
      <c r="PHK237" s="26"/>
      <c r="PHL237" s="26"/>
      <c r="PHM237" s="26"/>
      <c r="PHN237" s="26"/>
      <c r="PHO237" s="26"/>
      <c r="PHP237" s="26"/>
      <c r="PHQ237" s="26"/>
      <c r="PHR237" s="26"/>
      <c r="PHS237" s="26"/>
      <c r="PHT237" s="26"/>
      <c r="PHU237" s="26"/>
      <c r="PHV237" s="26"/>
      <c r="PHW237" s="26"/>
      <c r="PHX237" s="26"/>
      <c r="PHY237" s="26"/>
      <c r="PHZ237" s="26"/>
      <c r="PIA237" s="26"/>
      <c r="PIB237" s="26"/>
      <c r="PIC237" s="26"/>
      <c r="PID237" s="26"/>
      <c r="PIE237" s="26"/>
      <c r="PIF237" s="26"/>
      <c r="PIG237" s="26"/>
      <c r="PIH237" s="26"/>
      <c r="PII237" s="26"/>
      <c r="PIJ237" s="26"/>
      <c r="PIK237" s="26"/>
      <c r="PIL237" s="26"/>
      <c r="PIM237" s="26"/>
      <c r="PIN237" s="26"/>
      <c r="PIO237" s="26"/>
      <c r="PIP237" s="26"/>
      <c r="PIQ237" s="26"/>
      <c r="PIR237" s="26"/>
      <c r="PIS237" s="26"/>
      <c r="PIT237" s="26"/>
      <c r="PIU237" s="26"/>
      <c r="PIV237" s="26"/>
      <c r="PIW237" s="26"/>
      <c r="PIX237" s="26"/>
      <c r="PIY237" s="26"/>
      <c r="PIZ237" s="26"/>
      <c r="PJA237" s="26"/>
      <c r="PJB237" s="26"/>
      <c r="PJC237" s="26"/>
      <c r="PJD237" s="26"/>
      <c r="PJE237" s="26"/>
      <c r="PJF237" s="26"/>
      <c r="PJG237" s="26"/>
      <c r="PJH237" s="26"/>
      <c r="PJI237" s="26"/>
      <c r="PJJ237" s="26"/>
      <c r="PJK237" s="26"/>
      <c r="PJL237" s="26"/>
      <c r="PJM237" s="26"/>
      <c r="PJN237" s="26"/>
      <c r="PJO237" s="26"/>
      <c r="PJP237" s="26"/>
      <c r="PJQ237" s="26"/>
      <c r="PJR237" s="26"/>
      <c r="PJS237" s="26"/>
      <c r="PJT237" s="26"/>
      <c r="PJU237" s="26"/>
      <c r="PJV237" s="26"/>
      <c r="PJW237" s="26"/>
      <c r="PJX237" s="26"/>
      <c r="PJY237" s="26"/>
      <c r="PJZ237" s="26"/>
      <c r="PKA237" s="26"/>
      <c r="PKB237" s="26"/>
      <c r="PKC237" s="26"/>
      <c r="PKD237" s="26"/>
      <c r="PKE237" s="26"/>
      <c r="PKF237" s="26"/>
      <c r="PKG237" s="26"/>
      <c r="PKH237" s="26"/>
      <c r="PKI237" s="26"/>
      <c r="PKJ237" s="26"/>
      <c r="PKK237" s="26"/>
      <c r="PKL237" s="26"/>
      <c r="PKM237" s="26"/>
      <c r="PKN237" s="26"/>
      <c r="PKO237" s="26"/>
      <c r="PKP237" s="26"/>
      <c r="PKQ237" s="26"/>
      <c r="PKR237" s="26"/>
      <c r="PKS237" s="26"/>
      <c r="PKT237" s="26"/>
      <c r="PKU237" s="26"/>
      <c r="PKV237" s="26"/>
      <c r="PKW237" s="26"/>
      <c r="PKX237" s="26"/>
      <c r="PKY237" s="26"/>
      <c r="PKZ237" s="26"/>
      <c r="PLA237" s="26"/>
      <c r="PLB237" s="26"/>
      <c r="PLC237" s="26"/>
      <c r="PLD237" s="26"/>
      <c r="PLE237" s="26"/>
      <c r="PLF237" s="26"/>
      <c r="PLG237" s="26"/>
      <c r="PLH237" s="26"/>
      <c r="PLI237" s="26"/>
      <c r="PLJ237" s="26"/>
      <c r="PLK237" s="26"/>
      <c r="PLL237" s="26"/>
      <c r="PLM237" s="26"/>
      <c r="PLN237" s="26"/>
      <c r="PLO237" s="26"/>
      <c r="PLP237" s="26"/>
      <c r="PLQ237" s="26"/>
      <c r="PLR237" s="26"/>
      <c r="PLS237" s="26"/>
      <c r="PLT237" s="26"/>
      <c r="PLU237" s="26"/>
      <c r="PLV237" s="26"/>
      <c r="PLW237" s="26"/>
      <c r="PLX237" s="26"/>
      <c r="PLY237" s="26"/>
      <c r="PLZ237" s="26"/>
      <c r="PMA237" s="26"/>
      <c r="PMB237" s="26"/>
      <c r="PMC237" s="26"/>
      <c r="PMD237" s="26"/>
      <c r="PME237" s="26"/>
      <c r="PMF237" s="26"/>
      <c r="PMG237" s="26"/>
      <c r="PMH237" s="26"/>
      <c r="PMI237" s="26"/>
      <c r="PMJ237" s="26"/>
      <c r="PMK237" s="26"/>
      <c r="PML237" s="26"/>
      <c r="PMM237" s="26"/>
      <c r="PMN237" s="26"/>
      <c r="PMO237" s="26"/>
      <c r="PMP237" s="26"/>
      <c r="PMQ237" s="26"/>
      <c r="PMR237" s="26"/>
      <c r="PMS237" s="26"/>
      <c r="PMT237" s="26"/>
      <c r="PMU237" s="26"/>
      <c r="PMV237" s="26"/>
      <c r="PMW237" s="26"/>
      <c r="PMX237" s="26"/>
      <c r="PMY237" s="26"/>
      <c r="PMZ237" s="26"/>
      <c r="PNA237" s="26"/>
      <c r="PNB237" s="26"/>
      <c r="PNC237" s="26"/>
      <c r="PND237" s="26"/>
      <c r="PNE237" s="26"/>
      <c r="PNF237" s="26"/>
      <c r="PNG237" s="26"/>
      <c r="PNH237" s="26"/>
      <c r="PNI237" s="26"/>
      <c r="PNJ237" s="26"/>
      <c r="PNK237" s="26"/>
      <c r="PNL237" s="26"/>
      <c r="PNM237" s="26"/>
      <c r="PNN237" s="26"/>
      <c r="PNO237" s="26"/>
      <c r="PNP237" s="26"/>
      <c r="PNQ237" s="26"/>
      <c r="PNR237" s="26"/>
      <c r="PNS237" s="26"/>
      <c r="PNT237" s="26"/>
      <c r="PNU237" s="26"/>
      <c r="PNV237" s="26"/>
      <c r="PNW237" s="26"/>
      <c r="PNX237" s="26"/>
      <c r="PNY237" s="26"/>
      <c r="PNZ237" s="26"/>
      <c r="POA237" s="26"/>
      <c r="POB237" s="26"/>
      <c r="POC237" s="26"/>
      <c r="POD237" s="26"/>
      <c r="POE237" s="26"/>
      <c r="POF237" s="26"/>
      <c r="POG237" s="26"/>
      <c r="POH237" s="26"/>
      <c r="POI237" s="26"/>
      <c r="POJ237" s="26"/>
      <c r="POK237" s="26"/>
      <c r="POL237" s="26"/>
      <c r="POM237" s="26"/>
      <c r="PON237" s="26"/>
      <c r="POO237" s="26"/>
      <c r="POP237" s="26"/>
      <c r="POQ237" s="26"/>
      <c r="POR237" s="26"/>
      <c r="POS237" s="26"/>
      <c r="POT237" s="26"/>
      <c r="POU237" s="26"/>
      <c r="POV237" s="26"/>
      <c r="POW237" s="26"/>
      <c r="POX237" s="26"/>
      <c r="POY237" s="26"/>
      <c r="POZ237" s="26"/>
      <c r="PPA237" s="26"/>
      <c r="PPB237" s="26"/>
      <c r="PPC237" s="26"/>
      <c r="PPD237" s="26"/>
      <c r="PPE237" s="26"/>
      <c r="PPF237" s="26"/>
      <c r="PPG237" s="26"/>
      <c r="PPH237" s="26"/>
      <c r="PPI237" s="26"/>
      <c r="PPJ237" s="26"/>
      <c r="PPK237" s="26"/>
      <c r="PPL237" s="26"/>
      <c r="PPM237" s="26"/>
      <c r="PPN237" s="26"/>
      <c r="PPO237" s="26"/>
      <c r="PPP237" s="26"/>
      <c r="PPQ237" s="26"/>
      <c r="PPR237" s="26"/>
      <c r="PPS237" s="26"/>
      <c r="PPT237" s="26"/>
      <c r="PPU237" s="26"/>
      <c r="PPV237" s="26"/>
      <c r="PPW237" s="26"/>
      <c r="PPX237" s="26"/>
      <c r="PPY237" s="26"/>
      <c r="PPZ237" s="26"/>
      <c r="PQA237" s="26"/>
      <c r="PQB237" s="26"/>
      <c r="PQC237" s="26"/>
      <c r="PQD237" s="26"/>
      <c r="PQE237" s="26"/>
      <c r="PQF237" s="26"/>
      <c r="PQG237" s="26"/>
      <c r="PQH237" s="26"/>
      <c r="PQI237" s="26"/>
      <c r="PQJ237" s="26"/>
      <c r="PQK237" s="26"/>
      <c r="PQL237" s="26"/>
      <c r="PQM237" s="26"/>
      <c r="PQN237" s="26"/>
      <c r="PQO237" s="26"/>
      <c r="PQP237" s="26"/>
      <c r="PQQ237" s="26"/>
      <c r="PQR237" s="26"/>
      <c r="PQS237" s="26"/>
      <c r="PQT237" s="26"/>
      <c r="PQU237" s="26"/>
      <c r="PQV237" s="26"/>
      <c r="PQW237" s="26"/>
      <c r="PQX237" s="26"/>
      <c r="PQY237" s="26"/>
      <c r="PQZ237" s="26"/>
      <c r="PRA237" s="26"/>
      <c r="PRB237" s="26"/>
      <c r="PRC237" s="26"/>
      <c r="PRD237" s="26"/>
      <c r="PRE237" s="26"/>
      <c r="PRF237" s="26"/>
      <c r="PRG237" s="26"/>
      <c r="PRH237" s="26"/>
      <c r="PRI237" s="26"/>
      <c r="PRJ237" s="26"/>
      <c r="PRK237" s="26"/>
      <c r="PRL237" s="26"/>
      <c r="PRM237" s="26"/>
      <c r="PRN237" s="26"/>
      <c r="PRO237" s="26"/>
      <c r="PRP237" s="26"/>
      <c r="PRQ237" s="26"/>
      <c r="PRR237" s="26"/>
      <c r="PRS237" s="26"/>
      <c r="PRT237" s="26"/>
      <c r="PRU237" s="26"/>
      <c r="PRV237" s="26"/>
      <c r="PRW237" s="26"/>
      <c r="PRX237" s="26"/>
      <c r="PRY237" s="26"/>
      <c r="PRZ237" s="26"/>
      <c r="PSA237" s="26"/>
      <c r="PSB237" s="26"/>
      <c r="PSC237" s="26"/>
      <c r="PSD237" s="26"/>
      <c r="PSE237" s="26"/>
      <c r="PSF237" s="26"/>
      <c r="PSG237" s="26"/>
      <c r="PSH237" s="26"/>
      <c r="PSI237" s="26"/>
      <c r="PSJ237" s="26"/>
      <c r="PSK237" s="26"/>
      <c r="PSL237" s="26"/>
      <c r="PSM237" s="26"/>
      <c r="PSN237" s="26"/>
      <c r="PSO237" s="26"/>
      <c r="PSP237" s="26"/>
      <c r="PSQ237" s="26"/>
      <c r="PSR237" s="26"/>
      <c r="PSS237" s="26"/>
      <c r="PST237" s="26"/>
      <c r="PSU237" s="26"/>
      <c r="PSV237" s="26"/>
      <c r="PSW237" s="26"/>
      <c r="PSX237" s="26"/>
      <c r="PSY237" s="26"/>
      <c r="PSZ237" s="26"/>
      <c r="PTA237" s="26"/>
      <c r="PTB237" s="26"/>
      <c r="PTC237" s="26"/>
      <c r="PTD237" s="26"/>
      <c r="PTE237" s="26"/>
      <c r="PTF237" s="26"/>
      <c r="PTG237" s="26"/>
      <c r="PTH237" s="26"/>
      <c r="PTI237" s="26"/>
      <c r="PTJ237" s="26"/>
      <c r="PTK237" s="26"/>
      <c r="PTL237" s="26"/>
      <c r="PTM237" s="26"/>
      <c r="PTN237" s="26"/>
      <c r="PTO237" s="26"/>
      <c r="PTP237" s="26"/>
      <c r="PTQ237" s="26"/>
      <c r="PTR237" s="26"/>
      <c r="PTS237" s="26"/>
      <c r="PTT237" s="26"/>
      <c r="PTU237" s="26"/>
      <c r="PTV237" s="26"/>
      <c r="PTW237" s="26"/>
      <c r="PTX237" s="26"/>
      <c r="PTY237" s="26"/>
      <c r="PTZ237" s="26"/>
      <c r="PUA237" s="26"/>
      <c r="PUB237" s="26"/>
      <c r="PUC237" s="26"/>
      <c r="PUD237" s="26"/>
      <c r="PUE237" s="26"/>
      <c r="PUF237" s="26"/>
      <c r="PUG237" s="26"/>
      <c r="PUH237" s="26"/>
      <c r="PUI237" s="26"/>
      <c r="PUJ237" s="26"/>
      <c r="PUK237" s="26"/>
      <c r="PUL237" s="26"/>
      <c r="PUM237" s="26"/>
      <c r="PUN237" s="26"/>
      <c r="PUO237" s="26"/>
      <c r="PUP237" s="26"/>
      <c r="PUQ237" s="26"/>
      <c r="PUR237" s="26"/>
      <c r="PUS237" s="26"/>
      <c r="PUT237" s="26"/>
      <c r="PUU237" s="26"/>
      <c r="PUV237" s="26"/>
      <c r="PUW237" s="26"/>
      <c r="PUX237" s="26"/>
      <c r="PUY237" s="26"/>
      <c r="PUZ237" s="26"/>
      <c r="PVA237" s="26"/>
      <c r="PVB237" s="26"/>
      <c r="PVC237" s="26"/>
      <c r="PVD237" s="26"/>
      <c r="PVE237" s="26"/>
      <c r="PVF237" s="26"/>
      <c r="PVG237" s="26"/>
      <c r="PVH237" s="26"/>
      <c r="PVI237" s="26"/>
      <c r="PVJ237" s="26"/>
      <c r="PVK237" s="26"/>
      <c r="PVL237" s="26"/>
      <c r="PVM237" s="26"/>
      <c r="PVN237" s="26"/>
      <c r="PVO237" s="26"/>
      <c r="PVP237" s="26"/>
      <c r="PVQ237" s="26"/>
      <c r="PVR237" s="26"/>
      <c r="PVS237" s="26"/>
      <c r="PVT237" s="26"/>
      <c r="PVU237" s="26"/>
      <c r="PVV237" s="26"/>
      <c r="PVW237" s="26"/>
      <c r="PVX237" s="26"/>
      <c r="PVY237" s="26"/>
      <c r="PVZ237" s="26"/>
      <c r="PWA237" s="26"/>
      <c r="PWB237" s="26"/>
      <c r="PWC237" s="26"/>
      <c r="PWD237" s="26"/>
      <c r="PWE237" s="26"/>
      <c r="PWF237" s="26"/>
      <c r="PWG237" s="26"/>
      <c r="PWH237" s="26"/>
      <c r="PWI237" s="26"/>
      <c r="PWJ237" s="26"/>
      <c r="PWK237" s="26"/>
      <c r="PWL237" s="26"/>
      <c r="PWM237" s="26"/>
      <c r="PWN237" s="26"/>
      <c r="PWO237" s="26"/>
      <c r="PWP237" s="26"/>
      <c r="PWQ237" s="26"/>
      <c r="PWR237" s="26"/>
      <c r="PWS237" s="26"/>
      <c r="PWT237" s="26"/>
      <c r="PWU237" s="26"/>
      <c r="PWV237" s="26"/>
      <c r="PWW237" s="26"/>
      <c r="PWX237" s="26"/>
      <c r="PWY237" s="26"/>
      <c r="PWZ237" s="26"/>
      <c r="PXA237" s="26"/>
      <c r="PXB237" s="26"/>
      <c r="PXC237" s="26"/>
      <c r="PXD237" s="26"/>
      <c r="PXE237" s="26"/>
      <c r="PXF237" s="26"/>
      <c r="PXG237" s="26"/>
      <c r="PXH237" s="26"/>
      <c r="PXI237" s="26"/>
      <c r="PXJ237" s="26"/>
      <c r="PXK237" s="26"/>
      <c r="PXL237" s="26"/>
      <c r="PXM237" s="26"/>
      <c r="PXN237" s="26"/>
      <c r="PXO237" s="26"/>
      <c r="PXP237" s="26"/>
      <c r="PXQ237" s="26"/>
      <c r="PXR237" s="26"/>
      <c r="PXS237" s="26"/>
      <c r="PXT237" s="26"/>
      <c r="PXU237" s="26"/>
      <c r="PXV237" s="26"/>
      <c r="PXW237" s="26"/>
      <c r="PXX237" s="26"/>
      <c r="PXY237" s="26"/>
      <c r="PXZ237" s="26"/>
      <c r="PYA237" s="26"/>
      <c r="PYB237" s="26"/>
      <c r="PYC237" s="26"/>
      <c r="PYD237" s="26"/>
      <c r="PYE237" s="26"/>
      <c r="PYF237" s="26"/>
      <c r="PYG237" s="26"/>
      <c r="PYH237" s="26"/>
      <c r="PYI237" s="26"/>
      <c r="PYJ237" s="26"/>
      <c r="PYK237" s="26"/>
      <c r="PYL237" s="26"/>
      <c r="PYM237" s="26"/>
      <c r="PYN237" s="26"/>
      <c r="PYO237" s="26"/>
      <c r="PYP237" s="26"/>
      <c r="PYQ237" s="26"/>
      <c r="PYR237" s="26"/>
      <c r="PYS237" s="26"/>
      <c r="PYT237" s="26"/>
      <c r="PYU237" s="26"/>
      <c r="PYV237" s="26"/>
      <c r="PYW237" s="26"/>
      <c r="PYX237" s="26"/>
      <c r="PYY237" s="26"/>
      <c r="PYZ237" s="26"/>
      <c r="PZA237" s="26"/>
      <c r="PZB237" s="26"/>
      <c r="PZC237" s="26"/>
      <c r="PZD237" s="26"/>
      <c r="PZE237" s="26"/>
      <c r="PZF237" s="26"/>
      <c r="PZG237" s="26"/>
      <c r="PZH237" s="26"/>
      <c r="PZI237" s="26"/>
      <c r="PZJ237" s="26"/>
      <c r="PZK237" s="26"/>
      <c r="PZL237" s="26"/>
      <c r="PZM237" s="26"/>
      <c r="PZN237" s="26"/>
      <c r="PZO237" s="26"/>
      <c r="PZP237" s="26"/>
      <c r="PZQ237" s="26"/>
      <c r="PZR237" s="26"/>
      <c r="PZS237" s="26"/>
      <c r="PZT237" s="26"/>
      <c r="PZU237" s="26"/>
      <c r="PZV237" s="26"/>
      <c r="PZW237" s="26"/>
      <c r="PZX237" s="26"/>
      <c r="PZY237" s="26"/>
      <c r="PZZ237" s="26"/>
      <c r="QAA237" s="26"/>
      <c r="QAB237" s="26"/>
      <c r="QAC237" s="26"/>
      <c r="QAD237" s="26"/>
      <c r="QAE237" s="26"/>
      <c r="QAF237" s="26"/>
      <c r="QAG237" s="26"/>
      <c r="QAH237" s="26"/>
      <c r="QAI237" s="26"/>
      <c r="QAJ237" s="26"/>
      <c r="QAK237" s="26"/>
      <c r="QAL237" s="26"/>
      <c r="QAM237" s="26"/>
      <c r="QAN237" s="26"/>
      <c r="QAO237" s="26"/>
      <c r="QAP237" s="26"/>
      <c r="QAQ237" s="26"/>
      <c r="QAR237" s="26"/>
      <c r="QAS237" s="26"/>
      <c r="QAT237" s="26"/>
      <c r="QAU237" s="26"/>
      <c r="QAV237" s="26"/>
      <c r="QAW237" s="26"/>
      <c r="QAX237" s="26"/>
      <c r="QAY237" s="26"/>
      <c r="QAZ237" s="26"/>
      <c r="QBA237" s="26"/>
      <c r="QBB237" s="26"/>
      <c r="QBC237" s="26"/>
      <c r="QBD237" s="26"/>
      <c r="QBE237" s="26"/>
      <c r="QBF237" s="26"/>
      <c r="QBG237" s="26"/>
      <c r="QBH237" s="26"/>
      <c r="QBI237" s="26"/>
      <c r="QBJ237" s="26"/>
      <c r="QBK237" s="26"/>
      <c r="QBL237" s="26"/>
      <c r="QBM237" s="26"/>
      <c r="QBN237" s="26"/>
      <c r="QBO237" s="26"/>
      <c r="QBP237" s="26"/>
      <c r="QBQ237" s="26"/>
      <c r="QBR237" s="26"/>
      <c r="QBS237" s="26"/>
      <c r="QBT237" s="26"/>
      <c r="QBU237" s="26"/>
      <c r="QBV237" s="26"/>
      <c r="QBW237" s="26"/>
      <c r="QBX237" s="26"/>
      <c r="QBY237" s="26"/>
      <c r="QBZ237" s="26"/>
      <c r="QCA237" s="26"/>
      <c r="QCB237" s="26"/>
      <c r="QCC237" s="26"/>
      <c r="QCD237" s="26"/>
      <c r="QCE237" s="26"/>
      <c r="QCF237" s="26"/>
      <c r="QCG237" s="26"/>
      <c r="QCH237" s="26"/>
      <c r="QCI237" s="26"/>
      <c r="QCJ237" s="26"/>
      <c r="QCK237" s="26"/>
      <c r="QCL237" s="26"/>
      <c r="QCM237" s="26"/>
      <c r="QCN237" s="26"/>
      <c r="QCO237" s="26"/>
      <c r="QCP237" s="26"/>
      <c r="QCQ237" s="26"/>
      <c r="QCR237" s="26"/>
      <c r="QCS237" s="26"/>
      <c r="QCT237" s="26"/>
      <c r="QCU237" s="26"/>
      <c r="QCV237" s="26"/>
      <c r="QCW237" s="26"/>
      <c r="QCX237" s="26"/>
      <c r="QCY237" s="26"/>
      <c r="QCZ237" s="26"/>
      <c r="QDA237" s="26"/>
      <c r="QDB237" s="26"/>
      <c r="QDC237" s="26"/>
      <c r="QDD237" s="26"/>
      <c r="QDE237" s="26"/>
      <c r="QDF237" s="26"/>
      <c r="QDG237" s="26"/>
      <c r="QDH237" s="26"/>
      <c r="QDI237" s="26"/>
      <c r="QDJ237" s="26"/>
      <c r="QDK237" s="26"/>
      <c r="QDL237" s="26"/>
      <c r="QDM237" s="26"/>
      <c r="QDN237" s="26"/>
      <c r="QDO237" s="26"/>
      <c r="QDP237" s="26"/>
      <c r="QDQ237" s="26"/>
      <c r="QDR237" s="26"/>
      <c r="QDS237" s="26"/>
      <c r="QDT237" s="26"/>
      <c r="QDU237" s="26"/>
      <c r="QDV237" s="26"/>
      <c r="QDW237" s="26"/>
      <c r="QDX237" s="26"/>
      <c r="QDY237" s="26"/>
      <c r="QDZ237" s="26"/>
      <c r="QEA237" s="26"/>
      <c r="QEB237" s="26"/>
      <c r="QEC237" s="26"/>
      <c r="QED237" s="26"/>
      <c r="QEE237" s="26"/>
      <c r="QEF237" s="26"/>
      <c r="QEG237" s="26"/>
      <c r="QEH237" s="26"/>
      <c r="QEI237" s="26"/>
      <c r="QEJ237" s="26"/>
      <c r="QEK237" s="26"/>
      <c r="QEL237" s="26"/>
      <c r="QEM237" s="26"/>
      <c r="QEN237" s="26"/>
      <c r="QEO237" s="26"/>
      <c r="QEP237" s="26"/>
      <c r="QEQ237" s="26"/>
      <c r="QER237" s="26"/>
      <c r="QES237" s="26"/>
      <c r="QET237" s="26"/>
      <c r="QEU237" s="26"/>
      <c r="QEV237" s="26"/>
      <c r="QEW237" s="26"/>
      <c r="QEX237" s="26"/>
      <c r="QEY237" s="26"/>
      <c r="QEZ237" s="26"/>
      <c r="QFA237" s="26"/>
      <c r="QFB237" s="26"/>
      <c r="QFC237" s="26"/>
      <c r="QFD237" s="26"/>
      <c r="QFE237" s="26"/>
      <c r="QFF237" s="26"/>
      <c r="QFG237" s="26"/>
      <c r="QFH237" s="26"/>
      <c r="QFI237" s="26"/>
      <c r="QFJ237" s="26"/>
      <c r="QFK237" s="26"/>
      <c r="QFL237" s="26"/>
      <c r="QFM237" s="26"/>
      <c r="QFN237" s="26"/>
      <c r="QFO237" s="26"/>
      <c r="QFP237" s="26"/>
      <c r="QFQ237" s="26"/>
      <c r="QFR237" s="26"/>
      <c r="QFS237" s="26"/>
      <c r="QFT237" s="26"/>
      <c r="QFU237" s="26"/>
      <c r="QFV237" s="26"/>
      <c r="QFW237" s="26"/>
      <c r="QFX237" s="26"/>
      <c r="QFY237" s="26"/>
      <c r="QFZ237" s="26"/>
      <c r="QGA237" s="26"/>
      <c r="QGB237" s="26"/>
      <c r="QGC237" s="26"/>
      <c r="QGD237" s="26"/>
      <c r="QGE237" s="26"/>
      <c r="QGF237" s="26"/>
      <c r="QGG237" s="26"/>
      <c r="QGH237" s="26"/>
      <c r="QGI237" s="26"/>
      <c r="QGJ237" s="26"/>
      <c r="QGK237" s="26"/>
      <c r="QGL237" s="26"/>
      <c r="QGM237" s="26"/>
      <c r="QGN237" s="26"/>
      <c r="QGO237" s="26"/>
      <c r="QGP237" s="26"/>
      <c r="QGQ237" s="26"/>
      <c r="QGR237" s="26"/>
      <c r="QGS237" s="26"/>
      <c r="QGT237" s="26"/>
      <c r="QGU237" s="26"/>
      <c r="QGV237" s="26"/>
      <c r="QGW237" s="26"/>
      <c r="QGX237" s="26"/>
      <c r="QGY237" s="26"/>
      <c r="QGZ237" s="26"/>
      <c r="QHA237" s="26"/>
      <c r="QHB237" s="26"/>
      <c r="QHC237" s="26"/>
      <c r="QHD237" s="26"/>
      <c r="QHE237" s="26"/>
      <c r="QHF237" s="26"/>
      <c r="QHG237" s="26"/>
      <c r="QHH237" s="26"/>
      <c r="QHI237" s="26"/>
      <c r="QHJ237" s="26"/>
      <c r="QHK237" s="26"/>
      <c r="QHL237" s="26"/>
      <c r="QHM237" s="26"/>
      <c r="QHN237" s="26"/>
      <c r="QHO237" s="26"/>
      <c r="QHP237" s="26"/>
      <c r="QHQ237" s="26"/>
      <c r="QHR237" s="26"/>
      <c r="QHS237" s="26"/>
      <c r="QHT237" s="26"/>
      <c r="QHU237" s="26"/>
      <c r="QHV237" s="26"/>
      <c r="QHW237" s="26"/>
      <c r="QHX237" s="26"/>
      <c r="QHY237" s="26"/>
      <c r="QHZ237" s="26"/>
      <c r="QIA237" s="26"/>
      <c r="QIB237" s="26"/>
      <c r="QIC237" s="26"/>
      <c r="QID237" s="26"/>
      <c r="QIE237" s="26"/>
      <c r="QIF237" s="26"/>
      <c r="QIG237" s="26"/>
      <c r="QIH237" s="26"/>
      <c r="QII237" s="26"/>
      <c r="QIJ237" s="26"/>
      <c r="QIK237" s="26"/>
      <c r="QIL237" s="26"/>
      <c r="QIM237" s="26"/>
      <c r="QIN237" s="26"/>
      <c r="QIO237" s="26"/>
      <c r="QIP237" s="26"/>
      <c r="QIQ237" s="26"/>
      <c r="QIR237" s="26"/>
      <c r="QIS237" s="26"/>
      <c r="QIT237" s="26"/>
      <c r="QIU237" s="26"/>
      <c r="QIV237" s="26"/>
      <c r="QIW237" s="26"/>
      <c r="QIX237" s="26"/>
      <c r="QIY237" s="26"/>
      <c r="QIZ237" s="26"/>
      <c r="QJA237" s="26"/>
      <c r="QJB237" s="26"/>
      <c r="QJC237" s="26"/>
      <c r="QJD237" s="26"/>
      <c r="QJE237" s="26"/>
      <c r="QJF237" s="26"/>
      <c r="QJG237" s="26"/>
      <c r="QJH237" s="26"/>
      <c r="QJI237" s="26"/>
      <c r="QJJ237" s="26"/>
      <c r="QJK237" s="26"/>
      <c r="QJL237" s="26"/>
      <c r="QJM237" s="26"/>
      <c r="QJN237" s="26"/>
      <c r="QJO237" s="26"/>
      <c r="QJP237" s="26"/>
      <c r="QJQ237" s="26"/>
      <c r="QJR237" s="26"/>
      <c r="QJS237" s="26"/>
      <c r="QJT237" s="26"/>
      <c r="QJU237" s="26"/>
      <c r="QJV237" s="26"/>
      <c r="QJW237" s="26"/>
      <c r="QJX237" s="26"/>
      <c r="QJY237" s="26"/>
      <c r="QJZ237" s="26"/>
      <c r="QKA237" s="26"/>
      <c r="QKB237" s="26"/>
      <c r="QKC237" s="26"/>
      <c r="QKD237" s="26"/>
      <c r="QKE237" s="26"/>
      <c r="QKF237" s="26"/>
      <c r="QKG237" s="26"/>
      <c r="QKH237" s="26"/>
      <c r="QKI237" s="26"/>
      <c r="QKJ237" s="26"/>
      <c r="QKK237" s="26"/>
      <c r="QKL237" s="26"/>
      <c r="QKM237" s="26"/>
      <c r="QKN237" s="26"/>
      <c r="QKO237" s="26"/>
      <c r="QKP237" s="26"/>
      <c r="QKQ237" s="26"/>
      <c r="QKR237" s="26"/>
      <c r="QKS237" s="26"/>
      <c r="QKT237" s="26"/>
      <c r="QKU237" s="26"/>
      <c r="QKV237" s="26"/>
      <c r="QKW237" s="26"/>
      <c r="QKX237" s="26"/>
      <c r="QKY237" s="26"/>
      <c r="QKZ237" s="26"/>
      <c r="QLA237" s="26"/>
      <c r="QLB237" s="26"/>
      <c r="QLC237" s="26"/>
      <c r="QLD237" s="26"/>
      <c r="QLE237" s="26"/>
      <c r="QLF237" s="26"/>
      <c r="QLG237" s="26"/>
      <c r="QLH237" s="26"/>
      <c r="QLI237" s="26"/>
      <c r="QLJ237" s="26"/>
      <c r="QLK237" s="26"/>
      <c r="QLL237" s="26"/>
      <c r="QLM237" s="26"/>
      <c r="QLN237" s="26"/>
      <c r="QLO237" s="26"/>
      <c r="QLP237" s="26"/>
      <c r="QLQ237" s="26"/>
      <c r="QLR237" s="26"/>
      <c r="QLS237" s="26"/>
      <c r="QLT237" s="26"/>
      <c r="QLU237" s="26"/>
      <c r="QLV237" s="26"/>
      <c r="QLW237" s="26"/>
      <c r="QLX237" s="26"/>
      <c r="QLY237" s="26"/>
      <c r="QLZ237" s="26"/>
      <c r="QMA237" s="26"/>
      <c r="QMB237" s="26"/>
      <c r="QMC237" s="26"/>
      <c r="QMD237" s="26"/>
      <c r="QME237" s="26"/>
      <c r="QMF237" s="26"/>
      <c r="QMG237" s="26"/>
      <c r="QMH237" s="26"/>
      <c r="QMI237" s="26"/>
      <c r="QMJ237" s="26"/>
      <c r="QMK237" s="26"/>
      <c r="QML237" s="26"/>
      <c r="QMM237" s="26"/>
      <c r="QMN237" s="26"/>
      <c r="QMO237" s="26"/>
      <c r="QMP237" s="26"/>
      <c r="QMQ237" s="26"/>
      <c r="QMR237" s="26"/>
      <c r="QMS237" s="26"/>
      <c r="QMT237" s="26"/>
      <c r="QMU237" s="26"/>
      <c r="QMV237" s="26"/>
      <c r="QMW237" s="26"/>
      <c r="QMX237" s="26"/>
      <c r="QMY237" s="26"/>
      <c r="QMZ237" s="26"/>
      <c r="QNA237" s="26"/>
      <c r="QNB237" s="26"/>
      <c r="QNC237" s="26"/>
      <c r="QND237" s="26"/>
      <c r="QNE237" s="26"/>
      <c r="QNF237" s="26"/>
      <c r="QNG237" s="26"/>
      <c r="QNH237" s="26"/>
      <c r="QNI237" s="26"/>
      <c r="QNJ237" s="26"/>
      <c r="QNK237" s="26"/>
      <c r="QNL237" s="26"/>
      <c r="QNM237" s="26"/>
      <c r="QNN237" s="26"/>
      <c r="QNO237" s="26"/>
      <c r="QNP237" s="26"/>
      <c r="QNQ237" s="26"/>
      <c r="QNR237" s="26"/>
      <c r="QNS237" s="26"/>
      <c r="QNT237" s="26"/>
      <c r="QNU237" s="26"/>
      <c r="QNV237" s="26"/>
      <c r="QNW237" s="26"/>
      <c r="QNX237" s="26"/>
      <c r="QNY237" s="26"/>
      <c r="QNZ237" s="26"/>
      <c r="QOA237" s="26"/>
      <c r="QOB237" s="26"/>
      <c r="QOC237" s="26"/>
      <c r="QOD237" s="26"/>
      <c r="QOE237" s="26"/>
      <c r="QOF237" s="26"/>
      <c r="QOG237" s="26"/>
      <c r="QOH237" s="26"/>
      <c r="QOI237" s="26"/>
      <c r="QOJ237" s="26"/>
      <c r="QOK237" s="26"/>
      <c r="QOL237" s="26"/>
      <c r="QOM237" s="26"/>
      <c r="QON237" s="26"/>
      <c r="QOO237" s="26"/>
      <c r="QOP237" s="26"/>
      <c r="QOQ237" s="26"/>
      <c r="QOR237" s="26"/>
      <c r="QOS237" s="26"/>
      <c r="QOT237" s="26"/>
      <c r="QOU237" s="26"/>
      <c r="QOV237" s="26"/>
      <c r="QOW237" s="26"/>
      <c r="QOX237" s="26"/>
      <c r="QOY237" s="26"/>
      <c r="QOZ237" s="26"/>
      <c r="QPA237" s="26"/>
      <c r="QPB237" s="26"/>
      <c r="QPC237" s="26"/>
      <c r="QPD237" s="26"/>
      <c r="QPE237" s="26"/>
      <c r="QPF237" s="26"/>
      <c r="QPG237" s="26"/>
      <c r="QPH237" s="26"/>
      <c r="QPI237" s="26"/>
      <c r="QPJ237" s="26"/>
      <c r="QPK237" s="26"/>
      <c r="QPL237" s="26"/>
      <c r="QPM237" s="26"/>
      <c r="QPN237" s="26"/>
      <c r="QPO237" s="26"/>
      <c r="QPP237" s="26"/>
      <c r="QPQ237" s="26"/>
      <c r="QPR237" s="26"/>
      <c r="QPS237" s="26"/>
      <c r="QPT237" s="26"/>
      <c r="QPU237" s="26"/>
      <c r="QPV237" s="26"/>
      <c r="QPW237" s="26"/>
      <c r="QPX237" s="26"/>
      <c r="QPY237" s="26"/>
      <c r="QPZ237" s="26"/>
      <c r="QQA237" s="26"/>
      <c r="QQB237" s="26"/>
      <c r="QQC237" s="26"/>
      <c r="QQD237" s="26"/>
      <c r="QQE237" s="26"/>
      <c r="QQF237" s="26"/>
      <c r="QQG237" s="26"/>
      <c r="QQH237" s="26"/>
      <c r="QQI237" s="26"/>
      <c r="QQJ237" s="26"/>
      <c r="QQK237" s="26"/>
      <c r="QQL237" s="26"/>
      <c r="QQM237" s="26"/>
      <c r="QQN237" s="26"/>
      <c r="QQO237" s="26"/>
      <c r="QQP237" s="26"/>
      <c r="QQQ237" s="26"/>
      <c r="QQR237" s="26"/>
      <c r="QQS237" s="26"/>
      <c r="QQT237" s="26"/>
      <c r="QQU237" s="26"/>
      <c r="QQV237" s="26"/>
      <c r="QQW237" s="26"/>
      <c r="QQX237" s="26"/>
      <c r="QQY237" s="26"/>
      <c r="QQZ237" s="26"/>
      <c r="QRA237" s="26"/>
      <c r="QRB237" s="26"/>
      <c r="QRC237" s="26"/>
      <c r="QRD237" s="26"/>
      <c r="QRE237" s="26"/>
      <c r="QRF237" s="26"/>
      <c r="QRG237" s="26"/>
      <c r="QRH237" s="26"/>
      <c r="QRI237" s="26"/>
      <c r="QRJ237" s="26"/>
      <c r="QRK237" s="26"/>
      <c r="QRL237" s="26"/>
      <c r="QRM237" s="26"/>
      <c r="QRN237" s="26"/>
      <c r="QRO237" s="26"/>
      <c r="QRP237" s="26"/>
      <c r="QRQ237" s="26"/>
      <c r="QRR237" s="26"/>
      <c r="QRS237" s="26"/>
      <c r="QRT237" s="26"/>
      <c r="QRU237" s="26"/>
      <c r="QRV237" s="26"/>
      <c r="QRW237" s="26"/>
      <c r="QRX237" s="26"/>
      <c r="QRY237" s="26"/>
      <c r="QRZ237" s="26"/>
      <c r="QSA237" s="26"/>
      <c r="QSB237" s="26"/>
      <c r="QSC237" s="26"/>
      <c r="QSD237" s="26"/>
      <c r="QSE237" s="26"/>
      <c r="QSF237" s="26"/>
      <c r="QSG237" s="26"/>
      <c r="QSH237" s="26"/>
      <c r="QSI237" s="26"/>
      <c r="QSJ237" s="26"/>
      <c r="QSK237" s="26"/>
      <c r="QSL237" s="26"/>
      <c r="QSM237" s="26"/>
      <c r="QSN237" s="26"/>
      <c r="QSO237" s="26"/>
      <c r="QSP237" s="26"/>
      <c r="QSQ237" s="26"/>
      <c r="QSR237" s="26"/>
      <c r="QSS237" s="26"/>
      <c r="QST237" s="26"/>
      <c r="QSU237" s="26"/>
      <c r="QSV237" s="26"/>
      <c r="QSW237" s="26"/>
      <c r="QSX237" s="26"/>
      <c r="QSY237" s="26"/>
      <c r="QSZ237" s="26"/>
      <c r="QTA237" s="26"/>
      <c r="QTB237" s="26"/>
      <c r="QTC237" s="26"/>
      <c r="QTD237" s="26"/>
      <c r="QTE237" s="26"/>
      <c r="QTF237" s="26"/>
      <c r="QTG237" s="26"/>
      <c r="QTH237" s="26"/>
      <c r="QTI237" s="26"/>
      <c r="QTJ237" s="26"/>
      <c r="QTK237" s="26"/>
      <c r="QTL237" s="26"/>
      <c r="QTM237" s="26"/>
      <c r="QTN237" s="26"/>
      <c r="QTO237" s="26"/>
      <c r="QTP237" s="26"/>
      <c r="QTQ237" s="26"/>
      <c r="QTR237" s="26"/>
      <c r="QTS237" s="26"/>
      <c r="QTT237" s="26"/>
      <c r="QTU237" s="26"/>
      <c r="QTV237" s="26"/>
      <c r="QTW237" s="26"/>
      <c r="QTX237" s="26"/>
      <c r="QTY237" s="26"/>
      <c r="QTZ237" s="26"/>
      <c r="QUA237" s="26"/>
      <c r="QUB237" s="26"/>
      <c r="QUC237" s="26"/>
      <c r="QUD237" s="26"/>
      <c r="QUE237" s="26"/>
      <c r="QUF237" s="26"/>
      <c r="QUG237" s="26"/>
      <c r="QUH237" s="26"/>
      <c r="QUI237" s="26"/>
      <c r="QUJ237" s="26"/>
      <c r="QUK237" s="26"/>
      <c r="QUL237" s="26"/>
      <c r="QUM237" s="26"/>
      <c r="QUN237" s="26"/>
      <c r="QUO237" s="26"/>
      <c r="QUP237" s="26"/>
      <c r="QUQ237" s="26"/>
      <c r="QUR237" s="26"/>
      <c r="QUS237" s="26"/>
      <c r="QUT237" s="26"/>
      <c r="QUU237" s="26"/>
      <c r="QUV237" s="26"/>
      <c r="QUW237" s="26"/>
      <c r="QUX237" s="26"/>
      <c r="QUY237" s="26"/>
      <c r="QUZ237" s="26"/>
      <c r="QVA237" s="26"/>
      <c r="QVB237" s="26"/>
      <c r="QVC237" s="26"/>
      <c r="QVD237" s="26"/>
      <c r="QVE237" s="26"/>
      <c r="QVF237" s="26"/>
      <c r="QVG237" s="26"/>
      <c r="QVH237" s="26"/>
      <c r="QVI237" s="26"/>
      <c r="QVJ237" s="26"/>
      <c r="QVK237" s="26"/>
      <c r="QVL237" s="26"/>
      <c r="QVM237" s="26"/>
      <c r="QVN237" s="26"/>
      <c r="QVO237" s="26"/>
      <c r="QVP237" s="26"/>
      <c r="QVQ237" s="26"/>
      <c r="QVR237" s="26"/>
      <c r="QVS237" s="26"/>
      <c r="QVT237" s="26"/>
      <c r="QVU237" s="26"/>
      <c r="QVV237" s="26"/>
      <c r="QVW237" s="26"/>
      <c r="QVX237" s="26"/>
      <c r="QVY237" s="26"/>
      <c r="QVZ237" s="26"/>
      <c r="QWA237" s="26"/>
      <c r="QWB237" s="26"/>
      <c r="QWC237" s="26"/>
      <c r="QWD237" s="26"/>
      <c r="QWE237" s="26"/>
      <c r="QWF237" s="26"/>
      <c r="QWG237" s="26"/>
      <c r="QWH237" s="26"/>
      <c r="QWI237" s="26"/>
      <c r="QWJ237" s="26"/>
      <c r="QWK237" s="26"/>
      <c r="QWL237" s="26"/>
      <c r="QWM237" s="26"/>
      <c r="QWN237" s="26"/>
      <c r="QWO237" s="26"/>
      <c r="QWP237" s="26"/>
      <c r="QWQ237" s="26"/>
      <c r="QWR237" s="26"/>
      <c r="QWS237" s="26"/>
      <c r="QWT237" s="26"/>
      <c r="QWU237" s="26"/>
      <c r="QWV237" s="26"/>
      <c r="QWW237" s="26"/>
      <c r="QWX237" s="26"/>
      <c r="QWY237" s="26"/>
      <c r="QWZ237" s="26"/>
      <c r="QXA237" s="26"/>
      <c r="QXB237" s="26"/>
      <c r="QXC237" s="26"/>
      <c r="QXD237" s="26"/>
      <c r="QXE237" s="26"/>
      <c r="QXF237" s="26"/>
      <c r="QXG237" s="26"/>
      <c r="QXH237" s="26"/>
      <c r="QXI237" s="26"/>
      <c r="QXJ237" s="26"/>
      <c r="QXK237" s="26"/>
      <c r="QXL237" s="26"/>
      <c r="QXM237" s="26"/>
      <c r="QXN237" s="26"/>
      <c r="QXO237" s="26"/>
      <c r="QXP237" s="26"/>
      <c r="QXQ237" s="26"/>
      <c r="QXR237" s="26"/>
      <c r="QXS237" s="26"/>
      <c r="QXT237" s="26"/>
      <c r="QXU237" s="26"/>
      <c r="QXV237" s="26"/>
      <c r="QXW237" s="26"/>
      <c r="QXX237" s="26"/>
      <c r="QXY237" s="26"/>
      <c r="QXZ237" s="26"/>
      <c r="QYA237" s="26"/>
      <c r="QYB237" s="26"/>
      <c r="QYC237" s="26"/>
      <c r="QYD237" s="26"/>
      <c r="QYE237" s="26"/>
      <c r="QYF237" s="26"/>
      <c r="QYG237" s="26"/>
      <c r="QYH237" s="26"/>
      <c r="QYI237" s="26"/>
      <c r="QYJ237" s="26"/>
      <c r="QYK237" s="26"/>
      <c r="QYL237" s="26"/>
      <c r="QYM237" s="26"/>
      <c r="QYN237" s="26"/>
      <c r="QYO237" s="26"/>
      <c r="QYP237" s="26"/>
      <c r="QYQ237" s="26"/>
      <c r="QYR237" s="26"/>
      <c r="QYS237" s="26"/>
      <c r="QYT237" s="26"/>
      <c r="QYU237" s="26"/>
      <c r="QYV237" s="26"/>
      <c r="QYW237" s="26"/>
      <c r="QYX237" s="26"/>
      <c r="QYY237" s="26"/>
      <c r="QYZ237" s="26"/>
      <c r="QZA237" s="26"/>
      <c r="QZB237" s="26"/>
      <c r="QZC237" s="26"/>
      <c r="QZD237" s="26"/>
      <c r="QZE237" s="26"/>
      <c r="QZF237" s="26"/>
      <c r="QZG237" s="26"/>
      <c r="QZH237" s="26"/>
      <c r="QZI237" s="26"/>
      <c r="QZJ237" s="26"/>
      <c r="QZK237" s="26"/>
      <c r="QZL237" s="26"/>
      <c r="QZM237" s="26"/>
      <c r="QZN237" s="26"/>
      <c r="QZO237" s="26"/>
      <c r="QZP237" s="26"/>
      <c r="QZQ237" s="26"/>
      <c r="QZR237" s="26"/>
      <c r="QZS237" s="26"/>
      <c r="QZT237" s="26"/>
      <c r="QZU237" s="26"/>
      <c r="QZV237" s="26"/>
      <c r="QZW237" s="26"/>
      <c r="QZX237" s="26"/>
      <c r="QZY237" s="26"/>
      <c r="QZZ237" s="26"/>
      <c r="RAA237" s="26"/>
      <c r="RAB237" s="26"/>
      <c r="RAC237" s="26"/>
      <c r="RAD237" s="26"/>
      <c r="RAE237" s="26"/>
      <c r="RAF237" s="26"/>
      <c r="RAG237" s="26"/>
      <c r="RAH237" s="26"/>
      <c r="RAI237" s="26"/>
      <c r="RAJ237" s="26"/>
      <c r="RAK237" s="26"/>
      <c r="RAL237" s="26"/>
      <c r="RAM237" s="26"/>
      <c r="RAN237" s="26"/>
      <c r="RAO237" s="26"/>
      <c r="RAP237" s="26"/>
      <c r="RAQ237" s="26"/>
      <c r="RAR237" s="26"/>
      <c r="RAS237" s="26"/>
      <c r="RAT237" s="26"/>
      <c r="RAU237" s="26"/>
      <c r="RAV237" s="26"/>
      <c r="RAW237" s="26"/>
      <c r="RAX237" s="26"/>
      <c r="RAY237" s="26"/>
      <c r="RAZ237" s="26"/>
      <c r="RBA237" s="26"/>
      <c r="RBB237" s="26"/>
      <c r="RBC237" s="26"/>
      <c r="RBD237" s="26"/>
      <c r="RBE237" s="26"/>
      <c r="RBF237" s="26"/>
      <c r="RBG237" s="26"/>
      <c r="RBH237" s="26"/>
      <c r="RBI237" s="26"/>
      <c r="RBJ237" s="26"/>
      <c r="RBK237" s="26"/>
      <c r="RBL237" s="26"/>
      <c r="RBM237" s="26"/>
      <c r="RBN237" s="26"/>
      <c r="RBO237" s="26"/>
      <c r="RBP237" s="26"/>
      <c r="RBQ237" s="26"/>
      <c r="RBR237" s="26"/>
      <c r="RBS237" s="26"/>
      <c r="RBT237" s="26"/>
      <c r="RBU237" s="26"/>
      <c r="RBV237" s="26"/>
      <c r="RBW237" s="26"/>
      <c r="RBX237" s="26"/>
      <c r="RBY237" s="26"/>
      <c r="RBZ237" s="26"/>
      <c r="RCA237" s="26"/>
      <c r="RCB237" s="26"/>
      <c r="RCC237" s="26"/>
      <c r="RCD237" s="26"/>
      <c r="RCE237" s="26"/>
      <c r="RCF237" s="26"/>
      <c r="RCG237" s="26"/>
      <c r="RCH237" s="26"/>
      <c r="RCI237" s="26"/>
      <c r="RCJ237" s="26"/>
      <c r="RCK237" s="26"/>
      <c r="RCL237" s="26"/>
      <c r="RCM237" s="26"/>
      <c r="RCN237" s="26"/>
      <c r="RCO237" s="26"/>
      <c r="RCP237" s="26"/>
      <c r="RCQ237" s="26"/>
      <c r="RCR237" s="26"/>
      <c r="RCS237" s="26"/>
      <c r="RCT237" s="26"/>
      <c r="RCU237" s="26"/>
      <c r="RCV237" s="26"/>
      <c r="RCW237" s="26"/>
      <c r="RCX237" s="26"/>
      <c r="RCY237" s="26"/>
      <c r="RCZ237" s="26"/>
      <c r="RDA237" s="26"/>
      <c r="RDB237" s="26"/>
      <c r="RDC237" s="26"/>
      <c r="RDD237" s="26"/>
      <c r="RDE237" s="26"/>
      <c r="RDF237" s="26"/>
      <c r="RDG237" s="26"/>
      <c r="RDH237" s="26"/>
      <c r="RDI237" s="26"/>
      <c r="RDJ237" s="26"/>
      <c r="RDK237" s="26"/>
      <c r="RDL237" s="26"/>
      <c r="RDM237" s="26"/>
      <c r="RDN237" s="26"/>
      <c r="RDO237" s="26"/>
      <c r="RDP237" s="26"/>
      <c r="RDQ237" s="26"/>
      <c r="RDR237" s="26"/>
      <c r="RDS237" s="26"/>
      <c r="RDT237" s="26"/>
      <c r="RDU237" s="26"/>
      <c r="RDV237" s="26"/>
      <c r="RDW237" s="26"/>
      <c r="RDX237" s="26"/>
      <c r="RDY237" s="26"/>
      <c r="RDZ237" s="26"/>
      <c r="REA237" s="26"/>
      <c r="REB237" s="26"/>
      <c r="REC237" s="26"/>
      <c r="RED237" s="26"/>
      <c r="REE237" s="26"/>
      <c r="REF237" s="26"/>
      <c r="REG237" s="26"/>
      <c r="REH237" s="26"/>
      <c r="REI237" s="26"/>
      <c r="REJ237" s="26"/>
      <c r="REK237" s="26"/>
      <c r="REL237" s="26"/>
      <c r="REM237" s="26"/>
      <c r="REN237" s="26"/>
      <c r="REO237" s="26"/>
      <c r="REP237" s="26"/>
      <c r="REQ237" s="26"/>
      <c r="RER237" s="26"/>
      <c r="RES237" s="26"/>
      <c r="RET237" s="26"/>
      <c r="REU237" s="26"/>
      <c r="REV237" s="26"/>
      <c r="REW237" s="26"/>
      <c r="REX237" s="26"/>
      <c r="REY237" s="26"/>
      <c r="REZ237" s="26"/>
      <c r="RFA237" s="26"/>
      <c r="RFB237" s="26"/>
      <c r="RFC237" s="26"/>
      <c r="RFD237" s="26"/>
      <c r="RFE237" s="26"/>
      <c r="RFF237" s="26"/>
      <c r="RFG237" s="26"/>
      <c r="RFH237" s="26"/>
      <c r="RFI237" s="26"/>
      <c r="RFJ237" s="26"/>
      <c r="RFK237" s="26"/>
      <c r="RFL237" s="26"/>
      <c r="RFM237" s="26"/>
      <c r="RFN237" s="26"/>
      <c r="RFO237" s="26"/>
      <c r="RFP237" s="26"/>
      <c r="RFQ237" s="26"/>
      <c r="RFR237" s="26"/>
      <c r="RFS237" s="26"/>
      <c r="RFT237" s="26"/>
      <c r="RFU237" s="26"/>
      <c r="RFV237" s="26"/>
      <c r="RFW237" s="26"/>
      <c r="RFX237" s="26"/>
      <c r="RFY237" s="26"/>
      <c r="RFZ237" s="26"/>
      <c r="RGA237" s="26"/>
      <c r="RGB237" s="26"/>
      <c r="RGC237" s="26"/>
      <c r="RGD237" s="26"/>
      <c r="RGE237" s="26"/>
      <c r="RGF237" s="26"/>
      <c r="RGG237" s="26"/>
      <c r="RGH237" s="26"/>
      <c r="RGI237" s="26"/>
      <c r="RGJ237" s="26"/>
      <c r="RGK237" s="26"/>
      <c r="RGL237" s="26"/>
      <c r="RGM237" s="26"/>
      <c r="RGN237" s="26"/>
      <c r="RGO237" s="26"/>
      <c r="RGP237" s="26"/>
      <c r="RGQ237" s="26"/>
      <c r="RGR237" s="26"/>
      <c r="RGS237" s="26"/>
      <c r="RGT237" s="26"/>
      <c r="RGU237" s="26"/>
      <c r="RGV237" s="26"/>
      <c r="RGW237" s="26"/>
      <c r="RGX237" s="26"/>
      <c r="RGY237" s="26"/>
      <c r="RGZ237" s="26"/>
      <c r="RHA237" s="26"/>
      <c r="RHB237" s="26"/>
      <c r="RHC237" s="26"/>
      <c r="RHD237" s="26"/>
      <c r="RHE237" s="26"/>
      <c r="RHF237" s="26"/>
      <c r="RHG237" s="26"/>
      <c r="RHH237" s="26"/>
      <c r="RHI237" s="26"/>
      <c r="RHJ237" s="26"/>
      <c r="RHK237" s="26"/>
      <c r="RHL237" s="26"/>
      <c r="RHM237" s="26"/>
      <c r="RHN237" s="26"/>
      <c r="RHO237" s="26"/>
      <c r="RHP237" s="26"/>
      <c r="RHQ237" s="26"/>
      <c r="RHR237" s="26"/>
      <c r="RHS237" s="26"/>
      <c r="RHT237" s="26"/>
      <c r="RHU237" s="26"/>
      <c r="RHV237" s="26"/>
      <c r="RHW237" s="26"/>
      <c r="RHX237" s="26"/>
      <c r="RHY237" s="26"/>
      <c r="RHZ237" s="26"/>
      <c r="RIA237" s="26"/>
      <c r="RIB237" s="26"/>
      <c r="RIC237" s="26"/>
      <c r="RID237" s="26"/>
      <c r="RIE237" s="26"/>
      <c r="RIF237" s="26"/>
      <c r="RIG237" s="26"/>
      <c r="RIH237" s="26"/>
      <c r="RII237" s="26"/>
      <c r="RIJ237" s="26"/>
      <c r="RIK237" s="26"/>
      <c r="RIL237" s="26"/>
      <c r="RIM237" s="26"/>
      <c r="RIN237" s="26"/>
      <c r="RIO237" s="26"/>
      <c r="RIP237" s="26"/>
      <c r="RIQ237" s="26"/>
      <c r="RIR237" s="26"/>
      <c r="RIS237" s="26"/>
      <c r="RIT237" s="26"/>
      <c r="RIU237" s="26"/>
      <c r="RIV237" s="26"/>
      <c r="RIW237" s="26"/>
      <c r="RIX237" s="26"/>
      <c r="RIY237" s="26"/>
      <c r="RIZ237" s="26"/>
      <c r="RJA237" s="26"/>
      <c r="RJB237" s="26"/>
      <c r="RJC237" s="26"/>
      <c r="RJD237" s="26"/>
      <c r="RJE237" s="26"/>
      <c r="RJF237" s="26"/>
      <c r="RJG237" s="26"/>
      <c r="RJH237" s="26"/>
      <c r="RJI237" s="26"/>
      <c r="RJJ237" s="26"/>
      <c r="RJK237" s="26"/>
      <c r="RJL237" s="26"/>
      <c r="RJM237" s="26"/>
      <c r="RJN237" s="26"/>
      <c r="RJO237" s="26"/>
      <c r="RJP237" s="26"/>
      <c r="RJQ237" s="26"/>
      <c r="RJR237" s="26"/>
      <c r="RJS237" s="26"/>
      <c r="RJT237" s="26"/>
      <c r="RJU237" s="26"/>
      <c r="RJV237" s="26"/>
      <c r="RJW237" s="26"/>
      <c r="RJX237" s="26"/>
      <c r="RJY237" s="26"/>
      <c r="RJZ237" s="26"/>
      <c r="RKA237" s="26"/>
      <c r="RKB237" s="26"/>
      <c r="RKC237" s="26"/>
      <c r="RKD237" s="26"/>
      <c r="RKE237" s="26"/>
      <c r="RKF237" s="26"/>
      <c r="RKG237" s="26"/>
      <c r="RKH237" s="26"/>
      <c r="RKI237" s="26"/>
      <c r="RKJ237" s="26"/>
      <c r="RKK237" s="26"/>
      <c r="RKL237" s="26"/>
      <c r="RKM237" s="26"/>
      <c r="RKN237" s="26"/>
      <c r="RKO237" s="26"/>
      <c r="RKP237" s="26"/>
      <c r="RKQ237" s="26"/>
      <c r="RKR237" s="26"/>
      <c r="RKS237" s="26"/>
      <c r="RKT237" s="26"/>
      <c r="RKU237" s="26"/>
      <c r="RKV237" s="26"/>
      <c r="RKW237" s="26"/>
      <c r="RKX237" s="26"/>
      <c r="RKY237" s="26"/>
      <c r="RKZ237" s="26"/>
      <c r="RLA237" s="26"/>
      <c r="RLB237" s="26"/>
      <c r="RLC237" s="26"/>
      <c r="RLD237" s="26"/>
      <c r="RLE237" s="26"/>
      <c r="RLF237" s="26"/>
      <c r="RLG237" s="26"/>
      <c r="RLH237" s="26"/>
      <c r="RLI237" s="26"/>
      <c r="RLJ237" s="26"/>
      <c r="RLK237" s="26"/>
      <c r="RLL237" s="26"/>
      <c r="RLM237" s="26"/>
      <c r="RLN237" s="26"/>
      <c r="RLO237" s="26"/>
      <c r="RLP237" s="26"/>
      <c r="RLQ237" s="26"/>
      <c r="RLR237" s="26"/>
      <c r="RLS237" s="26"/>
      <c r="RLT237" s="26"/>
      <c r="RLU237" s="26"/>
      <c r="RLV237" s="26"/>
      <c r="RLW237" s="26"/>
      <c r="RLX237" s="26"/>
      <c r="RLY237" s="26"/>
      <c r="RLZ237" s="26"/>
      <c r="RMA237" s="26"/>
      <c r="RMB237" s="26"/>
      <c r="RMC237" s="26"/>
      <c r="RMD237" s="26"/>
      <c r="RME237" s="26"/>
      <c r="RMF237" s="26"/>
      <c r="RMG237" s="26"/>
      <c r="RMH237" s="26"/>
      <c r="RMI237" s="26"/>
      <c r="RMJ237" s="26"/>
      <c r="RMK237" s="26"/>
      <c r="RML237" s="26"/>
      <c r="RMM237" s="26"/>
      <c r="RMN237" s="26"/>
      <c r="RMO237" s="26"/>
      <c r="RMP237" s="26"/>
      <c r="RMQ237" s="26"/>
      <c r="RMR237" s="26"/>
      <c r="RMS237" s="26"/>
      <c r="RMT237" s="26"/>
      <c r="RMU237" s="26"/>
      <c r="RMV237" s="26"/>
      <c r="RMW237" s="26"/>
      <c r="RMX237" s="26"/>
      <c r="RMY237" s="26"/>
      <c r="RMZ237" s="26"/>
      <c r="RNA237" s="26"/>
      <c r="RNB237" s="26"/>
      <c r="RNC237" s="26"/>
      <c r="RND237" s="26"/>
      <c r="RNE237" s="26"/>
      <c r="RNF237" s="26"/>
      <c r="RNG237" s="26"/>
      <c r="RNH237" s="26"/>
      <c r="RNI237" s="26"/>
      <c r="RNJ237" s="26"/>
      <c r="RNK237" s="26"/>
      <c r="RNL237" s="26"/>
      <c r="RNM237" s="26"/>
      <c r="RNN237" s="26"/>
      <c r="RNO237" s="26"/>
      <c r="RNP237" s="26"/>
      <c r="RNQ237" s="26"/>
      <c r="RNR237" s="26"/>
      <c r="RNS237" s="26"/>
      <c r="RNT237" s="26"/>
      <c r="RNU237" s="26"/>
      <c r="RNV237" s="26"/>
      <c r="RNW237" s="26"/>
      <c r="RNX237" s="26"/>
      <c r="RNY237" s="26"/>
      <c r="RNZ237" s="26"/>
      <c r="ROA237" s="26"/>
      <c r="ROB237" s="26"/>
      <c r="ROC237" s="26"/>
      <c r="ROD237" s="26"/>
      <c r="ROE237" s="26"/>
      <c r="ROF237" s="26"/>
      <c r="ROG237" s="26"/>
      <c r="ROH237" s="26"/>
      <c r="ROI237" s="26"/>
      <c r="ROJ237" s="26"/>
      <c r="ROK237" s="26"/>
      <c r="ROL237" s="26"/>
      <c r="ROM237" s="26"/>
      <c r="RON237" s="26"/>
      <c r="ROO237" s="26"/>
      <c r="ROP237" s="26"/>
      <c r="ROQ237" s="26"/>
      <c r="ROR237" s="26"/>
      <c r="ROS237" s="26"/>
      <c r="ROT237" s="26"/>
      <c r="ROU237" s="26"/>
      <c r="ROV237" s="26"/>
      <c r="ROW237" s="26"/>
      <c r="ROX237" s="26"/>
      <c r="ROY237" s="26"/>
      <c r="ROZ237" s="26"/>
      <c r="RPA237" s="26"/>
      <c r="RPB237" s="26"/>
      <c r="RPC237" s="26"/>
      <c r="RPD237" s="26"/>
      <c r="RPE237" s="26"/>
      <c r="RPF237" s="26"/>
      <c r="RPG237" s="26"/>
      <c r="RPH237" s="26"/>
      <c r="RPI237" s="26"/>
      <c r="RPJ237" s="26"/>
      <c r="RPK237" s="26"/>
      <c r="RPL237" s="26"/>
      <c r="RPM237" s="26"/>
      <c r="RPN237" s="26"/>
      <c r="RPO237" s="26"/>
      <c r="RPP237" s="26"/>
      <c r="RPQ237" s="26"/>
      <c r="RPR237" s="26"/>
      <c r="RPS237" s="26"/>
      <c r="RPT237" s="26"/>
      <c r="RPU237" s="26"/>
      <c r="RPV237" s="26"/>
      <c r="RPW237" s="26"/>
      <c r="RPX237" s="26"/>
      <c r="RPY237" s="26"/>
      <c r="RPZ237" s="26"/>
      <c r="RQA237" s="26"/>
      <c r="RQB237" s="26"/>
      <c r="RQC237" s="26"/>
      <c r="RQD237" s="26"/>
      <c r="RQE237" s="26"/>
      <c r="RQF237" s="26"/>
      <c r="RQG237" s="26"/>
      <c r="RQH237" s="26"/>
      <c r="RQI237" s="26"/>
      <c r="RQJ237" s="26"/>
      <c r="RQK237" s="26"/>
      <c r="RQL237" s="26"/>
      <c r="RQM237" s="26"/>
      <c r="RQN237" s="26"/>
      <c r="RQO237" s="26"/>
      <c r="RQP237" s="26"/>
      <c r="RQQ237" s="26"/>
      <c r="RQR237" s="26"/>
      <c r="RQS237" s="26"/>
      <c r="RQT237" s="26"/>
      <c r="RQU237" s="26"/>
      <c r="RQV237" s="26"/>
      <c r="RQW237" s="26"/>
      <c r="RQX237" s="26"/>
      <c r="RQY237" s="26"/>
      <c r="RQZ237" s="26"/>
      <c r="RRA237" s="26"/>
      <c r="RRB237" s="26"/>
      <c r="RRC237" s="26"/>
      <c r="RRD237" s="26"/>
      <c r="RRE237" s="26"/>
      <c r="RRF237" s="26"/>
      <c r="RRG237" s="26"/>
      <c r="RRH237" s="26"/>
      <c r="RRI237" s="26"/>
      <c r="RRJ237" s="26"/>
      <c r="RRK237" s="26"/>
      <c r="RRL237" s="26"/>
      <c r="RRM237" s="26"/>
      <c r="RRN237" s="26"/>
      <c r="RRO237" s="26"/>
      <c r="RRP237" s="26"/>
      <c r="RRQ237" s="26"/>
      <c r="RRR237" s="26"/>
      <c r="RRS237" s="26"/>
      <c r="RRT237" s="26"/>
      <c r="RRU237" s="26"/>
      <c r="RRV237" s="26"/>
      <c r="RRW237" s="26"/>
      <c r="RRX237" s="26"/>
      <c r="RRY237" s="26"/>
      <c r="RRZ237" s="26"/>
      <c r="RSA237" s="26"/>
      <c r="RSB237" s="26"/>
      <c r="RSC237" s="26"/>
      <c r="RSD237" s="26"/>
      <c r="RSE237" s="26"/>
      <c r="RSF237" s="26"/>
      <c r="RSG237" s="26"/>
      <c r="RSH237" s="26"/>
      <c r="RSI237" s="26"/>
      <c r="RSJ237" s="26"/>
      <c r="RSK237" s="26"/>
      <c r="RSL237" s="26"/>
      <c r="RSM237" s="26"/>
      <c r="RSN237" s="26"/>
      <c r="RSO237" s="26"/>
      <c r="RSP237" s="26"/>
      <c r="RSQ237" s="26"/>
      <c r="RSR237" s="26"/>
      <c r="RSS237" s="26"/>
      <c r="RST237" s="26"/>
      <c r="RSU237" s="26"/>
      <c r="RSV237" s="26"/>
      <c r="RSW237" s="26"/>
      <c r="RSX237" s="26"/>
      <c r="RSY237" s="26"/>
      <c r="RSZ237" s="26"/>
      <c r="RTA237" s="26"/>
      <c r="RTB237" s="26"/>
      <c r="RTC237" s="26"/>
      <c r="RTD237" s="26"/>
      <c r="RTE237" s="26"/>
      <c r="RTF237" s="26"/>
      <c r="RTG237" s="26"/>
      <c r="RTH237" s="26"/>
      <c r="RTI237" s="26"/>
      <c r="RTJ237" s="26"/>
      <c r="RTK237" s="26"/>
      <c r="RTL237" s="26"/>
      <c r="RTM237" s="26"/>
      <c r="RTN237" s="26"/>
      <c r="RTO237" s="26"/>
      <c r="RTP237" s="26"/>
      <c r="RTQ237" s="26"/>
      <c r="RTR237" s="26"/>
      <c r="RTS237" s="26"/>
      <c r="RTT237" s="26"/>
      <c r="RTU237" s="26"/>
      <c r="RTV237" s="26"/>
      <c r="RTW237" s="26"/>
      <c r="RTX237" s="26"/>
      <c r="RTY237" s="26"/>
      <c r="RTZ237" s="26"/>
      <c r="RUA237" s="26"/>
      <c r="RUB237" s="26"/>
      <c r="RUC237" s="26"/>
      <c r="RUD237" s="26"/>
      <c r="RUE237" s="26"/>
      <c r="RUF237" s="26"/>
      <c r="RUG237" s="26"/>
      <c r="RUH237" s="26"/>
      <c r="RUI237" s="26"/>
      <c r="RUJ237" s="26"/>
      <c r="RUK237" s="26"/>
      <c r="RUL237" s="26"/>
      <c r="RUM237" s="26"/>
      <c r="RUN237" s="26"/>
      <c r="RUO237" s="26"/>
      <c r="RUP237" s="26"/>
      <c r="RUQ237" s="26"/>
      <c r="RUR237" s="26"/>
      <c r="RUS237" s="26"/>
      <c r="RUT237" s="26"/>
      <c r="RUU237" s="26"/>
      <c r="RUV237" s="26"/>
      <c r="RUW237" s="26"/>
      <c r="RUX237" s="26"/>
      <c r="RUY237" s="26"/>
      <c r="RUZ237" s="26"/>
      <c r="RVA237" s="26"/>
      <c r="RVB237" s="26"/>
      <c r="RVC237" s="26"/>
      <c r="RVD237" s="26"/>
      <c r="RVE237" s="26"/>
      <c r="RVF237" s="26"/>
      <c r="RVG237" s="26"/>
      <c r="RVH237" s="26"/>
      <c r="RVI237" s="26"/>
      <c r="RVJ237" s="26"/>
      <c r="RVK237" s="26"/>
      <c r="RVL237" s="26"/>
      <c r="RVM237" s="26"/>
      <c r="RVN237" s="26"/>
      <c r="RVO237" s="26"/>
      <c r="RVP237" s="26"/>
      <c r="RVQ237" s="26"/>
      <c r="RVR237" s="26"/>
      <c r="RVS237" s="26"/>
      <c r="RVT237" s="26"/>
      <c r="RVU237" s="26"/>
      <c r="RVV237" s="26"/>
      <c r="RVW237" s="26"/>
      <c r="RVX237" s="26"/>
      <c r="RVY237" s="26"/>
      <c r="RVZ237" s="26"/>
      <c r="RWA237" s="26"/>
      <c r="RWB237" s="26"/>
      <c r="RWC237" s="26"/>
      <c r="RWD237" s="26"/>
      <c r="RWE237" s="26"/>
      <c r="RWF237" s="26"/>
      <c r="RWG237" s="26"/>
      <c r="RWH237" s="26"/>
      <c r="RWI237" s="26"/>
      <c r="RWJ237" s="26"/>
      <c r="RWK237" s="26"/>
      <c r="RWL237" s="26"/>
      <c r="RWM237" s="26"/>
      <c r="RWN237" s="26"/>
      <c r="RWO237" s="26"/>
      <c r="RWP237" s="26"/>
      <c r="RWQ237" s="26"/>
      <c r="RWR237" s="26"/>
      <c r="RWS237" s="26"/>
      <c r="RWT237" s="26"/>
      <c r="RWU237" s="26"/>
      <c r="RWV237" s="26"/>
      <c r="RWW237" s="26"/>
      <c r="RWX237" s="26"/>
      <c r="RWY237" s="26"/>
      <c r="RWZ237" s="26"/>
      <c r="RXA237" s="26"/>
      <c r="RXB237" s="26"/>
      <c r="RXC237" s="26"/>
      <c r="RXD237" s="26"/>
      <c r="RXE237" s="26"/>
      <c r="RXF237" s="26"/>
      <c r="RXG237" s="26"/>
      <c r="RXH237" s="26"/>
      <c r="RXI237" s="26"/>
      <c r="RXJ237" s="26"/>
      <c r="RXK237" s="26"/>
      <c r="RXL237" s="26"/>
      <c r="RXM237" s="26"/>
      <c r="RXN237" s="26"/>
      <c r="RXO237" s="26"/>
      <c r="RXP237" s="26"/>
      <c r="RXQ237" s="26"/>
      <c r="RXR237" s="26"/>
      <c r="RXS237" s="26"/>
      <c r="RXT237" s="26"/>
      <c r="RXU237" s="26"/>
      <c r="RXV237" s="26"/>
      <c r="RXW237" s="26"/>
      <c r="RXX237" s="26"/>
      <c r="RXY237" s="26"/>
      <c r="RXZ237" s="26"/>
      <c r="RYA237" s="26"/>
      <c r="RYB237" s="26"/>
      <c r="RYC237" s="26"/>
      <c r="RYD237" s="26"/>
      <c r="RYE237" s="26"/>
      <c r="RYF237" s="26"/>
      <c r="RYG237" s="26"/>
      <c r="RYH237" s="26"/>
      <c r="RYI237" s="26"/>
      <c r="RYJ237" s="26"/>
      <c r="RYK237" s="26"/>
      <c r="RYL237" s="26"/>
      <c r="RYM237" s="26"/>
      <c r="RYN237" s="26"/>
      <c r="RYO237" s="26"/>
      <c r="RYP237" s="26"/>
      <c r="RYQ237" s="26"/>
      <c r="RYR237" s="26"/>
      <c r="RYS237" s="26"/>
      <c r="RYT237" s="26"/>
      <c r="RYU237" s="26"/>
      <c r="RYV237" s="26"/>
      <c r="RYW237" s="26"/>
      <c r="RYX237" s="26"/>
      <c r="RYY237" s="26"/>
      <c r="RYZ237" s="26"/>
      <c r="RZA237" s="26"/>
      <c r="RZB237" s="26"/>
      <c r="RZC237" s="26"/>
      <c r="RZD237" s="26"/>
      <c r="RZE237" s="26"/>
      <c r="RZF237" s="26"/>
      <c r="RZG237" s="26"/>
      <c r="RZH237" s="26"/>
      <c r="RZI237" s="26"/>
      <c r="RZJ237" s="26"/>
      <c r="RZK237" s="26"/>
      <c r="RZL237" s="26"/>
      <c r="RZM237" s="26"/>
      <c r="RZN237" s="26"/>
      <c r="RZO237" s="26"/>
      <c r="RZP237" s="26"/>
      <c r="RZQ237" s="26"/>
      <c r="RZR237" s="26"/>
      <c r="RZS237" s="26"/>
      <c r="RZT237" s="26"/>
      <c r="RZU237" s="26"/>
      <c r="RZV237" s="26"/>
      <c r="RZW237" s="26"/>
      <c r="RZX237" s="26"/>
      <c r="RZY237" s="26"/>
      <c r="RZZ237" s="26"/>
      <c r="SAA237" s="26"/>
      <c r="SAB237" s="26"/>
      <c r="SAC237" s="26"/>
      <c r="SAD237" s="26"/>
      <c r="SAE237" s="26"/>
      <c r="SAF237" s="26"/>
      <c r="SAG237" s="26"/>
      <c r="SAH237" s="26"/>
      <c r="SAI237" s="26"/>
      <c r="SAJ237" s="26"/>
      <c r="SAK237" s="26"/>
      <c r="SAL237" s="26"/>
      <c r="SAM237" s="26"/>
      <c r="SAN237" s="26"/>
      <c r="SAO237" s="26"/>
      <c r="SAP237" s="26"/>
      <c r="SAQ237" s="26"/>
      <c r="SAR237" s="26"/>
      <c r="SAS237" s="26"/>
      <c r="SAT237" s="26"/>
      <c r="SAU237" s="26"/>
      <c r="SAV237" s="26"/>
      <c r="SAW237" s="26"/>
      <c r="SAX237" s="26"/>
      <c r="SAY237" s="26"/>
      <c r="SAZ237" s="26"/>
      <c r="SBA237" s="26"/>
      <c r="SBB237" s="26"/>
      <c r="SBC237" s="26"/>
      <c r="SBD237" s="26"/>
      <c r="SBE237" s="26"/>
      <c r="SBF237" s="26"/>
      <c r="SBG237" s="26"/>
      <c r="SBH237" s="26"/>
      <c r="SBI237" s="26"/>
      <c r="SBJ237" s="26"/>
      <c r="SBK237" s="26"/>
      <c r="SBL237" s="26"/>
      <c r="SBM237" s="26"/>
      <c r="SBN237" s="26"/>
      <c r="SBO237" s="26"/>
      <c r="SBP237" s="26"/>
      <c r="SBQ237" s="26"/>
      <c r="SBR237" s="26"/>
      <c r="SBS237" s="26"/>
      <c r="SBT237" s="26"/>
      <c r="SBU237" s="26"/>
      <c r="SBV237" s="26"/>
      <c r="SBW237" s="26"/>
      <c r="SBX237" s="26"/>
      <c r="SBY237" s="26"/>
      <c r="SBZ237" s="26"/>
      <c r="SCA237" s="26"/>
      <c r="SCB237" s="26"/>
      <c r="SCC237" s="26"/>
      <c r="SCD237" s="26"/>
      <c r="SCE237" s="26"/>
      <c r="SCF237" s="26"/>
      <c r="SCG237" s="26"/>
      <c r="SCH237" s="26"/>
      <c r="SCI237" s="26"/>
      <c r="SCJ237" s="26"/>
      <c r="SCK237" s="26"/>
      <c r="SCL237" s="26"/>
      <c r="SCM237" s="26"/>
      <c r="SCN237" s="26"/>
      <c r="SCO237" s="26"/>
      <c r="SCP237" s="26"/>
      <c r="SCQ237" s="26"/>
      <c r="SCR237" s="26"/>
      <c r="SCS237" s="26"/>
      <c r="SCT237" s="26"/>
      <c r="SCU237" s="26"/>
      <c r="SCV237" s="26"/>
      <c r="SCW237" s="26"/>
      <c r="SCX237" s="26"/>
      <c r="SCY237" s="26"/>
      <c r="SCZ237" s="26"/>
      <c r="SDA237" s="26"/>
      <c r="SDB237" s="26"/>
      <c r="SDC237" s="26"/>
      <c r="SDD237" s="26"/>
      <c r="SDE237" s="26"/>
      <c r="SDF237" s="26"/>
      <c r="SDG237" s="26"/>
      <c r="SDH237" s="26"/>
      <c r="SDI237" s="26"/>
      <c r="SDJ237" s="26"/>
      <c r="SDK237" s="26"/>
      <c r="SDL237" s="26"/>
      <c r="SDM237" s="26"/>
      <c r="SDN237" s="26"/>
      <c r="SDO237" s="26"/>
      <c r="SDP237" s="26"/>
      <c r="SDQ237" s="26"/>
      <c r="SDR237" s="26"/>
      <c r="SDS237" s="26"/>
      <c r="SDT237" s="26"/>
      <c r="SDU237" s="26"/>
      <c r="SDV237" s="26"/>
      <c r="SDW237" s="26"/>
      <c r="SDX237" s="26"/>
      <c r="SDY237" s="26"/>
      <c r="SDZ237" s="26"/>
      <c r="SEA237" s="26"/>
      <c r="SEB237" s="26"/>
      <c r="SEC237" s="26"/>
      <c r="SED237" s="26"/>
      <c r="SEE237" s="26"/>
      <c r="SEF237" s="26"/>
      <c r="SEG237" s="26"/>
      <c r="SEH237" s="26"/>
      <c r="SEI237" s="26"/>
      <c r="SEJ237" s="26"/>
      <c r="SEK237" s="26"/>
      <c r="SEL237" s="26"/>
      <c r="SEM237" s="26"/>
      <c r="SEN237" s="26"/>
      <c r="SEO237" s="26"/>
      <c r="SEP237" s="26"/>
      <c r="SEQ237" s="26"/>
      <c r="SER237" s="26"/>
      <c r="SES237" s="26"/>
      <c r="SET237" s="26"/>
      <c r="SEU237" s="26"/>
      <c r="SEV237" s="26"/>
      <c r="SEW237" s="26"/>
      <c r="SEX237" s="26"/>
      <c r="SEY237" s="26"/>
      <c r="SEZ237" s="26"/>
      <c r="SFA237" s="26"/>
      <c r="SFB237" s="26"/>
      <c r="SFC237" s="26"/>
      <c r="SFD237" s="26"/>
      <c r="SFE237" s="26"/>
      <c r="SFF237" s="26"/>
      <c r="SFG237" s="26"/>
      <c r="SFH237" s="26"/>
      <c r="SFI237" s="26"/>
      <c r="SFJ237" s="26"/>
      <c r="SFK237" s="26"/>
      <c r="SFL237" s="26"/>
      <c r="SFM237" s="26"/>
      <c r="SFN237" s="26"/>
      <c r="SFO237" s="26"/>
      <c r="SFP237" s="26"/>
      <c r="SFQ237" s="26"/>
      <c r="SFR237" s="26"/>
      <c r="SFS237" s="26"/>
      <c r="SFT237" s="26"/>
      <c r="SFU237" s="26"/>
      <c r="SFV237" s="26"/>
      <c r="SFW237" s="26"/>
      <c r="SFX237" s="26"/>
      <c r="SFY237" s="26"/>
      <c r="SFZ237" s="26"/>
      <c r="SGA237" s="26"/>
      <c r="SGB237" s="26"/>
      <c r="SGC237" s="26"/>
      <c r="SGD237" s="26"/>
      <c r="SGE237" s="26"/>
      <c r="SGF237" s="26"/>
      <c r="SGG237" s="26"/>
      <c r="SGH237" s="26"/>
      <c r="SGI237" s="26"/>
      <c r="SGJ237" s="26"/>
      <c r="SGK237" s="26"/>
      <c r="SGL237" s="26"/>
      <c r="SGM237" s="26"/>
      <c r="SGN237" s="26"/>
      <c r="SGO237" s="26"/>
      <c r="SGP237" s="26"/>
      <c r="SGQ237" s="26"/>
      <c r="SGR237" s="26"/>
      <c r="SGS237" s="26"/>
      <c r="SGT237" s="26"/>
      <c r="SGU237" s="26"/>
      <c r="SGV237" s="26"/>
      <c r="SGW237" s="26"/>
      <c r="SGX237" s="26"/>
      <c r="SGY237" s="26"/>
      <c r="SGZ237" s="26"/>
      <c r="SHA237" s="26"/>
      <c r="SHB237" s="26"/>
      <c r="SHC237" s="26"/>
      <c r="SHD237" s="26"/>
      <c r="SHE237" s="26"/>
      <c r="SHF237" s="26"/>
      <c r="SHG237" s="26"/>
      <c r="SHH237" s="26"/>
      <c r="SHI237" s="26"/>
      <c r="SHJ237" s="26"/>
      <c r="SHK237" s="26"/>
      <c r="SHL237" s="26"/>
      <c r="SHM237" s="26"/>
      <c r="SHN237" s="26"/>
      <c r="SHO237" s="26"/>
      <c r="SHP237" s="26"/>
      <c r="SHQ237" s="26"/>
      <c r="SHR237" s="26"/>
      <c r="SHS237" s="26"/>
      <c r="SHT237" s="26"/>
      <c r="SHU237" s="26"/>
      <c r="SHV237" s="26"/>
      <c r="SHW237" s="26"/>
      <c r="SHX237" s="26"/>
      <c r="SHY237" s="26"/>
      <c r="SHZ237" s="26"/>
      <c r="SIA237" s="26"/>
      <c r="SIB237" s="26"/>
      <c r="SIC237" s="26"/>
      <c r="SID237" s="26"/>
      <c r="SIE237" s="26"/>
      <c r="SIF237" s="26"/>
      <c r="SIG237" s="26"/>
      <c r="SIH237" s="26"/>
      <c r="SII237" s="26"/>
      <c r="SIJ237" s="26"/>
      <c r="SIK237" s="26"/>
      <c r="SIL237" s="26"/>
      <c r="SIM237" s="26"/>
      <c r="SIN237" s="26"/>
      <c r="SIO237" s="26"/>
      <c r="SIP237" s="26"/>
      <c r="SIQ237" s="26"/>
      <c r="SIR237" s="26"/>
      <c r="SIS237" s="26"/>
      <c r="SIT237" s="26"/>
      <c r="SIU237" s="26"/>
      <c r="SIV237" s="26"/>
      <c r="SIW237" s="26"/>
      <c r="SIX237" s="26"/>
      <c r="SIY237" s="26"/>
      <c r="SIZ237" s="26"/>
      <c r="SJA237" s="26"/>
      <c r="SJB237" s="26"/>
      <c r="SJC237" s="26"/>
      <c r="SJD237" s="26"/>
      <c r="SJE237" s="26"/>
      <c r="SJF237" s="26"/>
      <c r="SJG237" s="26"/>
      <c r="SJH237" s="26"/>
      <c r="SJI237" s="26"/>
      <c r="SJJ237" s="26"/>
      <c r="SJK237" s="26"/>
      <c r="SJL237" s="26"/>
      <c r="SJM237" s="26"/>
      <c r="SJN237" s="26"/>
      <c r="SJO237" s="26"/>
      <c r="SJP237" s="26"/>
      <c r="SJQ237" s="26"/>
      <c r="SJR237" s="26"/>
      <c r="SJS237" s="26"/>
      <c r="SJT237" s="26"/>
      <c r="SJU237" s="26"/>
      <c r="SJV237" s="26"/>
      <c r="SJW237" s="26"/>
      <c r="SJX237" s="26"/>
      <c r="SJY237" s="26"/>
      <c r="SJZ237" s="26"/>
      <c r="SKA237" s="26"/>
      <c r="SKB237" s="26"/>
      <c r="SKC237" s="26"/>
      <c r="SKD237" s="26"/>
      <c r="SKE237" s="26"/>
      <c r="SKF237" s="26"/>
      <c r="SKG237" s="26"/>
      <c r="SKH237" s="26"/>
      <c r="SKI237" s="26"/>
      <c r="SKJ237" s="26"/>
      <c r="SKK237" s="26"/>
      <c r="SKL237" s="26"/>
      <c r="SKM237" s="26"/>
      <c r="SKN237" s="26"/>
      <c r="SKO237" s="26"/>
      <c r="SKP237" s="26"/>
      <c r="SKQ237" s="26"/>
      <c r="SKR237" s="26"/>
      <c r="SKS237" s="26"/>
      <c r="SKT237" s="26"/>
      <c r="SKU237" s="26"/>
      <c r="SKV237" s="26"/>
      <c r="SKW237" s="26"/>
      <c r="SKX237" s="26"/>
      <c r="SKY237" s="26"/>
      <c r="SKZ237" s="26"/>
      <c r="SLA237" s="26"/>
      <c r="SLB237" s="26"/>
      <c r="SLC237" s="26"/>
      <c r="SLD237" s="26"/>
      <c r="SLE237" s="26"/>
      <c r="SLF237" s="26"/>
      <c r="SLG237" s="26"/>
      <c r="SLH237" s="26"/>
      <c r="SLI237" s="26"/>
      <c r="SLJ237" s="26"/>
      <c r="SLK237" s="26"/>
      <c r="SLL237" s="26"/>
      <c r="SLM237" s="26"/>
      <c r="SLN237" s="26"/>
      <c r="SLO237" s="26"/>
      <c r="SLP237" s="26"/>
      <c r="SLQ237" s="26"/>
      <c r="SLR237" s="26"/>
      <c r="SLS237" s="26"/>
      <c r="SLT237" s="26"/>
      <c r="SLU237" s="26"/>
      <c r="SLV237" s="26"/>
      <c r="SLW237" s="26"/>
      <c r="SLX237" s="26"/>
      <c r="SLY237" s="26"/>
      <c r="SLZ237" s="26"/>
      <c r="SMA237" s="26"/>
      <c r="SMB237" s="26"/>
      <c r="SMC237" s="26"/>
      <c r="SMD237" s="26"/>
      <c r="SME237" s="26"/>
      <c r="SMF237" s="26"/>
      <c r="SMG237" s="26"/>
      <c r="SMH237" s="26"/>
      <c r="SMI237" s="26"/>
      <c r="SMJ237" s="26"/>
      <c r="SMK237" s="26"/>
      <c r="SML237" s="26"/>
      <c r="SMM237" s="26"/>
      <c r="SMN237" s="26"/>
      <c r="SMO237" s="26"/>
      <c r="SMP237" s="26"/>
      <c r="SMQ237" s="26"/>
      <c r="SMR237" s="26"/>
      <c r="SMS237" s="26"/>
      <c r="SMT237" s="26"/>
      <c r="SMU237" s="26"/>
      <c r="SMV237" s="26"/>
      <c r="SMW237" s="26"/>
      <c r="SMX237" s="26"/>
      <c r="SMY237" s="26"/>
      <c r="SMZ237" s="26"/>
      <c r="SNA237" s="26"/>
      <c r="SNB237" s="26"/>
      <c r="SNC237" s="26"/>
      <c r="SND237" s="26"/>
      <c r="SNE237" s="26"/>
      <c r="SNF237" s="26"/>
      <c r="SNG237" s="26"/>
      <c r="SNH237" s="26"/>
      <c r="SNI237" s="26"/>
      <c r="SNJ237" s="26"/>
      <c r="SNK237" s="26"/>
      <c r="SNL237" s="26"/>
      <c r="SNM237" s="26"/>
      <c r="SNN237" s="26"/>
      <c r="SNO237" s="26"/>
      <c r="SNP237" s="26"/>
      <c r="SNQ237" s="26"/>
      <c r="SNR237" s="26"/>
      <c r="SNS237" s="26"/>
      <c r="SNT237" s="26"/>
      <c r="SNU237" s="26"/>
      <c r="SNV237" s="26"/>
      <c r="SNW237" s="26"/>
      <c r="SNX237" s="26"/>
      <c r="SNY237" s="26"/>
      <c r="SNZ237" s="26"/>
      <c r="SOA237" s="26"/>
      <c r="SOB237" s="26"/>
      <c r="SOC237" s="26"/>
      <c r="SOD237" s="26"/>
      <c r="SOE237" s="26"/>
      <c r="SOF237" s="26"/>
      <c r="SOG237" s="26"/>
      <c r="SOH237" s="26"/>
      <c r="SOI237" s="26"/>
      <c r="SOJ237" s="26"/>
      <c r="SOK237" s="26"/>
      <c r="SOL237" s="26"/>
      <c r="SOM237" s="26"/>
      <c r="SON237" s="26"/>
      <c r="SOO237" s="26"/>
      <c r="SOP237" s="26"/>
      <c r="SOQ237" s="26"/>
      <c r="SOR237" s="26"/>
      <c r="SOS237" s="26"/>
      <c r="SOT237" s="26"/>
      <c r="SOU237" s="26"/>
      <c r="SOV237" s="26"/>
      <c r="SOW237" s="26"/>
      <c r="SOX237" s="26"/>
      <c r="SOY237" s="26"/>
      <c r="SOZ237" s="26"/>
      <c r="SPA237" s="26"/>
      <c r="SPB237" s="26"/>
      <c r="SPC237" s="26"/>
      <c r="SPD237" s="26"/>
      <c r="SPE237" s="26"/>
      <c r="SPF237" s="26"/>
      <c r="SPG237" s="26"/>
      <c r="SPH237" s="26"/>
      <c r="SPI237" s="26"/>
      <c r="SPJ237" s="26"/>
      <c r="SPK237" s="26"/>
      <c r="SPL237" s="26"/>
      <c r="SPM237" s="26"/>
      <c r="SPN237" s="26"/>
      <c r="SPO237" s="26"/>
      <c r="SPP237" s="26"/>
      <c r="SPQ237" s="26"/>
      <c r="SPR237" s="26"/>
      <c r="SPS237" s="26"/>
      <c r="SPT237" s="26"/>
      <c r="SPU237" s="26"/>
      <c r="SPV237" s="26"/>
      <c r="SPW237" s="26"/>
      <c r="SPX237" s="26"/>
      <c r="SPY237" s="26"/>
      <c r="SPZ237" s="26"/>
      <c r="SQA237" s="26"/>
      <c r="SQB237" s="26"/>
      <c r="SQC237" s="26"/>
      <c r="SQD237" s="26"/>
      <c r="SQE237" s="26"/>
      <c r="SQF237" s="26"/>
      <c r="SQG237" s="26"/>
      <c r="SQH237" s="26"/>
      <c r="SQI237" s="26"/>
      <c r="SQJ237" s="26"/>
      <c r="SQK237" s="26"/>
      <c r="SQL237" s="26"/>
      <c r="SQM237" s="26"/>
      <c r="SQN237" s="26"/>
      <c r="SQO237" s="26"/>
      <c r="SQP237" s="26"/>
      <c r="SQQ237" s="26"/>
      <c r="SQR237" s="26"/>
      <c r="SQS237" s="26"/>
      <c r="SQT237" s="26"/>
      <c r="SQU237" s="26"/>
      <c r="SQV237" s="26"/>
      <c r="SQW237" s="26"/>
      <c r="SQX237" s="26"/>
      <c r="SQY237" s="26"/>
      <c r="SQZ237" s="26"/>
      <c r="SRA237" s="26"/>
      <c r="SRB237" s="26"/>
      <c r="SRC237" s="26"/>
      <c r="SRD237" s="26"/>
      <c r="SRE237" s="26"/>
      <c r="SRF237" s="26"/>
      <c r="SRG237" s="26"/>
      <c r="SRH237" s="26"/>
      <c r="SRI237" s="26"/>
      <c r="SRJ237" s="26"/>
      <c r="SRK237" s="26"/>
      <c r="SRL237" s="26"/>
      <c r="SRM237" s="26"/>
      <c r="SRN237" s="26"/>
      <c r="SRO237" s="26"/>
      <c r="SRP237" s="26"/>
      <c r="SRQ237" s="26"/>
      <c r="SRR237" s="26"/>
      <c r="SRS237" s="26"/>
      <c r="SRT237" s="26"/>
      <c r="SRU237" s="26"/>
      <c r="SRV237" s="26"/>
      <c r="SRW237" s="26"/>
      <c r="SRX237" s="26"/>
      <c r="SRY237" s="26"/>
      <c r="SRZ237" s="26"/>
      <c r="SSA237" s="26"/>
      <c r="SSB237" s="26"/>
      <c r="SSC237" s="26"/>
      <c r="SSD237" s="26"/>
      <c r="SSE237" s="26"/>
      <c r="SSF237" s="26"/>
      <c r="SSG237" s="26"/>
      <c r="SSH237" s="26"/>
      <c r="SSI237" s="26"/>
      <c r="SSJ237" s="26"/>
      <c r="SSK237" s="26"/>
      <c r="SSL237" s="26"/>
      <c r="SSM237" s="26"/>
      <c r="SSN237" s="26"/>
      <c r="SSO237" s="26"/>
      <c r="SSP237" s="26"/>
      <c r="SSQ237" s="26"/>
      <c r="SSR237" s="26"/>
      <c r="SSS237" s="26"/>
      <c r="SST237" s="26"/>
      <c r="SSU237" s="26"/>
      <c r="SSV237" s="26"/>
      <c r="SSW237" s="26"/>
      <c r="SSX237" s="26"/>
      <c r="SSY237" s="26"/>
      <c r="SSZ237" s="26"/>
      <c r="STA237" s="26"/>
      <c r="STB237" s="26"/>
      <c r="STC237" s="26"/>
      <c r="STD237" s="26"/>
      <c r="STE237" s="26"/>
      <c r="STF237" s="26"/>
      <c r="STG237" s="26"/>
      <c r="STH237" s="26"/>
      <c r="STI237" s="26"/>
      <c r="STJ237" s="26"/>
      <c r="STK237" s="26"/>
      <c r="STL237" s="26"/>
      <c r="STM237" s="26"/>
      <c r="STN237" s="26"/>
      <c r="STO237" s="26"/>
      <c r="STP237" s="26"/>
      <c r="STQ237" s="26"/>
      <c r="STR237" s="26"/>
      <c r="STS237" s="26"/>
      <c r="STT237" s="26"/>
      <c r="STU237" s="26"/>
      <c r="STV237" s="26"/>
      <c r="STW237" s="26"/>
      <c r="STX237" s="26"/>
      <c r="STY237" s="26"/>
      <c r="STZ237" s="26"/>
      <c r="SUA237" s="26"/>
      <c r="SUB237" s="26"/>
      <c r="SUC237" s="26"/>
      <c r="SUD237" s="26"/>
      <c r="SUE237" s="26"/>
      <c r="SUF237" s="26"/>
      <c r="SUG237" s="26"/>
      <c r="SUH237" s="26"/>
      <c r="SUI237" s="26"/>
      <c r="SUJ237" s="26"/>
      <c r="SUK237" s="26"/>
      <c r="SUL237" s="26"/>
      <c r="SUM237" s="26"/>
      <c r="SUN237" s="26"/>
      <c r="SUO237" s="26"/>
      <c r="SUP237" s="26"/>
      <c r="SUQ237" s="26"/>
      <c r="SUR237" s="26"/>
      <c r="SUS237" s="26"/>
      <c r="SUT237" s="26"/>
      <c r="SUU237" s="26"/>
      <c r="SUV237" s="26"/>
      <c r="SUW237" s="26"/>
      <c r="SUX237" s="26"/>
      <c r="SUY237" s="26"/>
      <c r="SUZ237" s="26"/>
      <c r="SVA237" s="26"/>
      <c r="SVB237" s="26"/>
      <c r="SVC237" s="26"/>
      <c r="SVD237" s="26"/>
      <c r="SVE237" s="26"/>
      <c r="SVF237" s="26"/>
      <c r="SVG237" s="26"/>
      <c r="SVH237" s="26"/>
      <c r="SVI237" s="26"/>
      <c r="SVJ237" s="26"/>
      <c r="SVK237" s="26"/>
      <c r="SVL237" s="26"/>
      <c r="SVM237" s="26"/>
      <c r="SVN237" s="26"/>
      <c r="SVO237" s="26"/>
      <c r="SVP237" s="26"/>
      <c r="SVQ237" s="26"/>
      <c r="SVR237" s="26"/>
      <c r="SVS237" s="26"/>
      <c r="SVT237" s="26"/>
      <c r="SVU237" s="26"/>
      <c r="SVV237" s="26"/>
      <c r="SVW237" s="26"/>
      <c r="SVX237" s="26"/>
      <c r="SVY237" s="26"/>
      <c r="SVZ237" s="26"/>
      <c r="SWA237" s="26"/>
      <c r="SWB237" s="26"/>
      <c r="SWC237" s="26"/>
      <c r="SWD237" s="26"/>
      <c r="SWE237" s="26"/>
      <c r="SWF237" s="26"/>
      <c r="SWG237" s="26"/>
      <c r="SWH237" s="26"/>
      <c r="SWI237" s="26"/>
      <c r="SWJ237" s="26"/>
      <c r="SWK237" s="26"/>
      <c r="SWL237" s="26"/>
      <c r="SWM237" s="26"/>
      <c r="SWN237" s="26"/>
      <c r="SWO237" s="26"/>
      <c r="SWP237" s="26"/>
      <c r="SWQ237" s="26"/>
      <c r="SWR237" s="26"/>
      <c r="SWS237" s="26"/>
      <c r="SWT237" s="26"/>
      <c r="SWU237" s="26"/>
      <c r="SWV237" s="26"/>
      <c r="SWW237" s="26"/>
      <c r="SWX237" s="26"/>
      <c r="SWY237" s="26"/>
      <c r="SWZ237" s="26"/>
      <c r="SXA237" s="26"/>
      <c r="SXB237" s="26"/>
      <c r="SXC237" s="26"/>
      <c r="SXD237" s="26"/>
      <c r="SXE237" s="26"/>
      <c r="SXF237" s="26"/>
      <c r="SXG237" s="26"/>
      <c r="SXH237" s="26"/>
      <c r="SXI237" s="26"/>
      <c r="SXJ237" s="26"/>
      <c r="SXK237" s="26"/>
      <c r="SXL237" s="26"/>
      <c r="SXM237" s="26"/>
      <c r="SXN237" s="26"/>
      <c r="SXO237" s="26"/>
      <c r="SXP237" s="26"/>
      <c r="SXQ237" s="26"/>
      <c r="SXR237" s="26"/>
      <c r="SXS237" s="26"/>
      <c r="SXT237" s="26"/>
      <c r="SXU237" s="26"/>
      <c r="SXV237" s="26"/>
      <c r="SXW237" s="26"/>
      <c r="SXX237" s="26"/>
      <c r="SXY237" s="26"/>
      <c r="SXZ237" s="26"/>
      <c r="SYA237" s="26"/>
      <c r="SYB237" s="26"/>
      <c r="SYC237" s="26"/>
      <c r="SYD237" s="26"/>
      <c r="SYE237" s="26"/>
      <c r="SYF237" s="26"/>
      <c r="SYG237" s="26"/>
      <c r="SYH237" s="26"/>
      <c r="SYI237" s="26"/>
      <c r="SYJ237" s="26"/>
      <c r="SYK237" s="26"/>
      <c r="SYL237" s="26"/>
      <c r="SYM237" s="26"/>
      <c r="SYN237" s="26"/>
      <c r="SYO237" s="26"/>
      <c r="SYP237" s="26"/>
      <c r="SYQ237" s="26"/>
      <c r="SYR237" s="26"/>
      <c r="SYS237" s="26"/>
      <c r="SYT237" s="26"/>
      <c r="SYU237" s="26"/>
      <c r="SYV237" s="26"/>
      <c r="SYW237" s="26"/>
      <c r="SYX237" s="26"/>
      <c r="SYY237" s="26"/>
      <c r="SYZ237" s="26"/>
      <c r="SZA237" s="26"/>
      <c r="SZB237" s="26"/>
      <c r="SZC237" s="26"/>
      <c r="SZD237" s="26"/>
      <c r="SZE237" s="26"/>
      <c r="SZF237" s="26"/>
      <c r="SZG237" s="26"/>
      <c r="SZH237" s="26"/>
      <c r="SZI237" s="26"/>
      <c r="SZJ237" s="26"/>
      <c r="SZK237" s="26"/>
      <c r="SZL237" s="26"/>
      <c r="SZM237" s="26"/>
      <c r="SZN237" s="26"/>
      <c r="SZO237" s="26"/>
      <c r="SZP237" s="26"/>
      <c r="SZQ237" s="26"/>
      <c r="SZR237" s="26"/>
      <c r="SZS237" s="26"/>
      <c r="SZT237" s="26"/>
      <c r="SZU237" s="26"/>
      <c r="SZV237" s="26"/>
      <c r="SZW237" s="26"/>
      <c r="SZX237" s="26"/>
      <c r="SZY237" s="26"/>
      <c r="SZZ237" s="26"/>
      <c r="TAA237" s="26"/>
      <c r="TAB237" s="26"/>
      <c r="TAC237" s="26"/>
      <c r="TAD237" s="26"/>
      <c r="TAE237" s="26"/>
      <c r="TAF237" s="26"/>
      <c r="TAG237" s="26"/>
      <c r="TAH237" s="26"/>
      <c r="TAI237" s="26"/>
      <c r="TAJ237" s="26"/>
      <c r="TAK237" s="26"/>
      <c r="TAL237" s="26"/>
      <c r="TAM237" s="26"/>
      <c r="TAN237" s="26"/>
      <c r="TAO237" s="26"/>
      <c r="TAP237" s="26"/>
      <c r="TAQ237" s="26"/>
      <c r="TAR237" s="26"/>
      <c r="TAS237" s="26"/>
      <c r="TAT237" s="26"/>
      <c r="TAU237" s="26"/>
      <c r="TAV237" s="26"/>
      <c r="TAW237" s="26"/>
      <c r="TAX237" s="26"/>
      <c r="TAY237" s="26"/>
      <c r="TAZ237" s="26"/>
      <c r="TBA237" s="26"/>
      <c r="TBB237" s="26"/>
      <c r="TBC237" s="26"/>
      <c r="TBD237" s="26"/>
      <c r="TBE237" s="26"/>
      <c r="TBF237" s="26"/>
      <c r="TBG237" s="26"/>
      <c r="TBH237" s="26"/>
      <c r="TBI237" s="26"/>
      <c r="TBJ237" s="26"/>
      <c r="TBK237" s="26"/>
      <c r="TBL237" s="26"/>
      <c r="TBM237" s="26"/>
      <c r="TBN237" s="26"/>
      <c r="TBO237" s="26"/>
      <c r="TBP237" s="26"/>
      <c r="TBQ237" s="26"/>
      <c r="TBR237" s="26"/>
      <c r="TBS237" s="26"/>
      <c r="TBT237" s="26"/>
      <c r="TBU237" s="26"/>
      <c r="TBV237" s="26"/>
      <c r="TBW237" s="26"/>
      <c r="TBX237" s="26"/>
      <c r="TBY237" s="26"/>
      <c r="TBZ237" s="26"/>
      <c r="TCA237" s="26"/>
      <c r="TCB237" s="26"/>
      <c r="TCC237" s="26"/>
      <c r="TCD237" s="26"/>
      <c r="TCE237" s="26"/>
      <c r="TCF237" s="26"/>
      <c r="TCG237" s="26"/>
      <c r="TCH237" s="26"/>
      <c r="TCI237" s="26"/>
      <c r="TCJ237" s="26"/>
      <c r="TCK237" s="26"/>
      <c r="TCL237" s="26"/>
      <c r="TCM237" s="26"/>
      <c r="TCN237" s="26"/>
      <c r="TCO237" s="26"/>
      <c r="TCP237" s="26"/>
      <c r="TCQ237" s="26"/>
      <c r="TCR237" s="26"/>
      <c r="TCS237" s="26"/>
      <c r="TCT237" s="26"/>
      <c r="TCU237" s="26"/>
      <c r="TCV237" s="26"/>
      <c r="TCW237" s="26"/>
      <c r="TCX237" s="26"/>
      <c r="TCY237" s="26"/>
      <c r="TCZ237" s="26"/>
      <c r="TDA237" s="26"/>
      <c r="TDB237" s="26"/>
      <c r="TDC237" s="26"/>
      <c r="TDD237" s="26"/>
      <c r="TDE237" s="26"/>
      <c r="TDF237" s="26"/>
      <c r="TDG237" s="26"/>
      <c r="TDH237" s="26"/>
      <c r="TDI237" s="26"/>
      <c r="TDJ237" s="26"/>
      <c r="TDK237" s="26"/>
      <c r="TDL237" s="26"/>
      <c r="TDM237" s="26"/>
      <c r="TDN237" s="26"/>
      <c r="TDO237" s="26"/>
      <c r="TDP237" s="26"/>
      <c r="TDQ237" s="26"/>
      <c r="TDR237" s="26"/>
      <c r="TDS237" s="26"/>
      <c r="TDT237" s="26"/>
      <c r="TDU237" s="26"/>
      <c r="TDV237" s="26"/>
      <c r="TDW237" s="26"/>
      <c r="TDX237" s="26"/>
      <c r="TDY237" s="26"/>
      <c r="TDZ237" s="26"/>
      <c r="TEA237" s="26"/>
      <c r="TEB237" s="26"/>
      <c r="TEC237" s="26"/>
      <c r="TED237" s="26"/>
      <c r="TEE237" s="26"/>
      <c r="TEF237" s="26"/>
      <c r="TEG237" s="26"/>
      <c r="TEH237" s="26"/>
      <c r="TEI237" s="26"/>
      <c r="TEJ237" s="26"/>
      <c r="TEK237" s="26"/>
      <c r="TEL237" s="26"/>
      <c r="TEM237" s="26"/>
      <c r="TEN237" s="26"/>
      <c r="TEO237" s="26"/>
      <c r="TEP237" s="26"/>
      <c r="TEQ237" s="26"/>
      <c r="TER237" s="26"/>
      <c r="TES237" s="26"/>
      <c r="TET237" s="26"/>
      <c r="TEU237" s="26"/>
      <c r="TEV237" s="26"/>
      <c r="TEW237" s="26"/>
      <c r="TEX237" s="26"/>
      <c r="TEY237" s="26"/>
      <c r="TEZ237" s="26"/>
      <c r="TFA237" s="26"/>
      <c r="TFB237" s="26"/>
      <c r="TFC237" s="26"/>
      <c r="TFD237" s="26"/>
      <c r="TFE237" s="26"/>
      <c r="TFF237" s="26"/>
      <c r="TFG237" s="26"/>
      <c r="TFH237" s="26"/>
      <c r="TFI237" s="26"/>
      <c r="TFJ237" s="26"/>
      <c r="TFK237" s="26"/>
      <c r="TFL237" s="26"/>
      <c r="TFM237" s="26"/>
      <c r="TFN237" s="26"/>
      <c r="TFO237" s="26"/>
      <c r="TFP237" s="26"/>
      <c r="TFQ237" s="26"/>
      <c r="TFR237" s="26"/>
      <c r="TFS237" s="26"/>
      <c r="TFT237" s="26"/>
      <c r="TFU237" s="26"/>
      <c r="TFV237" s="26"/>
      <c r="TFW237" s="26"/>
      <c r="TFX237" s="26"/>
      <c r="TFY237" s="26"/>
      <c r="TFZ237" s="26"/>
      <c r="TGA237" s="26"/>
      <c r="TGB237" s="26"/>
      <c r="TGC237" s="26"/>
      <c r="TGD237" s="26"/>
      <c r="TGE237" s="26"/>
      <c r="TGF237" s="26"/>
      <c r="TGG237" s="26"/>
      <c r="TGH237" s="26"/>
      <c r="TGI237" s="26"/>
      <c r="TGJ237" s="26"/>
      <c r="TGK237" s="26"/>
      <c r="TGL237" s="26"/>
      <c r="TGM237" s="26"/>
      <c r="TGN237" s="26"/>
      <c r="TGO237" s="26"/>
      <c r="TGP237" s="26"/>
      <c r="TGQ237" s="26"/>
      <c r="TGR237" s="26"/>
      <c r="TGS237" s="26"/>
      <c r="TGT237" s="26"/>
      <c r="TGU237" s="26"/>
      <c r="TGV237" s="26"/>
      <c r="TGW237" s="26"/>
      <c r="TGX237" s="26"/>
      <c r="TGY237" s="26"/>
      <c r="TGZ237" s="26"/>
      <c r="THA237" s="26"/>
      <c r="THB237" s="26"/>
      <c r="THC237" s="26"/>
      <c r="THD237" s="26"/>
      <c r="THE237" s="26"/>
      <c r="THF237" s="26"/>
      <c r="THG237" s="26"/>
      <c r="THH237" s="26"/>
      <c r="THI237" s="26"/>
      <c r="THJ237" s="26"/>
      <c r="THK237" s="26"/>
      <c r="THL237" s="26"/>
      <c r="THM237" s="26"/>
      <c r="THN237" s="26"/>
      <c r="THO237" s="26"/>
      <c r="THP237" s="26"/>
      <c r="THQ237" s="26"/>
      <c r="THR237" s="26"/>
      <c r="THS237" s="26"/>
      <c r="THT237" s="26"/>
      <c r="THU237" s="26"/>
      <c r="THV237" s="26"/>
      <c r="THW237" s="26"/>
      <c r="THX237" s="26"/>
      <c r="THY237" s="26"/>
      <c r="THZ237" s="26"/>
      <c r="TIA237" s="26"/>
      <c r="TIB237" s="26"/>
      <c r="TIC237" s="26"/>
      <c r="TID237" s="26"/>
      <c r="TIE237" s="26"/>
      <c r="TIF237" s="26"/>
      <c r="TIG237" s="26"/>
      <c r="TIH237" s="26"/>
      <c r="TII237" s="26"/>
      <c r="TIJ237" s="26"/>
      <c r="TIK237" s="26"/>
      <c r="TIL237" s="26"/>
      <c r="TIM237" s="26"/>
      <c r="TIN237" s="26"/>
      <c r="TIO237" s="26"/>
      <c r="TIP237" s="26"/>
      <c r="TIQ237" s="26"/>
      <c r="TIR237" s="26"/>
      <c r="TIS237" s="26"/>
      <c r="TIT237" s="26"/>
      <c r="TIU237" s="26"/>
      <c r="TIV237" s="26"/>
      <c r="TIW237" s="26"/>
      <c r="TIX237" s="26"/>
      <c r="TIY237" s="26"/>
      <c r="TIZ237" s="26"/>
      <c r="TJA237" s="26"/>
      <c r="TJB237" s="26"/>
      <c r="TJC237" s="26"/>
      <c r="TJD237" s="26"/>
      <c r="TJE237" s="26"/>
      <c r="TJF237" s="26"/>
      <c r="TJG237" s="26"/>
      <c r="TJH237" s="26"/>
      <c r="TJI237" s="26"/>
      <c r="TJJ237" s="26"/>
      <c r="TJK237" s="26"/>
      <c r="TJL237" s="26"/>
      <c r="TJM237" s="26"/>
      <c r="TJN237" s="26"/>
      <c r="TJO237" s="26"/>
      <c r="TJP237" s="26"/>
      <c r="TJQ237" s="26"/>
      <c r="TJR237" s="26"/>
      <c r="TJS237" s="26"/>
      <c r="TJT237" s="26"/>
      <c r="TJU237" s="26"/>
      <c r="TJV237" s="26"/>
      <c r="TJW237" s="26"/>
      <c r="TJX237" s="26"/>
      <c r="TJY237" s="26"/>
      <c r="TJZ237" s="26"/>
      <c r="TKA237" s="26"/>
      <c r="TKB237" s="26"/>
      <c r="TKC237" s="26"/>
      <c r="TKD237" s="26"/>
      <c r="TKE237" s="26"/>
      <c r="TKF237" s="26"/>
      <c r="TKG237" s="26"/>
      <c r="TKH237" s="26"/>
      <c r="TKI237" s="26"/>
      <c r="TKJ237" s="26"/>
      <c r="TKK237" s="26"/>
      <c r="TKL237" s="26"/>
      <c r="TKM237" s="26"/>
      <c r="TKN237" s="26"/>
      <c r="TKO237" s="26"/>
      <c r="TKP237" s="26"/>
      <c r="TKQ237" s="26"/>
      <c r="TKR237" s="26"/>
      <c r="TKS237" s="26"/>
      <c r="TKT237" s="26"/>
      <c r="TKU237" s="26"/>
      <c r="TKV237" s="26"/>
      <c r="TKW237" s="26"/>
      <c r="TKX237" s="26"/>
      <c r="TKY237" s="26"/>
      <c r="TKZ237" s="26"/>
      <c r="TLA237" s="26"/>
      <c r="TLB237" s="26"/>
      <c r="TLC237" s="26"/>
      <c r="TLD237" s="26"/>
      <c r="TLE237" s="26"/>
      <c r="TLF237" s="26"/>
      <c r="TLG237" s="26"/>
      <c r="TLH237" s="26"/>
      <c r="TLI237" s="26"/>
      <c r="TLJ237" s="26"/>
      <c r="TLK237" s="26"/>
      <c r="TLL237" s="26"/>
      <c r="TLM237" s="26"/>
      <c r="TLN237" s="26"/>
      <c r="TLO237" s="26"/>
      <c r="TLP237" s="26"/>
      <c r="TLQ237" s="26"/>
      <c r="TLR237" s="26"/>
      <c r="TLS237" s="26"/>
      <c r="TLT237" s="26"/>
      <c r="TLU237" s="26"/>
      <c r="TLV237" s="26"/>
      <c r="TLW237" s="26"/>
      <c r="TLX237" s="26"/>
      <c r="TLY237" s="26"/>
      <c r="TLZ237" s="26"/>
      <c r="TMA237" s="26"/>
      <c r="TMB237" s="26"/>
      <c r="TMC237" s="26"/>
      <c r="TMD237" s="26"/>
      <c r="TME237" s="26"/>
      <c r="TMF237" s="26"/>
      <c r="TMG237" s="26"/>
      <c r="TMH237" s="26"/>
      <c r="TMI237" s="26"/>
      <c r="TMJ237" s="26"/>
      <c r="TMK237" s="26"/>
      <c r="TML237" s="26"/>
      <c r="TMM237" s="26"/>
      <c r="TMN237" s="26"/>
      <c r="TMO237" s="26"/>
      <c r="TMP237" s="26"/>
      <c r="TMQ237" s="26"/>
      <c r="TMR237" s="26"/>
      <c r="TMS237" s="26"/>
      <c r="TMT237" s="26"/>
      <c r="TMU237" s="26"/>
      <c r="TMV237" s="26"/>
      <c r="TMW237" s="26"/>
      <c r="TMX237" s="26"/>
      <c r="TMY237" s="26"/>
      <c r="TMZ237" s="26"/>
      <c r="TNA237" s="26"/>
      <c r="TNB237" s="26"/>
      <c r="TNC237" s="26"/>
      <c r="TND237" s="26"/>
      <c r="TNE237" s="26"/>
      <c r="TNF237" s="26"/>
      <c r="TNG237" s="26"/>
      <c r="TNH237" s="26"/>
      <c r="TNI237" s="26"/>
      <c r="TNJ237" s="26"/>
      <c r="TNK237" s="26"/>
      <c r="TNL237" s="26"/>
      <c r="TNM237" s="26"/>
      <c r="TNN237" s="26"/>
      <c r="TNO237" s="26"/>
      <c r="TNP237" s="26"/>
      <c r="TNQ237" s="26"/>
      <c r="TNR237" s="26"/>
      <c r="TNS237" s="26"/>
      <c r="TNT237" s="26"/>
      <c r="TNU237" s="26"/>
      <c r="TNV237" s="26"/>
      <c r="TNW237" s="26"/>
      <c r="TNX237" s="26"/>
      <c r="TNY237" s="26"/>
      <c r="TNZ237" s="26"/>
      <c r="TOA237" s="26"/>
      <c r="TOB237" s="26"/>
      <c r="TOC237" s="26"/>
      <c r="TOD237" s="26"/>
      <c r="TOE237" s="26"/>
      <c r="TOF237" s="26"/>
      <c r="TOG237" s="26"/>
      <c r="TOH237" s="26"/>
      <c r="TOI237" s="26"/>
      <c r="TOJ237" s="26"/>
      <c r="TOK237" s="26"/>
      <c r="TOL237" s="26"/>
      <c r="TOM237" s="26"/>
      <c r="TON237" s="26"/>
      <c r="TOO237" s="26"/>
      <c r="TOP237" s="26"/>
      <c r="TOQ237" s="26"/>
      <c r="TOR237" s="26"/>
      <c r="TOS237" s="26"/>
      <c r="TOT237" s="26"/>
      <c r="TOU237" s="26"/>
      <c r="TOV237" s="26"/>
      <c r="TOW237" s="26"/>
      <c r="TOX237" s="26"/>
      <c r="TOY237" s="26"/>
      <c r="TOZ237" s="26"/>
      <c r="TPA237" s="26"/>
      <c r="TPB237" s="26"/>
      <c r="TPC237" s="26"/>
      <c r="TPD237" s="26"/>
      <c r="TPE237" s="26"/>
      <c r="TPF237" s="26"/>
      <c r="TPG237" s="26"/>
      <c r="TPH237" s="26"/>
      <c r="TPI237" s="26"/>
      <c r="TPJ237" s="26"/>
      <c r="TPK237" s="26"/>
      <c r="TPL237" s="26"/>
      <c r="TPM237" s="26"/>
      <c r="TPN237" s="26"/>
      <c r="TPO237" s="26"/>
      <c r="TPP237" s="26"/>
      <c r="TPQ237" s="26"/>
      <c r="TPR237" s="26"/>
      <c r="TPS237" s="26"/>
      <c r="TPT237" s="26"/>
      <c r="TPU237" s="26"/>
      <c r="TPV237" s="26"/>
      <c r="TPW237" s="26"/>
      <c r="TPX237" s="26"/>
      <c r="TPY237" s="26"/>
      <c r="TPZ237" s="26"/>
      <c r="TQA237" s="26"/>
      <c r="TQB237" s="26"/>
      <c r="TQC237" s="26"/>
      <c r="TQD237" s="26"/>
      <c r="TQE237" s="26"/>
      <c r="TQF237" s="26"/>
      <c r="TQG237" s="26"/>
      <c r="TQH237" s="26"/>
      <c r="TQI237" s="26"/>
      <c r="TQJ237" s="26"/>
      <c r="TQK237" s="26"/>
      <c r="TQL237" s="26"/>
      <c r="TQM237" s="26"/>
      <c r="TQN237" s="26"/>
      <c r="TQO237" s="26"/>
      <c r="TQP237" s="26"/>
      <c r="TQQ237" s="26"/>
      <c r="TQR237" s="26"/>
      <c r="TQS237" s="26"/>
      <c r="TQT237" s="26"/>
      <c r="TQU237" s="26"/>
      <c r="TQV237" s="26"/>
      <c r="TQW237" s="26"/>
      <c r="TQX237" s="26"/>
      <c r="TQY237" s="26"/>
      <c r="TQZ237" s="26"/>
      <c r="TRA237" s="26"/>
      <c r="TRB237" s="26"/>
      <c r="TRC237" s="26"/>
      <c r="TRD237" s="26"/>
      <c r="TRE237" s="26"/>
      <c r="TRF237" s="26"/>
      <c r="TRG237" s="26"/>
      <c r="TRH237" s="26"/>
      <c r="TRI237" s="26"/>
      <c r="TRJ237" s="26"/>
      <c r="TRK237" s="26"/>
      <c r="TRL237" s="26"/>
      <c r="TRM237" s="26"/>
      <c r="TRN237" s="26"/>
      <c r="TRO237" s="26"/>
      <c r="TRP237" s="26"/>
      <c r="TRQ237" s="26"/>
      <c r="TRR237" s="26"/>
      <c r="TRS237" s="26"/>
      <c r="TRT237" s="26"/>
      <c r="TRU237" s="26"/>
      <c r="TRV237" s="26"/>
      <c r="TRW237" s="26"/>
      <c r="TRX237" s="26"/>
      <c r="TRY237" s="26"/>
      <c r="TRZ237" s="26"/>
      <c r="TSA237" s="26"/>
      <c r="TSB237" s="26"/>
      <c r="TSC237" s="26"/>
      <c r="TSD237" s="26"/>
      <c r="TSE237" s="26"/>
      <c r="TSF237" s="26"/>
      <c r="TSG237" s="26"/>
      <c r="TSH237" s="26"/>
      <c r="TSI237" s="26"/>
      <c r="TSJ237" s="26"/>
      <c r="TSK237" s="26"/>
      <c r="TSL237" s="26"/>
      <c r="TSM237" s="26"/>
      <c r="TSN237" s="26"/>
      <c r="TSO237" s="26"/>
      <c r="TSP237" s="26"/>
      <c r="TSQ237" s="26"/>
      <c r="TSR237" s="26"/>
      <c r="TSS237" s="26"/>
      <c r="TST237" s="26"/>
      <c r="TSU237" s="26"/>
      <c r="TSV237" s="26"/>
      <c r="TSW237" s="26"/>
      <c r="TSX237" s="26"/>
      <c r="TSY237" s="26"/>
      <c r="TSZ237" s="26"/>
      <c r="TTA237" s="26"/>
      <c r="TTB237" s="26"/>
      <c r="TTC237" s="26"/>
      <c r="TTD237" s="26"/>
      <c r="TTE237" s="26"/>
      <c r="TTF237" s="26"/>
      <c r="TTG237" s="26"/>
      <c r="TTH237" s="26"/>
      <c r="TTI237" s="26"/>
      <c r="TTJ237" s="26"/>
      <c r="TTK237" s="26"/>
      <c r="TTL237" s="26"/>
      <c r="TTM237" s="26"/>
      <c r="TTN237" s="26"/>
      <c r="TTO237" s="26"/>
      <c r="TTP237" s="26"/>
      <c r="TTQ237" s="26"/>
      <c r="TTR237" s="26"/>
      <c r="TTS237" s="26"/>
      <c r="TTT237" s="26"/>
      <c r="TTU237" s="26"/>
      <c r="TTV237" s="26"/>
      <c r="TTW237" s="26"/>
      <c r="TTX237" s="26"/>
      <c r="TTY237" s="26"/>
      <c r="TTZ237" s="26"/>
      <c r="TUA237" s="26"/>
      <c r="TUB237" s="26"/>
      <c r="TUC237" s="26"/>
      <c r="TUD237" s="26"/>
      <c r="TUE237" s="26"/>
      <c r="TUF237" s="26"/>
      <c r="TUG237" s="26"/>
      <c r="TUH237" s="26"/>
      <c r="TUI237" s="26"/>
      <c r="TUJ237" s="26"/>
      <c r="TUK237" s="26"/>
      <c r="TUL237" s="26"/>
      <c r="TUM237" s="26"/>
      <c r="TUN237" s="26"/>
      <c r="TUO237" s="26"/>
      <c r="TUP237" s="26"/>
      <c r="TUQ237" s="26"/>
      <c r="TUR237" s="26"/>
      <c r="TUS237" s="26"/>
      <c r="TUT237" s="26"/>
      <c r="TUU237" s="26"/>
      <c r="TUV237" s="26"/>
      <c r="TUW237" s="26"/>
      <c r="TUX237" s="26"/>
      <c r="TUY237" s="26"/>
      <c r="TUZ237" s="26"/>
      <c r="TVA237" s="26"/>
      <c r="TVB237" s="26"/>
      <c r="TVC237" s="26"/>
      <c r="TVD237" s="26"/>
      <c r="TVE237" s="26"/>
      <c r="TVF237" s="26"/>
      <c r="TVG237" s="26"/>
      <c r="TVH237" s="26"/>
      <c r="TVI237" s="26"/>
      <c r="TVJ237" s="26"/>
      <c r="TVK237" s="26"/>
      <c r="TVL237" s="26"/>
      <c r="TVM237" s="26"/>
      <c r="TVN237" s="26"/>
      <c r="TVO237" s="26"/>
      <c r="TVP237" s="26"/>
      <c r="TVQ237" s="26"/>
      <c r="TVR237" s="26"/>
      <c r="TVS237" s="26"/>
      <c r="TVT237" s="26"/>
      <c r="TVU237" s="26"/>
      <c r="TVV237" s="26"/>
      <c r="TVW237" s="26"/>
      <c r="TVX237" s="26"/>
      <c r="TVY237" s="26"/>
      <c r="TVZ237" s="26"/>
      <c r="TWA237" s="26"/>
      <c r="TWB237" s="26"/>
      <c r="TWC237" s="26"/>
      <c r="TWD237" s="26"/>
      <c r="TWE237" s="26"/>
      <c r="TWF237" s="26"/>
      <c r="TWG237" s="26"/>
      <c r="TWH237" s="26"/>
      <c r="TWI237" s="26"/>
      <c r="TWJ237" s="26"/>
      <c r="TWK237" s="26"/>
      <c r="TWL237" s="26"/>
      <c r="TWM237" s="26"/>
      <c r="TWN237" s="26"/>
      <c r="TWO237" s="26"/>
      <c r="TWP237" s="26"/>
      <c r="TWQ237" s="26"/>
      <c r="TWR237" s="26"/>
      <c r="TWS237" s="26"/>
      <c r="TWT237" s="26"/>
      <c r="TWU237" s="26"/>
      <c r="TWV237" s="26"/>
      <c r="TWW237" s="26"/>
      <c r="TWX237" s="26"/>
      <c r="TWY237" s="26"/>
      <c r="TWZ237" s="26"/>
      <c r="TXA237" s="26"/>
      <c r="TXB237" s="26"/>
      <c r="TXC237" s="26"/>
      <c r="TXD237" s="26"/>
      <c r="TXE237" s="26"/>
      <c r="TXF237" s="26"/>
      <c r="TXG237" s="26"/>
      <c r="TXH237" s="26"/>
      <c r="TXI237" s="26"/>
      <c r="TXJ237" s="26"/>
      <c r="TXK237" s="26"/>
      <c r="TXL237" s="26"/>
      <c r="TXM237" s="26"/>
      <c r="TXN237" s="26"/>
      <c r="TXO237" s="26"/>
      <c r="TXP237" s="26"/>
      <c r="TXQ237" s="26"/>
      <c r="TXR237" s="26"/>
      <c r="TXS237" s="26"/>
      <c r="TXT237" s="26"/>
      <c r="TXU237" s="26"/>
      <c r="TXV237" s="26"/>
      <c r="TXW237" s="26"/>
      <c r="TXX237" s="26"/>
      <c r="TXY237" s="26"/>
      <c r="TXZ237" s="26"/>
      <c r="TYA237" s="26"/>
      <c r="TYB237" s="26"/>
      <c r="TYC237" s="26"/>
      <c r="TYD237" s="26"/>
      <c r="TYE237" s="26"/>
      <c r="TYF237" s="26"/>
      <c r="TYG237" s="26"/>
      <c r="TYH237" s="26"/>
      <c r="TYI237" s="26"/>
      <c r="TYJ237" s="26"/>
      <c r="TYK237" s="26"/>
      <c r="TYL237" s="26"/>
      <c r="TYM237" s="26"/>
      <c r="TYN237" s="26"/>
      <c r="TYO237" s="26"/>
      <c r="TYP237" s="26"/>
      <c r="TYQ237" s="26"/>
      <c r="TYR237" s="26"/>
      <c r="TYS237" s="26"/>
      <c r="TYT237" s="26"/>
      <c r="TYU237" s="26"/>
      <c r="TYV237" s="26"/>
      <c r="TYW237" s="26"/>
      <c r="TYX237" s="26"/>
      <c r="TYY237" s="26"/>
      <c r="TYZ237" s="26"/>
      <c r="TZA237" s="26"/>
      <c r="TZB237" s="26"/>
      <c r="TZC237" s="26"/>
      <c r="TZD237" s="26"/>
      <c r="TZE237" s="26"/>
      <c r="TZF237" s="26"/>
      <c r="TZG237" s="26"/>
      <c r="TZH237" s="26"/>
      <c r="TZI237" s="26"/>
      <c r="TZJ237" s="26"/>
      <c r="TZK237" s="26"/>
      <c r="TZL237" s="26"/>
      <c r="TZM237" s="26"/>
      <c r="TZN237" s="26"/>
      <c r="TZO237" s="26"/>
      <c r="TZP237" s="26"/>
      <c r="TZQ237" s="26"/>
      <c r="TZR237" s="26"/>
      <c r="TZS237" s="26"/>
      <c r="TZT237" s="26"/>
      <c r="TZU237" s="26"/>
      <c r="TZV237" s="26"/>
      <c r="TZW237" s="26"/>
      <c r="TZX237" s="26"/>
      <c r="TZY237" s="26"/>
      <c r="TZZ237" s="26"/>
      <c r="UAA237" s="26"/>
      <c r="UAB237" s="26"/>
      <c r="UAC237" s="26"/>
      <c r="UAD237" s="26"/>
      <c r="UAE237" s="26"/>
      <c r="UAF237" s="26"/>
      <c r="UAG237" s="26"/>
      <c r="UAH237" s="26"/>
      <c r="UAI237" s="26"/>
      <c r="UAJ237" s="26"/>
      <c r="UAK237" s="26"/>
      <c r="UAL237" s="26"/>
      <c r="UAM237" s="26"/>
      <c r="UAN237" s="26"/>
      <c r="UAO237" s="26"/>
      <c r="UAP237" s="26"/>
      <c r="UAQ237" s="26"/>
      <c r="UAR237" s="26"/>
      <c r="UAS237" s="26"/>
      <c r="UAT237" s="26"/>
      <c r="UAU237" s="26"/>
      <c r="UAV237" s="26"/>
      <c r="UAW237" s="26"/>
      <c r="UAX237" s="26"/>
      <c r="UAY237" s="26"/>
      <c r="UAZ237" s="26"/>
      <c r="UBA237" s="26"/>
      <c r="UBB237" s="26"/>
      <c r="UBC237" s="26"/>
      <c r="UBD237" s="26"/>
      <c r="UBE237" s="26"/>
      <c r="UBF237" s="26"/>
      <c r="UBG237" s="26"/>
      <c r="UBH237" s="26"/>
      <c r="UBI237" s="26"/>
      <c r="UBJ237" s="26"/>
      <c r="UBK237" s="26"/>
      <c r="UBL237" s="26"/>
      <c r="UBM237" s="26"/>
      <c r="UBN237" s="26"/>
      <c r="UBO237" s="26"/>
      <c r="UBP237" s="26"/>
      <c r="UBQ237" s="26"/>
      <c r="UBR237" s="26"/>
      <c r="UBS237" s="26"/>
      <c r="UBT237" s="26"/>
      <c r="UBU237" s="26"/>
      <c r="UBV237" s="26"/>
      <c r="UBW237" s="26"/>
      <c r="UBX237" s="26"/>
      <c r="UBY237" s="26"/>
      <c r="UBZ237" s="26"/>
      <c r="UCA237" s="26"/>
      <c r="UCB237" s="26"/>
      <c r="UCC237" s="26"/>
      <c r="UCD237" s="26"/>
      <c r="UCE237" s="26"/>
      <c r="UCF237" s="26"/>
      <c r="UCG237" s="26"/>
      <c r="UCH237" s="26"/>
      <c r="UCI237" s="26"/>
      <c r="UCJ237" s="26"/>
      <c r="UCK237" s="26"/>
      <c r="UCL237" s="26"/>
      <c r="UCM237" s="26"/>
      <c r="UCN237" s="26"/>
      <c r="UCO237" s="26"/>
      <c r="UCP237" s="26"/>
      <c r="UCQ237" s="26"/>
      <c r="UCR237" s="26"/>
      <c r="UCS237" s="26"/>
      <c r="UCT237" s="26"/>
      <c r="UCU237" s="26"/>
      <c r="UCV237" s="26"/>
      <c r="UCW237" s="26"/>
      <c r="UCX237" s="26"/>
      <c r="UCY237" s="26"/>
      <c r="UCZ237" s="26"/>
      <c r="UDA237" s="26"/>
      <c r="UDB237" s="26"/>
      <c r="UDC237" s="26"/>
      <c r="UDD237" s="26"/>
      <c r="UDE237" s="26"/>
      <c r="UDF237" s="26"/>
      <c r="UDG237" s="26"/>
      <c r="UDH237" s="26"/>
      <c r="UDI237" s="26"/>
      <c r="UDJ237" s="26"/>
      <c r="UDK237" s="26"/>
      <c r="UDL237" s="26"/>
      <c r="UDM237" s="26"/>
      <c r="UDN237" s="26"/>
      <c r="UDO237" s="26"/>
      <c r="UDP237" s="26"/>
      <c r="UDQ237" s="26"/>
      <c r="UDR237" s="26"/>
      <c r="UDS237" s="26"/>
      <c r="UDT237" s="26"/>
      <c r="UDU237" s="26"/>
      <c r="UDV237" s="26"/>
      <c r="UDW237" s="26"/>
      <c r="UDX237" s="26"/>
      <c r="UDY237" s="26"/>
      <c r="UDZ237" s="26"/>
      <c r="UEA237" s="26"/>
      <c r="UEB237" s="26"/>
      <c r="UEC237" s="26"/>
      <c r="UED237" s="26"/>
      <c r="UEE237" s="26"/>
      <c r="UEF237" s="26"/>
      <c r="UEG237" s="26"/>
      <c r="UEH237" s="26"/>
      <c r="UEI237" s="26"/>
      <c r="UEJ237" s="26"/>
      <c r="UEK237" s="26"/>
      <c r="UEL237" s="26"/>
      <c r="UEM237" s="26"/>
      <c r="UEN237" s="26"/>
      <c r="UEO237" s="26"/>
      <c r="UEP237" s="26"/>
      <c r="UEQ237" s="26"/>
      <c r="UER237" s="26"/>
      <c r="UES237" s="26"/>
      <c r="UET237" s="26"/>
      <c r="UEU237" s="26"/>
      <c r="UEV237" s="26"/>
      <c r="UEW237" s="26"/>
      <c r="UEX237" s="26"/>
      <c r="UEY237" s="26"/>
      <c r="UEZ237" s="26"/>
      <c r="UFA237" s="26"/>
      <c r="UFB237" s="26"/>
      <c r="UFC237" s="26"/>
      <c r="UFD237" s="26"/>
      <c r="UFE237" s="26"/>
      <c r="UFF237" s="26"/>
      <c r="UFG237" s="26"/>
      <c r="UFH237" s="26"/>
      <c r="UFI237" s="26"/>
      <c r="UFJ237" s="26"/>
      <c r="UFK237" s="26"/>
      <c r="UFL237" s="26"/>
      <c r="UFM237" s="26"/>
      <c r="UFN237" s="26"/>
      <c r="UFO237" s="26"/>
      <c r="UFP237" s="26"/>
      <c r="UFQ237" s="26"/>
      <c r="UFR237" s="26"/>
      <c r="UFS237" s="26"/>
      <c r="UFT237" s="26"/>
      <c r="UFU237" s="26"/>
      <c r="UFV237" s="26"/>
      <c r="UFW237" s="26"/>
      <c r="UFX237" s="26"/>
      <c r="UFY237" s="26"/>
      <c r="UFZ237" s="26"/>
      <c r="UGA237" s="26"/>
      <c r="UGB237" s="26"/>
      <c r="UGC237" s="26"/>
      <c r="UGD237" s="26"/>
      <c r="UGE237" s="26"/>
      <c r="UGF237" s="26"/>
      <c r="UGG237" s="26"/>
      <c r="UGH237" s="26"/>
      <c r="UGI237" s="26"/>
      <c r="UGJ237" s="26"/>
      <c r="UGK237" s="26"/>
      <c r="UGL237" s="26"/>
      <c r="UGM237" s="26"/>
      <c r="UGN237" s="26"/>
      <c r="UGO237" s="26"/>
      <c r="UGP237" s="26"/>
      <c r="UGQ237" s="26"/>
      <c r="UGR237" s="26"/>
      <c r="UGS237" s="26"/>
      <c r="UGT237" s="26"/>
      <c r="UGU237" s="26"/>
      <c r="UGV237" s="26"/>
      <c r="UGW237" s="26"/>
      <c r="UGX237" s="26"/>
      <c r="UGY237" s="26"/>
      <c r="UGZ237" s="26"/>
      <c r="UHA237" s="26"/>
      <c r="UHB237" s="26"/>
      <c r="UHC237" s="26"/>
      <c r="UHD237" s="26"/>
      <c r="UHE237" s="26"/>
      <c r="UHF237" s="26"/>
      <c r="UHG237" s="26"/>
      <c r="UHH237" s="26"/>
      <c r="UHI237" s="26"/>
      <c r="UHJ237" s="26"/>
      <c r="UHK237" s="26"/>
      <c r="UHL237" s="26"/>
      <c r="UHM237" s="26"/>
      <c r="UHN237" s="26"/>
      <c r="UHO237" s="26"/>
      <c r="UHP237" s="26"/>
      <c r="UHQ237" s="26"/>
      <c r="UHR237" s="26"/>
      <c r="UHS237" s="26"/>
      <c r="UHT237" s="26"/>
      <c r="UHU237" s="26"/>
      <c r="UHV237" s="26"/>
      <c r="UHW237" s="26"/>
      <c r="UHX237" s="26"/>
      <c r="UHY237" s="26"/>
      <c r="UHZ237" s="26"/>
      <c r="UIA237" s="26"/>
      <c r="UIB237" s="26"/>
      <c r="UIC237" s="26"/>
      <c r="UID237" s="26"/>
      <c r="UIE237" s="26"/>
      <c r="UIF237" s="26"/>
      <c r="UIG237" s="26"/>
      <c r="UIH237" s="26"/>
      <c r="UII237" s="26"/>
      <c r="UIJ237" s="26"/>
      <c r="UIK237" s="26"/>
      <c r="UIL237" s="26"/>
      <c r="UIM237" s="26"/>
      <c r="UIN237" s="26"/>
      <c r="UIO237" s="26"/>
      <c r="UIP237" s="26"/>
      <c r="UIQ237" s="26"/>
      <c r="UIR237" s="26"/>
      <c r="UIS237" s="26"/>
      <c r="UIT237" s="26"/>
      <c r="UIU237" s="26"/>
      <c r="UIV237" s="26"/>
      <c r="UIW237" s="26"/>
      <c r="UIX237" s="26"/>
      <c r="UIY237" s="26"/>
      <c r="UIZ237" s="26"/>
      <c r="UJA237" s="26"/>
      <c r="UJB237" s="26"/>
      <c r="UJC237" s="26"/>
      <c r="UJD237" s="26"/>
      <c r="UJE237" s="26"/>
      <c r="UJF237" s="26"/>
      <c r="UJG237" s="26"/>
      <c r="UJH237" s="26"/>
      <c r="UJI237" s="26"/>
      <c r="UJJ237" s="26"/>
      <c r="UJK237" s="26"/>
      <c r="UJL237" s="26"/>
      <c r="UJM237" s="26"/>
      <c r="UJN237" s="26"/>
      <c r="UJO237" s="26"/>
      <c r="UJP237" s="26"/>
      <c r="UJQ237" s="26"/>
      <c r="UJR237" s="26"/>
      <c r="UJS237" s="26"/>
      <c r="UJT237" s="26"/>
      <c r="UJU237" s="26"/>
      <c r="UJV237" s="26"/>
      <c r="UJW237" s="26"/>
      <c r="UJX237" s="26"/>
      <c r="UJY237" s="26"/>
      <c r="UJZ237" s="26"/>
      <c r="UKA237" s="26"/>
      <c r="UKB237" s="26"/>
      <c r="UKC237" s="26"/>
      <c r="UKD237" s="26"/>
      <c r="UKE237" s="26"/>
      <c r="UKF237" s="26"/>
      <c r="UKG237" s="26"/>
      <c r="UKH237" s="26"/>
      <c r="UKI237" s="26"/>
      <c r="UKJ237" s="26"/>
      <c r="UKK237" s="26"/>
      <c r="UKL237" s="26"/>
      <c r="UKM237" s="26"/>
      <c r="UKN237" s="26"/>
      <c r="UKO237" s="26"/>
      <c r="UKP237" s="26"/>
      <c r="UKQ237" s="26"/>
      <c r="UKR237" s="26"/>
      <c r="UKS237" s="26"/>
      <c r="UKT237" s="26"/>
      <c r="UKU237" s="26"/>
      <c r="UKV237" s="26"/>
      <c r="UKW237" s="26"/>
      <c r="UKX237" s="26"/>
      <c r="UKY237" s="26"/>
      <c r="UKZ237" s="26"/>
      <c r="ULA237" s="26"/>
      <c r="ULB237" s="26"/>
      <c r="ULC237" s="26"/>
      <c r="ULD237" s="26"/>
      <c r="ULE237" s="26"/>
      <c r="ULF237" s="26"/>
      <c r="ULG237" s="26"/>
      <c r="ULH237" s="26"/>
      <c r="ULI237" s="26"/>
      <c r="ULJ237" s="26"/>
      <c r="ULK237" s="26"/>
      <c r="ULL237" s="26"/>
      <c r="ULM237" s="26"/>
      <c r="ULN237" s="26"/>
      <c r="ULO237" s="26"/>
      <c r="ULP237" s="26"/>
      <c r="ULQ237" s="26"/>
      <c r="ULR237" s="26"/>
      <c r="ULS237" s="26"/>
      <c r="ULT237" s="26"/>
      <c r="ULU237" s="26"/>
      <c r="ULV237" s="26"/>
      <c r="ULW237" s="26"/>
      <c r="ULX237" s="26"/>
      <c r="ULY237" s="26"/>
      <c r="ULZ237" s="26"/>
      <c r="UMA237" s="26"/>
      <c r="UMB237" s="26"/>
      <c r="UMC237" s="26"/>
      <c r="UMD237" s="26"/>
      <c r="UME237" s="26"/>
      <c r="UMF237" s="26"/>
      <c r="UMG237" s="26"/>
      <c r="UMH237" s="26"/>
      <c r="UMI237" s="26"/>
      <c r="UMJ237" s="26"/>
      <c r="UMK237" s="26"/>
      <c r="UML237" s="26"/>
      <c r="UMM237" s="26"/>
      <c r="UMN237" s="26"/>
      <c r="UMO237" s="26"/>
      <c r="UMP237" s="26"/>
      <c r="UMQ237" s="26"/>
      <c r="UMR237" s="26"/>
      <c r="UMS237" s="26"/>
      <c r="UMT237" s="26"/>
      <c r="UMU237" s="26"/>
      <c r="UMV237" s="26"/>
      <c r="UMW237" s="26"/>
      <c r="UMX237" s="26"/>
      <c r="UMY237" s="26"/>
      <c r="UMZ237" s="26"/>
      <c r="UNA237" s="26"/>
      <c r="UNB237" s="26"/>
      <c r="UNC237" s="26"/>
      <c r="UND237" s="26"/>
      <c r="UNE237" s="26"/>
      <c r="UNF237" s="26"/>
      <c r="UNG237" s="26"/>
      <c r="UNH237" s="26"/>
      <c r="UNI237" s="26"/>
      <c r="UNJ237" s="26"/>
      <c r="UNK237" s="26"/>
      <c r="UNL237" s="26"/>
      <c r="UNM237" s="26"/>
      <c r="UNN237" s="26"/>
      <c r="UNO237" s="26"/>
      <c r="UNP237" s="26"/>
      <c r="UNQ237" s="26"/>
      <c r="UNR237" s="26"/>
      <c r="UNS237" s="26"/>
      <c r="UNT237" s="26"/>
      <c r="UNU237" s="26"/>
      <c r="UNV237" s="26"/>
      <c r="UNW237" s="26"/>
      <c r="UNX237" s="26"/>
      <c r="UNY237" s="26"/>
      <c r="UNZ237" s="26"/>
      <c r="UOA237" s="26"/>
      <c r="UOB237" s="26"/>
      <c r="UOC237" s="26"/>
      <c r="UOD237" s="26"/>
      <c r="UOE237" s="26"/>
      <c r="UOF237" s="26"/>
      <c r="UOG237" s="26"/>
      <c r="UOH237" s="26"/>
      <c r="UOI237" s="26"/>
      <c r="UOJ237" s="26"/>
      <c r="UOK237" s="26"/>
      <c r="UOL237" s="26"/>
      <c r="UOM237" s="26"/>
      <c r="UON237" s="26"/>
      <c r="UOO237" s="26"/>
      <c r="UOP237" s="26"/>
      <c r="UOQ237" s="26"/>
      <c r="UOR237" s="26"/>
      <c r="UOS237" s="26"/>
      <c r="UOT237" s="26"/>
      <c r="UOU237" s="26"/>
      <c r="UOV237" s="26"/>
      <c r="UOW237" s="26"/>
      <c r="UOX237" s="26"/>
      <c r="UOY237" s="26"/>
      <c r="UOZ237" s="26"/>
      <c r="UPA237" s="26"/>
      <c r="UPB237" s="26"/>
      <c r="UPC237" s="26"/>
      <c r="UPD237" s="26"/>
      <c r="UPE237" s="26"/>
      <c r="UPF237" s="26"/>
      <c r="UPG237" s="26"/>
      <c r="UPH237" s="26"/>
      <c r="UPI237" s="26"/>
      <c r="UPJ237" s="26"/>
      <c r="UPK237" s="26"/>
      <c r="UPL237" s="26"/>
      <c r="UPM237" s="26"/>
      <c r="UPN237" s="26"/>
      <c r="UPO237" s="26"/>
      <c r="UPP237" s="26"/>
      <c r="UPQ237" s="26"/>
      <c r="UPR237" s="26"/>
      <c r="UPS237" s="26"/>
      <c r="UPT237" s="26"/>
      <c r="UPU237" s="26"/>
      <c r="UPV237" s="26"/>
      <c r="UPW237" s="26"/>
      <c r="UPX237" s="26"/>
      <c r="UPY237" s="26"/>
      <c r="UPZ237" s="26"/>
      <c r="UQA237" s="26"/>
      <c r="UQB237" s="26"/>
      <c r="UQC237" s="26"/>
      <c r="UQD237" s="26"/>
      <c r="UQE237" s="26"/>
      <c r="UQF237" s="26"/>
      <c r="UQG237" s="26"/>
      <c r="UQH237" s="26"/>
      <c r="UQI237" s="26"/>
      <c r="UQJ237" s="26"/>
      <c r="UQK237" s="26"/>
      <c r="UQL237" s="26"/>
      <c r="UQM237" s="26"/>
      <c r="UQN237" s="26"/>
      <c r="UQO237" s="26"/>
      <c r="UQP237" s="26"/>
      <c r="UQQ237" s="26"/>
      <c r="UQR237" s="26"/>
      <c r="UQS237" s="26"/>
      <c r="UQT237" s="26"/>
      <c r="UQU237" s="26"/>
      <c r="UQV237" s="26"/>
      <c r="UQW237" s="26"/>
      <c r="UQX237" s="26"/>
      <c r="UQY237" s="26"/>
      <c r="UQZ237" s="26"/>
      <c r="URA237" s="26"/>
      <c r="URB237" s="26"/>
      <c r="URC237" s="26"/>
      <c r="URD237" s="26"/>
      <c r="URE237" s="26"/>
      <c r="URF237" s="26"/>
      <c r="URG237" s="26"/>
      <c r="URH237" s="26"/>
      <c r="URI237" s="26"/>
      <c r="URJ237" s="26"/>
      <c r="URK237" s="26"/>
      <c r="URL237" s="26"/>
      <c r="URM237" s="26"/>
      <c r="URN237" s="26"/>
      <c r="URO237" s="26"/>
      <c r="URP237" s="26"/>
      <c r="URQ237" s="26"/>
      <c r="URR237" s="26"/>
      <c r="URS237" s="26"/>
      <c r="URT237" s="26"/>
      <c r="URU237" s="26"/>
      <c r="URV237" s="26"/>
      <c r="URW237" s="26"/>
      <c r="URX237" s="26"/>
      <c r="URY237" s="26"/>
      <c r="URZ237" s="26"/>
      <c r="USA237" s="26"/>
      <c r="USB237" s="26"/>
      <c r="USC237" s="26"/>
      <c r="USD237" s="26"/>
      <c r="USE237" s="26"/>
      <c r="USF237" s="26"/>
      <c r="USG237" s="26"/>
      <c r="USH237" s="26"/>
      <c r="USI237" s="26"/>
      <c r="USJ237" s="26"/>
      <c r="USK237" s="26"/>
      <c r="USL237" s="26"/>
      <c r="USM237" s="26"/>
      <c r="USN237" s="26"/>
      <c r="USO237" s="26"/>
      <c r="USP237" s="26"/>
      <c r="USQ237" s="26"/>
      <c r="USR237" s="26"/>
      <c r="USS237" s="26"/>
      <c r="UST237" s="26"/>
      <c r="USU237" s="26"/>
      <c r="USV237" s="26"/>
      <c r="USW237" s="26"/>
      <c r="USX237" s="26"/>
      <c r="USY237" s="26"/>
      <c r="USZ237" s="26"/>
      <c r="UTA237" s="26"/>
      <c r="UTB237" s="26"/>
      <c r="UTC237" s="26"/>
      <c r="UTD237" s="26"/>
      <c r="UTE237" s="26"/>
      <c r="UTF237" s="26"/>
      <c r="UTG237" s="26"/>
      <c r="UTH237" s="26"/>
      <c r="UTI237" s="26"/>
      <c r="UTJ237" s="26"/>
      <c r="UTK237" s="26"/>
      <c r="UTL237" s="26"/>
      <c r="UTM237" s="26"/>
      <c r="UTN237" s="26"/>
      <c r="UTO237" s="26"/>
      <c r="UTP237" s="26"/>
      <c r="UTQ237" s="26"/>
      <c r="UTR237" s="26"/>
      <c r="UTS237" s="26"/>
      <c r="UTT237" s="26"/>
      <c r="UTU237" s="26"/>
      <c r="UTV237" s="26"/>
      <c r="UTW237" s="26"/>
      <c r="UTX237" s="26"/>
      <c r="UTY237" s="26"/>
      <c r="UTZ237" s="26"/>
      <c r="UUA237" s="26"/>
      <c r="UUB237" s="26"/>
      <c r="UUC237" s="26"/>
      <c r="UUD237" s="26"/>
      <c r="UUE237" s="26"/>
      <c r="UUF237" s="26"/>
      <c r="UUG237" s="26"/>
      <c r="UUH237" s="26"/>
      <c r="UUI237" s="26"/>
      <c r="UUJ237" s="26"/>
      <c r="UUK237" s="26"/>
      <c r="UUL237" s="26"/>
      <c r="UUM237" s="26"/>
      <c r="UUN237" s="26"/>
      <c r="UUO237" s="26"/>
      <c r="UUP237" s="26"/>
      <c r="UUQ237" s="26"/>
      <c r="UUR237" s="26"/>
      <c r="UUS237" s="26"/>
      <c r="UUT237" s="26"/>
      <c r="UUU237" s="26"/>
      <c r="UUV237" s="26"/>
      <c r="UUW237" s="26"/>
      <c r="UUX237" s="26"/>
      <c r="UUY237" s="26"/>
      <c r="UUZ237" s="26"/>
      <c r="UVA237" s="26"/>
      <c r="UVB237" s="26"/>
      <c r="UVC237" s="26"/>
      <c r="UVD237" s="26"/>
      <c r="UVE237" s="26"/>
      <c r="UVF237" s="26"/>
      <c r="UVG237" s="26"/>
      <c r="UVH237" s="26"/>
      <c r="UVI237" s="26"/>
      <c r="UVJ237" s="26"/>
      <c r="UVK237" s="26"/>
      <c r="UVL237" s="26"/>
      <c r="UVM237" s="26"/>
      <c r="UVN237" s="26"/>
      <c r="UVO237" s="26"/>
      <c r="UVP237" s="26"/>
      <c r="UVQ237" s="26"/>
      <c r="UVR237" s="26"/>
      <c r="UVS237" s="26"/>
      <c r="UVT237" s="26"/>
      <c r="UVU237" s="26"/>
      <c r="UVV237" s="26"/>
      <c r="UVW237" s="26"/>
      <c r="UVX237" s="26"/>
      <c r="UVY237" s="26"/>
      <c r="UVZ237" s="26"/>
      <c r="UWA237" s="26"/>
      <c r="UWB237" s="26"/>
      <c r="UWC237" s="26"/>
      <c r="UWD237" s="26"/>
      <c r="UWE237" s="26"/>
      <c r="UWF237" s="26"/>
      <c r="UWG237" s="26"/>
      <c r="UWH237" s="26"/>
      <c r="UWI237" s="26"/>
      <c r="UWJ237" s="26"/>
      <c r="UWK237" s="26"/>
      <c r="UWL237" s="26"/>
      <c r="UWM237" s="26"/>
      <c r="UWN237" s="26"/>
      <c r="UWO237" s="26"/>
      <c r="UWP237" s="26"/>
      <c r="UWQ237" s="26"/>
      <c r="UWR237" s="26"/>
      <c r="UWS237" s="26"/>
      <c r="UWT237" s="26"/>
      <c r="UWU237" s="26"/>
      <c r="UWV237" s="26"/>
      <c r="UWW237" s="26"/>
      <c r="UWX237" s="26"/>
      <c r="UWY237" s="26"/>
      <c r="UWZ237" s="26"/>
      <c r="UXA237" s="26"/>
      <c r="UXB237" s="26"/>
      <c r="UXC237" s="26"/>
      <c r="UXD237" s="26"/>
      <c r="UXE237" s="26"/>
      <c r="UXF237" s="26"/>
      <c r="UXG237" s="26"/>
      <c r="UXH237" s="26"/>
      <c r="UXI237" s="26"/>
      <c r="UXJ237" s="26"/>
      <c r="UXK237" s="26"/>
      <c r="UXL237" s="26"/>
      <c r="UXM237" s="26"/>
      <c r="UXN237" s="26"/>
      <c r="UXO237" s="26"/>
      <c r="UXP237" s="26"/>
      <c r="UXQ237" s="26"/>
      <c r="UXR237" s="26"/>
      <c r="UXS237" s="26"/>
      <c r="UXT237" s="26"/>
      <c r="UXU237" s="26"/>
      <c r="UXV237" s="26"/>
      <c r="UXW237" s="26"/>
      <c r="UXX237" s="26"/>
      <c r="UXY237" s="26"/>
      <c r="UXZ237" s="26"/>
      <c r="UYA237" s="26"/>
      <c r="UYB237" s="26"/>
      <c r="UYC237" s="26"/>
      <c r="UYD237" s="26"/>
      <c r="UYE237" s="26"/>
      <c r="UYF237" s="26"/>
      <c r="UYG237" s="26"/>
      <c r="UYH237" s="26"/>
      <c r="UYI237" s="26"/>
      <c r="UYJ237" s="26"/>
      <c r="UYK237" s="26"/>
      <c r="UYL237" s="26"/>
      <c r="UYM237" s="26"/>
      <c r="UYN237" s="26"/>
      <c r="UYO237" s="26"/>
      <c r="UYP237" s="26"/>
      <c r="UYQ237" s="26"/>
      <c r="UYR237" s="26"/>
      <c r="UYS237" s="26"/>
      <c r="UYT237" s="26"/>
      <c r="UYU237" s="26"/>
      <c r="UYV237" s="26"/>
      <c r="UYW237" s="26"/>
      <c r="UYX237" s="26"/>
      <c r="UYY237" s="26"/>
      <c r="UYZ237" s="26"/>
      <c r="UZA237" s="26"/>
      <c r="UZB237" s="26"/>
      <c r="UZC237" s="26"/>
      <c r="UZD237" s="26"/>
      <c r="UZE237" s="26"/>
      <c r="UZF237" s="26"/>
      <c r="UZG237" s="26"/>
      <c r="UZH237" s="26"/>
      <c r="UZI237" s="26"/>
      <c r="UZJ237" s="26"/>
      <c r="UZK237" s="26"/>
      <c r="UZL237" s="26"/>
      <c r="UZM237" s="26"/>
      <c r="UZN237" s="26"/>
      <c r="UZO237" s="26"/>
      <c r="UZP237" s="26"/>
      <c r="UZQ237" s="26"/>
      <c r="UZR237" s="26"/>
      <c r="UZS237" s="26"/>
      <c r="UZT237" s="26"/>
      <c r="UZU237" s="26"/>
      <c r="UZV237" s="26"/>
      <c r="UZW237" s="26"/>
      <c r="UZX237" s="26"/>
      <c r="UZY237" s="26"/>
      <c r="UZZ237" s="26"/>
      <c r="VAA237" s="26"/>
      <c r="VAB237" s="26"/>
      <c r="VAC237" s="26"/>
      <c r="VAD237" s="26"/>
      <c r="VAE237" s="26"/>
      <c r="VAF237" s="26"/>
      <c r="VAG237" s="26"/>
      <c r="VAH237" s="26"/>
      <c r="VAI237" s="26"/>
      <c r="VAJ237" s="26"/>
      <c r="VAK237" s="26"/>
      <c r="VAL237" s="26"/>
      <c r="VAM237" s="26"/>
      <c r="VAN237" s="26"/>
      <c r="VAO237" s="26"/>
      <c r="VAP237" s="26"/>
      <c r="VAQ237" s="26"/>
      <c r="VAR237" s="26"/>
      <c r="VAS237" s="26"/>
      <c r="VAT237" s="26"/>
      <c r="VAU237" s="26"/>
      <c r="VAV237" s="26"/>
      <c r="VAW237" s="26"/>
      <c r="VAX237" s="26"/>
      <c r="VAY237" s="26"/>
      <c r="VAZ237" s="26"/>
      <c r="VBA237" s="26"/>
      <c r="VBB237" s="26"/>
      <c r="VBC237" s="26"/>
      <c r="VBD237" s="26"/>
      <c r="VBE237" s="26"/>
      <c r="VBF237" s="26"/>
      <c r="VBG237" s="26"/>
      <c r="VBH237" s="26"/>
      <c r="VBI237" s="26"/>
      <c r="VBJ237" s="26"/>
      <c r="VBK237" s="26"/>
      <c r="VBL237" s="26"/>
      <c r="VBM237" s="26"/>
      <c r="VBN237" s="26"/>
      <c r="VBO237" s="26"/>
      <c r="VBP237" s="26"/>
      <c r="VBQ237" s="26"/>
      <c r="VBR237" s="26"/>
      <c r="VBS237" s="26"/>
      <c r="VBT237" s="26"/>
      <c r="VBU237" s="26"/>
      <c r="VBV237" s="26"/>
      <c r="VBW237" s="26"/>
      <c r="VBX237" s="26"/>
      <c r="VBY237" s="26"/>
      <c r="VBZ237" s="26"/>
      <c r="VCA237" s="26"/>
      <c r="VCB237" s="26"/>
      <c r="VCC237" s="26"/>
      <c r="VCD237" s="26"/>
      <c r="VCE237" s="26"/>
      <c r="VCF237" s="26"/>
      <c r="VCG237" s="26"/>
      <c r="VCH237" s="26"/>
      <c r="VCI237" s="26"/>
      <c r="VCJ237" s="26"/>
      <c r="VCK237" s="26"/>
      <c r="VCL237" s="26"/>
      <c r="VCM237" s="26"/>
      <c r="VCN237" s="26"/>
      <c r="VCO237" s="26"/>
      <c r="VCP237" s="26"/>
      <c r="VCQ237" s="26"/>
      <c r="VCR237" s="26"/>
      <c r="VCS237" s="26"/>
      <c r="VCT237" s="26"/>
      <c r="VCU237" s="26"/>
      <c r="VCV237" s="26"/>
      <c r="VCW237" s="26"/>
      <c r="VCX237" s="26"/>
      <c r="VCY237" s="26"/>
      <c r="VCZ237" s="26"/>
      <c r="VDA237" s="26"/>
      <c r="VDB237" s="26"/>
      <c r="VDC237" s="26"/>
      <c r="VDD237" s="26"/>
      <c r="VDE237" s="26"/>
      <c r="VDF237" s="26"/>
      <c r="VDG237" s="26"/>
      <c r="VDH237" s="26"/>
      <c r="VDI237" s="26"/>
      <c r="VDJ237" s="26"/>
      <c r="VDK237" s="26"/>
      <c r="VDL237" s="26"/>
      <c r="VDM237" s="26"/>
      <c r="VDN237" s="26"/>
      <c r="VDO237" s="26"/>
      <c r="VDP237" s="26"/>
      <c r="VDQ237" s="26"/>
      <c r="VDR237" s="26"/>
      <c r="VDS237" s="26"/>
      <c r="VDT237" s="26"/>
      <c r="VDU237" s="26"/>
      <c r="VDV237" s="26"/>
      <c r="VDW237" s="26"/>
      <c r="VDX237" s="26"/>
      <c r="VDY237" s="26"/>
      <c r="VDZ237" s="26"/>
      <c r="VEA237" s="26"/>
      <c r="VEB237" s="26"/>
      <c r="VEC237" s="26"/>
      <c r="VED237" s="26"/>
      <c r="VEE237" s="26"/>
      <c r="VEF237" s="26"/>
      <c r="VEG237" s="26"/>
      <c r="VEH237" s="26"/>
      <c r="VEI237" s="26"/>
      <c r="VEJ237" s="26"/>
      <c r="VEK237" s="26"/>
      <c r="VEL237" s="26"/>
      <c r="VEM237" s="26"/>
      <c r="VEN237" s="26"/>
      <c r="VEO237" s="26"/>
      <c r="VEP237" s="26"/>
      <c r="VEQ237" s="26"/>
      <c r="VER237" s="26"/>
      <c r="VES237" s="26"/>
      <c r="VET237" s="26"/>
      <c r="VEU237" s="26"/>
      <c r="VEV237" s="26"/>
      <c r="VEW237" s="26"/>
      <c r="VEX237" s="26"/>
      <c r="VEY237" s="26"/>
      <c r="VEZ237" s="26"/>
      <c r="VFA237" s="26"/>
      <c r="VFB237" s="26"/>
      <c r="VFC237" s="26"/>
      <c r="VFD237" s="26"/>
      <c r="VFE237" s="26"/>
      <c r="VFF237" s="26"/>
      <c r="VFG237" s="26"/>
      <c r="VFH237" s="26"/>
      <c r="VFI237" s="26"/>
      <c r="VFJ237" s="26"/>
      <c r="VFK237" s="26"/>
      <c r="VFL237" s="26"/>
      <c r="VFM237" s="26"/>
      <c r="VFN237" s="26"/>
      <c r="VFO237" s="26"/>
      <c r="VFP237" s="26"/>
      <c r="VFQ237" s="26"/>
      <c r="VFR237" s="26"/>
      <c r="VFS237" s="26"/>
      <c r="VFT237" s="26"/>
      <c r="VFU237" s="26"/>
      <c r="VFV237" s="26"/>
      <c r="VFW237" s="26"/>
      <c r="VFX237" s="26"/>
      <c r="VFY237" s="26"/>
      <c r="VFZ237" s="26"/>
      <c r="VGA237" s="26"/>
      <c r="VGB237" s="26"/>
      <c r="VGC237" s="26"/>
      <c r="VGD237" s="26"/>
      <c r="VGE237" s="26"/>
      <c r="VGF237" s="26"/>
      <c r="VGG237" s="26"/>
      <c r="VGH237" s="26"/>
      <c r="VGI237" s="26"/>
      <c r="VGJ237" s="26"/>
      <c r="VGK237" s="26"/>
      <c r="VGL237" s="26"/>
      <c r="VGM237" s="26"/>
      <c r="VGN237" s="26"/>
      <c r="VGO237" s="26"/>
      <c r="VGP237" s="26"/>
      <c r="VGQ237" s="26"/>
      <c r="VGR237" s="26"/>
      <c r="VGS237" s="26"/>
      <c r="VGT237" s="26"/>
      <c r="VGU237" s="26"/>
      <c r="VGV237" s="26"/>
      <c r="VGW237" s="26"/>
      <c r="VGX237" s="26"/>
      <c r="VGY237" s="26"/>
      <c r="VGZ237" s="26"/>
      <c r="VHA237" s="26"/>
      <c r="VHB237" s="26"/>
      <c r="VHC237" s="26"/>
      <c r="VHD237" s="26"/>
      <c r="VHE237" s="26"/>
      <c r="VHF237" s="26"/>
      <c r="VHG237" s="26"/>
      <c r="VHH237" s="26"/>
      <c r="VHI237" s="26"/>
      <c r="VHJ237" s="26"/>
      <c r="VHK237" s="26"/>
      <c r="VHL237" s="26"/>
      <c r="VHM237" s="26"/>
      <c r="VHN237" s="26"/>
      <c r="VHO237" s="26"/>
      <c r="VHP237" s="26"/>
      <c r="VHQ237" s="26"/>
      <c r="VHR237" s="26"/>
      <c r="VHS237" s="26"/>
      <c r="VHT237" s="26"/>
      <c r="VHU237" s="26"/>
      <c r="VHV237" s="26"/>
      <c r="VHW237" s="26"/>
      <c r="VHX237" s="26"/>
      <c r="VHY237" s="26"/>
      <c r="VHZ237" s="26"/>
      <c r="VIA237" s="26"/>
      <c r="VIB237" s="26"/>
      <c r="VIC237" s="26"/>
      <c r="VID237" s="26"/>
      <c r="VIE237" s="26"/>
      <c r="VIF237" s="26"/>
      <c r="VIG237" s="26"/>
      <c r="VIH237" s="26"/>
      <c r="VII237" s="26"/>
      <c r="VIJ237" s="26"/>
      <c r="VIK237" s="26"/>
      <c r="VIL237" s="26"/>
      <c r="VIM237" s="26"/>
      <c r="VIN237" s="26"/>
      <c r="VIO237" s="26"/>
      <c r="VIP237" s="26"/>
      <c r="VIQ237" s="26"/>
      <c r="VIR237" s="26"/>
      <c r="VIS237" s="26"/>
      <c r="VIT237" s="26"/>
      <c r="VIU237" s="26"/>
      <c r="VIV237" s="26"/>
      <c r="VIW237" s="26"/>
      <c r="VIX237" s="26"/>
      <c r="VIY237" s="26"/>
      <c r="VIZ237" s="26"/>
      <c r="VJA237" s="26"/>
      <c r="VJB237" s="26"/>
      <c r="VJC237" s="26"/>
      <c r="VJD237" s="26"/>
      <c r="VJE237" s="26"/>
      <c r="VJF237" s="26"/>
      <c r="VJG237" s="26"/>
      <c r="VJH237" s="26"/>
      <c r="VJI237" s="26"/>
      <c r="VJJ237" s="26"/>
      <c r="VJK237" s="26"/>
      <c r="VJL237" s="26"/>
      <c r="VJM237" s="26"/>
      <c r="VJN237" s="26"/>
      <c r="VJO237" s="26"/>
      <c r="VJP237" s="26"/>
      <c r="VJQ237" s="26"/>
      <c r="VJR237" s="26"/>
      <c r="VJS237" s="26"/>
      <c r="VJT237" s="26"/>
      <c r="VJU237" s="26"/>
      <c r="VJV237" s="26"/>
      <c r="VJW237" s="26"/>
      <c r="VJX237" s="26"/>
      <c r="VJY237" s="26"/>
      <c r="VJZ237" s="26"/>
      <c r="VKA237" s="26"/>
      <c r="VKB237" s="26"/>
      <c r="VKC237" s="26"/>
      <c r="VKD237" s="26"/>
      <c r="VKE237" s="26"/>
      <c r="VKF237" s="26"/>
      <c r="VKG237" s="26"/>
      <c r="VKH237" s="26"/>
      <c r="VKI237" s="26"/>
      <c r="VKJ237" s="26"/>
      <c r="VKK237" s="26"/>
      <c r="VKL237" s="26"/>
      <c r="VKM237" s="26"/>
      <c r="VKN237" s="26"/>
      <c r="VKO237" s="26"/>
      <c r="VKP237" s="26"/>
      <c r="VKQ237" s="26"/>
      <c r="VKR237" s="26"/>
      <c r="VKS237" s="26"/>
      <c r="VKT237" s="26"/>
      <c r="VKU237" s="26"/>
      <c r="VKV237" s="26"/>
      <c r="VKW237" s="26"/>
      <c r="VKX237" s="26"/>
      <c r="VKY237" s="26"/>
      <c r="VKZ237" s="26"/>
      <c r="VLA237" s="26"/>
      <c r="VLB237" s="26"/>
      <c r="VLC237" s="26"/>
      <c r="VLD237" s="26"/>
      <c r="VLE237" s="26"/>
      <c r="VLF237" s="26"/>
      <c r="VLG237" s="26"/>
      <c r="VLH237" s="26"/>
      <c r="VLI237" s="26"/>
      <c r="VLJ237" s="26"/>
      <c r="VLK237" s="26"/>
      <c r="VLL237" s="26"/>
      <c r="VLM237" s="26"/>
      <c r="VLN237" s="26"/>
      <c r="VLO237" s="26"/>
      <c r="VLP237" s="26"/>
      <c r="VLQ237" s="26"/>
      <c r="VLR237" s="26"/>
      <c r="VLS237" s="26"/>
      <c r="VLT237" s="26"/>
      <c r="VLU237" s="26"/>
      <c r="VLV237" s="26"/>
      <c r="VLW237" s="26"/>
      <c r="VLX237" s="26"/>
      <c r="VLY237" s="26"/>
      <c r="VLZ237" s="26"/>
      <c r="VMA237" s="26"/>
      <c r="VMB237" s="26"/>
      <c r="VMC237" s="26"/>
      <c r="VMD237" s="26"/>
      <c r="VME237" s="26"/>
      <c r="VMF237" s="26"/>
      <c r="VMG237" s="26"/>
      <c r="VMH237" s="26"/>
      <c r="VMI237" s="26"/>
      <c r="VMJ237" s="26"/>
      <c r="VMK237" s="26"/>
      <c r="VML237" s="26"/>
      <c r="VMM237" s="26"/>
      <c r="VMN237" s="26"/>
      <c r="VMO237" s="26"/>
      <c r="VMP237" s="26"/>
      <c r="VMQ237" s="26"/>
      <c r="VMR237" s="26"/>
      <c r="VMS237" s="26"/>
      <c r="VMT237" s="26"/>
      <c r="VMU237" s="26"/>
      <c r="VMV237" s="26"/>
      <c r="VMW237" s="26"/>
      <c r="VMX237" s="26"/>
      <c r="VMY237" s="26"/>
      <c r="VMZ237" s="26"/>
      <c r="VNA237" s="26"/>
      <c r="VNB237" s="26"/>
      <c r="VNC237" s="26"/>
      <c r="VND237" s="26"/>
      <c r="VNE237" s="26"/>
      <c r="VNF237" s="26"/>
      <c r="VNG237" s="26"/>
      <c r="VNH237" s="26"/>
      <c r="VNI237" s="26"/>
      <c r="VNJ237" s="26"/>
      <c r="VNK237" s="26"/>
      <c r="VNL237" s="26"/>
      <c r="VNM237" s="26"/>
      <c r="VNN237" s="26"/>
      <c r="VNO237" s="26"/>
      <c r="VNP237" s="26"/>
      <c r="VNQ237" s="26"/>
      <c r="VNR237" s="26"/>
      <c r="VNS237" s="26"/>
      <c r="VNT237" s="26"/>
      <c r="VNU237" s="26"/>
      <c r="VNV237" s="26"/>
      <c r="VNW237" s="26"/>
      <c r="VNX237" s="26"/>
      <c r="VNY237" s="26"/>
      <c r="VNZ237" s="26"/>
      <c r="VOA237" s="26"/>
      <c r="VOB237" s="26"/>
      <c r="VOC237" s="26"/>
      <c r="VOD237" s="26"/>
      <c r="VOE237" s="26"/>
      <c r="VOF237" s="26"/>
      <c r="VOG237" s="26"/>
      <c r="VOH237" s="26"/>
      <c r="VOI237" s="26"/>
      <c r="VOJ237" s="26"/>
      <c r="VOK237" s="26"/>
      <c r="VOL237" s="26"/>
      <c r="VOM237" s="26"/>
      <c r="VON237" s="26"/>
      <c r="VOO237" s="26"/>
      <c r="VOP237" s="26"/>
      <c r="VOQ237" s="26"/>
      <c r="VOR237" s="26"/>
      <c r="VOS237" s="26"/>
      <c r="VOT237" s="26"/>
      <c r="VOU237" s="26"/>
      <c r="VOV237" s="26"/>
      <c r="VOW237" s="26"/>
      <c r="VOX237" s="26"/>
      <c r="VOY237" s="26"/>
      <c r="VOZ237" s="26"/>
      <c r="VPA237" s="26"/>
      <c r="VPB237" s="26"/>
      <c r="VPC237" s="26"/>
      <c r="VPD237" s="26"/>
      <c r="VPE237" s="26"/>
      <c r="VPF237" s="26"/>
      <c r="VPG237" s="26"/>
      <c r="VPH237" s="26"/>
      <c r="VPI237" s="26"/>
      <c r="VPJ237" s="26"/>
      <c r="VPK237" s="26"/>
      <c r="VPL237" s="26"/>
      <c r="VPM237" s="26"/>
      <c r="VPN237" s="26"/>
      <c r="VPO237" s="26"/>
      <c r="VPP237" s="26"/>
      <c r="VPQ237" s="26"/>
      <c r="VPR237" s="26"/>
      <c r="VPS237" s="26"/>
      <c r="VPT237" s="26"/>
      <c r="VPU237" s="26"/>
      <c r="VPV237" s="26"/>
      <c r="VPW237" s="26"/>
      <c r="VPX237" s="26"/>
      <c r="VPY237" s="26"/>
      <c r="VPZ237" s="26"/>
      <c r="VQA237" s="26"/>
      <c r="VQB237" s="26"/>
      <c r="VQC237" s="26"/>
      <c r="VQD237" s="26"/>
      <c r="VQE237" s="26"/>
      <c r="VQF237" s="26"/>
      <c r="VQG237" s="26"/>
      <c r="VQH237" s="26"/>
      <c r="VQI237" s="26"/>
      <c r="VQJ237" s="26"/>
      <c r="VQK237" s="26"/>
      <c r="VQL237" s="26"/>
      <c r="VQM237" s="26"/>
      <c r="VQN237" s="26"/>
      <c r="VQO237" s="26"/>
      <c r="VQP237" s="26"/>
      <c r="VQQ237" s="26"/>
      <c r="VQR237" s="26"/>
      <c r="VQS237" s="26"/>
      <c r="VQT237" s="26"/>
      <c r="VQU237" s="26"/>
      <c r="VQV237" s="26"/>
      <c r="VQW237" s="26"/>
      <c r="VQX237" s="26"/>
      <c r="VQY237" s="26"/>
      <c r="VQZ237" s="26"/>
      <c r="VRA237" s="26"/>
      <c r="VRB237" s="26"/>
      <c r="VRC237" s="26"/>
      <c r="VRD237" s="26"/>
      <c r="VRE237" s="26"/>
      <c r="VRF237" s="26"/>
      <c r="VRG237" s="26"/>
      <c r="VRH237" s="26"/>
      <c r="VRI237" s="26"/>
      <c r="VRJ237" s="26"/>
      <c r="VRK237" s="26"/>
      <c r="VRL237" s="26"/>
      <c r="VRM237" s="26"/>
      <c r="VRN237" s="26"/>
      <c r="VRO237" s="26"/>
      <c r="VRP237" s="26"/>
      <c r="VRQ237" s="26"/>
      <c r="VRR237" s="26"/>
      <c r="VRS237" s="26"/>
      <c r="VRT237" s="26"/>
      <c r="VRU237" s="26"/>
      <c r="VRV237" s="26"/>
      <c r="VRW237" s="26"/>
      <c r="VRX237" s="26"/>
      <c r="VRY237" s="26"/>
      <c r="VRZ237" s="26"/>
      <c r="VSA237" s="26"/>
      <c r="VSB237" s="26"/>
      <c r="VSC237" s="26"/>
      <c r="VSD237" s="26"/>
      <c r="VSE237" s="26"/>
      <c r="VSF237" s="26"/>
      <c r="VSG237" s="26"/>
      <c r="VSH237" s="26"/>
      <c r="VSI237" s="26"/>
      <c r="VSJ237" s="26"/>
      <c r="VSK237" s="26"/>
      <c r="VSL237" s="26"/>
      <c r="VSM237" s="26"/>
      <c r="VSN237" s="26"/>
      <c r="VSO237" s="26"/>
      <c r="VSP237" s="26"/>
      <c r="VSQ237" s="26"/>
      <c r="VSR237" s="26"/>
      <c r="VSS237" s="26"/>
      <c r="VST237" s="26"/>
      <c r="VSU237" s="26"/>
      <c r="VSV237" s="26"/>
      <c r="VSW237" s="26"/>
      <c r="VSX237" s="26"/>
      <c r="VSY237" s="26"/>
      <c r="VSZ237" s="26"/>
      <c r="VTA237" s="26"/>
      <c r="VTB237" s="26"/>
      <c r="VTC237" s="26"/>
      <c r="VTD237" s="26"/>
      <c r="VTE237" s="26"/>
      <c r="VTF237" s="26"/>
      <c r="VTG237" s="26"/>
      <c r="VTH237" s="26"/>
      <c r="VTI237" s="26"/>
      <c r="VTJ237" s="26"/>
      <c r="VTK237" s="26"/>
      <c r="VTL237" s="26"/>
      <c r="VTM237" s="26"/>
      <c r="VTN237" s="26"/>
      <c r="VTO237" s="26"/>
      <c r="VTP237" s="26"/>
      <c r="VTQ237" s="26"/>
      <c r="VTR237" s="26"/>
      <c r="VTS237" s="26"/>
      <c r="VTT237" s="26"/>
      <c r="VTU237" s="26"/>
      <c r="VTV237" s="26"/>
      <c r="VTW237" s="26"/>
      <c r="VTX237" s="26"/>
      <c r="VTY237" s="26"/>
      <c r="VTZ237" s="26"/>
      <c r="VUA237" s="26"/>
      <c r="VUB237" s="26"/>
      <c r="VUC237" s="26"/>
      <c r="VUD237" s="26"/>
      <c r="VUE237" s="26"/>
      <c r="VUF237" s="26"/>
      <c r="VUG237" s="26"/>
      <c r="VUH237" s="26"/>
      <c r="VUI237" s="26"/>
      <c r="VUJ237" s="26"/>
      <c r="VUK237" s="26"/>
      <c r="VUL237" s="26"/>
      <c r="VUM237" s="26"/>
      <c r="VUN237" s="26"/>
      <c r="VUO237" s="26"/>
      <c r="VUP237" s="26"/>
      <c r="VUQ237" s="26"/>
      <c r="VUR237" s="26"/>
      <c r="VUS237" s="26"/>
      <c r="VUT237" s="26"/>
      <c r="VUU237" s="26"/>
      <c r="VUV237" s="26"/>
      <c r="VUW237" s="26"/>
      <c r="VUX237" s="26"/>
      <c r="VUY237" s="26"/>
      <c r="VUZ237" s="26"/>
      <c r="VVA237" s="26"/>
      <c r="VVB237" s="26"/>
      <c r="VVC237" s="26"/>
      <c r="VVD237" s="26"/>
      <c r="VVE237" s="26"/>
      <c r="VVF237" s="26"/>
      <c r="VVG237" s="26"/>
      <c r="VVH237" s="26"/>
      <c r="VVI237" s="26"/>
      <c r="VVJ237" s="26"/>
      <c r="VVK237" s="26"/>
      <c r="VVL237" s="26"/>
      <c r="VVM237" s="26"/>
      <c r="VVN237" s="26"/>
      <c r="VVO237" s="26"/>
      <c r="VVP237" s="26"/>
      <c r="VVQ237" s="26"/>
      <c r="VVR237" s="26"/>
      <c r="VVS237" s="26"/>
      <c r="VVT237" s="26"/>
      <c r="VVU237" s="26"/>
      <c r="VVV237" s="26"/>
      <c r="VVW237" s="26"/>
      <c r="VVX237" s="26"/>
      <c r="VVY237" s="26"/>
      <c r="VVZ237" s="26"/>
      <c r="VWA237" s="26"/>
      <c r="VWB237" s="26"/>
      <c r="VWC237" s="26"/>
      <c r="VWD237" s="26"/>
      <c r="VWE237" s="26"/>
      <c r="VWF237" s="26"/>
      <c r="VWG237" s="26"/>
      <c r="VWH237" s="26"/>
      <c r="VWI237" s="26"/>
      <c r="VWJ237" s="26"/>
      <c r="VWK237" s="26"/>
      <c r="VWL237" s="26"/>
      <c r="VWM237" s="26"/>
      <c r="VWN237" s="26"/>
      <c r="VWO237" s="26"/>
      <c r="VWP237" s="26"/>
      <c r="VWQ237" s="26"/>
      <c r="VWR237" s="26"/>
      <c r="VWS237" s="26"/>
      <c r="VWT237" s="26"/>
      <c r="VWU237" s="26"/>
      <c r="VWV237" s="26"/>
      <c r="VWW237" s="26"/>
      <c r="VWX237" s="26"/>
      <c r="VWY237" s="26"/>
      <c r="VWZ237" s="26"/>
      <c r="VXA237" s="26"/>
      <c r="VXB237" s="26"/>
      <c r="VXC237" s="26"/>
      <c r="VXD237" s="26"/>
      <c r="VXE237" s="26"/>
      <c r="VXF237" s="26"/>
      <c r="VXG237" s="26"/>
      <c r="VXH237" s="26"/>
      <c r="VXI237" s="26"/>
      <c r="VXJ237" s="26"/>
      <c r="VXK237" s="26"/>
      <c r="VXL237" s="26"/>
      <c r="VXM237" s="26"/>
      <c r="VXN237" s="26"/>
      <c r="VXO237" s="26"/>
      <c r="VXP237" s="26"/>
      <c r="VXQ237" s="26"/>
      <c r="VXR237" s="26"/>
      <c r="VXS237" s="26"/>
      <c r="VXT237" s="26"/>
      <c r="VXU237" s="26"/>
      <c r="VXV237" s="26"/>
      <c r="VXW237" s="26"/>
      <c r="VXX237" s="26"/>
      <c r="VXY237" s="26"/>
      <c r="VXZ237" s="26"/>
      <c r="VYA237" s="26"/>
      <c r="VYB237" s="26"/>
      <c r="VYC237" s="26"/>
      <c r="VYD237" s="26"/>
      <c r="VYE237" s="26"/>
      <c r="VYF237" s="26"/>
      <c r="VYG237" s="26"/>
      <c r="VYH237" s="26"/>
      <c r="VYI237" s="26"/>
      <c r="VYJ237" s="26"/>
      <c r="VYK237" s="26"/>
      <c r="VYL237" s="26"/>
      <c r="VYM237" s="26"/>
      <c r="VYN237" s="26"/>
      <c r="VYO237" s="26"/>
      <c r="VYP237" s="26"/>
      <c r="VYQ237" s="26"/>
      <c r="VYR237" s="26"/>
      <c r="VYS237" s="26"/>
      <c r="VYT237" s="26"/>
      <c r="VYU237" s="26"/>
      <c r="VYV237" s="26"/>
      <c r="VYW237" s="26"/>
      <c r="VYX237" s="26"/>
      <c r="VYY237" s="26"/>
      <c r="VYZ237" s="26"/>
      <c r="VZA237" s="26"/>
      <c r="VZB237" s="26"/>
      <c r="VZC237" s="26"/>
      <c r="VZD237" s="26"/>
      <c r="VZE237" s="26"/>
      <c r="VZF237" s="26"/>
      <c r="VZG237" s="26"/>
      <c r="VZH237" s="26"/>
      <c r="VZI237" s="26"/>
      <c r="VZJ237" s="26"/>
      <c r="VZK237" s="26"/>
      <c r="VZL237" s="26"/>
      <c r="VZM237" s="26"/>
      <c r="VZN237" s="26"/>
      <c r="VZO237" s="26"/>
      <c r="VZP237" s="26"/>
      <c r="VZQ237" s="26"/>
      <c r="VZR237" s="26"/>
      <c r="VZS237" s="26"/>
      <c r="VZT237" s="26"/>
      <c r="VZU237" s="26"/>
      <c r="VZV237" s="26"/>
      <c r="VZW237" s="26"/>
      <c r="VZX237" s="26"/>
      <c r="VZY237" s="26"/>
      <c r="VZZ237" s="26"/>
      <c r="WAA237" s="26"/>
      <c r="WAB237" s="26"/>
      <c r="WAC237" s="26"/>
      <c r="WAD237" s="26"/>
      <c r="WAE237" s="26"/>
      <c r="WAF237" s="26"/>
      <c r="WAG237" s="26"/>
      <c r="WAH237" s="26"/>
      <c r="WAI237" s="26"/>
      <c r="WAJ237" s="26"/>
      <c r="WAK237" s="26"/>
      <c r="WAL237" s="26"/>
      <c r="WAM237" s="26"/>
      <c r="WAN237" s="26"/>
      <c r="WAO237" s="26"/>
      <c r="WAP237" s="26"/>
      <c r="WAQ237" s="26"/>
      <c r="WAR237" s="26"/>
      <c r="WAS237" s="26"/>
      <c r="WAT237" s="26"/>
      <c r="WAU237" s="26"/>
      <c r="WAV237" s="26"/>
      <c r="WAW237" s="26"/>
      <c r="WAX237" s="26"/>
      <c r="WAY237" s="26"/>
      <c r="WAZ237" s="26"/>
      <c r="WBA237" s="26"/>
      <c r="WBB237" s="26"/>
      <c r="WBC237" s="26"/>
      <c r="WBD237" s="26"/>
      <c r="WBE237" s="26"/>
      <c r="WBF237" s="26"/>
      <c r="WBG237" s="26"/>
      <c r="WBH237" s="26"/>
      <c r="WBI237" s="26"/>
      <c r="WBJ237" s="26"/>
      <c r="WBK237" s="26"/>
      <c r="WBL237" s="26"/>
      <c r="WBM237" s="26"/>
      <c r="WBN237" s="26"/>
      <c r="WBO237" s="26"/>
      <c r="WBP237" s="26"/>
      <c r="WBQ237" s="26"/>
      <c r="WBR237" s="26"/>
      <c r="WBS237" s="26"/>
      <c r="WBT237" s="26"/>
      <c r="WBU237" s="26"/>
      <c r="WBV237" s="26"/>
      <c r="WBW237" s="26"/>
      <c r="WBX237" s="26"/>
      <c r="WBY237" s="26"/>
      <c r="WBZ237" s="26"/>
      <c r="WCA237" s="26"/>
      <c r="WCB237" s="26"/>
      <c r="WCC237" s="26"/>
      <c r="WCD237" s="26"/>
      <c r="WCE237" s="26"/>
      <c r="WCF237" s="26"/>
      <c r="WCG237" s="26"/>
      <c r="WCH237" s="26"/>
      <c r="WCI237" s="26"/>
      <c r="WCJ237" s="26"/>
      <c r="WCK237" s="26"/>
      <c r="WCL237" s="26"/>
      <c r="WCM237" s="26"/>
      <c r="WCN237" s="26"/>
      <c r="WCO237" s="26"/>
      <c r="WCP237" s="26"/>
      <c r="WCQ237" s="26"/>
      <c r="WCR237" s="26"/>
      <c r="WCS237" s="26"/>
      <c r="WCT237" s="26"/>
      <c r="WCU237" s="26"/>
      <c r="WCV237" s="26"/>
      <c r="WCW237" s="26"/>
      <c r="WCX237" s="26"/>
      <c r="WCY237" s="26"/>
      <c r="WCZ237" s="26"/>
      <c r="WDA237" s="26"/>
      <c r="WDB237" s="26"/>
      <c r="WDC237" s="26"/>
      <c r="WDD237" s="26"/>
      <c r="WDE237" s="26"/>
      <c r="WDF237" s="26"/>
      <c r="WDG237" s="26"/>
      <c r="WDH237" s="26"/>
      <c r="WDI237" s="26"/>
      <c r="WDJ237" s="26"/>
      <c r="WDK237" s="26"/>
      <c r="WDL237" s="26"/>
      <c r="WDM237" s="26"/>
      <c r="WDN237" s="26"/>
      <c r="WDO237" s="26"/>
      <c r="WDP237" s="26"/>
      <c r="WDQ237" s="26"/>
      <c r="WDR237" s="26"/>
      <c r="WDS237" s="26"/>
      <c r="WDT237" s="26"/>
      <c r="WDU237" s="26"/>
      <c r="WDV237" s="26"/>
      <c r="WDW237" s="26"/>
      <c r="WDX237" s="26"/>
      <c r="WDY237" s="26"/>
      <c r="WDZ237" s="26"/>
      <c r="WEA237" s="26"/>
      <c r="WEB237" s="26"/>
      <c r="WEC237" s="26"/>
      <c r="WED237" s="26"/>
      <c r="WEE237" s="26"/>
      <c r="WEF237" s="26"/>
      <c r="WEG237" s="26"/>
      <c r="WEH237" s="26"/>
      <c r="WEI237" s="26"/>
      <c r="WEJ237" s="26"/>
      <c r="WEK237" s="26"/>
      <c r="WEL237" s="26"/>
      <c r="WEM237" s="26"/>
      <c r="WEN237" s="26"/>
      <c r="WEO237" s="26"/>
      <c r="WEP237" s="26"/>
      <c r="WEQ237" s="26"/>
      <c r="WER237" s="26"/>
      <c r="WES237" s="26"/>
      <c r="WET237" s="26"/>
      <c r="WEU237" s="26"/>
      <c r="WEV237" s="26"/>
      <c r="WEW237" s="26"/>
      <c r="WEX237" s="26"/>
      <c r="WEY237" s="26"/>
      <c r="WEZ237" s="26"/>
      <c r="WFA237" s="26"/>
      <c r="WFB237" s="26"/>
      <c r="WFC237" s="26"/>
      <c r="WFD237" s="26"/>
      <c r="WFE237" s="26"/>
      <c r="WFF237" s="26"/>
      <c r="WFG237" s="26"/>
      <c r="WFH237" s="26"/>
      <c r="WFI237" s="26"/>
      <c r="WFJ237" s="26"/>
      <c r="WFK237" s="26"/>
      <c r="WFL237" s="26"/>
      <c r="WFM237" s="26"/>
      <c r="WFN237" s="26"/>
      <c r="WFO237" s="26"/>
      <c r="WFP237" s="26"/>
      <c r="WFQ237" s="26"/>
      <c r="WFR237" s="26"/>
      <c r="WFS237" s="26"/>
      <c r="WFT237" s="26"/>
      <c r="WFU237" s="26"/>
      <c r="WFV237" s="26"/>
      <c r="WFW237" s="26"/>
      <c r="WFX237" s="26"/>
      <c r="WFY237" s="26"/>
      <c r="WFZ237" s="26"/>
      <c r="WGA237" s="26"/>
      <c r="WGB237" s="26"/>
      <c r="WGC237" s="26"/>
      <c r="WGD237" s="26"/>
      <c r="WGE237" s="26"/>
      <c r="WGF237" s="26"/>
      <c r="WGG237" s="26"/>
      <c r="WGH237" s="26"/>
      <c r="WGI237" s="26"/>
      <c r="WGJ237" s="26"/>
      <c r="WGK237" s="26"/>
      <c r="WGL237" s="26"/>
      <c r="WGM237" s="26"/>
      <c r="WGN237" s="26"/>
      <c r="WGO237" s="26"/>
      <c r="WGP237" s="26"/>
      <c r="WGQ237" s="26"/>
      <c r="WGR237" s="26"/>
      <c r="WGS237" s="26"/>
      <c r="WGT237" s="26"/>
      <c r="WGU237" s="26"/>
      <c r="WGV237" s="26"/>
      <c r="WGW237" s="26"/>
      <c r="WGX237" s="26"/>
      <c r="WGY237" s="26"/>
      <c r="WGZ237" s="26"/>
      <c r="WHA237" s="26"/>
      <c r="WHB237" s="26"/>
      <c r="WHC237" s="26"/>
      <c r="WHD237" s="26"/>
      <c r="WHE237" s="26"/>
      <c r="WHF237" s="26"/>
      <c r="WHG237" s="26"/>
      <c r="WHH237" s="26"/>
      <c r="WHI237" s="26"/>
      <c r="WHJ237" s="26"/>
      <c r="WHK237" s="26"/>
      <c r="WHL237" s="26"/>
      <c r="WHM237" s="26"/>
      <c r="WHN237" s="26"/>
      <c r="WHO237" s="26"/>
      <c r="WHP237" s="26"/>
      <c r="WHQ237" s="26"/>
      <c r="WHR237" s="26"/>
      <c r="WHS237" s="26"/>
      <c r="WHT237" s="26"/>
      <c r="WHU237" s="26"/>
      <c r="WHV237" s="26"/>
      <c r="WHW237" s="26"/>
      <c r="WHX237" s="26"/>
      <c r="WHY237" s="26"/>
      <c r="WHZ237" s="26"/>
      <c r="WIA237" s="26"/>
      <c r="WIB237" s="26"/>
      <c r="WIC237" s="26"/>
      <c r="WID237" s="26"/>
      <c r="WIE237" s="26"/>
      <c r="WIF237" s="26"/>
      <c r="WIG237" s="26"/>
      <c r="WIH237" s="26"/>
      <c r="WII237" s="26"/>
      <c r="WIJ237" s="26"/>
      <c r="WIK237" s="26"/>
      <c r="WIL237" s="26"/>
      <c r="WIM237" s="26"/>
      <c r="WIN237" s="26"/>
      <c r="WIO237" s="26"/>
      <c r="WIP237" s="26"/>
      <c r="WIQ237" s="26"/>
      <c r="WIR237" s="26"/>
      <c r="WIS237" s="26"/>
      <c r="WIT237" s="26"/>
      <c r="WIU237" s="26"/>
      <c r="WIV237" s="26"/>
      <c r="WIW237" s="26"/>
      <c r="WIX237" s="26"/>
      <c r="WIY237" s="26"/>
      <c r="WIZ237" s="26"/>
      <c r="WJA237" s="26"/>
      <c r="WJB237" s="26"/>
      <c r="WJC237" s="26"/>
      <c r="WJD237" s="26"/>
      <c r="WJE237" s="26"/>
      <c r="WJF237" s="26"/>
      <c r="WJG237" s="26"/>
      <c r="WJH237" s="26"/>
      <c r="WJI237" s="26"/>
      <c r="WJJ237" s="26"/>
      <c r="WJK237" s="26"/>
      <c r="WJL237" s="26"/>
      <c r="WJM237" s="26"/>
      <c r="WJN237" s="26"/>
      <c r="WJO237" s="26"/>
      <c r="WJP237" s="26"/>
      <c r="WJQ237" s="26"/>
      <c r="WJR237" s="26"/>
      <c r="WJS237" s="26"/>
      <c r="WJT237" s="26"/>
      <c r="WJU237" s="26"/>
      <c r="WJV237" s="26"/>
      <c r="WJW237" s="26"/>
      <c r="WJX237" s="26"/>
      <c r="WJY237" s="26"/>
      <c r="WJZ237" s="26"/>
      <c r="WKA237" s="26"/>
      <c r="WKB237" s="26"/>
      <c r="WKC237" s="26"/>
      <c r="WKD237" s="26"/>
      <c r="WKE237" s="26"/>
      <c r="WKF237" s="26"/>
      <c r="WKG237" s="26"/>
      <c r="WKH237" s="26"/>
      <c r="WKI237" s="26"/>
      <c r="WKJ237" s="26"/>
      <c r="WKK237" s="26"/>
      <c r="WKL237" s="26"/>
      <c r="WKM237" s="26"/>
      <c r="WKN237" s="26"/>
      <c r="WKO237" s="26"/>
      <c r="WKP237" s="26"/>
      <c r="WKQ237" s="26"/>
      <c r="WKR237" s="26"/>
      <c r="WKS237" s="26"/>
      <c r="WKT237" s="26"/>
      <c r="WKU237" s="26"/>
      <c r="WKV237" s="26"/>
      <c r="WKW237" s="26"/>
      <c r="WKX237" s="26"/>
      <c r="WKY237" s="26"/>
      <c r="WKZ237" s="26"/>
      <c r="WLA237" s="26"/>
      <c r="WLB237" s="26"/>
      <c r="WLC237" s="26"/>
      <c r="WLD237" s="26"/>
      <c r="WLE237" s="26"/>
      <c r="WLF237" s="26"/>
      <c r="WLG237" s="26"/>
      <c r="WLH237" s="26"/>
      <c r="WLI237" s="26"/>
      <c r="WLJ237" s="26"/>
      <c r="WLK237" s="26"/>
      <c r="WLL237" s="26"/>
      <c r="WLM237" s="26"/>
      <c r="WLN237" s="26"/>
      <c r="WLO237" s="26"/>
      <c r="WLP237" s="26"/>
      <c r="WLQ237" s="26"/>
      <c r="WLR237" s="26"/>
      <c r="WLS237" s="26"/>
      <c r="WLT237" s="26"/>
      <c r="WLU237" s="26"/>
      <c r="WLV237" s="26"/>
      <c r="WLW237" s="26"/>
      <c r="WLX237" s="26"/>
      <c r="WLY237" s="26"/>
      <c r="WLZ237" s="26"/>
      <c r="WMA237" s="26"/>
      <c r="WMB237" s="26"/>
      <c r="WMC237" s="26"/>
      <c r="WMD237" s="26"/>
      <c r="WME237" s="26"/>
      <c r="WMF237" s="26"/>
      <c r="WMG237" s="26"/>
      <c r="WMH237" s="26"/>
      <c r="WMI237" s="26"/>
      <c r="WMJ237" s="26"/>
      <c r="WMK237" s="26"/>
      <c r="WML237" s="26"/>
      <c r="WMM237" s="26"/>
      <c r="WMN237" s="26"/>
      <c r="WMO237" s="26"/>
      <c r="WMP237" s="26"/>
      <c r="WMQ237" s="26"/>
      <c r="WMR237" s="26"/>
      <c r="WMS237" s="26"/>
      <c r="WMT237" s="26"/>
      <c r="WMU237" s="26"/>
      <c r="WMV237" s="26"/>
      <c r="WMW237" s="26"/>
      <c r="WMX237" s="26"/>
      <c r="WMY237" s="26"/>
      <c r="WMZ237" s="26"/>
      <c r="WNA237" s="26"/>
      <c r="WNB237" s="26"/>
      <c r="WNC237" s="26"/>
      <c r="WND237" s="26"/>
      <c r="WNE237" s="26"/>
      <c r="WNF237" s="26"/>
      <c r="WNG237" s="26"/>
      <c r="WNH237" s="26"/>
      <c r="WNI237" s="26"/>
      <c r="WNJ237" s="26"/>
      <c r="WNK237" s="26"/>
      <c r="WNL237" s="26"/>
      <c r="WNM237" s="26"/>
      <c r="WNN237" s="26"/>
      <c r="WNO237" s="26"/>
      <c r="WNP237" s="26"/>
      <c r="WNQ237" s="26"/>
      <c r="WNR237" s="26"/>
      <c r="WNS237" s="26"/>
      <c r="WNT237" s="26"/>
      <c r="WNU237" s="26"/>
      <c r="WNV237" s="26"/>
      <c r="WNW237" s="26"/>
      <c r="WNX237" s="26"/>
      <c r="WNY237" s="26"/>
      <c r="WNZ237" s="26"/>
      <c r="WOA237" s="26"/>
      <c r="WOB237" s="26"/>
      <c r="WOC237" s="26"/>
      <c r="WOD237" s="26"/>
      <c r="WOE237" s="26"/>
      <c r="WOF237" s="26"/>
      <c r="WOG237" s="26"/>
      <c r="WOH237" s="26"/>
      <c r="WOI237" s="26"/>
      <c r="WOJ237" s="26"/>
      <c r="WOK237" s="26"/>
      <c r="WOL237" s="26"/>
      <c r="WOM237" s="26"/>
      <c r="WON237" s="26"/>
      <c r="WOO237" s="26"/>
      <c r="WOP237" s="26"/>
      <c r="WOQ237" s="26"/>
      <c r="WOR237" s="26"/>
      <c r="WOS237" s="26"/>
      <c r="WOT237" s="26"/>
      <c r="WOU237" s="26"/>
      <c r="WOV237" s="26"/>
      <c r="WOW237" s="26"/>
      <c r="WOX237" s="26"/>
      <c r="WOY237" s="26"/>
      <c r="WOZ237" s="26"/>
      <c r="WPA237" s="26"/>
      <c r="WPB237" s="26"/>
      <c r="WPC237" s="26"/>
      <c r="WPD237" s="26"/>
      <c r="WPE237" s="26"/>
      <c r="WPF237" s="26"/>
      <c r="WPG237" s="26"/>
      <c r="WPH237" s="26"/>
      <c r="WPI237" s="26"/>
      <c r="WPJ237" s="26"/>
      <c r="WPK237" s="26"/>
      <c r="WPL237" s="26"/>
      <c r="WPM237" s="26"/>
      <c r="WPN237" s="26"/>
      <c r="WPO237" s="26"/>
      <c r="WPP237" s="26"/>
      <c r="WPQ237" s="26"/>
      <c r="WPR237" s="26"/>
      <c r="WPS237" s="26"/>
      <c r="WPT237" s="26"/>
      <c r="WPU237" s="26"/>
      <c r="WPV237" s="26"/>
      <c r="WPW237" s="26"/>
      <c r="WPX237" s="26"/>
      <c r="WPY237" s="26"/>
      <c r="WPZ237" s="26"/>
      <c r="WQA237" s="26"/>
      <c r="WQB237" s="26"/>
      <c r="WQC237" s="26"/>
      <c r="WQD237" s="26"/>
      <c r="WQE237" s="26"/>
      <c r="WQF237" s="26"/>
      <c r="WQG237" s="26"/>
      <c r="WQH237" s="26"/>
      <c r="WQI237" s="26"/>
      <c r="WQJ237" s="26"/>
      <c r="WQK237" s="26"/>
      <c r="WQL237" s="26"/>
      <c r="WQM237" s="26"/>
      <c r="WQN237" s="26"/>
      <c r="WQO237" s="26"/>
      <c r="WQP237" s="26"/>
      <c r="WQQ237" s="26"/>
      <c r="WQR237" s="26"/>
      <c r="WQS237" s="26"/>
      <c r="WQT237" s="26"/>
      <c r="WQU237" s="26"/>
      <c r="WQV237" s="26"/>
      <c r="WQW237" s="26"/>
      <c r="WQX237" s="26"/>
      <c r="WQY237" s="26"/>
      <c r="WQZ237" s="26"/>
      <c r="WRA237" s="26"/>
      <c r="WRB237" s="26"/>
      <c r="WRC237" s="26"/>
      <c r="WRD237" s="26"/>
      <c r="WRE237" s="26"/>
      <c r="WRF237" s="26"/>
      <c r="WRG237" s="26"/>
      <c r="WRH237" s="26"/>
      <c r="WRI237" s="26"/>
      <c r="WRJ237" s="26"/>
      <c r="WRK237" s="26"/>
      <c r="WRL237" s="26"/>
      <c r="WRM237" s="26"/>
      <c r="WRN237" s="26"/>
      <c r="WRO237" s="26"/>
      <c r="WRP237" s="26"/>
      <c r="WRQ237" s="26"/>
      <c r="WRR237" s="26"/>
      <c r="WRS237" s="26"/>
      <c r="WRT237" s="26"/>
      <c r="WRU237" s="26"/>
      <c r="WRV237" s="26"/>
      <c r="WRW237" s="26"/>
      <c r="WRX237" s="26"/>
      <c r="WRY237" s="26"/>
      <c r="WRZ237" s="26"/>
      <c r="WSA237" s="26"/>
      <c r="WSB237" s="26"/>
      <c r="WSC237" s="26"/>
      <c r="WSD237" s="26"/>
      <c r="WSE237" s="26"/>
      <c r="WSF237" s="26"/>
      <c r="WSG237" s="26"/>
      <c r="WSH237" s="26"/>
      <c r="WSI237" s="26"/>
      <c r="WSJ237" s="26"/>
      <c r="WSK237" s="26"/>
      <c r="WSL237" s="26"/>
      <c r="WSM237" s="26"/>
      <c r="WSN237" s="26"/>
      <c r="WSO237" s="26"/>
      <c r="WSP237" s="26"/>
      <c r="WSQ237" s="26"/>
      <c r="WSR237" s="26"/>
      <c r="WSS237" s="26"/>
      <c r="WST237" s="26"/>
      <c r="WSU237" s="26"/>
      <c r="WSV237" s="26"/>
      <c r="WSW237" s="26"/>
      <c r="WSX237" s="26"/>
      <c r="WSY237" s="26"/>
      <c r="WSZ237" s="26"/>
      <c r="WTA237" s="26"/>
      <c r="WTB237" s="26"/>
      <c r="WTC237" s="26"/>
      <c r="WTD237" s="26"/>
      <c r="WTE237" s="26"/>
      <c r="WTF237" s="26"/>
      <c r="WTG237" s="26"/>
      <c r="WTH237" s="26"/>
      <c r="WTI237" s="26"/>
      <c r="WTJ237" s="26"/>
      <c r="WTK237" s="26"/>
      <c r="WTL237" s="26"/>
      <c r="WTM237" s="26"/>
      <c r="WTN237" s="26"/>
      <c r="WTO237" s="26"/>
      <c r="WTP237" s="26"/>
      <c r="WTQ237" s="26"/>
      <c r="WTR237" s="26"/>
      <c r="WTS237" s="26"/>
      <c r="WTT237" s="26"/>
      <c r="WTU237" s="26"/>
      <c r="WTV237" s="26"/>
      <c r="WTW237" s="26"/>
      <c r="WTX237" s="26"/>
      <c r="WTY237" s="26"/>
      <c r="WTZ237" s="26"/>
      <c r="WUA237" s="26"/>
      <c r="WUB237" s="26"/>
      <c r="WUC237" s="26"/>
      <c r="WUD237" s="26"/>
      <c r="WUE237" s="26"/>
      <c r="WUF237" s="26"/>
      <c r="WUG237" s="26"/>
      <c r="WUH237" s="26"/>
      <c r="WUI237" s="26"/>
      <c r="WUJ237" s="26"/>
      <c r="WUK237" s="26"/>
      <c r="WUL237" s="26"/>
      <c r="WUM237" s="26"/>
      <c r="WUN237" s="26"/>
      <c r="WUO237" s="26"/>
      <c r="WUP237" s="26"/>
      <c r="WUQ237" s="26"/>
      <c r="WUR237" s="26"/>
      <c r="WUS237" s="26"/>
      <c r="WUT237" s="26"/>
      <c r="WUU237" s="26"/>
      <c r="WUV237" s="26"/>
      <c r="WUW237" s="26"/>
      <c r="WUX237" s="26"/>
      <c r="WUY237" s="26"/>
      <c r="WUZ237" s="26"/>
      <c r="WVA237" s="26"/>
      <c r="WVB237" s="26"/>
      <c r="WVC237" s="26"/>
      <c r="WVD237" s="26"/>
      <c r="WVE237" s="26"/>
      <c r="WVF237" s="26"/>
      <c r="WVG237" s="26"/>
      <c r="WVH237" s="26"/>
      <c r="WVI237" s="26"/>
      <c r="WVJ237" s="26"/>
      <c r="WVK237" s="26"/>
      <c r="WVL237" s="26"/>
      <c r="WVM237" s="26"/>
      <c r="WVN237" s="26"/>
      <c r="WVO237" s="26"/>
      <c r="WVP237" s="26"/>
      <c r="WVQ237" s="26"/>
      <c r="WVR237" s="26"/>
      <c r="WVS237" s="26"/>
    </row>
    <row r="238" spans="1:16139" s="26" customFormat="1" ht="53.25" customHeight="1">
      <c r="A238" s="21">
        <v>7729314745</v>
      </c>
      <c r="B238" s="8" t="s">
        <v>278</v>
      </c>
      <c r="C238" s="8" t="s">
        <v>156</v>
      </c>
      <c r="D238" s="8" t="s">
        <v>286</v>
      </c>
      <c r="E238" s="8"/>
      <c r="F238" s="8"/>
      <c r="G238" s="9">
        <f>'2023'!G241</f>
        <v>100.062</v>
      </c>
      <c r="H238" s="9">
        <f>'2023'!H241</f>
        <v>66.707999999999998</v>
      </c>
      <c r="I238" s="9">
        <f>'2023'!I241</f>
        <v>33.353999999999999</v>
      </c>
      <c r="J238" s="9">
        <f>'2023'!J241</f>
        <v>100.143</v>
      </c>
      <c r="K238" s="9">
        <f t="shared" si="61"/>
        <v>300.26699999999994</v>
      </c>
      <c r="L238" s="23">
        <v>11245.73750168</v>
      </c>
      <c r="M238" s="10">
        <v>12526.192761772279</v>
      </c>
      <c r="N238" s="23">
        <f>'2024'!N238</f>
        <v>2333.7600000000002</v>
      </c>
      <c r="O238" s="10">
        <f t="shared" si="66"/>
        <v>2427.1104000000005</v>
      </c>
      <c r="P238" s="11">
        <f t="shared" si="62"/>
        <v>891750.29277310404</v>
      </c>
      <c r="Q238" s="11">
        <f t="shared" si="63"/>
        <v>594500.19518206944</v>
      </c>
      <c r="R238" s="11">
        <f t="shared" si="63"/>
        <v>336844.79309455253</v>
      </c>
      <c r="S238" s="11">
        <f t="shared" si="64"/>
        <v>1011352.4049549613</v>
      </c>
      <c r="T238" s="11">
        <f t="shared" si="65"/>
        <v>2834447.6860046871</v>
      </c>
      <c r="U238" s="27"/>
      <c r="V238" s="25"/>
      <c r="W238" s="25"/>
      <c r="X238" s="13"/>
      <c r="Y238" s="13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</row>
    <row r="239" spans="1:16139" s="26" customFormat="1" ht="53.25" customHeight="1">
      <c r="A239" s="21">
        <v>7729314745</v>
      </c>
      <c r="B239" s="8" t="s">
        <v>278</v>
      </c>
      <c r="C239" s="8" t="s">
        <v>156</v>
      </c>
      <c r="D239" s="8" t="s">
        <v>280</v>
      </c>
      <c r="E239" s="8"/>
      <c r="F239" s="8"/>
      <c r="G239" s="9">
        <f>'2023'!G242</f>
        <v>490.33300000000003</v>
      </c>
      <c r="H239" s="9">
        <f>'2023'!H242</f>
        <v>289.85500000000002</v>
      </c>
      <c r="I239" s="9">
        <f>'2023'!I242</f>
        <v>0</v>
      </c>
      <c r="J239" s="9">
        <f>'2023'!J242</f>
        <v>80.25</v>
      </c>
      <c r="K239" s="9">
        <f t="shared" si="61"/>
        <v>860.4380000000001</v>
      </c>
      <c r="L239" s="23">
        <v>3814.4851598658765</v>
      </c>
      <c r="M239" s="10">
        <v>4232.7023438702736</v>
      </c>
      <c r="N239" s="23">
        <f>'2024'!N239</f>
        <v>2225.6</v>
      </c>
      <c r="O239" s="10">
        <f t="shared" si="66"/>
        <v>2314.6239999999998</v>
      </c>
      <c r="P239" s="11">
        <f t="shared" si="62"/>
        <v>779082.82709251496</v>
      </c>
      <c r="Q239" s="11">
        <f t="shared" si="63"/>
        <v>460546.30801292369</v>
      </c>
      <c r="R239" s="11">
        <f t="shared" si="63"/>
        <v>0</v>
      </c>
      <c r="S239" s="11">
        <f t="shared" si="64"/>
        <v>153925.78709558948</v>
      </c>
      <c r="T239" s="11">
        <f t="shared" si="65"/>
        <v>1393554.9222010281</v>
      </c>
      <c r="U239" s="27"/>
      <c r="V239" s="25"/>
      <c r="W239" s="25"/>
      <c r="X239" s="13"/>
      <c r="Y239" s="13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</row>
    <row r="240" spans="1:16139" s="26" customFormat="1" ht="53.25" customHeight="1">
      <c r="A240" s="21">
        <v>7729314745</v>
      </c>
      <c r="B240" s="8" t="s">
        <v>278</v>
      </c>
      <c r="C240" s="8" t="s">
        <v>59</v>
      </c>
      <c r="D240" s="8" t="s">
        <v>285</v>
      </c>
      <c r="E240" s="8"/>
      <c r="F240" s="8"/>
      <c r="G240" s="9">
        <f>'2023'!G243</f>
        <v>1206.415</v>
      </c>
      <c r="H240" s="9">
        <f>'2023'!H243</f>
        <v>819.42400000000009</v>
      </c>
      <c r="I240" s="9">
        <f>'2023'!I243</f>
        <v>421.11700000000002</v>
      </c>
      <c r="J240" s="9">
        <f>'2023'!J243</f>
        <v>1203.453</v>
      </c>
      <c r="K240" s="9">
        <f t="shared" si="61"/>
        <v>3650.4090000000001</v>
      </c>
      <c r="L240" s="23">
        <v>13729.26053168</v>
      </c>
      <c r="M240" s="10">
        <v>15090.351015424139</v>
      </c>
      <c r="N240" s="23">
        <f>'2024'!N240</f>
        <v>1710.0096000000001</v>
      </c>
      <c r="O240" s="10">
        <f t="shared" si="66"/>
        <v>1778.4099840000001</v>
      </c>
      <c r="P240" s="11">
        <f t="shared" si="62"/>
        <v>14500204.612742728</v>
      </c>
      <c r="Q240" s="11">
        <f t="shared" si="63"/>
        <v>9848862.675440954</v>
      </c>
      <c r="R240" s="11">
        <f t="shared" si="63"/>
        <v>5605884.6713302396</v>
      </c>
      <c r="S240" s="11">
        <f t="shared" si="64"/>
        <v>16020295.370090475</v>
      </c>
      <c r="T240" s="11">
        <f t="shared" si="65"/>
        <v>45975247.329604395</v>
      </c>
      <c r="U240" s="27"/>
      <c r="V240" s="25"/>
      <c r="W240" s="25"/>
      <c r="X240" s="13"/>
      <c r="Y240" s="13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</row>
    <row r="241" spans="1:25" s="26" customFormat="1" ht="53.25" customHeight="1">
      <c r="A241" s="21">
        <v>7729314745</v>
      </c>
      <c r="B241" s="8" t="s">
        <v>278</v>
      </c>
      <c r="C241" s="8" t="s">
        <v>46</v>
      </c>
      <c r="D241" s="8" t="s">
        <v>282</v>
      </c>
      <c r="E241" s="8"/>
      <c r="F241" s="8"/>
      <c r="G241" s="9">
        <f>'2023'!G244</f>
        <v>268.185</v>
      </c>
      <c r="H241" s="9">
        <f>'2023'!H244</f>
        <v>172.77199999999999</v>
      </c>
      <c r="I241" s="9">
        <f>'2023'!I244</f>
        <v>84.69</v>
      </c>
      <c r="J241" s="9">
        <f>'2023'!J244</f>
        <v>266.01799999999997</v>
      </c>
      <c r="K241" s="9">
        <f t="shared" si="61"/>
        <v>791.66499999999996</v>
      </c>
      <c r="L241" s="23">
        <v>8730.1371372857484</v>
      </c>
      <c r="M241" s="10">
        <v>9535.2004221393781</v>
      </c>
      <c r="N241" s="23">
        <f>'2024'!N241</f>
        <v>2048.8000000000002</v>
      </c>
      <c r="O241" s="10">
        <f t="shared" si="66"/>
        <v>2130.7520000000004</v>
      </c>
      <c r="P241" s="11">
        <f t="shared" si="62"/>
        <v>1791834.4001629783</v>
      </c>
      <c r="Q241" s="11">
        <f t="shared" si="63"/>
        <v>1154347.9798831332</v>
      </c>
      <c r="R241" s="11">
        <f t="shared" si="63"/>
        <v>627082.73687098385</v>
      </c>
      <c r="S241" s="11">
        <f t="shared" si="64"/>
        <v>1969716.5603606729</v>
      </c>
      <c r="T241" s="11">
        <f t="shared" si="65"/>
        <v>5542981.677277768</v>
      </c>
      <c r="U241" s="24"/>
      <c r="V241" s="25"/>
      <c r="W241" s="25"/>
      <c r="X241" s="13"/>
      <c r="Y241" s="13"/>
    </row>
    <row r="242" spans="1:25" s="26" customFormat="1" ht="53.25" customHeight="1">
      <c r="A242" s="21">
        <v>7729314745</v>
      </c>
      <c r="B242" s="8" t="s">
        <v>278</v>
      </c>
      <c r="C242" s="8" t="s">
        <v>281</v>
      </c>
      <c r="D242" s="8" t="s">
        <v>445</v>
      </c>
      <c r="E242" s="8"/>
      <c r="F242" s="8"/>
      <c r="G242" s="9">
        <f>'2023'!G245</f>
        <v>3327.8100000000004</v>
      </c>
      <c r="H242" s="9">
        <f>'2023'!H245</f>
        <v>3297.8310000000001</v>
      </c>
      <c r="I242" s="9">
        <f>'2023'!I245</f>
        <v>2982.0940000000001</v>
      </c>
      <c r="J242" s="9">
        <f>'2023'!J245</f>
        <v>2836.721</v>
      </c>
      <c r="K242" s="9">
        <f t="shared" si="61"/>
        <v>12444.456</v>
      </c>
      <c r="L242" s="23">
        <v>10869.10644509771</v>
      </c>
      <c r="M242" s="10">
        <v>11885.695750714418</v>
      </c>
      <c r="N242" s="23">
        <v>2411.9680000000003</v>
      </c>
      <c r="O242" s="10">
        <v>2508.4467200000004</v>
      </c>
      <c r="P242" s="11">
        <f t="shared" si="62"/>
        <v>28143749.888980612</v>
      </c>
      <c r="Q242" s="11">
        <f t="shared" si="63"/>
        <v>27890213.335535023</v>
      </c>
      <c r="R242" s="11">
        <f t="shared" si="63"/>
        <v>27963838.070999283</v>
      </c>
      <c r="S242" s="11">
        <f t="shared" si="64"/>
        <v>26600639.247657236</v>
      </c>
      <c r="T242" s="11">
        <f t="shared" si="65"/>
        <v>110598440.54317215</v>
      </c>
      <c r="U242" s="24"/>
      <c r="V242" s="25"/>
      <c r="W242" s="25"/>
      <c r="X242" s="13"/>
      <c r="Y242" s="13"/>
    </row>
    <row r="243" spans="1:25" s="100" customFormat="1" ht="68.25" customHeight="1">
      <c r="A243" s="141" t="s">
        <v>269</v>
      </c>
      <c r="B243" s="142"/>
      <c r="C243" s="142"/>
      <c r="D243" s="143"/>
      <c r="E243" s="144"/>
      <c r="F243" s="144"/>
      <c r="G243" s="80">
        <f>SUM(G229:G242)</f>
        <v>12198.357</v>
      </c>
      <c r="H243" s="80">
        <f>SUM(H229:H242)</f>
        <v>7830.2970000000005</v>
      </c>
      <c r="I243" s="80">
        <f>SUM(I229:I242)</f>
        <v>5176.0630000000001</v>
      </c>
      <c r="J243" s="80">
        <f>SUM(J229:J242)</f>
        <v>10544.358999999999</v>
      </c>
      <c r="K243" s="80">
        <f>SUM(K229:K242)</f>
        <v>35749.076000000001</v>
      </c>
      <c r="L243" s="80"/>
      <c r="M243" s="80"/>
      <c r="N243" s="80"/>
      <c r="O243" s="80"/>
      <c r="P243" s="81">
        <f>SUM(P229:P242)</f>
        <v>58156225.70718202</v>
      </c>
      <c r="Q243" s="81">
        <f>SUM(Q229:Q242)</f>
        <v>45302190.621637985</v>
      </c>
      <c r="R243" s="81">
        <f>SUM(R229:R242)</f>
        <v>38071285.911988497</v>
      </c>
      <c r="S243" s="81">
        <f>SUM(S229:S242)</f>
        <v>58857796.481337778</v>
      </c>
      <c r="T243" s="81">
        <f>SUM(T229:T242)</f>
        <v>200387498.72214627</v>
      </c>
      <c r="U243" s="81">
        <f>'2024'!V243</f>
        <v>18695251.039623298</v>
      </c>
      <c r="V243" s="82">
        <f>S243*0.36</f>
        <v>21188806.733281601</v>
      </c>
      <c r="W243" s="81">
        <f>T243+U243-V243</f>
        <v>197893943.02848795</v>
      </c>
      <c r="X243" s="55"/>
      <c r="Y243" s="55"/>
    </row>
    <row r="244" spans="1:25" s="100" customFormat="1" ht="69.75" customHeight="1">
      <c r="A244" s="101" t="s">
        <v>449</v>
      </c>
      <c r="B244" s="101"/>
      <c r="C244" s="101"/>
      <c r="D244" s="101"/>
      <c r="E244" s="102"/>
      <c r="F244" s="99"/>
      <c r="G244" s="103"/>
      <c r="H244" s="103"/>
      <c r="I244" s="103"/>
      <c r="J244" s="103"/>
      <c r="K244" s="103"/>
      <c r="L244" s="103"/>
      <c r="M244" s="103"/>
      <c r="N244" s="103"/>
      <c r="O244" s="103"/>
      <c r="P244" s="104">
        <f t="shared" ref="P244:W244" si="67">P243+P224</f>
        <v>2113843578.337266</v>
      </c>
      <c r="Q244" s="104">
        <f t="shared" si="67"/>
        <v>977822013.82532549</v>
      </c>
      <c r="R244" s="104">
        <f t="shared" si="67"/>
        <v>536630914.7114051</v>
      </c>
      <c r="S244" s="104">
        <f t="shared" si="67"/>
        <v>2032553249.5015326</v>
      </c>
      <c r="T244" s="104">
        <f t="shared" si="67"/>
        <v>5660849756.3755302</v>
      </c>
      <c r="U244" s="104">
        <f t="shared" si="67"/>
        <v>640762842.4305141</v>
      </c>
      <c r="V244" s="104">
        <f t="shared" si="67"/>
        <v>731688074.76306832</v>
      </c>
      <c r="W244" s="104">
        <f t="shared" si="67"/>
        <v>5569924524.0429764</v>
      </c>
      <c r="X244" s="55"/>
      <c r="Y244" s="55"/>
    </row>
    <row r="245" spans="1:25" s="85" customFormat="1" ht="39" customHeight="1">
      <c r="A245" s="35" t="s">
        <v>439</v>
      </c>
      <c r="B245" s="36"/>
      <c r="C245" s="36"/>
      <c r="D245" s="37"/>
      <c r="E245" s="1"/>
      <c r="F245" s="2"/>
      <c r="G245" s="3">
        <f>G225+G243</f>
        <v>1986518.6225894599</v>
      </c>
      <c r="H245" s="3">
        <f>H225+H243</f>
        <v>908645.51019999967</v>
      </c>
      <c r="I245" s="3">
        <f>I225+I243</f>
        <v>411401.66760760028</v>
      </c>
      <c r="J245" s="3">
        <f>J225+J243</f>
        <v>1599118.171151899</v>
      </c>
      <c r="K245" s="3">
        <f>K243+K225</f>
        <v>4905683.9715489633</v>
      </c>
      <c r="L245" s="3"/>
      <c r="M245" s="3"/>
      <c r="N245" s="3"/>
      <c r="O245" s="3"/>
      <c r="P245" s="3">
        <f>P243+P225</f>
        <v>2112573763.9379203</v>
      </c>
      <c r="Q245" s="3">
        <f>Q243+Q225</f>
        <v>976937452.50099087</v>
      </c>
      <c r="R245" s="3">
        <f>R243+R225</f>
        <v>536049559.58342475</v>
      </c>
      <c r="S245" s="3">
        <f>S243+S225</f>
        <v>2031387184.8458998</v>
      </c>
      <c r="T245" s="4">
        <f>T243+T225</f>
        <v>5656947960.8682365</v>
      </c>
      <c r="U245" s="4">
        <f>'2024'!V245</f>
        <v>640421047.32229388</v>
      </c>
      <c r="V245" s="4">
        <f>V225+V243</f>
        <v>731299386.54452395</v>
      </c>
      <c r="W245" s="4">
        <f>W243+W225</f>
        <v>5566069621.6460075</v>
      </c>
    </row>
    <row r="246" spans="1:25" s="85" customFormat="1" ht="39" customHeight="1">
      <c r="A246" s="35" t="s">
        <v>437</v>
      </c>
      <c r="B246" s="36"/>
      <c r="C246" s="36"/>
      <c r="D246" s="37"/>
      <c r="E246" s="1"/>
      <c r="F246" s="2"/>
      <c r="G246" s="3">
        <f>G226</f>
        <v>64741.924500000001</v>
      </c>
      <c r="H246" s="3">
        <f t="shared" ref="H246:J246" si="68">H226</f>
        <v>56347.322499999995</v>
      </c>
      <c r="I246" s="3">
        <f t="shared" si="68"/>
        <v>50270.628499999999</v>
      </c>
      <c r="J246" s="3">
        <f t="shared" si="68"/>
        <v>58531.152499999997</v>
      </c>
      <c r="K246" s="3">
        <f>K226</f>
        <v>229891.02799999999</v>
      </c>
      <c r="L246" s="3"/>
      <c r="M246" s="3"/>
      <c r="N246" s="3"/>
      <c r="O246" s="3"/>
      <c r="P246" s="3">
        <f t="shared" ref="P246:S246" si="69">P226</f>
        <v>1269814.3993455286</v>
      </c>
      <c r="Q246" s="3">
        <f t="shared" si="69"/>
        <v>884561.3243345865</v>
      </c>
      <c r="R246" s="3">
        <f t="shared" si="69"/>
        <v>581355.12798035087</v>
      </c>
      <c r="S246" s="3">
        <f t="shared" si="69"/>
        <v>1166064.6556329841</v>
      </c>
      <c r="T246" s="3">
        <f>T226</f>
        <v>3901795.5072934497</v>
      </c>
      <c r="U246" s="4">
        <f>'2024'!V246</f>
        <v>341795.10822017724</v>
      </c>
      <c r="V246" s="4">
        <f>V226</f>
        <v>388688.21854432806</v>
      </c>
      <c r="W246" s="4">
        <f>W226</f>
        <v>3854902.3969692984</v>
      </c>
    </row>
    <row r="247" spans="1:25" s="135" customFormat="1" ht="95.25" customHeight="1">
      <c r="A247" s="133"/>
      <c r="B247" s="134"/>
      <c r="C247" s="134"/>
      <c r="D247" s="134"/>
      <c r="E247" s="134"/>
      <c r="F247" s="134"/>
      <c r="W247" s="145"/>
    </row>
    <row r="248" spans="1:25" s="41" customFormat="1" ht="95.25" hidden="1" customHeight="1">
      <c r="A248" s="107"/>
      <c r="B248" s="108"/>
      <c r="C248" s="108"/>
      <c r="D248" s="108"/>
      <c r="E248" s="108"/>
      <c r="F248" s="108"/>
    </row>
    <row r="249" spans="1:25" s="112" customFormat="1" ht="67.5" hidden="1" customHeight="1">
      <c r="A249" s="110"/>
      <c r="B249" s="111"/>
      <c r="C249" s="111"/>
      <c r="D249" s="111"/>
      <c r="H249" s="113" t="s">
        <v>430</v>
      </c>
      <c r="I249" s="113"/>
      <c r="J249" s="114"/>
      <c r="K249" s="114"/>
      <c r="L249" s="115"/>
      <c r="M249" s="115"/>
      <c r="S249" s="116"/>
      <c r="T249" s="116"/>
      <c r="U249" s="117"/>
    </row>
    <row r="250" spans="1:25" s="112" customFormat="1" ht="38.25" hidden="1" customHeight="1">
      <c r="A250" s="110"/>
      <c r="B250" s="111"/>
      <c r="C250" s="111"/>
      <c r="D250" s="111"/>
      <c r="E250" s="118"/>
      <c r="H250" s="119"/>
      <c r="I250" s="120"/>
      <c r="K250" s="121"/>
      <c r="L250" s="121"/>
      <c r="M250" s="115"/>
      <c r="N250" s="115"/>
    </row>
    <row r="251" spans="1:25" s="112" customFormat="1" ht="132.75" hidden="1" customHeight="1">
      <c r="A251" s="110"/>
      <c r="B251" s="111"/>
      <c r="C251" s="111"/>
      <c r="D251" s="111"/>
      <c r="G251" s="122" t="s">
        <v>453</v>
      </c>
      <c r="H251" s="122"/>
      <c r="I251" s="122"/>
      <c r="J251" s="122"/>
      <c r="K251" s="123"/>
      <c r="L251" s="124"/>
      <c r="M251" s="125" t="s">
        <v>454</v>
      </c>
      <c r="N251" s="125"/>
    </row>
    <row r="252" spans="1:25" s="112" customFormat="1" ht="98.25" hidden="1" customHeight="1">
      <c r="A252" s="110"/>
      <c r="B252" s="111"/>
      <c r="C252" s="111"/>
      <c r="D252" s="111"/>
      <c r="E252" s="111"/>
      <c r="H252" s="126"/>
      <c r="I252" s="126"/>
      <c r="K252" s="115"/>
      <c r="L252" s="115"/>
      <c r="M252" s="115"/>
      <c r="N252" s="115"/>
    </row>
    <row r="253" spans="1:25" s="112" customFormat="1" ht="98.25" hidden="1" customHeight="1">
      <c r="A253" s="110"/>
      <c r="B253" s="111"/>
      <c r="C253" s="111"/>
      <c r="D253" s="111"/>
      <c r="G253" s="127" t="s">
        <v>431</v>
      </c>
      <c r="H253" s="127"/>
      <c r="I253" s="127"/>
      <c r="J253" s="127"/>
      <c r="K253" s="128"/>
      <c r="L253" s="128"/>
      <c r="M253" s="115" t="s">
        <v>432</v>
      </c>
      <c r="N253" s="115"/>
    </row>
    <row r="261" spans="1:6" s="135" customFormat="1" ht="12.75" customHeight="1">
      <c r="A261" s="133"/>
      <c r="B261" s="134"/>
      <c r="C261" s="134"/>
      <c r="D261" s="134"/>
      <c r="E261" s="134"/>
      <c r="F261" s="134"/>
    </row>
    <row r="262" spans="1:6" s="41" customFormat="1" ht="12.75" customHeight="1">
      <c r="A262" s="107"/>
      <c r="B262" s="108"/>
      <c r="C262" s="108"/>
      <c r="D262" s="108"/>
      <c r="E262" s="108"/>
      <c r="F262" s="108"/>
    </row>
  </sheetData>
  <autoFilter ref="A5:WVT246"/>
  <mergeCells count="32">
    <mergeCell ref="V3:V4"/>
    <mergeCell ref="W3:W4"/>
    <mergeCell ref="P3:T3"/>
    <mergeCell ref="P1:W1"/>
    <mergeCell ref="G1:O1"/>
    <mergeCell ref="F3:F4"/>
    <mergeCell ref="G3:K3"/>
    <mergeCell ref="L3:M3"/>
    <mergeCell ref="N3:O3"/>
    <mergeCell ref="U3:U4"/>
    <mergeCell ref="A3:A4"/>
    <mergeCell ref="B3:B4"/>
    <mergeCell ref="C3:C4"/>
    <mergeCell ref="D3:D4"/>
    <mergeCell ref="E3:E4"/>
    <mergeCell ref="A6:E6"/>
    <mergeCell ref="A212:D212"/>
    <mergeCell ref="A214:D214"/>
    <mergeCell ref="A224:D224"/>
    <mergeCell ref="A225:D225"/>
    <mergeCell ref="S249:T249"/>
    <mergeCell ref="A228:D228"/>
    <mergeCell ref="A243:D243"/>
    <mergeCell ref="A7:E7"/>
    <mergeCell ref="A226:D226"/>
    <mergeCell ref="A244:D244"/>
    <mergeCell ref="G251:J251"/>
    <mergeCell ref="G253:J253"/>
    <mergeCell ref="A245:D245"/>
    <mergeCell ref="A246:D246"/>
    <mergeCell ref="A223:E223"/>
    <mergeCell ref="H249:I249"/>
  </mergeCells>
  <pageMargins left="0.39370078740157483" right="0.31496062992125984" top="0.78740157480314965" bottom="0.59055118110236227" header="0" footer="0.39370078740157483"/>
  <pageSetup paperSize="9" scale="27" fitToHeight="0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2023</vt:lpstr>
      <vt:lpstr>2024</vt:lpstr>
      <vt:lpstr>2025</vt:lpstr>
      <vt:lpstr>'2023'!Заголовки_для_печати</vt:lpstr>
      <vt:lpstr>'2024'!Заголовки_для_печати</vt:lpstr>
      <vt:lpstr>'2025'!Заголовки_для_печати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2022-10-11T16:43:15Z</cp:lastPrinted>
  <dcterms:created xsi:type="dcterms:W3CDTF">2021-02-25T12:19:40Z</dcterms:created>
  <dcterms:modified xsi:type="dcterms:W3CDTF">2022-10-11T16:43:21Z</dcterms:modified>
</cp:coreProperties>
</file>